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260" yWindow="0" windowWidth="25680" windowHeight="18740" tabRatio="801"/>
  </bookViews>
  <sheets>
    <sheet name="File overview" sheetId="11" r:id="rId1"/>
    <sheet name="Variable_list" sheetId="12" r:id="rId2"/>
    <sheet name="Table1" sheetId="1" r:id="rId3"/>
    <sheet name="Figure1" sheetId="10" r:id="rId4"/>
    <sheet name="Figure 2" sheetId="8" r:id="rId5"/>
    <sheet name="Forecast_calculation" sheetId="4" r:id="rId6"/>
    <sheet name="Data_Figure1" sheetId="5" r:id="rId7"/>
    <sheet name="Data_Figure2" sheetId="3" r:id="rId8"/>
    <sheet name="Economy-issue-polls" sheetId="6" r:id="rId9"/>
    <sheet name="Election result" sheetId="7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2" l="1"/>
  <c r="B30" i="6"/>
  <c r="B526" i="4"/>
  <c r="B525" i="4"/>
  <c r="B524" i="4"/>
  <c r="B523" i="4"/>
  <c r="B522" i="4"/>
  <c r="B521" i="4"/>
  <c r="B520" i="4"/>
  <c r="B519" i="4"/>
  <c r="B518" i="4"/>
  <c r="B517" i="4"/>
  <c r="B516" i="4"/>
  <c r="B515" i="4"/>
  <c r="B29" i="6"/>
  <c r="B514" i="4"/>
  <c r="B513" i="4"/>
  <c r="B512" i="4"/>
  <c r="B511" i="4"/>
  <c r="B510" i="4"/>
  <c r="B28" i="6"/>
  <c r="B509" i="4"/>
  <c r="B508" i="4"/>
  <c r="B507" i="4"/>
  <c r="B506" i="4"/>
  <c r="B505" i="4"/>
  <c r="B504" i="4"/>
  <c r="B503" i="4"/>
  <c r="B502" i="4"/>
  <c r="B501" i="4"/>
  <c r="B500" i="4"/>
  <c r="B499" i="4"/>
  <c r="B27" i="6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26" i="6"/>
  <c r="B485" i="4"/>
  <c r="B484" i="4"/>
  <c r="B483" i="4"/>
  <c r="B482" i="4"/>
  <c r="B25" i="6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24" i="6"/>
  <c r="B465" i="4"/>
  <c r="B464" i="4"/>
  <c r="B23" i="6"/>
  <c r="B463" i="4"/>
  <c r="B462" i="4"/>
  <c r="B461" i="4"/>
  <c r="B460" i="4"/>
  <c r="B459" i="4"/>
  <c r="B458" i="4"/>
  <c r="B457" i="4"/>
  <c r="B22" i="6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21" i="6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20" i="6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19" i="6"/>
  <c r="B374" i="4"/>
  <c r="B373" i="4"/>
  <c r="B18" i="6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17" i="6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16" i="6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15" i="6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14" i="6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13" i="6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2" i="6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1" i="6"/>
  <c r="B171" i="4"/>
  <c r="B170" i="4"/>
  <c r="B169" i="4"/>
  <c r="B168" i="4"/>
  <c r="B167" i="4"/>
  <c r="B166" i="4"/>
  <c r="B165" i="4"/>
  <c r="B164" i="4"/>
  <c r="B9" i="6"/>
  <c r="B10" i="6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8" i="6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" i="6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" i="6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5" i="6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4" i="6"/>
  <c r="B8" i="4"/>
  <c r="B7" i="4"/>
  <c r="B6" i="4"/>
  <c r="B5" i="4"/>
  <c r="B4" i="4"/>
  <c r="B3" i="6"/>
  <c r="B3" i="4"/>
  <c r="B2" i="6"/>
  <c r="B2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D526" i="4"/>
  <c r="G527" i="5"/>
  <c r="E2" i="1"/>
  <c r="C3" i="7"/>
  <c r="G2" i="1"/>
  <c r="H2" i="1"/>
  <c r="F2" i="1"/>
  <c r="B538" i="4"/>
  <c r="B537" i="4"/>
  <c r="B536" i="4"/>
  <c r="B535" i="4"/>
  <c r="B534" i="4"/>
  <c r="B533" i="4"/>
  <c r="B532" i="4"/>
  <c r="B531" i="4"/>
  <c r="B530" i="4"/>
  <c r="B529" i="4"/>
  <c r="B528" i="4"/>
  <c r="B31" i="6"/>
  <c r="B527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D538" i="4"/>
  <c r="G539" i="5"/>
  <c r="E3" i="1"/>
  <c r="G3" i="1"/>
  <c r="H3" i="1"/>
  <c r="F3" i="1"/>
  <c r="B554" i="4"/>
  <c r="B553" i="4"/>
  <c r="B552" i="4"/>
  <c r="B551" i="4"/>
  <c r="B36" i="6"/>
  <c r="B550" i="4"/>
  <c r="B549" i="4"/>
  <c r="B35" i="6"/>
  <c r="B548" i="4"/>
  <c r="B33" i="6"/>
  <c r="B34" i="6"/>
  <c r="B547" i="4"/>
  <c r="B546" i="4"/>
  <c r="B545" i="4"/>
  <c r="B544" i="4"/>
  <c r="B543" i="4"/>
  <c r="B542" i="4"/>
  <c r="B541" i="4"/>
  <c r="B32" i="6"/>
  <c r="B540" i="4"/>
  <c r="B539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D554" i="4"/>
  <c r="G555" i="5"/>
  <c r="E4" i="1"/>
  <c r="G4" i="1"/>
  <c r="H4" i="1"/>
  <c r="F4" i="1"/>
  <c r="B557" i="4"/>
  <c r="B556" i="4"/>
  <c r="B37" i="6"/>
  <c r="B555" i="4"/>
  <c r="C555" i="4"/>
  <c r="C556" i="4"/>
  <c r="C557" i="4"/>
  <c r="D557" i="4"/>
  <c r="G558" i="5"/>
  <c r="E5" i="1"/>
  <c r="G5" i="1"/>
  <c r="H5" i="1"/>
  <c r="F5" i="1"/>
  <c r="B566" i="4"/>
  <c r="B565" i="4"/>
  <c r="B564" i="4"/>
  <c r="B563" i="4"/>
  <c r="B562" i="4"/>
  <c r="B38" i="6"/>
  <c r="B561" i="4"/>
  <c r="B560" i="4"/>
  <c r="B559" i="4"/>
  <c r="B558" i="4"/>
  <c r="C558" i="4"/>
  <c r="C559" i="4"/>
  <c r="C560" i="4"/>
  <c r="C561" i="4"/>
  <c r="C562" i="4"/>
  <c r="C563" i="4"/>
  <c r="C564" i="4"/>
  <c r="C565" i="4"/>
  <c r="C566" i="4"/>
  <c r="D566" i="4"/>
  <c r="G567" i="5"/>
  <c r="E6" i="1"/>
  <c r="G6" i="1"/>
  <c r="H6" i="1"/>
  <c r="F6" i="1"/>
  <c r="E7" i="1"/>
  <c r="G7" i="1"/>
  <c r="H7" i="1"/>
  <c r="F7" i="1"/>
  <c r="B569" i="4"/>
  <c r="B568" i="4"/>
  <c r="B567" i="4"/>
  <c r="C567" i="4"/>
  <c r="C568" i="4"/>
  <c r="C569" i="4"/>
  <c r="D569" i="4"/>
  <c r="G570" i="5"/>
  <c r="E8" i="1"/>
  <c r="G8" i="1"/>
  <c r="H8" i="1"/>
  <c r="F8" i="1"/>
  <c r="B571" i="4"/>
  <c r="B570" i="4"/>
  <c r="C570" i="4"/>
  <c r="C571" i="4"/>
  <c r="D571" i="4"/>
  <c r="G572" i="5"/>
  <c r="E9" i="1"/>
  <c r="G9" i="1"/>
  <c r="H9" i="1"/>
  <c r="F9" i="1"/>
  <c r="E10" i="1"/>
  <c r="G10" i="1"/>
  <c r="H10" i="1"/>
  <c r="F10" i="1"/>
  <c r="B599" i="4"/>
  <c r="B598" i="4"/>
  <c r="B597" i="4"/>
  <c r="B44" i="6"/>
  <c r="B596" i="4"/>
  <c r="B43" i="6"/>
  <c r="B595" i="4"/>
  <c r="B594" i="4"/>
  <c r="B42" i="6"/>
  <c r="B593" i="4"/>
  <c r="B41" i="6"/>
  <c r="B592" i="4"/>
  <c r="B591" i="4"/>
  <c r="B40" i="6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39" i="6"/>
  <c r="B577" i="4"/>
  <c r="B576" i="4"/>
  <c r="B575" i="4"/>
  <c r="B574" i="4"/>
  <c r="B573" i="4"/>
  <c r="B572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D599" i="4"/>
  <c r="G600" i="5"/>
  <c r="E11" i="1"/>
  <c r="G11" i="1"/>
  <c r="H11" i="1"/>
  <c r="F11" i="1"/>
  <c r="E12" i="1"/>
  <c r="G12" i="1"/>
  <c r="H12" i="1"/>
  <c r="F12" i="1"/>
  <c r="E13" i="1"/>
  <c r="G13" i="1"/>
  <c r="H13" i="1"/>
  <c r="F13" i="1"/>
  <c r="B601" i="4"/>
  <c r="B600" i="4"/>
  <c r="C600" i="4"/>
  <c r="C601" i="4"/>
  <c r="D601" i="4"/>
  <c r="G602" i="5"/>
  <c r="E14" i="1"/>
  <c r="G14" i="1"/>
  <c r="H14" i="1"/>
  <c r="F14" i="1"/>
  <c r="B611" i="4"/>
  <c r="B46" i="6"/>
  <c r="B47" i="6"/>
  <c r="B610" i="4"/>
  <c r="B609" i="4"/>
  <c r="B608" i="4"/>
  <c r="B607" i="4"/>
  <c r="B606" i="4"/>
  <c r="B605" i="4"/>
  <c r="B45" i="6"/>
  <c r="B604" i="4"/>
  <c r="B603" i="4"/>
  <c r="B602" i="4"/>
  <c r="C602" i="4"/>
  <c r="C603" i="4"/>
  <c r="C604" i="4"/>
  <c r="C605" i="4"/>
  <c r="C606" i="4"/>
  <c r="C607" i="4"/>
  <c r="C608" i="4"/>
  <c r="C609" i="4"/>
  <c r="C610" i="4"/>
  <c r="C611" i="4"/>
  <c r="D611" i="4"/>
  <c r="G612" i="5"/>
  <c r="E15" i="1"/>
  <c r="G15" i="1"/>
  <c r="H15" i="1"/>
  <c r="F15" i="1"/>
  <c r="E16" i="1"/>
  <c r="G16" i="1"/>
  <c r="H16" i="1"/>
  <c r="F16" i="1"/>
  <c r="D17" i="1"/>
  <c r="E17" i="1"/>
  <c r="G17" i="1"/>
  <c r="H17" i="1"/>
  <c r="F17" i="1"/>
  <c r="H20" i="1"/>
  <c r="H21" i="1"/>
  <c r="H22" i="1"/>
  <c r="H23" i="1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7" i="4"/>
  <c r="D528" i="4"/>
  <c r="D529" i="4"/>
  <c r="D530" i="4"/>
  <c r="D531" i="4"/>
  <c r="D532" i="4"/>
  <c r="D533" i="4"/>
  <c r="D534" i="4"/>
  <c r="D535" i="4"/>
  <c r="D536" i="4"/>
  <c r="D537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5" i="4"/>
  <c r="D556" i="4"/>
  <c r="D558" i="4"/>
  <c r="D559" i="4"/>
  <c r="D560" i="4"/>
  <c r="D561" i="4"/>
  <c r="D562" i="4"/>
  <c r="D563" i="4"/>
  <c r="D564" i="4"/>
  <c r="D565" i="4"/>
  <c r="D567" i="4"/>
  <c r="D568" i="4"/>
  <c r="D570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600" i="4"/>
  <c r="D602" i="4"/>
  <c r="D603" i="4"/>
  <c r="D604" i="4"/>
  <c r="D605" i="4"/>
  <c r="D606" i="4"/>
  <c r="D607" i="4"/>
  <c r="D608" i="4"/>
  <c r="D609" i="4"/>
  <c r="D610" i="4"/>
  <c r="B48" i="6"/>
  <c r="B612" i="4"/>
  <c r="C612" i="4"/>
  <c r="D612" i="4"/>
  <c r="B49" i="6"/>
  <c r="B613" i="4"/>
  <c r="C613" i="4"/>
  <c r="D613" i="4"/>
  <c r="B614" i="4"/>
  <c r="C614" i="4"/>
  <c r="D614" i="4"/>
  <c r="B615" i="4"/>
  <c r="C615" i="4"/>
  <c r="D615" i="4"/>
  <c r="B616" i="4"/>
  <c r="C616" i="4"/>
  <c r="D616" i="4"/>
  <c r="B50" i="6"/>
  <c r="B617" i="4"/>
  <c r="C617" i="4"/>
  <c r="D617" i="4"/>
  <c r="B51" i="6"/>
  <c r="B618" i="4"/>
  <c r="C618" i="4"/>
  <c r="D618" i="4"/>
  <c r="B619" i="4"/>
  <c r="C619" i="4"/>
  <c r="D619" i="4"/>
  <c r="B620" i="4"/>
  <c r="C620" i="4"/>
  <c r="D620" i="4"/>
  <c r="B621" i="4"/>
  <c r="C621" i="4"/>
  <c r="D621" i="4"/>
  <c r="B622" i="4"/>
  <c r="C622" i="4"/>
  <c r="D622" i="4"/>
  <c r="B623" i="4"/>
  <c r="C623" i="4"/>
  <c r="D623" i="4"/>
  <c r="B624" i="4"/>
  <c r="C624" i="4"/>
  <c r="D624" i="4"/>
  <c r="B52" i="6"/>
  <c r="B625" i="4"/>
  <c r="C625" i="4"/>
  <c r="D625" i="4"/>
  <c r="B626" i="4"/>
  <c r="C626" i="4"/>
  <c r="D626" i="4"/>
  <c r="B627" i="4"/>
  <c r="C627" i="4"/>
  <c r="D627" i="4"/>
  <c r="B53" i="6"/>
  <c r="B628" i="4"/>
  <c r="C628" i="4"/>
  <c r="D628" i="4"/>
  <c r="B629" i="4"/>
  <c r="C629" i="4"/>
  <c r="D629" i="4"/>
  <c r="B54" i="6"/>
  <c r="B630" i="4"/>
  <c r="C630" i="4"/>
  <c r="D630" i="4"/>
  <c r="B55" i="6"/>
  <c r="B56" i="6"/>
  <c r="B631" i="4"/>
  <c r="C631" i="4"/>
  <c r="D631" i="4"/>
  <c r="B632" i="4"/>
  <c r="C632" i="4"/>
  <c r="D632" i="4"/>
  <c r="B633" i="4"/>
  <c r="C633" i="4"/>
  <c r="D633" i="4"/>
  <c r="B634" i="4"/>
  <c r="C634" i="4"/>
  <c r="D634" i="4"/>
  <c r="B635" i="4"/>
  <c r="C635" i="4"/>
  <c r="D635" i="4"/>
  <c r="B636" i="4"/>
  <c r="C636" i="4"/>
  <c r="D636" i="4"/>
  <c r="B637" i="4"/>
  <c r="C637" i="4"/>
  <c r="D637" i="4"/>
  <c r="B638" i="4"/>
  <c r="C638" i="4"/>
  <c r="D638" i="4"/>
  <c r="B639" i="4"/>
  <c r="C639" i="4"/>
  <c r="D639" i="4"/>
  <c r="B640" i="4"/>
  <c r="C640" i="4"/>
  <c r="D640" i="4"/>
  <c r="B641" i="4"/>
  <c r="C641" i="4"/>
  <c r="D641" i="4"/>
  <c r="B642" i="4"/>
  <c r="C642" i="4"/>
  <c r="D642" i="4"/>
  <c r="B643" i="4"/>
  <c r="C643" i="4"/>
  <c r="D643" i="4"/>
  <c r="B57" i="6"/>
  <c r="B644" i="4"/>
  <c r="C644" i="4"/>
  <c r="D644" i="4"/>
  <c r="B645" i="4"/>
  <c r="C645" i="4"/>
  <c r="D645" i="4"/>
  <c r="B646" i="4"/>
  <c r="C646" i="4"/>
  <c r="D646" i="4"/>
  <c r="B647" i="4"/>
  <c r="C647" i="4"/>
  <c r="D647" i="4"/>
  <c r="B648" i="4"/>
  <c r="C648" i="4"/>
  <c r="D648" i="4"/>
  <c r="B649" i="4"/>
  <c r="C649" i="4"/>
  <c r="D649" i="4"/>
  <c r="B650" i="4"/>
  <c r="C650" i="4"/>
  <c r="D650" i="4"/>
  <c r="B58" i="6"/>
  <c r="B59" i="6"/>
  <c r="B651" i="4"/>
  <c r="C651" i="4"/>
  <c r="D651" i="4"/>
  <c r="B60" i="6"/>
  <c r="B652" i="4"/>
  <c r="C652" i="4"/>
  <c r="D652" i="4"/>
  <c r="B653" i="4"/>
  <c r="C653" i="4"/>
  <c r="D653" i="4"/>
  <c r="B61" i="6"/>
  <c r="B654" i="4"/>
  <c r="C654" i="4"/>
  <c r="D654" i="4"/>
  <c r="B655" i="4"/>
  <c r="C655" i="4"/>
  <c r="D655" i="4"/>
  <c r="B656" i="4"/>
  <c r="C656" i="4"/>
  <c r="D656" i="4"/>
  <c r="B657" i="4"/>
  <c r="C657" i="4"/>
  <c r="D657" i="4"/>
  <c r="B658" i="4"/>
  <c r="C658" i="4"/>
  <c r="D658" i="4"/>
  <c r="B659" i="4"/>
  <c r="C659" i="4"/>
  <c r="D659" i="4"/>
  <c r="B660" i="4"/>
  <c r="C660" i="4"/>
  <c r="D660" i="4"/>
  <c r="B661" i="4"/>
  <c r="C661" i="4"/>
  <c r="D661" i="4"/>
  <c r="B662" i="4"/>
  <c r="C662" i="4"/>
  <c r="D662" i="4"/>
  <c r="B663" i="4"/>
  <c r="C663" i="4"/>
  <c r="D663" i="4"/>
  <c r="B664" i="4"/>
  <c r="C664" i="4"/>
  <c r="D664" i="4"/>
  <c r="B665" i="4"/>
  <c r="C665" i="4"/>
  <c r="D665" i="4"/>
  <c r="B666" i="4"/>
  <c r="C666" i="4"/>
  <c r="D666" i="4"/>
  <c r="B62" i="6"/>
  <c r="B667" i="4"/>
  <c r="C667" i="4"/>
  <c r="D667" i="4"/>
  <c r="G3" i="5"/>
  <c r="H3" i="5"/>
  <c r="I3" i="5"/>
  <c r="J3" i="5"/>
  <c r="K3" i="5"/>
  <c r="G4" i="5"/>
  <c r="H4" i="5"/>
  <c r="I4" i="5"/>
  <c r="J4" i="5"/>
  <c r="K4" i="5"/>
  <c r="G5" i="5"/>
  <c r="H5" i="5"/>
  <c r="I5" i="5"/>
  <c r="J5" i="5"/>
  <c r="K5" i="5"/>
  <c r="G6" i="5"/>
  <c r="H6" i="5"/>
  <c r="I6" i="5"/>
  <c r="J6" i="5"/>
  <c r="K6" i="5"/>
  <c r="G7" i="5"/>
  <c r="H7" i="5"/>
  <c r="I7" i="5"/>
  <c r="J7" i="5"/>
  <c r="K7" i="5"/>
  <c r="G8" i="5"/>
  <c r="H8" i="5"/>
  <c r="I8" i="5"/>
  <c r="J8" i="5"/>
  <c r="K8" i="5"/>
  <c r="G9" i="5"/>
  <c r="H9" i="5"/>
  <c r="I9" i="5"/>
  <c r="J9" i="5"/>
  <c r="K9" i="5"/>
  <c r="G10" i="5"/>
  <c r="H10" i="5"/>
  <c r="I10" i="5"/>
  <c r="J10" i="5"/>
  <c r="K10" i="5"/>
  <c r="G11" i="5"/>
  <c r="H11" i="5"/>
  <c r="I11" i="5"/>
  <c r="J11" i="5"/>
  <c r="K11" i="5"/>
  <c r="G12" i="5"/>
  <c r="H12" i="5"/>
  <c r="I12" i="5"/>
  <c r="J12" i="5"/>
  <c r="K12" i="5"/>
  <c r="G13" i="5"/>
  <c r="H13" i="5"/>
  <c r="I13" i="5"/>
  <c r="J13" i="5"/>
  <c r="K13" i="5"/>
  <c r="G14" i="5"/>
  <c r="H14" i="5"/>
  <c r="I14" i="5"/>
  <c r="J14" i="5"/>
  <c r="K14" i="5"/>
  <c r="G15" i="5"/>
  <c r="H15" i="5"/>
  <c r="I15" i="5"/>
  <c r="J15" i="5"/>
  <c r="K15" i="5"/>
  <c r="G16" i="5"/>
  <c r="H16" i="5"/>
  <c r="I16" i="5"/>
  <c r="J16" i="5"/>
  <c r="K16" i="5"/>
  <c r="G17" i="5"/>
  <c r="H17" i="5"/>
  <c r="I17" i="5"/>
  <c r="J17" i="5"/>
  <c r="K17" i="5"/>
  <c r="G18" i="5"/>
  <c r="H18" i="5"/>
  <c r="I18" i="5"/>
  <c r="J18" i="5"/>
  <c r="K18" i="5"/>
  <c r="G19" i="5"/>
  <c r="H19" i="5"/>
  <c r="I19" i="5"/>
  <c r="J19" i="5"/>
  <c r="K19" i="5"/>
  <c r="G20" i="5"/>
  <c r="H20" i="5"/>
  <c r="I20" i="5"/>
  <c r="J20" i="5"/>
  <c r="K20" i="5"/>
  <c r="G21" i="5"/>
  <c r="H21" i="5"/>
  <c r="I21" i="5"/>
  <c r="J21" i="5"/>
  <c r="K21" i="5"/>
  <c r="G22" i="5"/>
  <c r="H22" i="5"/>
  <c r="I22" i="5"/>
  <c r="J22" i="5"/>
  <c r="K22" i="5"/>
  <c r="G23" i="5"/>
  <c r="H23" i="5"/>
  <c r="I23" i="5"/>
  <c r="J23" i="5"/>
  <c r="K23" i="5"/>
  <c r="G24" i="5"/>
  <c r="H24" i="5"/>
  <c r="I24" i="5"/>
  <c r="J24" i="5"/>
  <c r="K24" i="5"/>
  <c r="G25" i="5"/>
  <c r="H25" i="5"/>
  <c r="I25" i="5"/>
  <c r="J25" i="5"/>
  <c r="K25" i="5"/>
  <c r="G26" i="5"/>
  <c r="H26" i="5"/>
  <c r="I26" i="5"/>
  <c r="J26" i="5"/>
  <c r="K26" i="5"/>
  <c r="G27" i="5"/>
  <c r="H27" i="5"/>
  <c r="I27" i="5"/>
  <c r="J27" i="5"/>
  <c r="K27" i="5"/>
  <c r="G28" i="5"/>
  <c r="H28" i="5"/>
  <c r="I28" i="5"/>
  <c r="J28" i="5"/>
  <c r="K28" i="5"/>
  <c r="G29" i="5"/>
  <c r="H29" i="5"/>
  <c r="I29" i="5"/>
  <c r="J29" i="5"/>
  <c r="K29" i="5"/>
  <c r="G30" i="5"/>
  <c r="H30" i="5"/>
  <c r="I30" i="5"/>
  <c r="J30" i="5"/>
  <c r="K30" i="5"/>
  <c r="G31" i="5"/>
  <c r="H31" i="5"/>
  <c r="I31" i="5"/>
  <c r="J31" i="5"/>
  <c r="K31" i="5"/>
  <c r="G32" i="5"/>
  <c r="H32" i="5"/>
  <c r="I32" i="5"/>
  <c r="J32" i="5"/>
  <c r="K32" i="5"/>
  <c r="G33" i="5"/>
  <c r="H33" i="5"/>
  <c r="I33" i="5"/>
  <c r="J33" i="5"/>
  <c r="K33" i="5"/>
  <c r="G34" i="5"/>
  <c r="H34" i="5"/>
  <c r="I34" i="5"/>
  <c r="J34" i="5"/>
  <c r="K34" i="5"/>
  <c r="G35" i="5"/>
  <c r="H35" i="5"/>
  <c r="I35" i="5"/>
  <c r="J35" i="5"/>
  <c r="K35" i="5"/>
  <c r="G36" i="5"/>
  <c r="H36" i="5"/>
  <c r="I36" i="5"/>
  <c r="J36" i="5"/>
  <c r="K36" i="5"/>
  <c r="G37" i="5"/>
  <c r="H37" i="5"/>
  <c r="I37" i="5"/>
  <c r="J37" i="5"/>
  <c r="K37" i="5"/>
  <c r="G38" i="5"/>
  <c r="H38" i="5"/>
  <c r="I38" i="5"/>
  <c r="J38" i="5"/>
  <c r="K38" i="5"/>
  <c r="G39" i="5"/>
  <c r="H39" i="5"/>
  <c r="I39" i="5"/>
  <c r="J39" i="5"/>
  <c r="K39" i="5"/>
  <c r="G40" i="5"/>
  <c r="H40" i="5"/>
  <c r="I40" i="5"/>
  <c r="J40" i="5"/>
  <c r="K40" i="5"/>
  <c r="G41" i="5"/>
  <c r="H41" i="5"/>
  <c r="I41" i="5"/>
  <c r="J41" i="5"/>
  <c r="K41" i="5"/>
  <c r="G42" i="5"/>
  <c r="H42" i="5"/>
  <c r="I42" i="5"/>
  <c r="J42" i="5"/>
  <c r="K42" i="5"/>
  <c r="G43" i="5"/>
  <c r="H43" i="5"/>
  <c r="I43" i="5"/>
  <c r="J43" i="5"/>
  <c r="K43" i="5"/>
  <c r="G44" i="5"/>
  <c r="H44" i="5"/>
  <c r="I44" i="5"/>
  <c r="J44" i="5"/>
  <c r="K44" i="5"/>
  <c r="G45" i="5"/>
  <c r="H45" i="5"/>
  <c r="I45" i="5"/>
  <c r="J45" i="5"/>
  <c r="K45" i="5"/>
  <c r="G46" i="5"/>
  <c r="H46" i="5"/>
  <c r="I46" i="5"/>
  <c r="J46" i="5"/>
  <c r="K46" i="5"/>
  <c r="G47" i="5"/>
  <c r="H47" i="5"/>
  <c r="I47" i="5"/>
  <c r="J47" i="5"/>
  <c r="K47" i="5"/>
  <c r="G48" i="5"/>
  <c r="H48" i="5"/>
  <c r="I48" i="5"/>
  <c r="J48" i="5"/>
  <c r="K48" i="5"/>
  <c r="G49" i="5"/>
  <c r="H49" i="5"/>
  <c r="I49" i="5"/>
  <c r="J49" i="5"/>
  <c r="K49" i="5"/>
  <c r="G50" i="5"/>
  <c r="H50" i="5"/>
  <c r="I50" i="5"/>
  <c r="J50" i="5"/>
  <c r="K50" i="5"/>
  <c r="G51" i="5"/>
  <c r="H51" i="5"/>
  <c r="I51" i="5"/>
  <c r="J51" i="5"/>
  <c r="K51" i="5"/>
  <c r="G52" i="5"/>
  <c r="H52" i="5"/>
  <c r="I52" i="5"/>
  <c r="J52" i="5"/>
  <c r="K52" i="5"/>
  <c r="G53" i="5"/>
  <c r="H53" i="5"/>
  <c r="I53" i="5"/>
  <c r="J53" i="5"/>
  <c r="K53" i="5"/>
  <c r="G54" i="5"/>
  <c r="H54" i="5"/>
  <c r="I54" i="5"/>
  <c r="J54" i="5"/>
  <c r="K54" i="5"/>
  <c r="G55" i="5"/>
  <c r="H55" i="5"/>
  <c r="I55" i="5"/>
  <c r="J55" i="5"/>
  <c r="K55" i="5"/>
  <c r="G56" i="5"/>
  <c r="H56" i="5"/>
  <c r="I56" i="5"/>
  <c r="J56" i="5"/>
  <c r="K56" i="5"/>
  <c r="G57" i="5"/>
  <c r="H57" i="5"/>
  <c r="I57" i="5"/>
  <c r="J57" i="5"/>
  <c r="K57" i="5"/>
  <c r="G58" i="5"/>
  <c r="H58" i="5"/>
  <c r="I58" i="5"/>
  <c r="J58" i="5"/>
  <c r="K58" i="5"/>
  <c r="G59" i="5"/>
  <c r="H59" i="5"/>
  <c r="I59" i="5"/>
  <c r="J59" i="5"/>
  <c r="K59" i="5"/>
  <c r="G60" i="5"/>
  <c r="H60" i="5"/>
  <c r="I60" i="5"/>
  <c r="J60" i="5"/>
  <c r="K60" i="5"/>
  <c r="G61" i="5"/>
  <c r="H61" i="5"/>
  <c r="I61" i="5"/>
  <c r="J61" i="5"/>
  <c r="K61" i="5"/>
  <c r="G62" i="5"/>
  <c r="H62" i="5"/>
  <c r="I62" i="5"/>
  <c r="J62" i="5"/>
  <c r="K62" i="5"/>
  <c r="G63" i="5"/>
  <c r="H63" i="5"/>
  <c r="I63" i="5"/>
  <c r="J63" i="5"/>
  <c r="K63" i="5"/>
  <c r="G64" i="5"/>
  <c r="H64" i="5"/>
  <c r="I64" i="5"/>
  <c r="J64" i="5"/>
  <c r="K64" i="5"/>
  <c r="G65" i="5"/>
  <c r="H65" i="5"/>
  <c r="I65" i="5"/>
  <c r="J65" i="5"/>
  <c r="K65" i="5"/>
  <c r="G66" i="5"/>
  <c r="H66" i="5"/>
  <c r="I66" i="5"/>
  <c r="J66" i="5"/>
  <c r="K66" i="5"/>
  <c r="G67" i="5"/>
  <c r="H67" i="5"/>
  <c r="I67" i="5"/>
  <c r="J67" i="5"/>
  <c r="K67" i="5"/>
  <c r="G68" i="5"/>
  <c r="H68" i="5"/>
  <c r="I68" i="5"/>
  <c r="J68" i="5"/>
  <c r="K68" i="5"/>
  <c r="G69" i="5"/>
  <c r="H69" i="5"/>
  <c r="I69" i="5"/>
  <c r="J69" i="5"/>
  <c r="K69" i="5"/>
  <c r="G70" i="5"/>
  <c r="H70" i="5"/>
  <c r="I70" i="5"/>
  <c r="J70" i="5"/>
  <c r="K70" i="5"/>
  <c r="G71" i="5"/>
  <c r="H71" i="5"/>
  <c r="I71" i="5"/>
  <c r="J71" i="5"/>
  <c r="K71" i="5"/>
  <c r="G72" i="5"/>
  <c r="H72" i="5"/>
  <c r="I72" i="5"/>
  <c r="J72" i="5"/>
  <c r="K72" i="5"/>
  <c r="G73" i="5"/>
  <c r="H73" i="5"/>
  <c r="I73" i="5"/>
  <c r="J73" i="5"/>
  <c r="K73" i="5"/>
  <c r="G74" i="5"/>
  <c r="H74" i="5"/>
  <c r="I74" i="5"/>
  <c r="J74" i="5"/>
  <c r="K74" i="5"/>
  <c r="G75" i="5"/>
  <c r="H75" i="5"/>
  <c r="I75" i="5"/>
  <c r="J75" i="5"/>
  <c r="K75" i="5"/>
  <c r="G76" i="5"/>
  <c r="H76" i="5"/>
  <c r="I76" i="5"/>
  <c r="J76" i="5"/>
  <c r="K76" i="5"/>
  <c r="G77" i="5"/>
  <c r="H77" i="5"/>
  <c r="I77" i="5"/>
  <c r="J77" i="5"/>
  <c r="K77" i="5"/>
  <c r="G78" i="5"/>
  <c r="H78" i="5"/>
  <c r="I78" i="5"/>
  <c r="J78" i="5"/>
  <c r="K78" i="5"/>
  <c r="G79" i="5"/>
  <c r="H79" i="5"/>
  <c r="I79" i="5"/>
  <c r="J79" i="5"/>
  <c r="K79" i="5"/>
  <c r="G80" i="5"/>
  <c r="H80" i="5"/>
  <c r="I80" i="5"/>
  <c r="J80" i="5"/>
  <c r="K80" i="5"/>
  <c r="G81" i="5"/>
  <c r="H81" i="5"/>
  <c r="I81" i="5"/>
  <c r="J81" i="5"/>
  <c r="K81" i="5"/>
  <c r="G82" i="5"/>
  <c r="H82" i="5"/>
  <c r="I82" i="5"/>
  <c r="J82" i="5"/>
  <c r="K82" i="5"/>
  <c r="G83" i="5"/>
  <c r="H83" i="5"/>
  <c r="I83" i="5"/>
  <c r="J83" i="5"/>
  <c r="K83" i="5"/>
  <c r="G84" i="5"/>
  <c r="H84" i="5"/>
  <c r="I84" i="5"/>
  <c r="J84" i="5"/>
  <c r="K84" i="5"/>
  <c r="G85" i="5"/>
  <c r="H85" i="5"/>
  <c r="I85" i="5"/>
  <c r="J85" i="5"/>
  <c r="K85" i="5"/>
  <c r="G86" i="5"/>
  <c r="H86" i="5"/>
  <c r="I86" i="5"/>
  <c r="J86" i="5"/>
  <c r="K86" i="5"/>
  <c r="G87" i="5"/>
  <c r="H87" i="5"/>
  <c r="I87" i="5"/>
  <c r="J87" i="5"/>
  <c r="K87" i="5"/>
  <c r="G88" i="5"/>
  <c r="H88" i="5"/>
  <c r="I88" i="5"/>
  <c r="J88" i="5"/>
  <c r="K88" i="5"/>
  <c r="G89" i="5"/>
  <c r="H89" i="5"/>
  <c r="I89" i="5"/>
  <c r="J89" i="5"/>
  <c r="K89" i="5"/>
  <c r="G90" i="5"/>
  <c r="H90" i="5"/>
  <c r="I90" i="5"/>
  <c r="J90" i="5"/>
  <c r="K90" i="5"/>
  <c r="G91" i="5"/>
  <c r="H91" i="5"/>
  <c r="I91" i="5"/>
  <c r="J91" i="5"/>
  <c r="K91" i="5"/>
  <c r="G92" i="5"/>
  <c r="H92" i="5"/>
  <c r="I92" i="5"/>
  <c r="J92" i="5"/>
  <c r="K92" i="5"/>
  <c r="G93" i="5"/>
  <c r="H93" i="5"/>
  <c r="I93" i="5"/>
  <c r="J93" i="5"/>
  <c r="K93" i="5"/>
  <c r="G94" i="5"/>
  <c r="H94" i="5"/>
  <c r="I94" i="5"/>
  <c r="J94" i="5"/>
  <c r="K94" i="5"/>
  <c r="G95" i="5"/>
  <c r="H95" i="5"/>
  <c r="I95" i="5"/>
  <c r="J95" i="5"/>
  <c r="K95" i="5"/>
  <c r="G96" i="5"/>
  <c r="H96" i="5"/>
  <c r="I96" i="5"/>
  <c r="J96" i="5"/>
  <c r="K96" i="5"/>
  <c r="G97" i="5"/>
  <c r="H97" i="5"/>
  <c r="I97" i="5"/>
  <c r="J97" i="5"/>
  <c r="K97" i="5"/>
  <c r="G98" i="5"/>
  <c r="H98" i="5"/>
  <c r="I98" i="5"/>
  <c r="J98" i="5"/>
  <c r="K98" i="5"/>
  <c r="G99" i="5"/>
  <c r="H99" i="5"/>
  <c r="I99" i="5"/>
  <c r="J99" i="5"/>
  <c r="K99" i="5"/>
  <c r="G100" i="5"/>
  <c r="H100" i="5"/>
  <c r="I100" i="5"/>
  <c r="J100" i="5"/>
  <c r="K100" i="5"/>
  <c r="G101" i="5"/>
  <c r="H101" i="5"/>
  <c r="I101" i="5"/>
  <c r="J101" i="5"/>
  <c r="K101" i="5"/>
  <c r="G102" i="5"/>
  <c r="H102" i="5"/>
  <c r="I102" i="5"/>
  <c r="J102" i="5"/>
  <c r="K102" i="5"/>
  <c r="G103" i="5"/>
  <c r="H103" i="5"/>
  <c r="I103" i="5"/>
  <c r="J103" i="5"/>
  <c r="K103" i="5"/>
  <c r="G104" i="5"/>
  <c r="H104" i="5"/>
  <c r="I104" i="5"/>
  <c r="J104" i="5"/>
  <c r="K104" i="5"/>
  <c r="G105" i="5"/>
  <c r="H105" i="5"/>
  <c r="I105" i="5"/>
  <c r="J105" i="5"/>
  <c r="K105" i="5"/>
  <c r="G106" i="5"/>
  <c r="H106" i="5"/>
  <c r="I106" i="5"/>
  <c r="J106" i="5"/>
  <c r="K106" i="5"/>
  <c r="G107" i="5"/>
  <c r="H107" i="5"/>
  <c r="I107" i="5"/>
  <c r="J107" i="5"/>
  <c r="K107" i="5"/>
  <c r="G108" i="5"/>
  <c r="H108" i="5"/>
  <c r="I108" i="5"/>
  <c r="J108" i="5"/>
  <c r="K108" i="5"/>
  <c r="G109" i="5"/>
  <c r="H109" i="5"/>
  <c r="I109" i="5"/>
  <c r="J109" i="5"/>
  <c r="K109" i="5"/>
  <c r="G110" i="5"/>
  <c r="H110" i="5"/>
  <c r="I110" i="5"/>
  <c r="J110" i="5"/>
  <c r="K110" i="5"/>
  <c r="G111" i="5"/>
  <c r="H111" i="5"/>
  <c r="I111" i="5"/>
  <c r="J111" i="5"/>
  <c r="K111" i="5"/>
  <c r="G112" i="5"/>
  <c r="H112" i="5"/>
  <c r="I112" i="5"/>
  <c r="J112" i="5"/>
  <c r="K112" i="5"/>
  <c r="G113" i="5"/>
  <c r="H113" i="5"/>
  <c r="I113" i="5"/>
  <c r="J113" i="5"/>
  <c r="K113" i="5"/>
  <c r="G114" i="5"/>
  <c r="H114" i="5"/>
  <c r="I114" i="5"/>
  <c r="J114" i="5"/>
  <c r="K114" i="5"/>
  <c r="G115" i="5"/>
  <c r="H115" i="5"/>
  <c r="I115" i="5"/>
  <c r="J115" i="5"/>
  <c r="K115" i="5"/>
  <c r="G116" i="5"/>
  <c r="H116" i="5"/>
  <c r="I116" i="5"/>
  <c r="J116" i="5"/>
  <c r="K116" i="5"/>
  <c r="G117" i="5"/>
  <c r="H117" i="5"/>
  <c r="I117" i="5"/>
  <c r="J117" i="5"/>
  <c r="K117" i="5"/>
  <c r="G118" i="5"/>
  <c r="H118" i="5"/>
  <c r="I118" i="5"/>
  <c r="J118" i="5"/>
  <c r="K118" i="5"/>
  <c r="G119" i="5"/>
  <c r="H119" i="5"/>
  <c r="I119" i="5"/>
  <c r="J119" i="5"/>
  <c r="K119" i="5"/>
  <c r="G120" i="5"/>
  <c r="H120" i="5"/>
  <c r="I120" i="5"/>
  <c r="J120" i="5"/>
  <c r="K120" i="5"/>
  <c r="G121" i="5"/>
  <c r="H121" i="5"/>
  <c r="I121" i="5"/>
  <c r="J121" i="5"/>
  <c r="K121" i="5"/>
  <c r="G122" i="5"/>
  <c r="H122" i="5"/>
  <c r="I122" i="5"/>
  <c r="J122" i="5"/>
  <c r="K122" i="5"/>
  <c r="G123" i="5"/>
  <c r="H123" i="5"/>
  <c r="I123" i="5"/>
  <c r="J123" i="5"/>
  <c r="K123" i="5"/>
  <c r="G124" i="5"/>
  <c r="H124" i="5"/>
  <c r="I124" i="5"/>
  <c r="J124" i="5"/>
  <c r="K124" i="5"/>
  <c r="G125" i="5"/>
  <c r="H125" i="5"/>
  <c r="I125" i="5"/>
  <c r="J125" i="5"/>
  <c r="K125" i="5"/>
  <c r="G126" i="5"/>
  <c r="H126" i="5"/>
  <c r="I126" i="5"/>
  <c r="J126" i="5"/>
  <c r="K126" i="5"/>
  <c r="G127" i="5"/>
  <c r="H127" i="5"/>
  <c r="I127" i="5"/>
  <c r="J127" i="5"/>
  <c r="K127" i="5"/>
  <c r="G128" i="5"/>
  <c r="H128" i="5"/>
  <c r="I128" i="5"/>
  <c r="J128" i="5"/>
  <c r="K128" i="5"/>
  <c r="G129" i="5"/>
  <c r="H129" i="5"/>
  <c r="I129" i="5"/>
  <c r="J129" i="5"/>
  <c r="K129" i="5"/>
  <c r="G130" i="5"/>
  <c r="H130" i="5"/>
  <c r="I130" i="5"/>
  <c r="J130" i="5"/>
  <c r="K130" i="5"/>
  <c r="G131" i="5"/>
  <c r="H131" i="5"/>
  <c r="I131" i="5"/>
  <c r="J131" i="5"/>
  <c r="K131" i="5"/>
  <c r="G132" i="5"/>
  <c r="H132" i="5"/>
  <c r="I132" i="5"/>
  <c r="J132" i="5"/>
  <c r="K132" i="5"/>
  <c r="G133" i="5"/>
  <c r="H133" i="5"/>
  <c r="I133" i="5"/>
  <c r="J133" i="5"/>
  <c r="K133" i="5"/>
  <c r="G134" i="5"/>
  <c r="H134" i="5"/>
  <c r="I134" i="5"/>
  <c r="J134" i="5"/>
  <c r="K134" i="5"/>
  <c r="G135" i="5"/>
  <c r="H135" i="5"/>
  <c r="I135" i="5"/>
  <c r="J135" i="5"/>
  <c r="K135" i="5"/>
  <c r="G136" i="5"/>
  <c r="H136" i="5"/>
  <c r="I136" i="5"/>
  <c r="J136" i="5"/>
  <c r="K136" i="5"/>
  <c r="G137" i="5"/>
  <c r="H137" i="5"/>
  <c r="I137" i="5"/>
  <c r="J137" i="5"/>
  <c r="K137" i="5"/>
  <c r="G138" i="5"/>
  <c r="H138" i="5"/>
  <c r="I138" i="5"/>
  <c r="J138" i="5"/>
  <c r="K138" i="5"/>
  <c r="G139" i="5"/>
  <c r="H139" i="5"/>
  <c r="I139" i="5"/>
  <c r="J139" i="5"/>
  <c r="K139" i="5"/>
  <c r="G140" i="5"/>
  <c r="H140" i="5"/>
  <c r="I140" i="5"/>
  <c r="J140" i="5"/>
  <c r="K140" i="5"/>
  <c r="G141" i="5"/>
  <c r="H141" i="5"/>
  <c r="I141" i="5"/>
  <c r="J141" i="5"/>
  <c r="K141" i="5"/>
  <c r="G142" i="5"/>
  <c r="H142" i="5"/>
  <c r="I142" i="5"/>
  <c r="J142" i="5"/>
  <c r="K142" i="5"/>
  <c r="G143" i="5"/>
  <c r="H143" i="5"/>
  <c r="I143" i="5"/>
  <c r="J143" i="5"/>
  <c r="K143" i="5"/>
  <c r="G144" i="5"/>
  <c r="H144" i="5"/>
  <c r="I144" i="5"/>
  <c r="J144" i="5"/>
  <c r="K144" i="5"/>
  <c r="G145" i="5"/>
  <c r="H145" i="5"/>
  <c r="I145" i="5"/>
  <c r="J145" i="5"/>
  <c r="K145" i="5"/>
  <c r="G146" i="5"/>
  <c r="H146" i="5"/>
  <c r="I146" i="5"/>
  <c r="J146" i="5"/>
  <c r="K146" i="5"/>
  <c r="G147" i="5"/>
  <c r="H147" i="5"/>
  <c r="I147" i="5"/>
  <c r="J147" i="5"/>
  <c r="K147" i="5"/>
  <c r="G148" i="5"/>
  <c r="H148" i="5"/>
  <c r="I148" i="5"/>
  <c r="J148" i="5"/>
  <c r="K148" i="5"/>
  <c r="G149" i="5"/>
  <c r="H149" i="5"/>
  <c r="I149" i="5"/>
  <c r="J149" i="5"/>
  <c r="K149" i="5"/>
  <c r="G150" i="5"/>
  <c r="H150" i="5"/>
  <c r="I150" i="5"/>
  <c r="J150" i="5"/>
  <c r="K150" i="5"/>
  <c r="G151" i="5"/>
  <c r="H151" i="5"/>
  <c r="I151" i="5"/>
  <c r="J151" i="5"/>
  <c r="K151" i="5"/>
  <c r="G152" i="5"/>
  <c r="H152" i="5"/>
  <c r="I152" i="5"/>
  <c r="J152" i="5"/>
  <c r="K152" i="5"/>
  <c r="G153" i="5"/>
  <c r="H153" i="5"/>
  <c r="I153" i="5"/>
  <c r="J153" i="5"/>
  <c r="K153" i="5"/>
  <c r="G154" i="5"/>
  <c r="H154" i="5"/>
  <c r="I154" i="5"/>
  <c r="J154" i="5"/>
  <c r="K154" i="5"/>
  <c r="G155" i="5"/>
  <c r="H155" i="5"/>
  <c r="I155" i="5"/>
  <c r="J155" i="5"/>
  <c r="K155" i="5"/>
  <c r="G156" i="5"/>
  <c r="H156" i="5"/>
  <c r="I156" i="5"/>
  <c r="J156" i="5"/>
  <c r="K156" i="5"/>
  <c r="G157" i="5"/>
  <c r="H157" i="5"/>
  <c r="I157" i="5"/>
  <c r="J157" i="5"/>
  <c r="K157" i="5"/>
  <c r="G158" i="5"/>
  <c r="H158" i="5"/>
  <c r="I158" i="5"/>
  <c r="J158" i="5"/>
  <c r="K158" i="5"/>
  <c r="G159" i="5"/>
  <c r="H159" i="5"/>
  <c r="I159" i="5"/>
  <c r="J159" i="5"/>
  <c r="K159" i="5"/>
  <c r="G160" i="5"/>
  <c r="H160" i="5"/>
  <c r="I160" i="5"/>
  <c r="J160" i="5"/>
  <c r="K160" i="5"/>
  <c r="G161" i="5"/>
  <c r="H161" i="5"/>
  <c r="I161" i="5"/>
  <c r="J161" i="5"/>
  <c r="K161" i="5"/>
  <c r="G162" i="5"/>
  <c r="H162" i="5"/>
  <c r="I162" i="5"/>
  <c r="J162" i="5"/>
  <c r="K162" i="5"/>
  <c r="G163" i="5"/>
  <c r="H163" i="5"/>
  <c r="I163" i="5"/>
  <c r="J163" i="5"/>
  <c r="K163" i="5"/>
  <c r="G164" i="5"/>
  <c r="H164" i="5"/>
  <c r="I164" i="5"/>
  <c r="J164" i="5"/>
  <c r="K164" i="5"/>
  <c r="G165" i="5"/>
  <c r="H165" i="5"/>
  <c r="I165" i="5"/>
  <c r="J165" i="5"/>
  <c r="K165" i="5"/>
  <c r="G166" i="5"/>
  <c r="H166" i="5"/>
  <c r="I166" i="5"/>
  <c r="J166" i="5"/>
  <c r="K166" i="5"/>
  <c r="G167" i="5"/>
  <c r="H167" i="5"/>
  <c r="I167" i="5"/>
  <c r="J167" i="5"/>
  <c r="K167" i="5"/>
  <c r="G168" i="5"/>
  <c r="H168" i="5"/>
  <c r="I168" i="5"/>
  <c r="J168" i="5"/>
  <c r="K168" i="5"/>
  <c r="G169" i="5"/>
  <c r="H169" i="5"/>
  <c r="I169" i="5"/>
  <c r="J169" i="5"/>
  <c r="K169" i="5"/>
  <c r="G170" i="5"/>
  <c r="H170" i="5"/>
  <c r="I170" i="5"/>
  <c r="J170" i="5"/>
  <c r="K170" i="5"/>
  <c r="G171" i="5"/>
  <c r="H171" i="5"/>
  <c r="I171" i="5"/>
  <c r="J171" i="5"/>
  <c r="K171" i="5"/>
  <c r="G172" i="5"/>
  <c r="H172" i="5"/>
  <c r="I172" i="5"/>
  <c r="J172" i="5"/>
  <c r="K172" i="5"/>
  <c r="G173" i="5"/>
  <c r="H173" i="5"/>
  <c r="I173" i="5"/>
  <c r="J173" i="5"/>
  <c r="K173" i="5"/>
  <c r="G174" i="5"/>
  <c r="H174" i="5"/>
  <c r="I174" i="5"/>
  <c r="J174" i="5"/>
  <c r="K174" i="5"/>
  <c r="G175" i="5"/>
  <c r="H175" i="5"/>
  <c r="I175" i="5"/>
  <c r="J175" i="5"/>
  <c r="K175" i="5"/>
  <c r="G176" i="5"/>
  <c r="H176" i="5"/>
  <c r="I176" i="5"/>
  <c r="J176" i="5"/>
  <c r="K176" i="5"/>
  <c r="G177" i="5"/>
  <c r="H177" i="5"/>
  <c r="I177" i="5"/>
  <c r="J177" i="5"/>
  <c r="K177" i="5"/>
  <c r="G178" i="5"/>
  <c r="H178" i="5"/>
  <c r="I178" i="5"/>
  <c r="J178" i="5"/>
  <c r="K178" i="5"/>
  <c r="G179" i="5"/>
  <c r="H179" i="5"/>
  <c r="I179" i="5"/>
  <c r="J179" i="5"/>
  <c r="K179" i="5"/>
  <c r="G180" i="5"/>
  <c r="H180" i="5"/>
  <c r="I180" i="5"/>
  <c r="J180" i="5"/>
  <c r="K180" i="5"/>
  <c r="G181" i="5"/>
  <c r="H181" i="5"/>
  <c r="I181" i="5"/>
  <c r="J181" i="5"/>
  <c r="K181" i="5"/>
  <c r="G182" i="5"/>
  <c r="H182" i="5"/>
  <c r="I182" i="5"/>
  <c r="J182" i="5"/>
  <c r="K182" i="5"/>
  <c r="G183" i="5"/>
  <c r="H183" i="5"/>
  <c r="I183" i="5"/>
  <c r="J183" i="5"/>
  <c r="K183" i="5"/>
  <c r="G184" i="5"/>
  <c r="H184" i="5"/>
  <c r="I184" i="5"/>
  <c r="J184" i="5"/>
  <c r="K184" i="5"/>
  <c r="G185" i="5"/>
  <c r="H185" i="5"/>
  <c r="I185" i="5"/>
  <c r="J185" i="5"/>
  <c r="K185" i="5"/>
  <c r="G186" i="5"/>
  <c r="H186" i="5"/>
  <c r="I186" i="5"/>
  <c r="J186" i="5"/>
  <c r="K186" i="5"/>
  <c r="G187" i="5"/>
  <c r="H187" i="5"/>
  <c r="I187" i="5"/>
  <c r="J187" i="5"/>
  <c r="K187" i="5"/>
  <c r="G188" i="5"/>
  <c r="H188" i="5"/>
  <c r="I188" i="5"/>
  <c r="J188" i="5"/>
  <c r="K188" i="5"/>
  <c r="G189" i="5"/>
  <c r="H189" i="5"/>
  <c r="I189" i="5"/>
  <c r="J189" i="5"/>
  <c r="K189" i="5"/>
  <c r="G190" i="5"/>
  <c r="H190" i="5"/>
  <c r="I190" i="5"/>
  <c r="J190" i="5"/>
  <c r="K190" i="5"/>
  <c r="G191" i="5"/>
  <c r="H191" i="5"/>
  <c r="I191" i="5"/>
  <c r="J191" i="5"/>
  <c r="K191" i="5"/>
  <c r="G192" i="5"/>
  <c r="H192" i="5"/>
  <c r="I192" i="5"/>
  <c r="J192" i="5"/>
  <c r="K192" i="5"/>
  <c r="G193" i="5"/>
  <c r="H193" i="5"/>
  <c r="I193" i="5"/>
  <c r="J193" i="5"/>
  <c r="K193" i="5"/>
  <c r="G194" i="5"/>
  <c r="H194" i="5"/>
  <c r="I194" i="5"/>
  <c r="J194" i="5"/>
  <c r="K194" i="5"/>
  <c r="G195" i="5"/>
  <c r="H195" i="5"/>
  <c r="I195" i="5"/>
  <c r="J195" i="5"/>
  <c r="K195" i="5"/>
  <c r="G196" i="5"/>
  <c r="H196" i="5"/>
  <c r="I196" i="5"/>
  <c r="J196" i="5"/>
  <c r="K196" i="5"/>
  <c r="G197" i="5"/>
  <c r="H197" i="5"/>
  <c r="I197" i="5"/>
  <c r="J197" i="5"/>
  <c r="K197" i="5"/>
  <c r="G198" i="5"/>
  <c r="H198" i="5"/>
  <c r="I198" i="5"/>
  <c r="J198" i="5"/>
  <c r="K198" i="5"/>
  <c r="G199" i="5"/>
  <c r="H199" i="5"/>
  <c r="I199" i="5"/>
  <c r="J199" i="5"/>
  <c r="K199" i="5"/>
  <c r="G200" i="5"/>
  <c r="H200" i="5"/>
  <c r="I200" i="5"/>
  <c r="J200" i="5"/>
  <c r="K200" i="5"/>
  <c r="G201" i="5"/>
  <c r="H201" i="5"/>
  <c r="I201" i="5"/>
  <c r="J201" i="5"/>
  <c r="K201" i="5"/>
  <c r="G202" i="5"/>
  <c r="H202" i="5"/>
  <c r="I202" i="5"/>
  <c r="J202" i="5"/>
  <c r="K202" i="5"/>
  <c r="G203" i="5"/>
  <c r="H203" i="5"/>
  <c r="I203" i="5"/>
  <c r="J203" i="5"/>
  <c r="K203" i="5"/>
  <c r="G204" i="5"/>
  <c r="H204" i="5"/>
  <c r="I204" i="5"/>
  <c r="J204" i="5"/>
  <c r="K204" i="5"/>
  <c r="G205" i="5"/>
  <c r="H205" i="5"/>
  <c r="I205" i="5"/>
  <c r="J205" i="5"/>
  <c r="K205" i="5"/>
  <c r="G206" i="5"/>
  <c r="H206" i="5"/>
  <c r="I206" i="5"/>
  <c r="J206" i="5"/>
  <c r="K206" i="5"/>
  <c r="G207" i="5"/>
  <c r="H207" i="5"/>
  <c r="I207" i="5"/>
  <c r="J207" i="5"/>
  <c r="K207" i="5"/>
  <c r="G208" i="5"/>
  <c r="H208" i="5"/>
  <c r="I208" i="5"/>
  <c r="J208" i="5"/>
  <c r="K208" i="5"/>
  <c r="G209" i="5"/>
  <c r="H209" i="5"/>
  <c r="I209" i="5"/>
  <c r="J209" i="5"/>
  <c r="K209" i="5"/>
  <c r="G210" i="5"/>
  <c r="H210" i="5"/>
  <c r="I210" i="5"/>
  <c r="J210" i="5"/>
  <c r="K210" i="5"/>
  <c r="G211" i="5"/>
  <c r="H211" i="5"/>
  <c r="I211" i="5"/>
  <c r="J211" i="5"/>
  <c r="K211" i="5"/>
  <c r="G212" i="5"/>
  <c r="H212" i="5"/>
  <c r="I212" i="5"/>
  <c r="J212" i="5"/>
  <c r="K212" i="5"/>
  <c r="G213" i="5"/>
  <c r="H213" i="5"/>
  <c r="I213" i="5"/>
  <c r="J213" i="5"/>
  <c r="K213" i="5"/>
  <c r="G214" i="5"/>
  <c r="H214" i="5"/>
  <c r="I214" i="5"/>
  <c r="J214" i="5"/>
  <c r="K214" i="5"/>
  <c r="G215" i="5"/>
  <c r="H215" i="5"/>
  <c r="I215" i="5"/>
  <c r="J215" i="5"/>
  <c r="K215" i="5"/>
  <c r="G216" i="5"/>
  <c r="H216" i="5"/>
  <c r="I216" i="5"/>
  <c r="J216" i="5"/>
  <c r="K216" i="5"/>
  <c r="G217" i="5"/>
  <c r="H217" i="5"/>
  <c r="I217" i="5"/>
  <c r="J217" i="5"/>
  <c r="K217" i="5"/>
  <c r="G218" i="5"/>
  <c r="H218" i="5"/>
  <c r="I218" i="5"/>
  <c r="J218" i="5"/>
  <c r="K218" i="5"/>
  <c r="G219" i="5"/>
  <c r="H219" i="5"/>
  <c r="I219" i="5"/>
  <c r="J219" i="5"/>
  <c r="K219" i="5"/>
  <c r="G220" i="5"/>
  <c r="H220" i="5"/>
  <c r="I220" i="5"/>
  <c r="J220" i="5"/>
  <c r="K220" i="5"/>
  <c r="G221" i="5"/>
  <c r="H221" i="5"/>
  <c r="I221" i="5"/>
  <c r="J221" i="5"/>
  <c r="K221" i="5"/>
  <c r="G222" i="5"/>
  <c r="H222" i="5"/>
  <c r="I222" i="5"/>
  <c r="J222" i="5"/>
  <c r="K222" i="5"/>
  <c r="G223" i="5"/>
  <c r="H223" i="5"/>
  <c r="I223" i="5"/>
  <c r="J223" i="5"/>
  <c r="K223" i="5"/>
  <c r="G224" i="5"/>
  <c r="H224" i="5"/>
  <c r="I224" i="5"/>
  <c r="J224" i="5"/>
  <c r="K224" i="5"/>
  <c r="G225" i="5"/>
  <c r="H225" i="5"/>
  <c r="I225" i="5"/>
  <c r="J225" i="5"/>
  <c r="K225" i="5"/>
  <c r="G226" i="5"/>
  <c r="H226" i="5"/>
  <c r="I226" i="5"/>
  <c r="J226" i="5"/>
  <c r="K226" i="5"/>
  <c r="G227" i="5"/>
  <c r="H227" i="5"/>
  <c r="I227" i="5"/>
  <c r="J227" i="5"/>
  <c r="K227" i="5"/>
  <c r="G228" i="5"/>
  <c r="H228" i="5"/>
  <c r="I228" i="5"/>
  <c r="J228" i="5"/>
  <c r="K228" i="5"/>
  <c r="G229" i="5"/>
  <c r="H229" i="5"/>
  <c r="I229" i="5"/>
  <c r="J229" i="5"/>
  <c r="K229" i="5"/>
  <c r="G230" i="5"/>
  <c r="H230" i="5"/>
  <c r="I230" i="5"/>
  <c r="J230" i="5"/>
  <c r="K230" i="5"/>
  <c r="G231" i="5"/>
  <c r="H231" i="5"/>
  <c r="I231" i="5"/>
  <c r="J231" i="5"/>
  <c r="K231" i="5"/>
  <c r="G232" i="5"/>
  <c r="H232" i="5"/>
  <c r="I232" i="5"/>
  <c r="J232" i="5"/>
  <c r="K232" i="5"/>
  <c r="G233" i="5"/>
  <c r="H233" i="5"/>
  <c r="I233" i="5"/>
  <c r="J233" i="5"/>
  <c r="K233" i="5"/>
  <c r="G234" i="5"/>
  <c r="H234" i="5"/>
  <c r="I234" i="5"/>
  <c r="J234" i="5"/>
  <c r="K234" i="5"/>
  <c r="G235" i="5"/>
  <c r="H235" i="5"/>
  <c r="I235" i="5"/>
  <c r="J235" i="5"/>
  <c r="K235" i="5"/>
  <c r="G236" i="5"/>
  <c r="H236" i="5"/>
  <c r="I236" i="5"/>
  <c r="J236" i="5"/>
  <c r="K236" i="5"/>
  <c r="G237" i="5"/>
  <c r="H237" i="5"/>
  <c r="I237" i="5"/>
  <c r="J237" i="5"/>
  <c r="K237" i="5"/>
  <c r="G238" i="5"/>
  <c r="H238" i="5"/>
  <c r="I238" i="5"/>
  <c r="J238" i="5"/>
  <c r="K238" i="5"/>
  <c r="G239" i="5"/>
  <c r="H239" i="5"/>
  <c r="I239" i="5"/>
  <c r="J239" i="5"/>
  <c r="K239" i="5"/>
  <c r="G240" i="5"/>
  <c r="H240" i="5"/>
  <c r="I240" i="5"/>
  <c r="J240" i="5"/>
  <c r="K240" i="5"/>
  <c r="G241" i="5"/>
  <c r="H241" i="5"/>
  <c r="I241" i="5"/>
  <c r="J241" i="5"/>
  <c r="K241" i="5"/>
  <c r="G242" i="5"/>
  <c r="H242" i="5"/>
  <c r="I242" i="5"/>
  <c r="J242" i="5"/>
  <c r="K242" i="5"/>
  <c r="G243" i="5"/>
  <c r="H243" i="5"/>
  <c r="I243" i="5"/>
  <c r="J243" i="5"/>
  <c r="K243" i="5"/>
  <c r="G244" i="5"/>
  <c r="H244" i="5"/>
  <c r="I244" i="5"/>
  <c r="J244" i="5"/>
  <c r="K244" i="5"/>
  <c r="G245" i="5"/>
  <c r="H245" i="5"/>
  <c r="I245" i="5"/>
  <c r="J245" i="5"/>
  <c r="K245" i="5"/>
  <c r="G246" i="5"/>
  <c r="H246" i="5"/>
  <c r="I246" i="5"/>
  <c r="J246" i="5"/>
  <c r="K246" i="5"/>
  <c r="G247" i="5"/>
  <c r="H247" i="5"/>
  <c r="I247" i="5"/>
  <c r="J247" i="5"/>
  <c r="K247" i="5"/>
  <c r="G248" i="5"/>
  <c r="H248" i="5"/>
  <c r="I248" i="5"/>
  <c r="J248" i="5"/>
  <c r="K248" i="5"/>
  <c r="G249" i="5"/>
  <c r="H249" i="5"/>
  <c r="I249" i="5"/>
  <c r="J249" i="5"/>
  <c r="K249" i="5"/>
  <c r="G250" i="5"/>
  <c r="H250" i="5"/>
  <c r="I250" i="5"/>
  <c r="J250" i="5"/>
  <c r="K250" i="5"/>
  <c r="G251" i="5"/>
  <c r="H251" i="5"/>
  <c r="I251" i="5"/>
  <c r="J251" i="5"/>
  <c r="K251" i="5"/>
  <c r="G252" i="5"/>
  <c r="H252" i="5"/>
  <c r="I252" i="5"/>
  <c r="J252" i="5"/>
  <c r="K252" i="5"/>
  <c r="G253" i="5"/>
  <c r="H253" i="5"/>
  <c r="I253" i="5"/>
  <c r="J253" i="5"/>
  <c r="K253" i="5"/>
  <c r="G254" i="5"/>
  <c r="H254" i="5"/>
  <c r="I254" i="5"/>
  <c r="J254" i="5"/>
  <c r="K254" i="5"/>
  <c r="G255" i="5"/>
  <c r="H255" i="5"/>
  <c r="I255" i="5"/>
  <c r="J255" i="5"/>
  <c r="K255" i="5"/>
  <c r="G256" i="5"/>
  <c r="H256" i="5"/>
  <c r="I256" i="5"/>
  <c r="J256" i="5"/>
  <c r="K256" i="5"/>
  <c r="G257" i="5"/>
  <c r="H257" i="5"/>
  <c r="I257" i="5"/>
  <c r="J257" i="5"/>
  <c r="K257" i="5"/>
  <c r="G258" i="5"/>
  <c r="H258" i="5"/>
  <c r="I258" i="5"/>
  <c r="J258" i="5"/>
  <c r="K258" i="5"/>
  <c r="G259" i="5"/>
  <c r="H259" i="5"/>
  <c r="I259" i="5"/>
  <c r="J259" i="5"/>
  <c r="K259" i="5"/>
  <c r="G260" i="5"/>
  <c r="H260" i="5"/>
  <c r="I260" i="5"/>
  <c r="J260" i="5"/>
  <c r="K260" i="5"/>
  <c r="G261" i="5"/>
  <c r="H261" i="5"/>
  <c r="I261" i="5"/>
  <c r="J261" i="5"/>
  <c r="K261" i="5"/>
  <c r="G262" i="5"/>
  <c r="H262" i="5"/>
  <c r="I262" i="5"/>
  <c r="J262" i="5"/>
  <c r="K262" i="5"/>
  <c r="G263" i="5"/>
  <c r="H263" i="5"/>
  <c r="I263" i="5"/>
  <c r="J263" i="5"/>
  <c r="K263" i="5"/>
  <c r="G264" i="5"/>
  <c r="H264" i="5"/>
  <c r="I264" i="5"/>
  <c r="J264" i="5"/>
  <c r="K264" i="5"/>
  <c r="G265" i="5"/>
  <c r="H265" i="5"/>
  <c r="I265" i="5"/>
  <c r="J265" i="5"/>
  <c r="K265" i="5"/>
  <c r="G266" i="5"/>
  <c r="H266" i="5"/>
  <c r="I266" i="5"/>
  <c r="J266" i="5"/>
  <c r="K266" i="5"/>
  <c r="G267" i="5"/>
  <c r="H267" i="5"/>
  <c r="I267" i="5"/>
  <c r="J267" i="5"/>
  <c r="K267" i="5"/>
  <c r="G268" i="5"/>
  <c r="H268" i="5"/>
  <c r="I268" i="5"/>
  <c r="J268" i="5"/>
  <c r="K268" i="5"/>
  <c r="G269" i="5"/>
  <c r="H269" i="5"/>
  <c r="I269" i="5"/>
  <c r="J269" i="5"/>
  <c r="K269" i="5"/>
  <c r="G270" i="5"/>
  <c r="H270" i="5"/>
  <c r="I270" i="5"/>
  <c r="J270" i="5"/>
  <c r="K270" i="5"/>
  <c r="G271" i="5"/>
  <c r="H271" i="5"/>
  <c r="I271" i="5"/>
  <c r="J271" i="5"/>
  <c r="K271" i="5"/>
  <c r="G272" i="5"/>
  <c r="H272" i="5"/>
  <c r="I272" i="5"/>
  <c r="J272" i="5"/>
  <c r="K272" i="5"/>
  <c r="G273" i="5"/>
  <c r="H273" i="5"/>
  <c r="I273" i="5"/>
  <c r="J273" i="5"/>
  <c r="K273" i="5"/>
  <c r="G274" i="5"/>
  <c r="H274" i="5"/>
  <c r="I274" i="5"/>
  <c r="J274" i="5"/>
  <c r="K274" i="5"/>
  <c r="G275" i="5"/>
  <c r="H275" i="5"/>
  <c r="I275" i="5"/>
  <c r="J275" i="5"/>
  <c r="K275" i="5"/>
  <c r="G276" i="5"/>
  <c r="H276" i="5"/>
  <c r="I276" i="5"/>
  <c r="J276" i="5"/>
  <c r="K276" i="5"/>
  <c r="G277" i="5"/>
  <c r="H277" i="5"/>
  <c r="I277" i="5"/>
  <c r="J277" i="5"/>
  <c r="K277" i="5"/>
  <c r="G278" i="5"/>
  <c r="H278" i="5"/>
  <c r="I278" i="5"/>
  <c r="J278" i="5"/>
  <c r="K278" i="5"/>
  <c r="G279" i="5"/>
  <c r="H279" i="5"/>
  <c r="I279" i="5"/>
  <c r="J279" i="5"/>
  <c r="K279" i="5"/>
  <c r="G280" i="5"/>
  <c r="H280" i="5"/>
  <c r="I280" i="5"/>
  <c r="J280" i="5"/>
  <c r="K280" i="5"/>
  <c r="G281" i="5"/>
  <c r="H281" i="5"/>
  <c r="I281" i="5"/>
  <c r="J281" i="5"/>
  <c r="K281" i="5"/>
  <c r="G282" i="5"/>
  <c r="H282" i="5"/>
  <c r="I282" i="5"/>
  <c r="J282" i="5"/>
  <c r="K282" i="5"/>
  <c r="G283" i="5"/>
  <c r="H283" i="5"/>
  <c r="I283" i="5"/>
  <c r="J283" i="5"/>
  <c r="K283" i="5"/>
  <c r="G284" i="5"/>
  <c r="H284" i="5"/>
  <c r="I284" i="5"/>
  <c r="J284" i="5"/>
  <c r="K284" i="5"/>
  <c r="G285" i="5"/>
  <c r="H285" i="5"/>
  <c r="I285" i="5"/>
  <c r="J285" i="5"/>
  <c r="K285" i="5"/>
  <c r="G286" i="5"/>
  <c r="H286" i="5"/>
  <c r="I286" i="5"/>
  <c r="J286" i="5"/>
  <c r="K286" i="5"/>
  <c r="G287" i="5"/>
  <c r="H287" i="5"/>
  <c r="I287" i="5"/>
  <c r="J287" i="5"/>
  <c r="K287" i="5"/>
  <c r="G288" i="5"/>
  <c r="H288" i="5"/>
  <c r="I288" i="5"/>
  <c r="J288" i="5"/>
  <c r="K288" i="5"/>
  <c r="G289" i="5"/>
  <c r="H289" i="5"/>
  <c r="I289" i="5"/>
  <c r="J289" i="5"/>
  <c r="K289" i="5"/>
  <c r="G290" i="5"/>
  <c r="H290" i="5"/>
  <c r="I290" i="5"/>
  <c r="J290" i="5"/>
  <c r="K290" i="5"/>
  <c r="G291" i="5"/>
  <c r="H291" i="5"/>
  <c r="I291" i="5"/>
  <c r="J291" i="5"/>
  <c r="K291" i="5"/>
  <c r="G292" i="5"/>
  <c r="H292" i="5"/>
  <c r="I292" i="5"/>
  <c r="J292" i="5"/>
  <c r="K292" i="5"/>
  <c r="G293" i="5"/>
  <c r="H293" i="5"/>
  <c r="I293" i="5"/>
  <c r="J293" i="5"/>
  <c r="K293" i="5"/>
  <c r="G294" i="5"/>
  <c r="H294" i="5"/>
  <c r="I294" i="5"/>
  <c r="J294" i="5"/>
  <c r="K294" i="5"/>
  <c r="G295" i="5"/>
  <c r="H295" i="5"/>
  <c r="I295" i="5"/>
  <c r="J295" i="5"/>
  <c r="K295" i="5"/>
  <c r="G296" i="5"/>
  <c r="H296" i="5"/>
  <c r="I296" i="5"/>
  <c r="J296" i="5"/>
  <c r="K296" i="5"/>
  <c r="G297" i="5"/>
  <c r="H297" i="5"/>
  <c r="I297" i="5"/>
  <c r="J297" i="5"/>
  <c r="K297" i="5"/>
  <c r="G298" i="5"/>
  <c r="H298" i="5"/>
  <c r="I298" i="5"/>
  <c r="J298" i="5"/>
  <c r="K298" i="5"/>
  <c r="G299" i="5"/>
  <c r="H299" i="5"/>
  <c r="I299" i="5"/>
  <c r="J299" i="5"/>
  <c r="K299" i="5"/>
  <c r="G300" i="5"/>
  <c r="H300" i="5"/>
  <c r="I300" i="5"/>
  <c r="J300" i="5"/>
  <c r="K300" i="5"/>
  <c r="G301" i="5"/>
  <c r="H301" i="5"/>
  <c r="I301" i="5"/>
  <c r="J301" i="5"/>
  <c r="K301" i="5"/>
  <c r="G302" i="5"/>
  <c r="H302" i="5"/>
  <c r="I302" i="5"/>
  <c r="J302" i="5"/>
  <c r="K302" i="5"/>
  <c r="G303" i="5"/>
  <c r="H303" i="5"/>
  <c r="I303" i="5"/>
  <c r="J303" i="5"/>
  <c r="K303" i="5"/>
  <c r="G304" i="5"/>
  <c r="H304" i="5"/>
  <c r="I304" i="5"/>
  <c r="J304" i="5"/>
  <c r="K304" i="5"/>
  <c r="G305" i="5"/>
  <c r="H305" i="5"/>
  <c r="I305" i="5"/>
  <c r="J305" i="5"/>
  <c r="K305" i="5"/>
  <c r="G306" i="5"/>
  <c r="H306" i="5"/>
  <c r="I306" i="5"/>
  <c r="J306" i="5"/>
  <c r="K306" i="5"/>
  <c r="G307" i="5"/>
  <c r="H307" i="5"/>
  <c r="I307" i="5"/>
  <c r="J307" i="5"/>
  <c r="K307" i="5"/>
  <c r="G308" i="5"/>
  <c r="H308" i="5"/>
  <c r="I308" i="5"/>
  <c r="J308" i="5"/>
  <c r="K308" i="5"/>
  <c r="G309" i="5"/>
  <c r="H309" i="5"/>
  <c r="I309" i="5"/>
  <c r="J309" i="5"/>
  <c r="K309" i="5"/>
  <c r="G310" i="5"/>
  <c r="H310" i="5"/>
  <c r="I310" i="5"/>
  <c r="J310" i="5"/>
  <c r="K310" i="5"/>
  <c r="G311" i="5"/>
  <c r="H311" i="5"/>
  <c r="I311" i="5"/>
  <c r="J311" i="5"/>
  <c r="K311" i="5"/>
  <c r="G312" i="5"/>
  <c r="H312" i="5"/>
  <c r="I312" i="5"/>
  <c r="J312" i="5"/>
  <c r="K312" i="5"/>
  <c r="G313" i="5"/>
  <c r="H313" i="5"/>
  <c r="I313" i="5"/>
  <c r="J313" i="5"/>
  <c r="K313" i="5"/>
  <c r="G314" i="5"/>
  <c r="H314" i="5"/>
  <c r="I314" i="5"/>
  <c r="J314" i="5"/>
  <c r="K314" i="5"/>
  <c r="G315" i="5"/>
  <c r="H315" i="5"/>
  <c r="I315" i="5"/>
  <c r="J315" i="5"/>
  <c r="K315" i="5"/>
  <c r="G316" i="5"/>
  <c r="H316" i="5"/>
  <c r="I316" i="5"/>
  <c r="J316" i="5"/>
  <c r="K316" i="5"/>
  <c r="G317" i="5"/>
  <c r="H317" i="5"/>
  <c r="I317" i="5"/>
  <c r="J317" i="5"/>
  <c r="K317" i="5"/>
  <c r="G318" i="5"/>
  <c r="H318" i="5"/>
  <c r="I318" i="5"/>
  <c r="J318" i="5"/>
  <c r="K318" i="5"/>
  <c r="G319" i="5"/>
  <c r="H319" i="5"/>
  <c r="I319" i="5"/>
  <c r="J319" i="5"/>
  <c r="K319" i="5"/>
  <c r="G320" i="5"/>
  <c r="H320" i="5"/>
  <c r="I320" i="5"/>
  <c r="J320" i="5"/>
  <c r="K320" i="5"/>
  <c r="G321" i="5"/>
  <c r="H321" i="5"/>
  <c r="I321" i="5"/>
  <c r="J321" i="5"/>
  <c r="K321" i="5"/>
  <c r="G322" i="5"/>
  <c r="H322" i="5"/>
  <c r="I322" i="5"/>
  <c r="J322" i="5"/>
  <c r="K322" i="5"/>
  <c r="G323" i="5"/>
  <c r="H323" i="5"/>
  <c r="I323" i="5"/>
  <c r="J323" i="5"/>
  <c r="K323" i="5"/>
  <c r="G324" i="5"/>
  <c r="H324" i="5"/>
  <c r="I324" i="5"/>
  <c r="J324" i="5"/>
  <c r="K324" i="5"/>
  <c r="G325" i="5"/>
  <c r="H325" i="5"/>
  <c r="I325" i="5"/>
  <c r="J325" i="5"/>
  <c r="K325" i="5"/>
  <c r="G326" i="5"/>
  <c r="H326" i="5"/>
  <c r="I326" i="5"/>
  <c r="J326" i="5"/>
  <c r="K326" i="5"/>
  <c r="G327" i="5"/>
  <c r="H327" i="5"/>
  <c r="I327" i="5"/>
  <c r="J327" i="5"/>
  <c r="K327" i="5"/>
  <c r="G328" i="5"/>
  <c r="H328" i="5"/>
  <c r="I328" i="5"/>
  <c r="J328" i="5"/>
  <c r="K328" i="5"/>
  <c r="G329" i="5"/>
  <c r="H329" i="5"/>
  <c r="I329" i="5"/>
  <c r="J329" i="5"/>
  <c r="K329" i="5"/>
  <c r="G330" i="5"/>
  <c r="H330" i="5"/>
  <c r="I330" i="5"/>
  <c r="J330" i="5"/>
  <c r="K330" i="5"/>
  <c r="G331" i="5"/>
  <c r="H331" i="5"/>
  <c r="I331" i="5"/>
  <c r="J331" i="5"/>
  <c r="K331" i="5"/>
  <c r="G332" i="5"/>
  <c r="H332" i="5"/>
  <c r="I332" i="5"/>
  <c r="J332" i="5"/>
  <c r="K332" i="5"/>
  <c r="G333" i="5"/>
  <c r="H333" i="5"/>
  <c r="I333" i="5"/>
  <c r="J333" i="5"/>
  <c r="K333" i="5"/>
  <c r="G334" i="5"/>
  <c r="H334" i="5"/>
  <c r="I334" i="5"/>
  <c r="J334" i="5"/>
  <c r="K334" i="5"/>
  <c r="G335" i="5"/>
  <c r="H335" i="5"/>
  <c r="I335" i="5"/>
  <c r="J335" i="5"/>
  <c r="K335" i="5"/>
  <c r="G336" i="5"/>
  <c r="H336" i="5"/>
  <c r="I336" i="5"/>
  <c r="J336" i="5"/>
  <c r="K336" i="5"/>
  <c r="G337" i="5"/>
  <c r="H337" i="5"/>
  <c r="I337" i="5"/>
  <c r="J337" i="5"/>
  <c r="K337" i="5"/>
  <c r="G338" i="5"/>
  <c r="H338" i="5"/>
  <c r="I338" i="5"/>
  <c r="J338" i="5"/>
  <c r="K338" i="5"/>
  <c r="G339" i="5"/>
  <c r="H339" i="5"/>
  <c r="I339" i="5"/>
  <c r="J339" i="5"/>
  <c r="K339" i="5"/>
  <c r="G340" i="5"/>
  <c r="H340" i="5"/>
  <c r="I340" i="5"/>
  <c r="J340" i="5"/>
  <c r="K340" i="5"/>
  <c r="G341" i="5"/>
  <c r="H341" i="5"/>
  <c r="I341" i="5"/>
  <c r="J341" i="5"/>
  <c r="K341" i="5"/>
  <c r="G342" i="5"/>
  <c r="H342" i="5"/>
  <c r="I342" i="5"/>
  <c r="J342" i="5"/>
  <c r="K342" i="5"/>
  <c r="G343" i="5"/>
  <c r="H343" i="5"/>
  <c r="I343" i="5"/>
  <c r="J343" i="5"/>
  <c r="K343" i="5"/>
  <c r="G344" i="5"/>
  <c r="H344" i="5"/>
  <c r="I344" i="5"/>
  <c r="J344" i="5"/>
  <c r="K344" i="5"/>
  <c r="G345" i="5"/>
  <c r="H345" i="5"/>
  <c r="I345" i="5"/>
  <c r="J345" i="5"/>
  <c r="K345" i="5"/>
  <c r="G346" i="5"/>
  <c r="H346" i="5"/>
  <c r="I346" i="5"/>
  <c r="J346" i="5"/>
  <c r="K346" i="5"/>
  <c r="G347" i="5"/>
  <c r="H347" i="5"/>
  <c r="I347" i="5"/>
  <c r="J347" i="5"/>
  <c r="K347" i="5"/>
  <c r="G348" i="5"/>
  <c r="H348" i="5"/>
  <c r="I348" i="5"/>
  <c r="J348" i="5"/>
  <c r="K348" i="5"/>
  <c r="G349" i="5"/>
  <c r="H349" i="5"/>
  <c r="I349" i="5"/>
  <c r="J349" i="5"/>
  <c r="K349" i="5"/>
  <c r="G350" i="5"/>
  <c r="H350" i="5"/>
  <c r="I350" i="5"/>
  <c r="J350" i="5"/>
  <c r="K350" i="5"/>
  <c r="G351" i="5"/>
  <c r="H351" i="5"/>
  <c r="I351" i="5"/>
  <c r="J351" i="5"/>
  <c r="K351" i="5"/>
  <c r="G352" i="5"/>
  <c r="H352" i="5"/>
  <c r="I352" i="5"/>
  <c r="J352" i="5"/>
  <c r="K352" i="5"/>
  <c r="G353" i="5"/>
  <c r="H353" i="5"/>
  <c r="I353" i="5"/>
  <c r="J353" i="5"/>
  <c r="K353" i="5"/>
  <c r="G354" i="5"/>
  <c r="H354" i="5"/>
  <c r="I354" i="5"/>
  <c r="J354" i="5"/>
  <c r="K354" i="5"/>
  <c r="G355" i="5"/>
  <c r="H355" i="5"/>
  <c r="I355" i="5"/>
  <c r="J355" i="5"/>
  <c r="K355" i="5"/>
  <c r="G356" i="5"/>
  <c r="H356" i="5"/>
  <c r="I356" i="5"/>
  <c r="J356" i="5"/>
  <c r="K356" i="5"/>
  <c r="G357" i="5"/>
  <c r="H357" i="5"/>
  <c r="I357" i="5"/>
  <c r="J357" i="5"/>
  <c r="K357" i="5"/>
  <c r="G358" i="5"/>
  <c r="H358" i="5"/>
  <c r="I358" i="5"/>
  <c r="J358" i="5"/>
  <c r="K358" i="5"/>
  <c r="G359" i="5"/>
  <c r="H359" i="5"/>
  <c r="I359" i="5"/>
  <c r="J359" i="5"/>
  <c r="K359" i="5"/>
  <c r="G360" i="5"/>
  <c r="H360" i="5"/>
  <c r="I360" i="5"/>
  <c r="J360" i="5"/>
  <c r="K360" i="5"/>
  <c r="G361" i="5"/>
  <c r="H361" i="5"/>
  <c r="I361" i="5"/>
  <c r="J361" i="5"/>
  <c r="K361" i="5"/>
  <c r="G362" i="5"/>
  <c r="H362" i="5"/>
  <c r="I362" i="5"/>
  <c r="J362" i="5"/>
  <c r="K362" i="5"/>
  <c r="G363" i="5"/>
  <c r="H363" i="5"/>
  <c r="I363" i="5"/>
  <c r="J363" i="5"/>
  <c r="K363" i="5"/>
  <c r="G364" i="5"/>
  <c r="H364" i="5"/>
  <c r="I364" i="5"/>
  <c r="J364" i="5"/>
  <c r="K364" i="5"/>
  <c r="G365" i="5"/>
  <c r="H365" i="5"/>
  <c r="I365" i="5"/>
  <c r="J365" i="5"/>
  <c r="K365" i="5"/>
  <c r="G366" i="5"/>
  <c r="H366" i="5"/>
  <c r="I366" i="5"/>
  <c r="J366" i="5"/>
  <c r="K366" i="5"/>
  <c r="G367" i="5"/>
  <c r="H367" i="5"/>
  <c r="I367" i="5"/>
  <c r="J367" i="5"/>
  <c r="K367" i="5"/>
  <c r="G368" i="5"/>
  <c r="H368" i="5"/>
  <c r="I368" i="5"/>
  <c r="J368" i="5"/>
  <c r="K368" i="5"/>
  <c r="G369" i="5"/>
  <c r="H369" i="5"/>
  <c r="I369" i="5"/>
  <c r="J369" i="5"/>
  <c r="K369" i="5"/>
  <c r="G370" i="5"/>
  <c r="H370" i="5"/>
  <c r="I370" i="5"/>
  <c r="J370" i="5"/>
  <c r="K370" i="5"/>
  <c r="G371" i="5"/>
  <c r="H371" i="5"/>
  <c r="I371" i="5"/>
  <c r="J371" i="5"/>
  <c r="K371" i="5"/>
  <c r="G372" i="5"/>
  <c r="H372" i="5"/>
  <c r="I372" i="5"/>
  <c r="J372" i="5"/>
  <c r="K372" i="5"/>
  <c r="G373" i="5"/>
  <c r="H373" i="5"/>
  <c r="I373" i="5"/>
  <c r="J373" i="5"/>
  <c r="K373" i="5"/>
  <c r="G374" i="5"/>
  <c r="H374" i="5"/>
  <c r="I374" i="5"/>
  <c r="J374" i="5"/>
  <c r="K374" i="5"/>
  <c r="G375" i="5"/>
  <c r="H375" i="5"/>
  <c r="I375" i="5"/>
  <c r="J375" i="5"/>
  <c r="K375" i="5"/>
  <c r="G376" i="5"/>
  <c r="H376" i="5"/>
  <c r="I376" i="5"/>
  <c r="J376" i="5"/>
  <c r="K376" i="5"/>
  <c r="G377" i="5"/>
  <c r="H377" i="5"/>
  <c r="I377" i="5"/>
  <c r="J377" i="5"/>
  <c r="K377" i="5"/>
  <c r="G378" i="5"/>
  <c r="H378" i="5"/>
  <c r="I378" i="5"/>
  <c r="J378" i="5"/>
  <c r="K378" i="5"/>
  <c r="G379" i="5"/>
  <c r="H379" i="5"/>
  <c r="I379" i="5"/>
  <c r="J379" i="5"/>
  <c r="K379" i="5"/>
  <c r="G380" i="5"/>
  <c r="H380" i="5"/>
  <c r="I380" i="5"/>
  <c r="J380" i="5"/>
  <c r="K380" i="5"/>
  <c r="G381" i="5"/>
  <c r="H381" i="5"/>
  <c r="I381" i="5"/>
  <c r="J381" i="5"/>
  <c r="K381" i="5"/>
  <c r="G382" i="5"/>
  <c r="H382" i="5"/>
  <c r="I382" i="5"/>
  <c r="J382" i="5"/>
  <c r="K382" i="5"/>
  <c r="G383" i="5"/>
  <c r="H383" i="5"/>
  <c r="I383" i="5"/>
  <c r="J383" i="5"/>
  <c r="K383" i="5"/>
  <c r="G384" i="5"/>
  <c r="H384" i="5"/>
  <c r="I384" i="5"/>
  <c r="J384" i="5"/>
  <c r="K384" i="5"/>
  <c r="G385" i="5"/>
  <c r="H385" i="5"/>
  <c r="I385" i="5"/>
  <c r="J385" i="5"/>
  <c r="K385" i="5"/>
  <c r="G386" i="5"/>
  <c r="H386" i="5"/>
  <c r="I386" i="5"/>
  <c r="J386" i="5"/>
  <c r="K386" i="5"/>
  <c r="G387" i="5"/>
  <c r="H387" i="5"/>
  <c r="I387" i="5"/>
  <c r="J387" i="5"/>
  <c r="K387" i="5"/>
  <c r="G388" i="5"/>
  <c r="H388" i="5"/>
  <c r="I388" i="5"/>
  <c r="J388" i="5"/>
  <c r="K388" i="5"/>
  <c r="G389" i="5"/>
  <c r="H389" i="5"/>
  <c r="I389" i="5"/>
  <c r="J389" i="5"/>
  <c r="K389" i="5"/>
  <c r="G390" i="5"/>
  <c r="H390" i="5"/>
  <c r="I390" i="5"/>
  <c r="J390" i="5"/>
  <c r="K390" i="5"/>
  <c r="G391" i="5"/>
  <c r="H391" i="5"/>
  <c r="I391" i="5"/>
  <c r="J391" i="5"/>
  <c r="K391" i="5"/>
  <c r="G392" i="5"/>
  <c r="H392" i="5"/>
  <c r="I392" i="5"/>
  <c r="J392" i="5"/>
  <c r="K392" i="5"/>
  <c r="G393" i="5"/>
  <c r="H393" i="5"/>
  <c r="I393" i="5"/>
  <c r="J393" i="5"/>
  <c r="K393" i="5"/>
  <c r="G394" i="5"/>
  <c r="H394" i="5"/>
  <c r="I394" i="5"/>
  <c r="J394" i="5"/>
  <c r="K394" i="5"/>
  <c r="G395" i="5"/>
  <c r="H395" i="5"/>
  <c r="I395" i="5"/>
  <c r="J395" i="5"/>
  <c r="K395" i="5"/>
  <c r="G396" i="5"/>
  <c r="H396" i="5"/>
  <c r="I396" i="5"/>
  <c r="J396" i="5"/>
  <c r="K396" i="5"/>
  <c r="G397" i="5"/>
  <c r="H397" i="5"/>
  <c r="I397" i="5"/>
  <c r="J397" i="5"/>
  <c r="K397" i="5"/>
  <c r="G398" i="5"/>
  <c r="H398" i="5"/>
  <c r="I398" i="5"/>
  <c r="J398" i="5"/>
  <c r="K398" i="5"/>
  <c r="G399" i="5"/>
  <c r="H399" i="5"/>
  <c r="I399" i="5"/>
  <c r="J399" i="5"/>
  <c r="K399" i="5"/>
  <c r="G400" i="5"/>
  <c r="H400" i="5"/>
  <c r="I400" i="5"/>
  <c r="J400" i="5"/>
  <c r="K400" i="5"/>
  <c r="G401" i="5"/>
  <c r="H401" i="5"/>
  <c r="I401" i="5"/>
  <c r="J401" i="5"/>
  <c r="K401" i="5"/>
  <c r="G402" i="5"/>
  <c r="H402" i="5"/>
  <c r="I402" i="5"/>
  <c r="J402" i="5"/>
  <c r="K402" i="5"/>
  <c r="G403" i="5"/>
  <c r="H403" i="5"/>
  <c r="I403" i="5"/>
  <c r="J403" i="5"/>
  <c r="K403" i="5"/>
  <c r="G404" i="5"/>
  <c r="H404" i="5"/>
  <c r="I404" i="5"/>
  <c r="J404" i="5"/>
  <c r="K404" i="5"/>
  <c r="G405" i="5"/>
  <c r="H405" i="5"/>
  <c r="I405" i="5"/>
  <c r="J405" i="5"/>
  <c r="K405" i="5"/>
  <c r="G406" i="5"/>
  <c r="H406" i="5"/>
  <c r="I406" i="5"/>
  <c r="J406" i="5"/>
  <c r="K406" i="5"/>
  <c r="G407" i="5"/>
  <c r="H407" i="5"/>
  <c r="I407" i="5"/>
  <c r="J407" i="5"/>
  <c r="K407" i="5"/>
  <c r="G408" i="5"/>
  <c r="H408" i="5"/>
  <c r="I408" i="5"/>
  <c r="J408" i="5"/>
  <c r="K408" i="5"/>
  <c r="G409" i="5"/>
  <c r="H409" i="5"/>
  <c r="I409" i="5"/>
  <c r="J409" i="5"/>
  <c r="K409" i="5"/>
  <c r="G410" i="5"/>
  <c r="H410" i="5"/>
  <c r="I410" i="5"/>
  <c r="J410" i="5"/>
  <c r="K410" i="5"/>
  <c r="G411" i="5"/>
  <c r="H411" i="5"/>
  <c r="I411" i="5"/>
  <c r="J411" i="5"/>
  <c r="K411" i="5"/>
  <c r="G412" i="5"/>
  <c r="H412" i="5"/>
  <c r="I412" i="5"/>
  <c r="J412" i="5"/>
  <c r="K412" i="5"/>
  <c r="G413" i="5"/>
  <c r="H413" i="5"/>
  <c r="I413" i="5"/>
  <c r="J413" i="5"/>
  <c r="K413" i="5"/>
  <c r="G414" i="5"/>
  <c r="H414" i="5"/>
  <c r="I414" i="5"/>
  <c r="J414" i="5"/>
  <c r="K414" i="5"/>
  <c r="G415" i="5"/>
  <c r="H415" i="5"/>
  <c r="I415" i="5"/>
  <c r="J415" i="5"/>
  <c r="K415" i="5"/>
  <c r="G416" i="5"/>
  <c r="H416" i="5"/>
  <c r="I416" i="5"/>
  <c r="J416" i="5"/>
  <c r="K416" i="5"/>
  <c r="G417" i="5"/>
  <c r="H417" i="5"/>
  <c r="I417" i="5"/>
  <c r="J417" i="5"/>
  <c r="K417" i="5"/>
  <c r="G418" i="5"/>
  <c r="H418" i="5"/>
  <c r="I418" i="5"/>
  <c r="J418" i="5"/>
  <c r="K418" i="5"/>
  <c r="G419" i="5"/>
  <c r="H419" i="5"/>
  <c r="I419" i="5"/>
  <c r="J419" i="5"/>
  <c r="K419" i="5"/>
  <c r="G420" i="5"/>
  <c r="H420" i="5"/>
  <c r="I420" i="5"/>
  <c r="J420" i="5"/>
  <c r="K420" i="5"/>
  <c r="G421" i="5"/>
  <c r="H421" i="5"/>
  <c r="I421" i="5"/>
  <c r="J421" i="5"/>
  <c r="K421" i="5"/>
  <c r="G422" i="5"/>
  <c r="H422" i="5"/>
  <c r="I422" i="5"/>
  <c r="J422" i="5"/>
  <c r="K422" i="5"/>
  <c r="G423" i="5"/>
  <c r="H423" i="5"/>
  <c r="I423" i="5"/>
  <c r="J423" i="5"/>
  <c r="K423" i="5"/>
  <c r="G424" i="5"/>
  <c r="H424" i="5"/>
  <c r="I424" i="5"/>
  <c r="J424" i="5"/>
  <c r="K424" i="5"/>
  <c r="G425" i="5"/>
  <c r="H425" i="5"/>
  <c r="I425" i="5"/>
  <c r="J425" i="5"/>
  <c r="K425" i="5"/>
  <c r="G426" i="5"/>
  <c r="H426" i="5"/>
  <c r="I426" i="5"/>
  <c r="J426" i="5"/>
  <c r="K426" i="5"/>
  <c r="G427" i="5"/>
  <c r="H427" i="5"/>
  <c r="I427" i="5"/>
  <c r="J427" i="5"/>
  <c r="K427" i="5"/>
  <c r="G428" i="5"/>
  <c r="H428" i="5"/>
  <c r="I428" i="5"/>
  <c r="J428" i="5"/>
  <c r="K428" i="5"/>
  <c r="G429" i="5"/>
  <c r="H429" i="5"/>
  <c r="I429" i="5"/>
  <c r="J429" i="5"/>
  <c r="K429" i="5"/>
  <c r="G430" i="5"/>
  <c r="H430" i="5"/>
  <c r="I430" i="5"/>
  <c r="J430" i="5"/>
  <c r="K430" i="5"/>
  <c r="G431" i="5"/>
  <c r="H431" i="5"/>
  <c r="I431" i="5"/>
  <c r="J431" i="5"/>
  <c r="K431" i="5"/>
  <c r="G432" i="5"/>
  <c r="H432" i="5"/>
  <c r="I432" i="5"/>
  <c r="J432" i="5"/>
  <c r="K432" i="5"/>
  <c r="G433" i="5"/>
  <c r="H433" i="5"/>
  <c r="I433" i="5"/>
  <c r="J433" i="5"/>
  <c r="K433" i="5"/>
  <c r="G434" i="5"/>
  <c r="H434" i="5"/>
  <c r="I434" i="5"/>
  <c r="J434" i="5"/>
  <c r="K434" i="5"/>
  <c r="G435" i="5"/>
  <c r="H435" i="5"/>
  <c r="I435" i="5"/>
  <c r="J435" i="5"/>
  <c r="K435" i="5"/>
  <c r="G436" i="5"/>
  <c r="H436" i="5"/>
  <c r="I436" i="5"/>
  <c r="J436" i="5"/>
  <c r="K436" i="5"/>
  <c r="G437" i="5"/>
  <c r="H437" i="5"/>
  <c r="I437" i="5"/>
  <c r="J437" i="5"/>
  <c r="K437" i="5"/>
  <c r="G438" i="5"/>
  <c r="H438" i="5"/>
  <c r="I438" i="5"/>
  <c r="J438" i="5"/>
  <c r="K438" i="5"/>
  <c r="G439" i="5"/>
  <c r="H439" i="5"/>
  <c r="I439" i="5"/>
  <c r="J439" i="5"/>
  <c r="K439" i="5"/>
  <c r="G440" i="5"/>
  <c r="H440" i="5"/>
  <c r="I440" i="5"/>
  <c r="J440" i="5"/>
  <c r="K440" i="5"/>
  <c r="G441" i="5"/>
  <c r="H441" i="5"/>
  <c r="I441" i="5"/>
  <c r="J441" i="5"/>
  <c r="K441" i="5"/>
  <c r="G442" i="5"/>
  <c r="H442" i="5"/>
  <c r="I442" i="5"/>
  <c r="J442" i="5"/>
  <c r="K442" i="5"/>
  <c r="G443" i="5"/>
  <c r="H443" i="5"/>
  <c r="I443" i="5"/>
  <c r="J443" i="5"/>
  <c r="K443" i="5"/>
  <c r="G444" i="5"/>
  <c r="H444" i="5"/>
  <c r="I444" i="5"/>
  <c r="J444" i="5"/>
  <c r="K444" i="5"/>
  <c r="G445" i="5"/>
  <c r="H445" i="5"/>
  <c r="I445" i="5"/>
  <c r="J445" i="5"/>
  <c r="K445" i="5"/>
  <c r="G446" i="5"/>
  <c r="H446" i="5"/>
  <c r="I446" i="5"/>
  <c r="J446" i="5"/>
  <c r="K446" i="5"/>
  <c r="G447" i="5"/>
  <c r="H447" i="5"/>
  <c r="I447" i="5"/>
  <c r="J447" i="5"/>
  <c r="K447" i="5"/>
  <c r="G448" i="5"/>
  <c r="H448" i="5"/>
  <c r="I448" i="5"/>
  <c r="J448" i="5"/>
  <c r="K448" i="5"/>
  <c r="G449" i="5"/>
  <c r="H449" i="5"/>
  <c r="I449" i="5"/>
  <c r="J449" i="5"/>
  <c r="K449" i="5"/>
  <c r="G450" i="5"/>
  <c r="H450" i="5"/>
  <c r="I450" i="5"/>
  <c r="J450" i="5"/>
  <c r="K450" i="5"/>
  <c r="G451" i="5"/>
  <c r="H451" i="5"/>
  <c r="I451" i="5"/>
  <c r="J451" i="5"/>
  <c r="K451" i="5"/>
  <c r="G452" i="5"/>
  <c r="H452" i="5"/>
  <c r="I452" i="5"/>
  <c r="J452" i="5"/>
  <c r="K452" i="5"/>
  <c r="G453" i="5"/>
  <c r="H453" i="5"/>
  <c r="I453" i="5"/>
  <c r="J453" i="5"/>
  <c r="K453" i="5"/>
  <c r="G454" i="5"/>
  <c r="H454" i="5"/>
  <c r="I454" i="5"/>
  <c r="J454" i="5"/>
  <c r="K454" i="5"/>
  <c r="G455" i="5"/>
  <c r="H455" i="5"/>
  <c r="I455" i="5"/>
  <c r="J455" i="5"/>
  <c r="K455" i="5"/>
  <c r="G456" i="5"/>
  <c r="H456" i="5"/>
  <c r="I456" i="5"/>
  <c r="J456" i="5"/>
  <c r="K456" i="5"/>
  <c r="G457" i="5"/>
  <c r="H457" i="5"/>
  <c r="I457" i="5"/>
  <c r="J457" i="5"/>
  <c r="K457" i="5"/>
  <c r="G458" i="5"/>
  <c r="H458" i="5"/>
  <c r="I458" i="5"/>
  <c r="J458" i="5"/>
  <c r="K458" i="5"/>
  <c r="G459" i="5"/>
  <c r="H459" i="5"/>
  <c r="I459" i="5"/>
  <c r="J459" i="5"/>
  <c r="K459" i="5"/>
  <c r="G460" i="5"/>
  <c r="H460" i="5"/>
  <c r="I460" i="5"/>
  <c r="J460" i="5"/>
  <c r="K460" i="5"/>
  <c r="G461" i="5"/>
  <c r="H461" i="5"/>
  <c r="I461" i="5"/>
  <c r="J461" i="5"/>
  <c r="K461" i="5"/>
  <c r="G462" i="5"/>
  <c r="H462" i="5"/>
  <c r="I462" i="5"/>
  <c r="J462" i="5"/>
  <c r="K462" i="5"/>
  <c r="G463" i="5"/>
  <c r="H463" i="5"/>
  <c r="I463" i="5"/>
  <c r="J463" i="5"/>
  <c r="K463" i="5"/>
  <c r="G464" i="5"/>
  <c r="H464" i="5"/>
  <c r="I464" i="5"/>
  <c r="J464" i="5"/>
  <c r="K464" i="5"/>
  <c r="G465" i="5"/>
  <c r="H465" i="5"/>
  <c r="I465" i="5"/>
  <c r="J465" i="5"/>
  <c r="K465" i="5"/>
  <c r="G466" i="5"/>
  <c r="H466" i="5"/>
  <c r="I466" i="5"/>
  <c r="J466" i="5"/>
  <c r="K466" i="5"/>
  <c r="G467" i="5"/>
  <c r="H467" i="5"/>
  <c r="I467" i="5"/>
  <c r="J467" i="5"/>
  <c r="K467" i="5"/>
  <c r="G468" i="5"/>
  <c r="H468" i="5"/>
  <c r="I468" i="5"/>
  <c r="J468" i="5"/>
  <c r="K468" i="5"/>
  <c r="G469" i="5"/>
  <c r="H469" i="5"/>
  <c r="I469" i="5"/>
  <c r="J469" i="5"/>
  <c r="K469" i="5"/>
  <c r="G470" i="5"/>
  <c r="H470" i="5"/>
  <c r="I470" i="5"/>
  <c r="J470" i="5"/>
  <c r="K470" i="5"/>
  <c r="G471" i="5"/>
  <c r="H471" i="5"/>
  <c r="I471" i="5"/>
  <c r="J471" i="5"/>
  <c r="K471" i="5"/>
  <c r="G472" i="5"/>
  <c r="H472" i="5"/>
  <c r="I472" i="5"/>
  <c r="J472" i="5"/>
  <c r="K472" i="5"/>
  <c r="G473" i="5"/>
  <c r="H473" i="5"/>
  <c r="I473" i="5"/>
  <c r="J473" i="5"/>
  <c r="K473" i="5"/>
  <c r="G474" i="5"/>
  <c r="H474" i="5"/>
  <c r="I474" i="5"/>
  <c r="J474" i="5"/>
  <c r="K474" i="5"/>
  <c r="G475" i="5"/>
  <c r="H475" i="5"/>
  <c r="I475" i="5"/>
  <c r="J475" i="5"/>
  <c r="K475" i="5"/>
  <c r="G476" i="5"/>
  <c r="H476" i="5"/>
  <c r="I476" i="5"/>
  <c r="J476" i="5"/>
  <c r="K476" i="5"/>
  <c r="G477" i="5"/>
  <c r="H477" i="5"/>
  <c r="I477" i="5"/>
  <c r="J477" i="5"/>
  <c r="K477" i="5"/>
  <c r="G478" i="5"/>
  <c r="H478" i="5"/>
  <c r="I478" i="5"/>
  <c r="J478" i="5"/>
  <c r="K478" i="5"/>
  <c r="G479" i="5"/>
  <c r="H479" i="5"/>
  <c r="I479" i="5"/>
  <c r="J479" i="5"/>
  <c r="K479" i="5"/>
  <c r="G480" i="5"/>
  <c r="H480" i="5"/>
  <c r="I480" i="5"/>
  <c r="J480" i="5"/>
  <c r="K480" i="5"/>
  <c r="G481" i="5"/>
  <c r="H481" i="5"/>
  <c r="I481" i="5"/>
  <c r="J481" i="5"/>
  <c r="K481" i="5"/>
  <c r="G482" i="5"/>
  <c r="H482" i="5"/>
  <c r="I482" i="5"/>
  <c r="J482" i="5"/>
  <c r="K482" i="5"/>
  <c r="G483" i="5"/>
  <c r="H483" i="5"/>
  <c r="I483" i="5"/>
  <c r="J483" i="5"/>
  <c r="K483" i="5"/>
  <c r="G484" i="5"/>
  <c r="H484" i="5"/>
  <c r="I484" i="5"/>
  <c r="J484" i="5"/>
  <c r="K484" i="5"/>
  <c r="G485" i="5"/>
  <c r="H485" i="5"/>
  <c r="I485" i="5"/>
  <c r="J485" i="5"/>
  <c r="K485" i="5"/>
  <c r="G486" i="5"/>
  <c r="H486" i="5"/>
  <c r="I486" i="5"/>
  <c r="J486" i="5"/>
  <c r="K486" i="5"/>
  <c r="G487" i="5"/>
  <c r="H487" i="5"/>
  <c r="I487" i="5"/>
  <c r="J487" i="5"/>
  <c r="K487" i="5"/>
  <c r="G488" i="5"/>
  <c r="H488" i="5"/>
  <c r="I488" i="5"/>
  <c r="J488" i="5"/>
  <c r="K488" i="5"/>
  <c r="G489" i="5"/>
  <c r="H489" i="5"/>
  <c r="I489" i="5"/>
  <c r="J489" i="5"/>
  <c r="K489" i="5"/>
  <c r="G490" i="5"/>
  <c r="H490" i="5"/>
  <c r="I490" i="5"/>
  <c r="J490" i="5"/>
  <c r="K490" i="5"/>
  <c r="G491" i="5"/>
  <c r="H491" i="5"/>
  <c r="I491" i="5"/>
  <c r="J491" i="5"/>
  <c r="K491" i="5"/>
  <c r="G492" i="5"/>
  <c r="H492" i="5"/>
  <c r="I492" i="5"/>
  <c r="J492" i="5"/>
  <c r="K492" i="5"/>
  <c r="G493" i="5"/>
  <c r="H493" i="5"/>
  <c r="I493" i="5"/>
  <c r="J493" i="5"/>
  <c r="K493" i="5"/>
  <c r="G494" i="5"/>
  <c r="H494" i="5"/>
  <c r="I494" i="5"/>
  <c r="J494" i="5"/>
  <c r="K494" i="5"/>
  <c r="G495" i="5"/>
  <c r="H495" i="5"/>
  <c r="I495" i="5"/>
  <c r="J495" i="5"/>
  <c r="K495" i="5"/>
  <c r="G496" i="5"/>
  <c r="H496" i="5"/>
  <c r="I496" i="5"/>
  <c r="J496" i="5"/>
  <c r="K496" i="5"/>
  <c r="G497" i="5"/>
  <c r="H497" i="5"/>
  <c r="I497" i="5"/>
  <c r="J497" i="5"/>
  <c r="K497" i="5"/>
  <c r="G498" i="5"/>
  <c r="H498" i="5"/>
  <c r="I498" i="5"/>
  <c r="J498" i="5"/>
  <c r="K498" i="5"/>
  <c r="G499" i="5"/>
  <c r="H499" i="5"/>
  <c r="I499" i="5"/>
  <c r="J499" i="5"/>
  <c r="K499" i="5"/>
  <c r="G500" i="5"/>
  <c r="H500" i="5"/>
  <c r="I500" i="5"/>
  <c r="J500" i="5"/>
  <c r="K500" i="5"/>
  <c r="G501" i="5"/>
  <c r="H501" i="5"/>
  <c r="I501" i="5"/>
  <c r="J501" i="5"/>
  <c r="K501" i="5"/>
  <c r="G502" i="5"/>
  <c r="H502" i="5"/>
  <c r="I502" i="5"/>
  <c r="J502" i="5"/>
  <c r="K502" i="5"/>
  <c r="G503" i="5"/>
  <c r="H503" i="5"/>
  <c r="I503" i="5"/>
  <c r="J503" i="5"/>
  <c r="K503" i="5"/>
  <c r="G504" i="5"/>
  <c r="H504" i="5"/>
  <c r="I504" i="5"/>
  <c r="J504" i="5"/>
  <c r="K504" i="5"/>
  <c r="G505" i="5"/>
  <c r="H505" i="5"/>
  <c r="I505" i="5"/>
  <c r="J505" i="5"/>
  <c r="K505" i="5"/>
  <c r="G506" i="5"/>
  <c r="H506" i="5"/>
  <c r="I506" i="5"/>
  <c r="J506" i="5"/>
  <c r="K506" i="5"/>
  <c r="G507" i="5"/>
  <c r="H507" i="5"/>
  <c r="I507" i="5"/>
  <c r="J507" i="5"/>
  <c r="K507" i="5"/>
  <c r="G508" i="5"/>
  <c r="H508" i="5"/>
  <c r="I508" i="5"/>
  <c r="J508" i="5"/>
  <c r="K508" i="5"/>
  <c r="G509" i="5"/>
  <c r="H509" i="5"/>
  <c r="I509" i="5"/>
  <c r="J509" i="5"/>
  <c r="K509" i="5"/>
  <c r="G510" i="5"/>
  <c r="H510" i="5"/>
  <c r="I510" i="5"/>
  <c r="J510" i="5"/>
  <c r="K510" i="5"/>
  <c r="G511" i="5"/>
  <c r="H511" i="5"/>
  <c r="I511" i="5"/>
  <c r="J511" i="5"/>
  <c r="K511" i="5"/>
  <c r="G512" i="5"/>
  <c r="H512" i="5"/>
  <c r="I512" i="5"/>
  <c r="J512" i="5"/>
  <c r="K512" i="5"/>
  <c r="G513" i="5"/>
  <c r="H513" i="5"/>
  <c r="I513" i="5"/>
  <c r="J513" i="5"/>
  <c r="K513" i="5"/>
  <c r="G514" i="5"/>
  <c r="H514" i="5"/>
  <c r="I514" i="5"/>
  <c r="J514" i="5"/>
  <c r="K514" i="5"/>
  <c r="G515" i="5"/>
  <c r="H515" i="5"/>
  <c r="I515" i="5"/>
  <c r="J515" i="5"/>
  <c r="K515" i="5"/>
  <c r="G516" i="5"/>
  <c r="H516" i="5"/>
  <c r="I516" i="5"/>
  <c r="J516" i="5"/>
  <c r="K516" i="5"/>
  <c r="G517" i="5"/>
  <c r="H517" i="5"/>
  <c r="I517" i="5"/>
  <c r="J517" i="5"/>
  <c r="K517" i="5"/>
  <c r="G518" i="5"/>
  <c r="H518" i="5"/>
  <c r="I518" i="5"/>
  <c r="J518" i="5"/>
  <c r="K518" i="5"/>
  <c r="G519" i="5"/>
  <c r="H519" i="5"/>
  <c r="I519" i="5"/>
  <c r="J519" i="5"/>
  <c r="K519" i="5"/>
  <c r="G520" i="5"/>
  <c r="H520" i="5"/>
  <c r="I520" i="5"/>
  <c r="J520" i="5"/>
  <c r="K520" i="5"/>
  <c r="G521" i="5"/>
  <c r="H521" i="5"/>
  <c r="I521" i="5"/>
  <c r="J521" i="5"/>
  <c r="K521" i="5"/>
  <c r="G522" i="5"/>
  <c r="H522" i="5"/>
  <c r="I522" i="5"/>
  <c r="J522" i="5"/>
  <c r="K522" i="5"/>
  <c r="G523" i="5"/>
  <c r="H523" i="5"/>
  <c r="I523" i="5"/>
  <c r="J523" i="5"/>
  <c r="K523" i="5"/>
  <c r="G524" i="5"/>
  <c r="H524" i="5"/>
  <c r="I524" i="5"/>
  <c r="J524" i="5"/>
  <c r="K524" i="5"/>
  <c r="G525" i="5"/>
  <c r="H525" i="5"/>
  <c r="I525" i="5"/>
  <c r="J525" i="5"/>
  <c r="K525" i="5"/>
  <c r="G526" i="5"/>
  <c r="H526" i="5"/>
  <c r="I526" i="5"/>
  <c r="J526" i="5"/>
  <c r="K526" i="5"/>
  <c r="H527" i="5"/>
  <c r="I527" i="5"/>
  <c r="J527" i="5"/>
  <c r="K527" i="5"/>
  <c r="G528" i="5"/>
  <c r="H528" i="5"/>
  <c r="I528" i="5"/>
  <c r="J528" i="5"/>
  <c r="K528" i="5"/>
  <c r="G529" i="5"/>
  <c r="H529" i="5"/>
  <c r="I529" i="5"/>
  <c r="J529" i="5"/>
  <c r="K529" i="5"/>
  <c r="G530" i="5"/>
  <c r="H530" i="5"/>
  <c r="I530" i="5"/>
  <c r="J530" i="5"/>
  <c r="K530" i="5"/>
  <c r="G531" i="5"/>
  <c r="H531" i="5"/>
  <c r="I531" i="5"/>
  <c r="J531" i="5"/>
  <c r="K531" i="5"/>
  <c r="G532" i="5"/>
  <c r="H532" i="5"/>
  <c r="I532" i="5"/>
  <c r="J532" i="5"/>
  <c r="K532" i="5"/>
  <c r="G533" i="5"/>
  <c r="H533" i="5"/>
  <c r="I533" i="5"/>
  <c r="J533" i="5"/>
  <c r="K533" i="5"/>
  <c r="G534" i="5"/>
  <c r="H534" i="5"/>
  <c r="I534" i="5"/>
  <c r="J534" i="5"/>
  <c r="K534" i="5"/>
  <c r="G535" i="5"/>
  <c r="H535" i="5"/>
  <c r="I535" i="5"/>
  <c r="J535" i="5"/>
  <c r="K535" i="5"/>
  <c r="G536" i="5"/>
  <c r="H536" i="5"/>
  <c r="I536" i="5"/>
  <c r="J536" i="5"/>
  <c r="K536" i="5"/>
  <c r="G537" i="5"/>
  <c r="H537" i="5"/>
  <c r="I537" i="5"/>
  <c r="J537" i="5"/>
  <c r="K537" i="5"/>
  <c r="G538" i="5"/>
  <c r="H538" i="5"/>
  <c r="I538" i="5"/>
  <c r="J538" i="5"/>
  <c r="K538" i="5"/>
  <c r="H539" i="5"/>
  <c r="I539" i="5"/>
  <c r="J539" i="5"/>
  <c r="K539" i="5"/>
  <c r="G540" i="5"/>
  <c r="H540" i="5"/>
  <c r="I540" i="5"/>
  <c r="J540" i="5"/>
  <c r="K540" i="5"/>
  <c r="G541" i="5"/>
  <c r="H541" i="5"/>
  <c r="I541" i="5"/>
  <c r="J541" i="5"/>
  <c r="K541" i="5"/>
  <c r="G542" i="5"/>
  <c r="H542" i="5"/>
  <c r="I542" i="5"/>
  <c r="J542" i="5"/>
  <c r="K542" i="5"/>
  <c r="G543" i="5"/>
  <c r="H543" i="5"/>
  <c r="I543" i="5"/>
  <c r="J543" i="5"/>
  <c r="K543" i="5"/>
  <c r="G544" i="5"/>
  <c r="H544" i="5"/>
  <c r="I544" i="5"/>
  <c r="J544" i="5"/>
  <c r="K544" i="5"/>
  <c r="G545" i="5"/>
  <c r="H545" i="5"/>
  <c r="I545" i="5"/>
  <c r="J545" i="5"/>
  <c r="K545" i="5"/>
  <c r="G546" i="5"/>
  <c r="H546" i="5"/>
  <c r="I546" i="5"/>
  <c r="J546" i="5"/>
  <c r="K546" i="5"/>
  <c r="G547" i="5"/>
  <c r="H547" i="5"/>
  <c r="I547" i="5"/>
  <c r="J547" i="5"/>
  <c r="K547" i="5"/>
  <c r="G548" i="5"/>
  <c r="H548" i="5"/>
  <c r="I548" i="5"/>
  <c r="J548" i="5"/>
  <c r="K548" i="5"/>
  <c r="G549" i="5"/>
  <c r="H549" i="5"/>
  <c r="I549" i="5"/>
  <c r="J549" i="5"/>
  <c r="K549" i="5"/>
  <c r="G550" i="5"/>
  <c r="H550" i="5"/>
  <c r="I550" i="5"/>
  <c r="J550" i="5"/>
  <c r="K550" i="5"/>
  <c r="G551" i="5"/>
  <c r="H551" i="5"/>
  <c r="I551" i="5"/>
  <c r="J551" i="5"/>
  <c r="K551" i="5"/>
  <c r="G552" i="5"/>
  <c r="H552" i="5"/>
  <c r="I552" i="5"/>
  <c r="J552" i="5"/>
  <c r="K552" i="5"/>
  <c r="G553" i="5"/>
  <c r="H553" i="5"/>
  <c r="I553" i="5"/>
  <c r="J553" i="5"/>
  <c r="K553" i="5"/>
  <c r="G554" i="5"/>
  <c r="H554" i="5"/>
  <c r="I554" i="5"/>
  <c r="J554" i="5"/>
  <c r="K554" i="5"/>
  <c r="H555" i="5"/>
  <c r="I555" i="5"/>
  <c r="J555" i="5"/>
  <c r="K555" i="5"/>
  <c r="G556" i="5"/>
  <c r="H556" i="5"/>
  <c r="I556" i="5"/>
  <c r="J556" i="5"/>
  <c r="K556" i="5"/>
  <c r="G557" i="5"/>
  <c r="H557" i="5"/>
  <c r="I557" i="5"/>
  <c r="J557" i="5"/>
  <c r="K557" i="5"/>
  <c r="H558" i="5"/>
  <c r="I558" i="5"/>
  <c r="J558" i="5"/>
  <c r="K558" i="5"/>
  <c r="G559" i="5"/>
  <c r="H559" i="5"/>
  <c r="I559" i="5"/>
  <c r="J559" i="5"/>
  <c r="K559" i="5"/>
  <c r="G560" i="5"/>
  <c r="H560" i="5"/>
  <c r="I560" i="5"/>
  <c r="J560" i="5"/>
  <c r="K560" i="5"/>
  <c r="G561" i="5"/>
  <c r="H561" i="5"/>
  <c r="I561" i="5"/>
  <c r="J561" i="5"/>
  <c r="K561" i="5"/>
  <c r="G562" i="5"/>
  <c r="H562" i="5"/>
  <c r="I562" i="5"/>
  <c r="J562" i="5"/>
  <c r="K562" i="5"/>
  <c r="G563" i="5"/>
  <c r="H563" i="5"/>
  <c r="I563" i="5"/>
  <c r="J563" i="5"/>
  <c r="K563" i="5"/>
  <c r="G564" i="5"/>
  <c r="H564" i="5"/>
  <c r="I564" i="5"/>
  <c r="J564" i="5"/>
  <c r="K564" i="5"/>
  <c r="G565" i="5"/>
  <c r="H565" i="5"/>
  <c r="I565" i="5"/>
  <c r="J565" i="5"/>
  <c r="K565" i="5"/>
  <c r="G566" i="5"/>
  <c r="H566" i="5"/>
  <c r="I566" i="5"/>
  <c r="J566" i="5"/>
  <c r="K566" i="5"/>
  <c r="H567" i="5"/>
  <c r="I567" i="5"/>
  <c r="J567" i="5"/>
  <c r="K567" i="5"/>
  <c r="G568" i="5"/>
  <c r="H568" i="5"/>
  <c r="I568" i="5"/>
  <c r="J568" i="5"/>
  <c r="K568" i="5"/>
  <c r="G569" i="5"/>
  <c r="H569" i="5"/>
  <c r="I569" i="5"/>
  <c r="J569" i="5"/>
  <c r="K569" i="5"/>
  <c r="H570" i="5"/>
  <c r="I570" i="5"/>
  <c r="J570" i="5"/>
  <c r="K570" i="5"/>
  <c r="G571" i="5"/>
  <c r="H571" i="5"/>
  <c r="I571" i="5"/>
  <c r="J571" i="5"/>
  <c r="K571" i="5"/>
  <c r="H572" i="5"/>
  <c r="I572" i="5"/>
  <c r="J572" i="5"/>
  <c r="K572" i="5"/>
  <c r="G573" i="5"/>
  <c r="H573" i="5"/>
  <c r="I573" i="5"/>
  <c r="J573" i="5"/>
  <c r="K573" i="5"/>
  <c r="G574" i="5"/>
  <c r="H574" i="5"/>
  <c r="I574" i="5"/>
  <c r="J574" i="5"/>
  <c r="K574" i="5"/>
  <c r="G575" i="5"/>
  <c r="H575" i="5"/>
  <c r="I575" i="5"/>
  <c r="J575" i="5"/>
  <c r="K575" i="5"/>
  <c r="G576" i="5"/>
  <c r="H576" i="5"/>
  <c r="I576" i="5"/>
  <c r="J576" i="5"/>
  <c r="K576" i="5"/>
  <c r="G577" i="5"/>
  <c r="H577" i="5"/>
  <c r="I577" i="5"/>
  <c r="J577" i="5"/>
  <c r="K577" i="5"/>
  <c r="G578" i="5"/>
  <c r="H578" i="5"/>
  <c r="I578" i="5"/>
  <c r="J578" i="5"/>
  <c r="K578" i="5"/>
  <c r="G579" i="5"/>
  <c r="H579" i="5"/>
  <c r="I579" i="5"/>
  <c r="J579" i="5"/>
  <c r="K579" i="5"/>
  <c r="G580" i="5"/>
  <c r="H580" i="5"/>
  <c r="I580" i="5"/>
  <c r="J580" i="5"/>
  <c r="K580" i="5"/>
  <c r="G581" i="5"/>
  <c r="H581" i="5"/>
  <c r="I581" i="5"/>
  <c r="J581" i="5"/>
  <c r="K581" i="5"/>
  <c r="G582" i="5"/>
  <c r="H582" i="5"/>
  <c r="I582" i="5"/>
  <c r="J582" i="5"/>
  <c r="K582" i="5"/>
  <c r="G583" i="5"/>
  <c r="H583" i="5"/>
  <c r="I583" i="5"/>
  <c r="J583" i="5"/>
  <c r="K583" i="5"/>
  <c r="G584" i="5"/>
  <c r="H584" i="5"/>
  <c r="I584" i="5"/>
  <c r="J584" i="5"/>
  <c r="K584" i="5"/>
  <c r="G585" i="5"/>
  <c r="H585" i="5"/>
  <c r="I585" i="5"/>
  <c r="J585" i="5"/>
  <c r="K585" i="5"/>
  <c r="G586" i="5"/>
  <c r="H586" i="5"/>
  <c r="I586" i="5"/>
  <c r="J586" i="5"/>
  <c r="K586" i="5"/>
  <c r="G587" i="5"/>
  <c r="H587" i="5"/>
  <c r="I587" i="5"/>
  <c r="J587" i="5"/>
  <c r="K587" i="5"/>
  <c r="G588" i="5"/>
  <c r="H588" i="5"/>
  <c r="I588" i="5"/>
  <c r="J588" i="5"/>
  <c r="K588" i="5"/>
  <c r="G589" i="5"/>
  <c r="H589" i="5"/>
  <c r="I589" i="5"/>
  <c r="J589" i="5"/>
  <c r="K589" i="5"/>
  <c r="G590" i="5"/>
  <c r="H590" i="5"/>
  <c r="I590" i="5"/>
  <c r="J590" i="5"/>
  <c r="K590" i="5"/>
  <c r="G591" i="5"/>
  <c r="H591" i="5"/>
  <c r="I591" i="5"/>
  <c r="J591" i="5"/>
  <c r="K591" i="5"/>
  <c r="G592" i="5"/>
  <c r="H592" i="5"/>
  <c r="I592" i="5"/>
  <c r="J592" i="5"/>
  <c r="K592" i="5"/>
  <c r="G593" i="5"/>
  <c r="H593" i="5"/>
  <c r="I593" i="5"/>
  <c r="J593" i="5"/>
  <c r="K593" i="5"/>
  <c r="G594" i="5"/>
  <c r="H594" i="5"/>
  <c r="I594" i="5"/>
  <c r="J594" i="5"/>
  <c r="K594" i="5"/>
  <c r="G595" i="5"/>
  <c r="H595" i="5"/>
  <c r="I595" i="5"/>
  <c r="J595" i="5"/>
  <c r="K595" i="5"/>
  <c r="G596" i="5"/>
  <c r="H596" i="5"/>
  <c r="I596" i="5"/>
  <c r="J596" i="5"/>
  <c r="K596" i="5"/>
  <c r="G597" i="5"/>
  <c r="H597" i="5"/>
  <c r="I597" i="5"/>
  <c r="J597" i="5"/>
  <c r="K597" i="5"/>
  <c r="G598" i="5"/>
  <c r="H598" i="5"/>
  <c r="I598" i="5"/>
  <c r="J598" i="5"/>
  <c r="K598" i="5"/>
  <c r="G599" i="5"/>
  <c r="H599" i="5"/>
  <c r="I599" i="5"/>
  <c r="J599" i="5"/>
  <c r="K599" i="5"/>
  <c r="H600" i="5"/>
  <c r="I600" i="5"/>
  <c r="J600" i="5"/>
  <c r="K600" i="5"/>
  <c r="G601" i="5"/>
  <c r="H601" i="5"/>
  <c r="I601" i="5"/>
  <c r="J601" i="5"/>
  <c r="K601" i="5"/>
  <c r="H602" i="5"/>
  <c r="I602" i="5"/>
  <c r="J602" i="5"/>
  <c r="K602" i="5"/>
  <c r="G603" i="5"/>
  <c r="H603" i="5"/>
  <c r="I603" i="5"/>
  <c r="J603" i="5"/>
  <c r="K603" i="5"/>
  <c r="G604" i="5"/>
  <c r="H604" i="5"/>
  <c r="I604" i="5"/>
  <c r="J604" i="5"/>
  <c r="K604" i="5"/>
  <c r="G605" i="5"/>
  <c r="H605" i="5"/>
  <c r="I605" i="5"/>
  <c r="J605" i="5"/>
  <c r="K605" i="5"/>
  <c r="G606" i="5"/>
  <c r="H606" i="5"/>
  <c r="I606" i="5"/>
  <c r="J606" i="5"/>
  <c r="K606" i="5"/>
  <c r="G607" i="5"/>
  <c r="H607" i="5"/>
  <c r="I607" i="5"/>
  <c r="J607" i="5"/>
  <c r="K607" i="5"/>
  <c r="G608" i="5"/>
  <c r="H608" i="5"/>
  <c r="I608" i="5"/>
  <c r="J608" i="5"/>
  <c r="K608" i="5"/>
  <c r="G609" i="5"/>
  <c r="H609" i="5"/>
  <c r="I609" i="5"/>
  <c r="J609" i="5"/>
  <c r="K609" i="5"/>
  <c r="G610" i="5"/>
  <c r="H610" i="5"/>
  <c r="I610" i="5"/>
  <c r="J610" i="5"/>
  <c r="K610" i="5"/>
  <c r="G611" i="5"/>
  <c r="H611" i="5"/>
  <c r="I611" i="5"/>
  <c r="J611" i="5"/>
  <c r="K611" i="5"/>
  <c r="H612" i="5"/>
  <c r="I612" i="5"/>
  <c r="J612" i="5"/>
  <c r="K612" i="5"/>
  <c r="G613" i="5"/>
  <c r="H613" i="5"/>
  <c r="I613" i="5"/>
  <c r="J613" i="5"/>
  <c r="K613" i="5"/>
  <c r="G614" i="5"/>
  <c r="H614" i="5"/>
  <c r="I614" i="5"/>
  <c r="J614" i="5"/>
  <c r="K614" i="5"/>
  <c r="G615" i="5"/>
  <c r="H615" i="5"/>
  <c r="I615" i="5"/>
  <c r="J615" i="5"/>
  <c r="K615" i="5"/>
  <c r="G616" i="5"/>
  <c r="H616" i="5"/>
  <c r="I616" i="5"/>
  <c r="J616" i="5"/>
  <c r="K616" i="5"/>
  <c r="G617" i="5"/>
  <c r="H617" i="5"/>
  <c r="I617" i="5"/>
  <c r="J617" i="5"/>
  <c r="K617" i="5"/>
  <c r="G618" i="5"/>
  <c r="H618" i="5"/>
  <c r="I618" i="5"/>
  <c r="J618" i="5"/>
  <c r="K618" i="5"/>
  <c r="G619" i="5"/>
  <c r="H619" i="5"/>
  <c r="I619" i="5"/>
  <c r="J619" i="5"/>
  <c r="K619" i="5"/>
  <c r="G620" i="5"/>
  <c r="H620" i="5"/>
  <c r="I620" i="5"/>
  <c r="J620" i="5"/>
  <c r="K620" i="5"/>
  <c r="G621" i="5"/>
  <c r="H621" i="5"/>
  <c r="I621" i="5"/>
  <c r="J621" i="5"/>
  <c r="K621" i="5"/>
  <c r="G622" i="5"/>
  <c r="H622" i="5"/>
  <c r="I622" i="5"/>
  <c r="J622" i="5"/>
  <c r="K622" i="5"/>
  <c r="G623" i="5"/>
  <c r="H623" i="5"/>
  <c r="I623" i="5"/>
  <c r="J623" i="5"/>
  <c r="K623" i="5"/>
  <c r="G624" i="5"/>
  <c r="H624" i="5"/>
  <c r="I624" i="5"/>
  <c r="J624" i="5"/>
  <c r="K624" i="5"/>
  <c r="G625" i="5"/>
  <c r="H625" i="5"/>
  <c r="I625" i="5"/>
  <c r="J625" i="5"/>
  <c r="K625" i="5"/>
  <c r="G626" i="5"/>
  <c r="H626" i="5"/>
  <c r="I626" i="5"/>
  <c r="J626" i="5"/>
  <c r="K626" i="5"/>
  <c r="G627" i="5"/>
  <c r="H627" i="5"/>
  <c r="I627" i="5"/>
  <c r="J627" i="5"/>
  <c r="K627" i="5"/>
  <c r="G628" i="5"/>
  <c r="H628" i="5"/>
  <c r="I628" i="5"/>
  <c r="J628" i="5"/>
  <c r="K628" i="5"/>
  <c r="G629" i="5"/>
  <c r="H629" i="5"/>
  <c r="I629" i="5"/>
  <c r="J629" i="5"/>
  <c r="K629" i="5"/>
  <c r="G630" i="5"/>
  <c r="H630" i="5"/>
  <c r="I630" i="5"/>
  <c r="J630" i="5"/>
  <c r="K630" i="5"/>
  <c r="G631" i="5"/>
  <c r="H631" i="5"/>
  <c r="I631" i="5"/>
  <c r="J631" i="5"/>
  <c r="K631" i="5"/>
  <c r="G632" i="5"/>
  <c r="H632" i="5"/>
  <c r="I632" i="5"/>
  <c r="J632" i="5"/>
  <c r="K632" i="5"/>
  <c r="G633" i="5"/>
  <c r="H633" i="5"/>
  <c r="I633" i="5"/>
  <c r="J633" i="5"/>
  <c r="K633" i="5"/>
  <c r="G634" i="5"/>
  <c r="H634" i="5"/>
  <c r="I634" i="5"/>
  <c r="J634" i="5"/>
  <c r="K634" i="5"/>
  <c r="G635" i="5"/>
  <c r="H635" i="5"/>
  <c r="I635" i="5"/>
  <c r="J635" i="5"/>
  <c r="K635" i="5"/>
  <c r="G636" i="5"/>
  <c r="H636" i="5"/>
  <c r="I636" i="5"/>
  <c r="J636" i="5"/>
  <c r="K636" i="5"/>
  <c r="G637" i="5"/>
  <c r="H637" i="5"/>
  <c r="I637" i="5"/>
  <c r="J637" i="5"/>
  <c r="K637" i="5"/>
  <c r="G638" i="5"/>
  <c r="H638" i="5"/>
  <c r="I638" i="5"/>
  <c r="J638" i="5"/>
  <c r="K638" i="5"/>
  <c r="G639" i="5"/>
  <c r="H639" i="5"/>
  <c r="I639" i="5"/>
  <c r="J639" i="5"/>
  <c r="K639" i="5"/>
  <c r="G640" i="5"/>
  <c r="H640" i="5"/>
  <c r="I640" i="5"/>
  <c r="J640" i="5"/>
  <c r="K640" i="5"/>
  <c r="G641" i="5"/>
  <c r="H641" i="5"/>
  <c r="I641" i="5"/>
  <c r="J641" i="5"/>
  <c r="K641" i="5"/>
  <c r="G642" i="5"/>
  <c r="H642" i="5"/>
  <c r="I642" i="5"/>
  <c r="J642" i="5"/>
  <c r="K642" i="5"/>
  <c r="G643" i="5"/>
  <c r="H643" i="5"/>
  <c r="I643" i="5"/>
  <c r="J643" i="5"/>
  <c r="K643" i="5"/>
  <c r="G644" i="5"/>
  <c r="H644" i="5"/>
  <c r="I644" i="5"/>
  <c r="J644" i="5"/>
  <c r="K644" i="5"/>
  <c r="G645" i="5"/>
  <c r="H645" i="5"/>
  <c r="I645" i="5"/>
  <c r="J645" i="5"/>
  <c r="K645" i="5"/>
  <c r="G646" i="5"/>
  <c r="H646" i="5"/>
  <c r="I646" i="5"/>
  <c r="J646" i="5"/>
  <c r="K646" i="5"/>
  <c r="G647" i="5"/>
  <c r="H647" i="5"/>
  <c r="I647" i="5"/>
  <c r="J647" i="5"/>
  <c r="K647" i="5"/>
  <c r="G648" i="5"/>
  <c r="H648" i="5"/>
  <c r="I648" i="5"/>
  <c r="J648" i="5"/>
  <c r="K648" i="5"/>
  <c r="G649" i="5"/>
  <c r="H649" i="5"/>
  <c r="I649" i="5"/>
  <c r="J649" i="5"/>
  <c r="K649" i="5"/>
  <c r="G650" i="5"/>
  <c r="H650" i="5"/>
  <c r="I650" i="5"/>
  <c r="J650" i="5"/>
  <c r="K650" i="5"/>
  <c r="G651" i="5"/>
  <c r="H651" i="5"/>
  <c r="I651" i="5"/>
  <c r="J651" i="5"/>
  <c r="K651" i="5"/>
  <c r="G652" i="5"/>
  <c r="H652" i="5"/>
  <c r="I652" i="5"/>
  <c r="J652" i="5"/>
  <c r="K652" i="5"/>
  <c r="G653" i="5"/>
  <c r="H653" i="5"/>
  <c r="I653" i="5"/>
  <c r="J653" i="5"/>
  <c r="K653" i="5"/>
  <c r="G654" i="5"/>
  <c r="H654" i="5"/>
  <c r="I654" i="5"/>
  <c r="J654" i="5"/>
  <c r="K654" i="5"/>
  <c r="G655" i="5"/>
  <c r="H655" i="5"/>
  <c r="I655" i="5"/>
  <c r="J655" i="5"/>
  <c r="K655" i="5"/>
  <c r="G656" i="5"/>
  <c r="H656" i="5"/>
  <c r="I656" i="5"/>
  <c r="J656" i="5"/>
  <c r="K656" i="5"/>
  <c r="G657" i="5"/>
  <c r="H657" i="5"/>
  <c r="I657" i="5"/>
  <c r="J657" i="5"/>
  <c r="K657" i="5"/>
  <c r="G658" i="5"/>
  <c r="H658" i="5"/>
  <c r="I658" i="5"/>
  <c r="J658" i="5"/>
  <c r="K658" i="5"/>
  <c r="G659" i="5"/>
  <c r="H659" i="5"/>
  <c r="I659" i="5"/>
  <c r="J659" i="5"/>
  <c r="K659" i="5"/>
  <c r="G660" i="5"/>
  <c r="H660" i="5"/>
  <c r="I660" i="5"/>
  <c r="J660" i="5"/>
  <c r="K660" i="5"/>
  <c r="G661" i="5"/>
  <c r="H661" i="5"/>
  <c r="I661" i="5"/>
  <c r="J661" i="5"/>
  <c r="K661" i="5"/>
  <c r="G662" i="5"/>
  <c r="H662" i="5"/>
  <c r="I662" i="5"/>
  <c r="J662" i="5"/>
  <c r="K662" i="5"/>
  <c r="G663" i="5"/>
  <c r="H663" i="5"/>
  <c r="I663" i="5"/>
  <c r="J663" i="5"/>
  <c r="K663" i="5"/>
  <c r="G664" i="5"/>
  <c r="H664" i="5"/>
  <c r="I664" i="5"/>
  <c r="J664" i="5"/>
  <c r="K664" i="5"/>
  <c r="G665" i="5"/>
  <c r="H665" i="5"/>
  <c r="I665" i="5"/>
  <c r="J665" i="5"/>
  <c r="K665" i="5"/>
  <c r="G666" i="5"/>
  <c r="H666" i="5"/>
  <c r="I666" i="5"/>
  <c r="J666" i="5"/>
  <c r="K666" i="5"/>
  <c r="G667" i="5"/>
  <c r="H667" i="5"/>
  <c r="I667" i="5"/>
  <c r="J667" i="5"/>
  <c r="K667" i="5"/>
  <c r="G668" i="5"/>
  <c r="H668" i="5"/>
  <c r="I668" i="5"/>
  <c r="J668" i="5"/>
  <c r="K668" i="5"/>
  <c r="D3" i="3"/>
  <c r="E3" i="3"/>
  <c r="F3" i="3"/>
  <c r="G3" i="3"/>
  <c r="D4" i="3"/>
  <c r="E4" i="3"/>
  <c r="F4" i="3"/>
  <c r="G4" i="3"/>
  <c r="D5" i="3"/>
  <c r="E5" i="3"/>
  <c r="F5" i="3"/>
  <c r="G5" i="3"/>
  <c r="D6" i="3"/>
  <c r="E6" i="3"/>
  <c r="F6" i="3"/>
  <c r="G6" i="3"/>
  <c r="D7" i="3"/>
  <c r="E7" i="3"/>
  <c r="F7" i="3"/>
  <c r="G7" i="3"/>
  <c r="D8" i="3"/>
  <c r="E8" i="3"/>
  <c r="F8" i="3"/>
  <c r="G8" i="3"/>
  <c r="D9" i="3"/>
  <c r="E9" i="3"/>
  <c r="F9" i="3"/>
  <c r="G9" i="3"/>
  <c r="D10" i="3"/>
  <c r="E10" i="3"/>
  <c r="F10" i="3"/>
  <c r="G10" i="3"/>
  <c r="D11" i="3"/>
  <c r="E11" i="3"/>
  <c r="F11" i="3"/>
  <c r="G11" i="3"/>
  <c r="D12" i="3"/>
  <c r="E12" i="3"/>
  <c r="F12" i="3"/>
  <c r="G12" i="3"/>
  <c r="D13" i="3"/>
  <c r="E13" i="3"/>
  <c r="F13" i="3"/>
  <c r="G13" i="3"/>
  <c r="D14" i="3"/>
  <c r="E14" i="3"/>
  <c r="F14" i="3"/>
  <c r="G14" i="3"/>
  <c r="D15" i="3"/>
  <c r="E15" i="3"/>
  <c r="F15" i="3"/>
  <c r="G15" i="3"/>
  <c r="D16" i="3"/>
  <c r="E16" i="3"/>
  <c r="F16" i="3"/>
  <c r="G16" i="3"/>
  <c r="D17" i="3"/>
  <c r="E17" i="3"/>
  <c r="F17" i="3"/>
  <c r="G17" i="3"/>
  <c r="D18" i="3"/>
  <c r="E18" i="3"/>
  <c r="F18" i="3"/>
  <c r="G18" i="3"/>
  <c r="D19" i="3"/>
  <c r="E19" i="3"/>
  <c r="F19" i="3"/>
  <c r="G19" i="3"/>
  <c r="D20" i="3"/>
  <c r="E20" i="3"/>
  <c r="F20" i="3"/>
  <c r="G20" i="3"/>
  <c r="D21" i="3"/>
  <c r="E21" i="3"/>
  <c r="F21" i="3"/>
  <c r="G21" i="3"/>
  <c r="D22" i="3"/>
  <c r="E22" i="3"/>
  <c r="F22" i="3"/>
  <c r="G22" i="3"/>
  <c r="D23" i="3"/>
  <c r="E23" i="3"/>
  <c r="F23" i="3"/>
  <c r="G23" i="3"/>
  <c r="D24" i="3"/>
  <c r="E24" i="3"/>
  <c r="F24" i="3"/>
  <c r="G24" i="3"/>
  <c r="D25" i="3"/>
  <c r="E25" i="3"/>
  <c r="F25" i="3"/>
  <c r="G25" i="3"/>
  <c r="D26" i="3"/>
  <c r="E26" i="3"/>
  <c r="F26" i="3"/>
  <c r="G26" i="3"/>
  <c r="D27" i="3"/>
  <c r="E27" i="3"/>
  <c r="F27" i="3"/>
  <c r="G27" i="3"/>
  <c r="D28" i="3"/>
  <c r="E28" i="3"/>
  <c r="F28" i="3"/>
  <c r="G28" i="3"/>
  <c r="D29" i="3"/>
  <c r="E29" i="3"/>
  <c r="F29" i="3"/>
  <c r="G29" i="3"/>
  <c r="D30" i="3"/>
  <c r="E30" i="3"/>
  <c r="F30" i="3"/>
  <c r="G30" i="3"/>
  <c r="D31" i="3"/>
  <c r="E31" i="3"/>
  <c r="F31" i="3"/>
  <c r="G31" i="3"/>
  <c r="D32" i="3"/>
  <c r="E32" i="3"/>
  <c r="F32" i="3"/>
  <c r="G32" i="3"/>
  <c r="D33" i="3"/>
  <c r="E33" i="3"/>
  <c r="F33" i="3"/>
  <c r="G33" i="3"/>
  <c r="D34" i="3"/>
  <c r="E34" i="3"/>
  <c r="F34" i="3"/>
  <c r="G34" i="3"/>
  <c r="D35" i="3"/>
  <c r="E35" i="3"/>
  <c r="F35" i="3"/>
  <c r="G35" i="3"/>
  <c r="D36" i="3"/>
  <c r="E36" i="3"/>
  <c r="F36" i="3"/>
  <c r="G36" i="3"/>
  <c r="D37" i="3"/>
  <c r="E37" i="3"/>
  <c r="F37" i="3"/>
  <c r="G37" i="3"/>
  <c r="D38" i="3"/>
  <c r="E38" i="3"/>
  <c r="F38" i="3"/>
  <c r="G38" i="3"/>
  <c r="D39" i="3"/>
  <c r="E39" i="3"/>
  <c r="F39" i="3"/>
  <c r="G39" i="3"/>
  <c r="D40" i="3"/>
  <c r="E40" i="3"/>
  <c r="F40" i="3"/>
  <c r="G40" i="3"/>
  <c r="D41" i="3"/>
  <c r="E41" i="3"/>
  <c r="F41" i="3"/>
  <c r="G41" i="3"/>
  <c r="D42" i="3"/>
  <c r="E42" i="3"/>
  <c r="F42" i="3"/>
  <c r="G42" i="3"/>
  <c r="D43" i="3"/>
  <c r="E43" i="3"/>
  <c r="F43" i="3"/>
  <c r="G43" i="3"/>
  <c r="D44" i="3"/>
  <c r="E44" i="3"/>
  <c r="F44" i="3"/>
  <c r="G44" i="3"/>
  <c r="D45" i="3"/>
  <c r="E45" i="3"/>
  <c r="F45" i="3"/>
  <c r="G45" i="3"/>
  <c r="D46" i="3"/>
  <c r="E46" i="3"/>
  <c r="F46" i="3"/>
  <c r="G46" i="3"/>
  <c r="D47" i="3"/>
  <c r="E47" i="3"/>
  <c r="F47" i="3"/>
  <c r="G47" i="3"/>
  <c r="D48" i="3"/>
  <c r="E48" i="3"/>
  <c r="F48" i="3"/>
  <c r="G48" i="3"/>
  <c r="D49" i="3"/>
  <c r="E49" i="3"/>
  <c r="F49" i="3"/>
  <c r="G49" i="3"/>
  <c r="D50" i="3"/>
  <c r="E50" i="3"/>
  <c r="F50" i="3"/>
  <c r="G50" i="3"/>
  <c r="D51" i="3"/>
  <c r="E51" i="3"/>
  <c r="F51" i="3"/>
  <c r="G51" i="3"/>
  <c r="D52" i="3"/>
  <c r="E52" i="3"/>
  <c r="F52" i="3"/>
  <c r="G52" i="3"/>
  <c r="D53" i="3"/>
  <c r="E53" i="3"/>
  <c r="F53" i="3"/>
  <c r="G53" i="3"/>
  <c r="D54" i="3"/>
  <c r="E54" i="3"/>
  <c r="F54" i="3"/>
  <c r="G54" i="3"/>
  <c r="D55" i="3"/>
  <c r="E55" i="3"/>
  <c r="F55" i="3"/>
  <c r="G55" i="3"/>
  <c r="D56" i="3"/>
  <c r="E56" i="3"/>
  <c r="F56" i="3"/>
  <c r="G56" i="3"/>
  <c r="D57" i="3"/>
  <c r="E57" i="3"/>
  <c r="F57" i="3"/>
  <c r="G57" i="3"/>
  <c r="D58" i="3"/>
  <c r="E58" i="3"/>
  <c r="F58" i="3"/>
  <c r="G58" i="3"/>
  <c r="D59" i="3"/>
  <c r="E59" i="3"/>
  <c r="F59" i="3"/>
  <c r="G59" i="3"/>
  <c r="D60" i="3"/>
  <c r="E60" i="3"/>
  <c r="F60" i="3"/>
  <c r="G60" i="3"/>
  <c r="D61" i="3"/>
  <c r="E61" i="3"/>
  <c r="F61" i="3"/>
  <c r="G61" i="3"/>
  <c r="D62" i="3"/>
  <c r="E62" i="3"/>
  <c r="F62" i="3"/>
  <c r="G62" i="3"/>
  <c r="D63" i="3"/>
  <c r="E63" i="3"/>
  <c r="F63" i="3"/>
  <c r="G63" i="3"/>
  <c r="D64" i="3"/>
  <c r="E64" i="3"/>
  <c r="F64" i="3"/>
  <c r="G64" i="3"/>
  <c r="D65" i="3"/>
  <c r="E65" i="3"/>
  <c r="F65" i="3"/>
  <c r="G65" i="3"/>
  <c r="D66" i="3"/>
  <c r="E66" i="3"/>
  <c r="F66" i="3"/>
  <c r="G66" i="3"/>
  <c r="D67" i="3"/>
  <c r="E67" i="3"/>
  <c r="F67" i="3"/>
  <c r="G67" i="3"/>
  <c r="D68" i="3"/>
  <c r="E68" i="3"/>
  <c r="F68" i="3"/>
  <c r="G68" i="3"/>
  <c r="D69" i="3"/>
  <c r="E69" i="3"/>
  <c r="F69" i="3"/>
  <c r="G69" i="3"/>
  <c r="D70" i="3"/>
  <c r="E70" i="3"/>
  <c r="F70" i="3"/>
  <c r="G70" i="3"/>
  <c r="D71" i="3"/>
  <c r="E71" i="3"/>
  <c r="F71" i="3"/>
  <c r="G71" i="3"/>
  <c r="D72" i="3"/>
  <c r="E72" i="3"/>
  <c r="F72" i="3"/>
  <c r="G72" i="3"/>
  <c r="D73" i="3"/>
  <c r="E73" i="3"/>
  <c r="F73" i="3"/>
  <c r="G73" i="3"/>
  <c r="D74" i="3"/>
  <c r="E74" i="3"/>
  <c r="F74" i="3"/>
  <c r="G74" i="3"/>
  <c r="D75" i="3"/>
  <c r="E75" i="3"/>
  <c r="F75" i="3"/>
  <c r="G75" i="3"/>
  <c r="D76" i="3"/>
  <c r="E76" i="3"/>
  <c r="F76" i="3"/>
  <c r="G76" i="3"/>
  <c r="D77" i="3"/>
  <c r="E77" i="3"/>
  <c r="F77" i="3"/>
  <c r="G77" i="3"/>
  <c r="D78" i="3"/>
  <c r="E78" i="3"/>
  <c r="F78" i="3"/>
  <c r="G78" i="3"/>
  <c r="D79" i="3"/>
  <c r="E79" i="3"/>
  <c r="F79" i="3"/>
  <c r="G79" i="3"/>
  <c r="D80" i="3"/>
  <c r="E80" i="3"/>
  <c r="F80" i="3"/>
  <c r="G80" i="3"/>
  <c r="D81" i="3"/>
  <c r="E81" i="3"/>
  <c r="F81" i="3"/>
  <c r="G81" i="3"/>
  <c r="D82" i="3"/>
  <c r="E82" i="3"/>
  <c r="F82" i="3"/>
  <c r="G82" i="3"/>
  <c r="D83" i="3"/>
  <c r="E83" i="3"/>
  <c r="F83" i="3"/>
  <c r="G83" i="3"/>
  <c r="D84" i="3"/>
  <c r="E84" i="3"/>
  <c r="F84" i="3"/>
  <c r="G84" i="3"/>
  <c r="D85" i="3"/>
  <c r="E85" i="3"/>
  <c r="F85" i="3"/>
  <c r="G85" i="3"/>
  <c r="D86" i="3"/>
  <c r="E86" i="3"/>
  <c r="F86" i="3"/>
  <c r="G86" i="3"/>
  <c r="D87" i="3"/>
  <c r="E87" i="3"/>
  <c r="F87" i="3"/>
  <c r="G87" i="3"/>
  <c r="D88" i="3"/>
  <c r="E88" i="3"/>
  <c r="F88" i="3"/>
  <c r="G88" i="3"/>
  <c r="D89" i="3"/>
  <c r="E89" i="3"/>
  <c r="F89" i="3"/>
  <c r="G89" i="3"/>
  <c r="D90" i="3"/>
  <c r="E90" i="3"/>
  <c r="F90" i="3"/>
  <c r="G90" i="3"/>
  <c r="D91" i="3"/>
  <c r="E91" i="3"/>
  <c r="F91" i="3"/>
  <c r="G91" i="3"/>
  <c r="D92" i="3"/>
  <c r="E92" i="3"/>
  <c r="F92" i="3"/>
  <c r="G92" i="3"/>
  <c r="D93" i="3"/>
  <c r="E93" i="3"/>
  <c r="F93" i="3"/>
  <c r="G93" i="3"/>
  <c r="D94" i="3"/>
  <c r="E94" i="3"/>
  <c r="F94" i="3"/>
  <c r="G94" i="3"/>
  <c r="D95" i="3"/>
  <c r="E95" i="3"/>
  <c r="F95" i="3"/>
  <c r="G95" i="3"/>
  <c r="D96" i="3"/>
  <c r="E96" i="3"/>
  <c r="F96" i="3"/>
  <c r="G96" i="3"/>
  <c r="D97" i="3"/>
  <c r="E97" i="3"/>
  <c r="F97" i="3"/>
  <c r="G97" i="3"/>
  <c r="D98" i="3"/>
  <c r="E98" i="3"/>
  <c r="F98" i="3"/>
  <c r="G98" i="3"/>
  <c r="D99" i="3"/>
  <c r="E99" i="3"/>
  <c r="F99" i="3"/>
  <c r="G99" i="3"/>
  <c r="D100" i="3"/>
  <c r="E100" i="3"/>
  <c r="F100" i="3"/>
  <c r="G100" i="3"/>
  <c r="D101" i="3"/>
  <c r="E101" i="3"/>
  <c r="F101" i="3"/>
  <c r="G101" i="3"/>
  <c r="D102" i="3"/>
  <c r="E102" i="3"/>
  <c r="F102" i="3"/>
  <c r="G102" i="3"/>
  <c r="D103" i="3"/>
  <c r="E103" i="3"/>
  <c r="F103" i="3"/>
  <c r="G103" i="3"/>
  <c r="D104" i="3"/>
  <c r="E104" i="3"/>
  <c r="F104" i="3"/>
  <c r="G104" i="3"/>
  <c r="D105" i="3"/>
  <c r="E105" i="3"/>
  <c r="F105" i="3"/>
  <c r="G105" i="3"/>
  <c r="D106" i="3"/>
  <c r="E106" i="3"/>
  <c r="F106" i="3"/>
  <c r="G106" i="3"/>
  <c r="D107" i="3"/>
  <c r="E107" i="3"/>
  <c r="F107" i="3"/>
  <c r="G107" i="3"/>
  <c r="D108" i="3"/>
  <c r="E108" i="3"/>
  <c r="F108" i="3"/>
  <c r="G108" i="3"/>
  <c r="D109" i="3"/>
  <c r="E109" i="3"/>
  <c r="F109" i="3"/>
  <c r="G109" i="3"/>
  <c r="D110" i="3"/>
  <c r="E110" i="3"/>
  <c r="F110" i="3"/>
  <c r="G110" i="3"/>
  <c r="D111" i="3"/>
  <c r="E111" i="3"/>
  <c r="F111" i="3"/>
  <c r="G111" i="3"/>
  <c r="D112" i="3"/>
  <c r="E112" i="3"/>
  <c r="F112" i="3"/>
  <c r="G112" i="3"/>
  <c r="D113" i="3"/>
  <c r="E113" i="3"/>
  <c r="F113" i="3"/>
  <c r="G113" i="3"/>
  <c r="D114" i="3"/>
  <c r="E114" i="3"/>
  <c r="F114" i="3"/>
  <c r="G114" i="3"/>
  <c r="D115" i="3"/>
  <c r="E115" i="3"/>
  <c r="F115" i="3"/>
  <c r="G115" i="3"/>
  <c r="D116" i="3"/>
  <c r="E116" i="3"/>
  <c r="F116" i="3"/>
  <c r="G116" i="3"/>
  <c r="D117" i="3"/>
  <c r="E117" i="3"/>
  <c r="F117" i="3"/>
  <c r="G117" i="3"/>
  <c r="D118" i="3"/>
  <c r="E118" i="3"/>
  <c r="F118" i="3"/>
  <c r="G118" i="3"/>
  <c r="D119" i="3"/>
  <c r="E119" i="3"/>
  <c r="F119" i="3"/>
  <c r="G119" i="3"/>
  <c r="D120" i="3"/>
  <c r="E120" i="3"/>
  <c r="F120" i="3"/>
  <c r="G120" i="3"/>
  <c r="D121" i="3"/>
  <c r="E121" i="3"/>
  <c r="F121" i="3"/>
  <c r="G121" i="3"/>
  <c r="D122" i="3"/>
  <c r="E122" i="3"/>
  <c r="F122" i="3"/>
  <c r="G122" i="3"/>
  <c r="D123" i="3"/>
  <c r="E123" i="3"/>
  <c r="F123" i="3"/>
  <c r="G123" i="3"/>
  <c r="D124" i="3"/>
  <c r="E124" i="3"/>
  <c r="F124" i="3"/>
  <c r="G124" i="3"/>
  <c r="D125" i="3"/>
  <c r="E125" i="3"/>
  <c r="F125" i="3"/>
  <c r="G125" i="3"/>
  <c r="D126" i="3"/>
  <c r="E126" i="3"/>
  <c r="F126" i="3"/>
  <c r="G126" i="3"/>
  <c r="D127" i="3"/>
  <c r="E127" i="3"/>
  <c r="F127" i="3"/>
  <c r="G127" i="3"/>
  <c r="D128" i="3"/>
  <c r="E128" i="3"/>
  <c r="F128" i="3"/>
  <c r="G128" i="3"/>
  <c r="D129" i="3"/>
  <c r="E129" i="3"/>
  <c r="F129" i="3"/>
  <c r="G129" i="3"/>
  <c r="D130" i="3"/>
  <c r="E130" i="3"/>
  <c r="F130" i="3"/>
  <c r="G130" i="3"/>
  <c r="D131" i="3"/>
  <c r="E131" i="3"/>
  <c r="F131" i="3"/>
  <c r="G131" i="3"/>
  <c r="D132" i="3"/>
  <c r="E132" i="3"/>
  <c r="F132" i="3"/>
  <c r="G132" i="3"/>
  <c r="D133" i="3"/>
  <c r="E133" i="3"/>
  <c r="F133" i="3"/>
  <c r="G133" i="3"/>
  <c r="D134" i="3"/>
  <c r="E134" i="3"/>
  <c r="F134" i="3"/>
  <c r="G134" i="3"/>
  <c r="D135" i="3"/>
  <c r="E135" i="3"/>
  <c r="F135" i="3"/>
  <c r="G135" i="3"/>
  <c r="D136" i="3"/>
  <c r="E136" i="3"/>
  <c r="F136" i="3"/>
  <c r="G136" i="3"/>
  <c r="D137" i="3"/>
  <c r="E137" i="3"/>
  <c r="F137" i="3"/>
  <c r="G137" i="3"/>
  <c r="D138" i="3"/>
  <c r="E138" i="3"/>
  <c r="F138" i="3"/>
  <c r="G138" i="3"/>
  <c r="D139" i="3"/>
  <c r="E139" i="3"/>
  <c r="F139" i="3"/>
  <c r="G139" i="3"/>
  <c r="D140" i="3"/>
  <c r="E140" i="3"/>
  <c r="F140" i="3"/>
  <c r="G140" i="3"/>
  <c r="D141" i="3"/>
  <c r="E141" i="3"/>
  <c r="F141" i="3"/>
  <c r="G141" i="3"/>
  <c r="D142" i="3"/>
  <c r="E142" i="3"/>
  <c r="F142" i="3"/>
  <c r="G142" i="3"/>
  <c r="D143" i="3"/>
  <c r="E143" i="3"/>
  <c r="F143" i="3"/>
  <c r="G143" i="3"/>
  <c r="D144" i="3"/>
  <c r="E144" i="3"/>
  <c r="F144" i="3"/>
  <c r="G144" i="3"/>
  <c r="D145" i="3"/>
  <c r="E145" i="3"/>
  <c r="F145" i="3"/>
  <c r="G145" i="3"/>
  <c r="D146" i="3"/>
  <c r="E146" i="3"/>
  <c r="F146" i="3"/>
  <c r="G146" i="3"/>
  <c r="D147" i="3"/>
  <c r="E147" i="3"/>
  <c r="F147" i="3"/>
  <c r="G147" i="3"/>
  <c r="D148" i="3"/>
  <c r="E148" i="3"/>
  <c r="F148" i="3"/>
  <c r="G148" i="3"/>
  <c r="D149" i="3"/>
  <c r="E149" i="3"/>
  <c r="F149" i="3"/>
  <c r="G149" i="3"/>
  <c r="D150" i="3"/>
  <c r="E150" i="3"/>
  <c r="F150" i="3"/>
  <c r="G150" i="3"/>
  <c r="D151" i="3"/>
  <c r="E151" i="3"/>
  <c r="F151" i="3"/>
  <c r="G151" i="3"/>
  <c r="D152" i="3"/>
  <c r="E152" i="3"/>
  <c r="F152" i="3"/>
  <c r="G152" i="3"/>
  <c r="D153" i="3"/>
  <c r="E153" i="3"/>
  <c r="F153" i="3"/>
  <c r="G153" i="3"/>
  <c r="D154" i="3"/>
  <c r="E154" i="3"/>
  <c r="F154" i="3"/>
  <c r="G154" i="3"/>
  <c r="D155" i="3"/>
  <c r="E155" i="3"/>
  <c r="F155" i="3"/>
  <c r="G155" i="3"/>
  <c r="D156" i="3"/>
  <c r="E156" i="3"/>
  <c r="F156" i="3"/>
  <c r="G156" i="3"/>
  <c r="D157" i="3"/>
  <c r="E157" i="3"/>
  <c r="F157" i="3"/>
  <c r="G157" i="3"/>
  <c r="D158" i="3"/>
  <c r="E158" i="3"/>
  <c r="F158" i="3"/>
  <c r="G158" i="3"/>
  <c r="D159" i="3"/>
  <c r="E159" i="3"/>
  <c r="F159" i="3"/>
  <c r="G159" i="3"/>
  <c r="D160" i="3"/>
  <c r="E160" i="3"/>
  <c r="F160" i="3"/>
  <c r="G160" i="3"/>
  <c r="D161" i="3"/>
  <c r="E161" i="3"/>
  <c r="F161" i="3"/>
  <c r="G161" i="3"/>
  <c r="C4" i="7"/>
</calcChain>
</file>

<file path=xl/sharedStrings.xml><?xml version="1.0" encoding="utf-8"?>
<sst xmlns="http://schemas.openxmlformats.org/spreadsheetml/2006/main" count="261" uniqueCount="156">
  <si>
    <t>Days to Election day</t>
  </si>
  <si>
    <t>Month</t>
  </si>
  <si>
    <t>Date</t>
  </si>
  <si>
    <t>Obama</t>
  </si>
  <si>
    <t>Romney</t>
  </si>
  <si>
    <t>Days to Election Day</t>
  </si>
  <si>
    <t>PollyVote</t>
  </si>
  <si>
    <t>FiveThirtyEight</t>
  </si>
  <si>
    <t>BigIssue</t>
  </si>
  <si>
    <t>Obama 2 Party</t>
  </si>
  <si>
    <t>Obama 2 Party (smoothed)</t>
  </si>
  <si>
    <t>Poll (Source: pollingreport.com)</t>
  </si>
  <si>
    <t>AP-GfK Poll conducted by GfK Roper Public Affairs &amp; Corporate Communications.</t>
  </si>
  <si>
    <t>Quinnipiac University Poll.</t>
  </si>
  <si>
    <t>ABC News/Washington Post Poll</t>
  </si>
  <si>
    <t>Washington Post/Kaiser Family Foundation/Harvard University. Jan. 27-Feb. 9, 2011. N=1,959 adults nationwide. Margin of error ± 3.</t>
  </si>
  <si>
    <t>AP-GfK Poll</t>
  </si>
  <si>
    <t>CBS News/New York Times Poll</t>
  </si>
  <si>
    <t>Quinnipiac University Poll</t>
  </si>
  <si>
    <t>CBS News/New York Times Poll.</t>
  </si>
  <si>
    <t>Allstate/National Journal Heartland Monitor Poll</t>
  </si>
  <si>
    <t>CNN/ORC Poll</t>
  </si>
  <si>
    <t>IEM</t>
    <phoneticPr fontId="12" type="noConversion"/>
  </si>
  <si>
    <t>Big-Issue Model</t>
    <phoneticPr fontId="12" type="noConversion"/>
  </si>
  <si>
    <t>NBC News/Wall Street Journal Poll</t>
  </si>
  <si>
    <t>George Washington University/Politico Battleground Poll</t>
  </si>
  <si>
    <t>Fox News Poll</t>
  </si>
  <si>
    <t>Pew Research Center</t>
  </si>
  <si>
    <t>CNN/ORC Poll.</t>
  </si>
  <si>
    <t>Quinnipiac University Poll.</t>
  </si>
  <si>
    <t>McClatchy-Marist Poll</t>
  </si>
  <si>
    <t>USA Today/Gallup Poll.</t>
  </si>
  <si>
    <t>USA Today/Gallup Poll</t>
  </si>
  <si>
    <t>CBS News Poll</t>
  </si>
  <si>
    <t>ABC News/Washington Post Poll.</t>
  </si>
  <si>
    <t>Election Results</t>
  </si>
  <si>
    <t>Popular votes</t>
  </si>
  <si>
    <t>Two-party vote share</t>
  </si>
  <si>
    <t>Forecaster</t>
  </si>
  <si>
    <t>Name of model</t>
  </si>
  <si>
    <t>Predicted two-party popular vote for Obama</t>
  </si>
  <si>
    <t>Big-issue model forecast at same day</t>
  </si>
  <si>
    <t>Error reduction</t>
  </si>
  <si>
    <t>Abs (predicted two-party popular vote for Obama)</t>
  </si>
  <si>
    <t>Abs (Big-issue model forecast at the same day)</t>
  </si>
  <si>
    <t>Jerome &amp; Jerome-Speziari</t>
  </si>
  <si>
    <t>State level political economy model</t>
  </si>
  <si>
    <t>Lockerbie</t>
  </si>
  <si>
    <t>Expectations model</t>
  </si>
  <si>
    <t>Klarner</t>
  </si>
  <si>
    <t>State level presidential forecast model</t>
  </si>
  <si>
    <t>Berry &amp; Bickers</t>
  </si>
  <si>
    <t>State level economic model</t>
  </si>
  <si>
    <t>Fair</t>
  </si>
  <si>
    <t>Economic voting model</t>
  </si>
  <si>
    <t>Hibbs</t>
  </si>
  <si>
    <t>Bread and peace model</t>
  </si>
  <si>
    <t>Erikson &amp; Wlezien</t>
  </si>
  <si>
    <t>Leading economic indicators and the polls</t>
  </si>
  <si>
    <t>Cuzan</t>
  </si>
  <si>
    <t>Fiscal model</t>
  </si>
  <si>
    <t>Abramowitz</t>
  </si>
  <si>
    <t>Time for change model</t>
  </si>
  <si>
    <t>Lewis-Beck &amp; Tien</t>
  </si>
  <si>
    <t>Jobs model</t>
  </si>
  <si>
    <t>Proxy model</t>
  </si>
  <si>
    <t>Holbrook</t>
  </si>
  <si>
    <t>National conditions and incumbency</t>
  </si>
  <si>
    <t>Campbell</t>
  </si>
  <si>
    <t>Trial-heat model</t>
  </si>
  <si>
    <t>Convention bump model</t>
  </si>
  <si>
    <t>Error of typical model</t>
  </si>
  <si>
    <t>Corresponding error of Big-Issue Model</t>
  </si>
  <si>
    <t>Error reduction compared to typical model (in %)</t>
  </si>
  <si>
    <t>Error reduction compared to combined model forecast</t>
  </si>
  <si>
    <t>Average forecast of all 15 model forecasts</t>
  </si>
  <si>
    <t>Calculated on day prior to Election Day</t>
  </si>
  <si>
    <t>Sheet name</t>
  </si>
  <si>
    <t>Description</t>
  </si>
  <si>
    <t>Sheet type</t>
  </si>
  <si>
    <t>Output</t>
  </si>
  <si>
    <t>Table 1</t>
  </si>
  <si>
    <t>Table 1 in the published paper</t>
  </si>
  <si>
    <t>Figure 1</t>
  </si>
  <si>
    <t>Figure 1 in the published paper</t>
  </si>
  <si>
    <t>Figure 2</t>
  </si>
  <si>
    <t>Figure 2 in the published paper</t>
  </si>
  <si>
    <t>Calculation</t>
  </si>
  <si>
    <t>Forecast_calculation</t>
  </si>
  <si>
    <t>Calculation of the forecasts from the Big-Issue model</t>
  </si>
  <si>
    <t>Data_Figure1</t>
  </si>
  <si>
    <t>Data used in Figure 1</t>
  </si>
  <si>
    <t>Data_Figure2</t>
  </si>
  <si>
    <t>Data used in Figure 2</t>
  </si>
  <si>
    <t>Input</t>
  </si>
  <si>
    <t>Economy-issue-polls</t>
  </si>
  <si>
    <t>Polls that ask voters to name the candidate/party who is better able to handle the economy, which was the most important issue through 2011 and 2012</t>
  </si>
  <si>
    <t>Election result</t>
  </si>
  <si>
    <t>Actual election result (popular vote)</t>
  </si>
  <si>
    <t>Forecast</t>
  </si>
  <si>
    <t>Absolute error</t>
  </si>
  <si>
    <t>Absolute error (across remaining days to Election Day</t>
  </si>
  <si>
    <t>Big-issue model forecast (V=27.0+0.5*S)</t>
  </si>
  <si>
    <t>Comment</t>
  </si>
  <si>
    <t>President Obama's actual share of the two-party popular vote received in the 2012 election</t>
  </si>
  <si>
    <t>Obama support</t>
  </si>
  <si>
    <t>Republican / Romney support</t>
  </si>
  <si>
    <t>Obama 2 party support</t>
  </si>
  <si>
    <t>Obama 2 Party support</t>
  </si>
  <si>
    <t>Used in sheet(s)</t>
  </si>
  <si>
    <r>
      <t>Obama 2 Party</t>
    </r>
    <r>
      <rPr>
        <b/>
        <sz val="10"/>
        <color indexed="8"/>
        <rFont val="Arial"/>
      </rPr>
      <t xml:space="preserve"> support</t>
    </r>
  </si>
  <si>
    <t>Economy-issue-polls, Forecast_calculation</t>
  </si>
  <si>
    <t>(0;100)</t>
  </si>
  <si>
    <t>Two-party support for President Obama in the issue-handling competence poll</t>
  </si>
  <si>
    <t>Support for President Obama in the issue-handling competence poll</t>
  </si>
  <si>
    <t>Support for the Republican Party / Mitt Romney in the issue-handling competence poll</t>
  </si>
  <si>
    <t>Exponentially smoothed two-party support for President Obama in the issue-handling competence poll</t>
  </si>
  <si>
    <t>Forecast of the Big-Issue Model for President Obama's two-party popular vote share</t>
  </si>
  <si>
    <t>Variable name</t>
  </si>
  <si>
    <t>Forecast PollyVote</t>
  </si>
  <si>
    <t>Forecast IEM</t>
  </si>
  <si>
    <t>Forecast FivethirtyEight</t>
  </si>
  <si>
    <t>Forecast Big-Issue Model</t>
  </si>
  <si>
    <t>IEM</t>
  </si>
  <si>
    <t>Absolute error PollyVote</t>
  </si>
  <si>
    <t>Absolute error FivethirtyEight</t>
  </si>
  <si>
    <t>Absolute error IEM</t>
  </si>
  <si>
    <t>Absolute error Big-Issue Model</t>
  </si>
  <si>
    <t>Absolute error (across remaining days to Election Day PollyVote</t>
  </si>
  <si>
    <t>Absolute error (across remaining days to Election Day FivethirtyEight</t>
  </si>
  <si>
    <t>Absolute error (across remaining days to Election Day IEM</t>
  </si>
  <si>
    <t>Absolute error (across remaining days to Election Day Big-Issue Model</t>
  </si>
  <si>
    <t>Forecast of the PollyVote of President Obama's two-party popular vote share</t>
  </si>
  <si>
    <t>Forecast of FiveThirtyEight of President Obama's two-party popular vote share</t>
  </si>
  <si>
    <t>Forecast of the IEM of President Obama's two-party popular vote share</t>
  </si>
  <si>
    <t>Forecast of the Big-Issue model of President Obama's two-party popular vote share</t>
  </si>
  <si>
    <t>(Theoretically) Possible (range for) variable values</t>
  </si>
  <si>
    <t>(0;51.96)</t>
  </si>
  <si>
    <t>Absolute error of the PollyVote forecast</t>
  </si>
  <si>
    <t>Absolute error of the forecast from FiveThirtyEight</t>
  </si>
  <si>
    <t>Absolute error of the IEM forecast</t>
  </si>
  <si>
    <t>Absolute error of the Big-Issue model forecast</t>
  </si>
  <si>
    <t>Absolute error of the PollyVote forecast (across the remaining days prior to Election Day)</t>
  </si>
  <si>
    <t>Absolute error of the forecast from FiveThirtyEight (across the remaining days prior to Election Day)</t>
  </si>
  <si>
    <t>Absolute error of the IEM forecast (across the remaining days prior to Election Day)</t>
  </si>
  <si>
    <t>Absolute error of the Big-Issue model forecast (across the remaining days prior to Election Day)</t>
  </si>
  <si>
    <t>Variable_list</t>
  </si>
  <si>
    <t>Coding</t>
  </si>
  <si>
    <t>Economy-issue-polls, Forecast_calculation, Data_Figure1, Data_Figure2</t>
  </si>
  <si>
    <t>(January 1, 2011; November 5, 2012)</t>
  </si>
  <si>
    <t>Day of published poll / forecast</t>
  </si>
  <si>
    <t>Days to election day</t>
  </si>
  <si>
    <t>Data_Figure1, Data_Figure2</t>
  </si>
  <si>
    <t>(1;666)</t>
  </si>
  <si>
    <t>Calculated as (Date of Election Day: November 6, 2012)-(Date of published poll/forecast)</t>
  </si>
  <si>
    <t>Coding of the variables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</si>
</sst>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2" formatCode="d\-mmm\-yy;@"/>
    <numFmt numFmtId="173" formatCode="0.0"/>
    <numFmt numFmtId="174" formatCode="m/d/yyyy;@"/>
    <numFmt numFmtId="175" formatCode="#,##0.0"/>
  </numFmts>
  <fonts count="15" x14ac:knownFonts="1">
    <font>
      <sz val="10"/>
      <color indexed="8"/>
      <name val="Arial"/>
    </font>
    <font>
      <b/>
      <sz val="9"/>
      <color indexed="8"/>
      <name val="Arial"/>
    </font>
    <font>
      <b/>
      <sz val="10"/>
      <color indexed="8"/>
      <name val="Arial"/>
    </font>
    <font>
      <b/>
      <sz val="10"/>
      <color indexed="8"/>
      <name val="Arial"/>
    </font>
    <font>
      <b/>
      <sz val="10"/>
      <color indexed="8"/>
      <name val="Arial"/>
    </font>
    <font>
      <sz val="9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b/>
      <sz val="9"/>
      <color indexed="8"/>
      <name val="Arial"/>
    </font>
    <font>
      <b/>
      <sz val="10"/>
      <color indexed="8"/>
      <name val="Arial"/>
    </font>
    <font>
      <sz val="9"/>
      <color indexed="8"/>
      <name val="Arial"/>
    </font>
    <font>
      <b/>
      <sz val="9"/>
      <color indexed="8"/>
      <name val="Arial"/>
    </font>
    <font>
      <sz val="8"/>
      <name val="Verdana"/>
    </font>
    <font>
      <sz val="10"/>
      <color indexed="8"/>
      <name val="Calibri"/>
    </font>
    <font>
      <b/>
      <sz val="9"/>
      <name val="Arial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wrapText="1"/>
    </xf>
    <xf numFmtId="4" fontId="3" fillId="2" borderId="0" xfId="0" applyNumberFormat="1" applyFont="1" applyFill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174" fontId="7" fillId="0" borderId="0" xfId="0" applyNumberFormat="1" applyFont="1" applyAlignment="1">
      <alignment wrapText="1"/>
    </xf>
    <xf numFmtId="174" fontId="0" fillId="0" borderId="0" xfId="0" applyNumberFormat="1" applyAlignment="1">
      <alignment horizontal="center" wrapText="1"/>
    </xf>
    <xf numFmtId="0" fontId="8" fillId="0" borderId="0" xfId="0" applyFont="1" applyAlignment="1">
      <alignment horizontal="center" wrapText="1"/>
    </xf>
    <xf numFmtId="4" fontId="9" fillId="0" borderId="0" xfId="0" applyNumberFormat="1" applyFont="1" applyAlignment="1">
      <alignment horizontal="center" wrapText="1"/>
    </xf>
    <xf numFmtId="4" fontId="0" fillId="2" borderId="0" xfId="0" applyNumberFormat="1" applyFill="1" applyAlignment="1">
      <alignment horizontal="center" wrapText="1"/>
    </xf>
    <xf numFmtId="0" fontId="10" fillId="0" borderId="0" xfId="0" applyFont="1" applyAlignment="1">
      <alignment horizontal="center" wrapText="1"/>
    </xf>
    <xf numFmtId="4" fontId="0" fillId="0" borderId="0" xfId="0" applyNumberForma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175" fontId="5" fillId="0" borderId="0" xfId="0" applyNumberFormat="1" applyFont="1" applyAlignment="1">
      <alignment horizontal="center" wrapText="1"/>
    </xf>
    <xf numFmtId="0" fontId="8" fillId="0" borderId="0" xfId="0" applyFont="1" applyAlignment="1">
      <alignment wrapText="1"/>
    </xf>
    <xf numFmtId="175" fontId="8" fillId="0" borderId="0" xfId="0" applyNumberFormat="1" applyFont="1" applyAlignment="1">
      <alignment horizontal="center"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8" fillId="0" borderId="0" xfId="0" applyFont="1" applyAlignment="1">
      <alignment horizontal="right" wrapText="1"/>
    </xf>
    <xf numFmtId="4" fontId="8" fillId="0" borderId="0" xfId="0" applyNumberFormat="1" applyFont="1" applyAlignment="1">
      <alignment horizontal="center" wrapText="1"/>
    </xf>
    <xf numFmtId="0" fontId="11" fillId="0" borderId="0" xfId="0" applyFont="1" applyAlignment="1">
      <alignment horizontal="right" wrapText="1"/>
    </xf>
    <xf numFmtId="4" fontId="11" fillId="0" borderId="0" xfId="0" applyNumberFormat="1" applyFont="1" applyAlignment="1">
      <alignment horizontal="center" wrapText="1"/>
    </xf>
    <xf numFmtId="9" fontId="8" fillId="0" borderId="0" xfId="0" applyNumberFormat="1" applyFont="1" applyAlignment="1">
      <alignment horizontal="center" wrapText="1"/>
    </xf>
    <xf numFmtId="9" fontId="11" fillId="0" borderId="0" xfId="0" applyNumberFormat="1" applyFont="1" applyAlignment="1">
      <alignment horizontal="center" wrapText="1"/>
    </xf>
    <xf numFmtId="9" fontId="0" fillId="0" borderId="0" xfId="0" applyNumberFormat="1" applyAlignment="1">
      <alignment horizontal="center" wrapText="1"/>
    </xf>
    <xf numFmtId="4" fontId="5" fillId="0" borderId="0" xfId="0" applyNumberFormat="1" applyFont="1" applyAlignment="1">
      <alignment wrapText="1"/>
    </xf>
    <xf numFmtId="0" fontId="14" fillId="0" borderId="0" xfId="0" applyFont="1" applyAlignment="1">
      <alignment wrapText="1"/>
    </xf>
    <xf numFmtId="0" fontId="14" fillId="0" borderId="0" xfId="0" applyFont="1" applyAlignment="1">
      <alignment horizontal="center" wrapText="1"/>
    </xf>
    <xf numFmtId="0" fontId="2" fillId="3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 applyAlignment="1">
      <alignment vertical="top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ont="1" applyAlignment="1">
      <alignment wrapText="1"/>
    </xf>
    <xf numFmtId="173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wrapText="1"/>
    </xf>
    <xf numFmtId="0" fontId="2" fillId="0" borderId="0" xfId="0" applyFont="1" applyAlignment="1">
      <alignment horizontal="center" wrapText="1"/>
    </xf>
    <xf numFmtId="0" fontId="0" fillId="0" borderId="0" xfId="0" applyFont="1" applyAlignment="1">
      <alignment horizontal="right" wrapText="1"/>
    </xf>
    <xf numFmtId="3" fontId="0" fillId="0" borderId="0" xfId="0" applyNumberFormat="1" applyFont="1" applyAlignment="1">
      <alignment horizontal="center" wrapText="1"/>
    </xf>
    <xf numFmtId="4" fontId="0" fillId="0" borderId="0" xfId="0" applyNumberFormat="1" applyFont="1" applyAlignment="1">
      <alignment horizontal="center" wrapText="1"/>
    </xf>
    <xf numFmtId="172" fontId="2" fillId="0" borderId="0" xfId="0" applyNumberFormat="1" applyFont="1" applyAlignment="1">
      <alignment horizontal="right"/>
    </xf>
    <xf numFmtId="172" fontId="0" fillId="0" borderId="0" xfId="0" applyNumberFormat="1" applyFont="1" applyAlignment="1">
      <alignment horizontal="right"/>
    </xf>
    <xf numFmtId="0" fontId="2" fillId="0" borderId="0" xfId="0" applyFont="1" applyAlignment="1">
      <alignment horizontal="right" wrapText="1"/>
    </xf>
    <xf numFmtId="0" fontId="2" fillId="2" borderId="0" xfId="0" applyFont="1" applyFill="1" applyAlignment="1">
      <alignment horizontal="center" wrapText="1"/>
    </xf>
    <xf numFmtId="4" fontId="2" fillId="0" borderId="0" xfId="0" applyNumberFormat="1" applyFont="1" applyAlignment="1">
      <alignment horizontal="center" wrapText="1"/>
    </xf>
    <xf numFmtId="0" fontId="0" fillId="0" borderId="0" xfId="0" applyAlignment="1">
      <alignment vertical="top" wrapText="1"/>
    </xf>
    <xf numFmtId="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7" borderId="0" xfId="0" applyFont="1" applyFill="1" applyAlignment="1">
      <alignment wrapText="1"/>
    </xf>
  </cellXfs>
  <cellStyles count="1"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chartsheet" Target="chartsheets/sheet1.xml"/><Relationship Id="rId5" Type="http://schemas.openxmlformats.org/officeDocument/2006/relationships/chartsheet" Target="chartsheets/sheet2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Data_Figure1!$D$2</c:f>
              <c:strCache>
                <c:ptCount val="1"/>
                <c:pt idx="0">
                  <c:v>PollyVote</c:v>
                </c:pt>
              </c:strCache>
            </c:strRef>
          </c:tx>
          <c:spPr>
            <a:ln w="12700" cap="rnd" cmpd="sng" algn="ctr">
              <a:solidFill>
                <a:sysClr val="windowText" lastClr="000000"/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Data_Figure1!$C$510:$C$668</c:f>
              <c:numCache>
                <c:formatCode>m/d/yyyy;@</c:formatCode>
                <c:ptCount val="159"/>
                <c:pt idx="0">
                  <c:v>41060.0</c:v>
                </c:pt>
                <c:pt idx="1">
                  <c:v>41061.0</c:v>
                </c:pt>
                <c:pt idx="2">
                  <c:v>41062.0</c:v>
                </c:pt>
                <c:pt idx="3">
                  <c:v>41063.0</c:v>
                </c:pt>
                <c:pt idx="4">
                  <c:v>41064.0</c:v>
                </c:pt>
                <c:pt idx="5">
                  <c:v>41065.0</c:v>
                </c:pt>
                <c:pt idx="6">
                  <c:v>41066.0</c:v>
                </c:pt>
                <c:pt idx="7">
                  <c:v>41067.0</c:v>
                </c:pt>
                <c:pt idx="8">
                  <c:v>41068.0</c:v>
                </c:pt>
                <c:pt idx="9">
                  <c:v>41069.0</c:v>
                </c:pt>
                <c:pt idx="10">
                  <c:v>41070.0</c:v>
                </c:pt>
                <c:pt idx="11">
                  <c:v>41071.0</c:v>
                </c:pt>
                <c:pt idx="12">
                  <c:v>41072.0</c:v>
                </c:pt>
                <c:pt idx="13">
                  <c:v>41073.0</c:v>
                </c:pt>
                <c:pt idx="14">
                  <c:v>41074.0</c:v>
                </c:pt>
                <c:pt idx="15">
                  <c:v>41075.0</c:v>
                </c:pt>
                <c:pt idx="16">
                  <c:v>41076.0</c:v>
                </c:pt>
                <c:pt idx="17">
                  <c:v>41077.0</c:v>
                </c:pt>
                <c:pt idx="18">
                  <c:v>41078.0</c:v>
                </c:pt>
                <c:pt idx="19">
                  <c:v>41079.0</c:v>
                </c:pt>
                <c:pt idx="20">
                  <c:v>41080.0</c:v>
                </c:pt>
                <c:pt idx="21">
                  <c:v>41081.0</c:v>
                </c:pt>
                <c:pt idx="22">
                  <c:v>41082.0</c:v>
                </c:pt>
                <c:pt idx="23">
                  <c:v>41083.0</c:v>
                </c:pt>
                <c:pt idx="24">
                  <c:v>41084.0</c:v>
                </c:pt>
                <c:pt idx="25">
                  <c:v>41085.0</c:v>
                </c:pt>
                <c:pt idx="26">
                  <c:v>41086.0</c:v>
                </c:pt>
                <c:pt idx="27">
                  <c:v>41087.0</c:v>
                </c:pt>
                <c:pt idx="28">
                  <c:v>41088.0</c:v>
                </c:pt>
                <c:pt idx="29">
                  <c:v>41089.0</c:v>
                </c:pt>
                <c:pt idx="30">
                  <c:v>41090.0</c:v>
                </c:pt>
                <c:pt idx="31">
                  <c:v>41091.0</c:v>
                </c:pt>
                <c:pt idx="32">
                  <c:v>41092.0</c:v>
                </c:pt>
                <c:pt idx="33">
                  <c:v>41093.0</c:v>
                </c:pt>
                <c:pt idx="34">
                  <c:v>41094.0</c:v>
                </c:pt>
                <c:pt idx="35">
                  <c:v>41095.0</c:v>
                </c:pt>
                <c:pt idx="36">
                  <c:v>41096.0</c:v>
                </c:pt>
                <c:pt idx="37">
                  <c:v>41097.0</c:v>
                </c:pt>
                <c:pt idx="38">
                  <c:v>41098.0</c:v>
                </c:pt>
                <c:pt idx="39">
                  <c:v>41099.0</c:v>
                </c:pt>
                <c:pt idx="40">
                  <c:v>41100.0</c:v>
                </c:pt>
                <c:pt idx="41">
                  <c:v>41101.0</c:v>
                </c:pt>
                <c:pt idx="42">
                  <c:v>41102.0</c:v>
                </c:pt>
                <c:pt idx="43">
                  <c:v>41103.0</c:v>
                </c:pt>
                <c:pt idx="44">
                  <c:v>41104.0</c:v>
                </c:pt>
                <c:pt idx="45">
                  <c:v>41105.0</c:v>
                </c:pt>
                <c:pt idx="46">
                  <c:v>41106.0</c:v>
                </c:pt>
                <c:pt idx="47">
                  <c:v>41107.0</c:v>
                </c:pt>
                <c:pt idx="48">
                  <c:v>41108.0</c:v>
                </c:pt>
                <c:pt idx="49">
                  <c:v>41109.0</c:v>
                </c:pt>
                <c:pt idx="50">
                  <c:v>41110.0</c:v>
                </c:pt>
                <c:pt idx="51">
                  <c:v>41111.0</c:v>
                </c:pt>
                <c:pt idx="52">
                  <c:v>41112.0</c:v>
                </c:pt>
                <c:pt idx="53">
                  <c:v>41113.0</c:v>
                </c:pt>
                <c:pt idx="54">
                  <c:v>41114.0</c:v>
                </c:pt>
                <c:pt idx="55">
                  <c:v>41115.0</c:v>
                </c:pt>
                <c:pt idx="56">
                  <c:v>41116.0</c:v>
                </c:pt>
                <c:pt idx="57">
                  <c:v>41117.0</c:v>
                </c:pt>
                <c:pt idx="58">
                  <c:v>41118.0</c:v>
                </c:pt>
                <c:pt idx="59">
                  <c:v>41119.0</c:v>
                </c:pt>
                <c:pt idx="60">
                  <c:v>41120.0</c:v>
                </c:pt>
                <c:pt idx="61">
                  <c:v>41121.0</c:v>
                </c:pt>
                <c:pt idx="62">
                  <c:v>41122.0</c:v>
                </c:pt>
                <c:pt idx="63">
                  <c:v>41123.0</c:v>
                </c:pt>
                <c:pt idx="64">
                  <c:v>41124.0</c:v>
                </c:pt>
                <c:pt idx="65">
                  <c:v>41125.0</c:v>
                </c:pt>
                <c:pt idx="66">
                  <c:v>41126.0</c:v>
                </c:pt>
                <c:pt idx="67">
                  <c:v>41127.0</c:v>
                </c:pt>
                <c:pt idx="68">
                  <c:v>41128.0</c:v>
                </c:pt>
                <c:pt idx="69">
                  <c:v>41129.0</c:v>
                </c:pt>
                <c:pt idx="70">
                  <c:v>41130.0</c:v>
                </c:pt>
                <c:pt idx="71">
                  <c:v>41131.0</c:v>
                </c:pt>
                <c:pt idx="72">
                  <c:v>41132.0</c:v>
                </c:pt>
                <c:pt idx="73">
                  <c:v>41133.0</c:v>
                </c:pt>
                <c:pt idx="74">
                  <c:v>41134.0</c:v>
                </c:pt>
                <c:pt idx="75">
                  <c:v>41135.0</c:v>
                </c:pt>
                <c:pt idx="76">
                  <c:v>41136.0</c:v>
                </c:pt>
                <c:pt idx="77">
                  <c:v>41137.0</c:v>
                </c:pt>
                <c:pt idx="78">
                  <c:v>41138.0</c:v>
                </c:pt>
                <c:pt idx="79">
                  <c:v>41139.0</c:v>
                </c:pt>
                <c:pt idx="80">
                  <c:v>41140.0</c:v>
                </c:pt>
                <c:pt idx="81">
                  <c:v>41141.0</c:v>
                </c:pt>
                <c:pt idx="82">
                  <c:v>41142.0</c:v>
                </c:pt>
                <c:pt idx="83">
                  <c:v>41143.0</c:v>
                </c:pt>
                <c:pt idx="84">
                  <c:v>41144.0</c:v>
                </c:pt>
                <c:pt idx="85">
                  <c:v>41145.0</c:v>
                </c:pt>
                <c:pt idx="86">
                  <c:v>41146.0</c:v>
                </c:pt>
                <c:pt idx="87">
                  <c:v>41147.0</c:v>
                </c:pt>
                <c:pt idx="88">
                  <c:v>41148.0</c:v>
                </c:pt>
                <c:pt idx="89">
                  <c:v>41149.0</c:v>
                </c:pt>
                <c:pt idx="90">
                  <c:v>41150.0</c:v>
                </c:pt>
                <c:pt idx="91">
                  <c:v>41151.0</c:v>
                </c:pt>
                <c:pt idx="92">
                  <c:v>41152.0</c:v>
                </c:pt>
                <c:pt idx="93">
                  <c:v>41153.0</c:v>
                </c:pt>
                <c:pt idx="94">
                  <c:v>41154.0</c:v>
                </c:pt>
                <c:pt idx="95">
                  <c:v>41155.0</c:v>
                </c:pt>
                <c:pt idx="96">
                  <c:v>41156.0</c:v>
                </c:pt>
                <c:pt idx="97">
                  <c:v>41157.0</c:v>
                </c:pt>
                <c:pt idx="98">
                  <c:v>41158.0</c:v>
                </c:pt>
                <c:pt idx="99">
                  <c:v>41159.0</c:v>
                </c:pt>
                <c:pt idx="100">
                  <c:v>41160.0</c:v>
                </c:pt>
                <c:pt idx="101">
                  <c:v>41161.0</c:v>
                </c:pt>
                <c:pt idx="102">
                  <c:v>41162.0</c:v>
                </c:pt>
                <c:pt idx="103">
                  <c:v>41163.0</c:v>
                </c:pt>
                <c:pt idx="104">
                  <c:v>41164.0</c:v>
                </c:pt>
                <c:pt idx="105">
                  <c:v>41165.0</c:v>
                </c:pt>
                <c:pt idx="106">
                  <c:v>41166.0</c:v>
                </c:pt>
                <c:pt idx="107">
                  <c:v>41167.0</c:v>
                </c:pt>
                <c:pt idx="108">
                  <c:v>41168.0</c:v>
                </c:pt>
                <c:pt idx="109">
                  <c:v>41169.0</c:v>
                </c:pt>
                <c:pt idx="110">
                  <c:v>41170.0</c:v>
                </c:pt>
                <c:pt idx="111">
                  <c:v>41171.0</c:v>
                </c:pt>
                <c:pt idx="112">
                  <c:v>41172.0</c:v>
                </c:pt>
                <c:pt idx="113">
                  <c:v>41173.0</c:v>
                </c:pt>
                <c:pt idx="114">
                  <c:v>41174.0</c:v>
                </c:pt>
                <c:pt idx="115">
                  <c:v>41175.0</c:v>
                </c:pt>
                <c:pt idx="116">
                  <c:v>41176.0</c:v>
                </c:pt>
                <c:pt idx="117">
                  <c:v>41177.0</c:v>
                </c:pt>
                <c:pt idx="118">
                  <c:v>41178.0</c:v>
                </c:pt>
                <c:pt idx="119">
                  <c:v>41179.0</c:v>
                </c:pt>
                <c:pt idx="120">
                  <c:v>41180.0</c:v>
                </c:pt>
                <c:pt idx="121">
                  <c:v>41181.0</c:v>
                </c:pt>
                <c:pt idx="122">
                  <c:v>41182.0</c:v>
                </c:pt>
                <c:pt idx="123">
                  <c:v>41183.0</c:v>
                </c:pt>
                <c:pt idx="124">
                  <c:v>41184.0</c:v>
                </c:pt>
                <c:pt idx="125">
                  <c:v>41185.0</c:v>
                </c:pt>
                <c:pt idx="126">
                  <c:v>41186.0</c:v>
                </c:pt>
                <c:pt idx="127">
                  <c:v>41187.0</c:v>
                </c:pt>
                <c:pt idx="128">
                  <c:v>41188.0</c:v>
                </c:pt>
                <c:pt idx="129">
                  <c:v>41189.0</c:v>
                </c:pt>
                <c:pt idx="130">
                  <c:v>41190.0</c:v>
                </c:pt>
                <c:pt idx="131">
                  <c:v>41191.0</c:v>
                </c:pt>
                <c:pt idx="132">
                  <c:v>41192.0</c:v>
                </c:pt>
                <c:pt idx="133">
                  <c:v>41193.0</c:v>
                </c:pt>
                <c:pt idx="134">
                  <c:v>41194.0</c:v>
                </c:pt>
                <c:pt idx="135">
                  <c:v>41195.0</c:v>
                </c:pt>
                <c:pt idx="136">
                  <c:v>41196.0</c:v>
                </c:pt>
                <c:pt idx="137">
                  <c:v>41197.0</c:v>
                </c:pt>
                <c:pt idx="138">
                  <c:v>41198.0</c:v>
                </c:pt>
                <c:pt idx="139">
                  <c:v>41199.0</c:v>
                </c:pt>
                <c:pt idx="140">
                  <c:v>41200.0</c:v>
                </c:pt>
                <c:pt idx="141">
                  <c:v>41201.0</c:v>
                </c:pt>
                <c:pt idx="142">
                  <c:v>41202.0</c:v>
                </c:pt>
                <c:pt idx="143">
                  <c:v>41203.0</c:v>
                </c:pt>
                <c:pt idx="144">
                  <c:v>41204.0</c:v>
                </c:pt>
                <c:pt idx="145">
                  <c:v>41205.0</c:v>
                </c:pt>
                <c:pt idx="146">
                  <c:v>41206.0</c:v>
                </c:pt>
                <c:pt idx="147">
                  <c:v>41207.0</c:v>
                </c:pt>
                <c:pt idx="148">
                  <c:v>41208.0</c:v>
                </c:pt>
                <c:pt idx="149">
                  <c:v>41209.0</c:v>
                </c:pt>
                <c:pt idx="150">
                  <c:v>41210.0</c:v>
                </c:pt>
                <c:pt idx="151">
                  <c:v>41211.0</c:v>
                </c:pt>
                <c:pt idx="152">
                  <c:v>41212.0</c:v>
                </c:pt>
                <c:pt idx="153">
                  <c:v>41213.0</c:v>
                </c:pt>
                <c:pt idx="154">
                  <c:v>41214.0</c:v>
                </c:pt>
                <c:pt idx="155">
                  <c:v>41215.0</c:v>
                </c:pt>
                <c:pt idx="156">
                  <c:v>41216.0</c:v>
                </c:pt>
                <c:pt idx="157">
                  <c:v>41217.0</c:v>
                </c:pt>
                <c:pt idx="158">
                  <c:v>41218.0</c:v>
                </c:pt>
              </c:numCache>
            </c:numRef>
          </c:cat>
          <c:val>
            <c:numRef>
              <c:f>Data_Figure1!$D$510:$D$668</c:f>
              <c:numCache>
                <c:formatCode>#,##0.00</c:formatCode>
                <c:ptCount val="159"/>
                <c:pt idx="0">
                  <c:v>51.75</c:v>
                </c:pt>
                <c:pt idx="1">
                  <c:v>51.73</c:v>
                </c:pt>
                <c:pt idx="2">
                  <c:v>51.73</c:v>
                </c:pt>
                <c:pt idx="3">
                  <c:v>51.77</c:v>
                </c:pt>
                <c:pt idx="4">
                  <c:v>51.77</c:v>
                </c:pt>
                <c:pt idx="5">
                  <c:v>51.63</c:v>
                </c:pt>
                <c:pt idx="6">
                  <c:v>51.63</c:v>
                </c:pt>
                <c:pt idx="7">
                  <c:v>51.61</c:v>
                </c:pt>
                <c:pt idx="8">
                  <c:v>51.69</c:v>
                </c:pt>
                <c:pt idx="9">
                  <c:v>51.69</c:v>
                </c:pt>
                <c:pt idx="10">
                  <c:v>51.69</c:v>
                </c:pt>
                <c:pt idx="11">
                  <c:v>51.59</c:v>
                </c:pt>
                <c:pt idx="12">
                  <c:v>51.59</c:v>
                </c:pt>
                <c:pt idx="13">
                  <c:v>51.57</c:v>
                </c:pt>
                <c:pt idx="14">
                  <c:v>51.59</c:v>
                </c:pt>
                <c:pt idx="15">
                  <c:v>51.59</c:v>
                </c:pt>
                <c:pt idx="16">
                  <c:v>51.57</c:v>
                </c:pt>
                <c:pt idx="17">
                  <c:v>51.54</c:v>
                </c:pt>
                <c:pt idx="18">
                  <c:v>51.6</c:v>
                </c:pt>
                <c:pt idx="19">
                  <c:v>51.55</c:v>
                </c:pt>
                <c:pt idx="20">
                  <c:v>51.56</c:v>
                </c:pt>
                <c:pt idx="21">
                  <c:v>51.72</c:v>
                </c:pt>
                <c:pt idx="22">
                  <c:v>51.73</c:v>
                </c:pt>
                <c:pt idx="23">
                  <c:v>51.66</c:v>
                </c:pt>
                <c:pt idx="24">
                  <c:v>51.7</c:v>
                </c:pt>
                <c:pt idx="25">
                  <c:v>51.71</c:v>
                </c:pt>
                <c:pt idx="26">
                  <c:v>51.75</c:v>
                </c:pt>
                <c:pt idx="27">
                  <c:v>51.74</c:v>
                </c:pt>
                <c:pt idx="28">
                  <c:v>51.74</c:v>
                </c:pt>
                <c:pt idx="29">
                  <c:v>51.95</c:v>
                </c:pt>
                <c:pt idx="30">
                  <c:v>51.95</c:v>
                </c:pt>
                <c:pt idx="31">
                  <c:v>51.91</c:v>
                </c:pt>
                <c:pt idx="32">
                  <c:v>51.92</c:v>
                </c:pt>
                <c:pt idx="33">
                  <c:v>51.8</c:v>
                </c:pt>
                <c:pt idx="34">
                  <c:v>51.8</c:v>
                </c:pt>
                <c:pt idx="35">
                  <c:v>51.8</c:v>
                </c:pt>
                <c:pt idx="36">
                  <c:v>51.8</c:v>
                </c:pt>
                <c:pt idx="37">
                  <c:v>51.8</c:v>
                </c:pt>
                <c:pt idx="38">
                  <c:v>51.81</c:v>
                </c:pt>
                <c:pt idx="39">
                  <c:v>51.87</c:v>
                </c:pt>
                <c:pt idx="40">
                  <c:v>51.86</c:v>
                </c:pt>
                <c:pt idx="41">
                  <c:v>51.87</c:v>
                </c:pt>
                <c:pt idx="42">
                  <c:v>51.92</c:v>
                </c:pt>
                <c:pt idx="43">
                  <c:v>51.93</c:v>
                </c:pt>
                <c:pt idx="44">
                  <c:v>51.92</c:v>
                </c:pt>
                <c:pt idx="45">
                  <c:v>51.93</c:v>
                </c:pt>
                <c:pt idx="46">
                  <c:v>51.85</c:v>
                </c:pt>
                <c:pt idx="47">
                  <c:v>51.8</c:v>
                </c:pt>
                <c:pt idx="48">
                  <c:v>51.8</c:v>
                </c:pt>
                <c:pt idx="49">
                  <c:v>51.71</c:v>
                </c:pt>
                <c:pt idx="50">
                  <c:v>51.68</c:v>
                </c:pt>
                <c:pt idx="51">
                  <c:v>51.66</c:v>
                </c:pt>
                <c:pt idx="52">
                  <c:v>51.58</c:v>
                </c:pt>
                <c:pt idx="53">
                  <c:v>51.49</c:v>
                </c:pt>
                <c:pt idx="54">
                  <c:v>51.46</c:v>
                </c:pt>
                <c:pt idx="55">
                  <c:v>51.49</c:v>
                </c:pt>
                <c:pt idx="56">
                  <c:v>51.48</c:v>
                </c:pt>
                <c:pt idx="57">
                  <c:v>51.41</c:v>
                </c:pt>
                <c:pt idx="58">
                  <c:v>51.38</c:v>
                </c:pt>
                <c:pt idx="59">
                  <c:v>51.36</c:v>
                </c:pt>
                <c:pt idx="60">
                  <c:v>51.34</c:v>
                </c:pt>
                <c:pt idx="61">
                  <c:v>51.37</c:v>
                </c:pt>
                <c:pt idx="62">
                  <c:v>51.28</c:v>
                </c:pt>
                <c:pt idx="63">
                  <c:v>51.29</c:v>
                </c:pt>
                <c:pt idx="64">
                  <c:v>51.3</c:v>
                </c:pt>
                <c:pt idx="65">
                  <c:v>51.32</c:v>
                </c:pt>
                <c:pt idx="66">
                  <c:v>51.31</c:v>
                </c:pt>
                <c:pt idx="67">
                  <c:v>51.31</c:v>
                </c:pt>
                <c:pt idx="68">
                  <c:v>51.39</c:v>
                </c:pt>
                <c:pt idx="69">
                  <c:v>51.39</c:v>
                </c:pt>
                <c:pt idx="70">
                  <c:v>51.41</c:v>
                </c:pt>
                <c:pt idx="71">
                  <c:v>51.7</c:v>
                </c:pt>
                <c:pt idx="72">
                  <c:v>51.74</c:v>
                </c:pt>
                <c:pt idx="73">
                  <c:v>51.78</c:v>
                </c:pt>
                <c:pt idx="74">
                  <c:v>51.81</c:v>
                </c:pt>
                <c:pt idx="75">
                  <c:v>51.86</c:v>
                </c:pt>
                <c:pt idx="76">
                  <c:v>51.94</c:v>
                </c:pt>
                <c:pt idx="77">
                  <c:v>51.89</c:v>
                </c:pt>
                <c:pt idx="78">
                  <c:v>51.98</c:v>
                </c:pt>
                <c:pt idx="79">
                  <c:v>52.04</c:v>
                </c:pt>
                <c:pt idx="80">
                  <c:v>52.1</c:v>
                </c:pt>
                <c:pt idx="81">
                  <c:v>52.17</c:v>
                </c:pt>
                <c:pt idx="82">
                  <c:v>52.17</c:v>
                </c:pt>
                <c:pt idx="83">
                  <c:v>52.18</c:v>
                </c:pt>
                <c:pt idx="84">
                  <c:v>52.23</c:v>
                </c:pt>
                <c:pt idx="85">
                  <c:v>51.93</c:v>
                </c:pt>
                <c:pt idx="86">
                  <c:v>51.9</c:v>
                </c:pt>
                <c:pt idx="87">
                  <c:v>51.87</c:v>
                </c:pt>
                <c:pt idx="88">
                  <c:v>51.86</c:v>
                </c:pt>
                <c:pt idx="89">
                  <c:v>51.83</c:v>
                </c:pt>
                <c:pt idx="90">
                  <c:v>51.8</c:v>
                </c:pt>
                <c:pt idx="91">
                  <c:v>51.72</c:v>
                </c:pt>
                <c:pt idx="92">
                  <c:v>51.49</c:v>
                </c:pt>
                <c:pt idx="93">
                  <c:v>51.46</c:v>
                </c:pt>
                <c:pt idx="94">
                  <c:v>51.43</c:v>
                </c:pt>
                <c:pt idx="95">
                  <c:v>51.42</c:v>
                </c:pt>
                <c:pt idx="96">
                  <c:v>51.41</c:v>
                </c:pt>
                <c:pt idx="97">
                  <c:v>51.39</c:v>
                </c:pt>
                <c:pt idx="98">
                  <c:v>51.4</c:v>
                </c:pt>
                <c:pt idx="99">
                  <c:v>51.41</c:v>
                </c:pt>
                <c:pt idx="100">
                  <c:v>51.44</c:v>
                </c:pt>
                <c:pt idx="101">
                  <c:v>51.56</c:v>
                </c:pt>
                <c:pt idx="102">
                  <c:v>51.64</c:v>
                </c:pt>
                <c:pt idx="103">
                  <c:v>51.8</c:v>
                </c:pt>
                <c:pt idx="104">
                  <c:v>51.85</c:v>
                </c:pt>
                <c:pt idx="105">
                  <c:v>51.92</c:v>
                </c:pt>
                <c:pt idx="106">
                  <c:v>51.91</c:v>
                </c:pt>
                <c:pt idx="107">
                  <c:v>51.92</c:v>
                </c:pt>
                <c:pt idx="108">
                  <c:v>51.95</c:v>
                </c:pt>
                <c:pt idx="109">
                  <c:v>51.97</c:v>
                </c:pt>
                <c:pt idx="110">
                  <c:v>51.97</c:v>
                </c:pt>
                <c:pt idx="111">
                  <c:v>51.97</c:v>
                </c:pt>
                <c:pt idx="112">
                  <c:v>51.97</c:v>
                </c:pt>
                <c:pt idx="113">
                  <c:v>51.96</c:v>
                </c:pt>
                <c:pt idx="114">
                  <c:v>51.91</c:v>
                </c:pt>
                <c:pt idx="115">
                  <c:v>51.9</c:v>
                </c:pt>
                <c:pt idx="116">
                  <c:v>51.91</c:v>
                </c:pt>
                <c:pt idx="117">
                  <c:v>52.09</c:v>
                </c:pt>
                <c:pt idx="118">
                  <c:v>52.21</c:v>
                </c:pt>
                <c:pt idx="119">
                  <c:v>52.4</c:v>
                </c:pt>
                <c:pt idx="120">
                  <c:v>52.4</c:v>
                </c:pt>
                <c:pt idx="121">
                  <c:v>52.37</c:v>
                </c:pt>
                <c:pt idx="122">
                  <c:v>52.25</c:v>
                </c:pt>
                <c:pt idx="123">
                  <c:v>52.18</c:v>
                </c:pt>
                <c:pt idx="124">
                  <c:v>52.18</c:v>
                </c:pt>
                <c:pt idx="125">
                  <c:v>52.15</c:v>
                </c:pt>
                <c:pt idx="126">
                  <c:v>52.14</c:v>
                </c:pt>
                <c:pt idx="127">
                  <c:v>52.16</c:v>
                </c:pt>
                <c:pt idx="128">
                  <c:v>52.03</c:v>
                </c:pt>
                <c:pt idx="129">
                  <c:v>51.93</c:v>
                </c:pt>
                <c:pt idx="130">
                  <c:v>51.9</c:v>
                </c:pt>
                <c:pt idx="131">
                  <c:v>51.63</c:v>
                </c:pt>
                <c:pt idx="132">
                  <c:v>51.63</c:v>
                </c:pt>
                <c:pt idx="133">
                  <c:v>51.55</c:v>
                </c:pt>
                <c:pt idx="134">
                  <c:v>51.56</c:v>
                </c:pt>
                <c:pt idx="135">
                  <c:v>51.61</c:v>
                </c:pt>
                <c:pt idx="136">
                  <c:v>51.59</c:v>
                </c:pt>
                <c:pt idx="137">
                  <c:v>51.55</c:v>
                </c:pt>
                <c:pt idx="138">
                  <c:v>51.53</c:v>
                </c:pt>
                <c:pt idx="139">
                  <c:v>51.54</c:v>
                </c:pt>
                <c:pt idx="140">
                  <c:v>51.53</c:v>
                </c:pt>
                <c:pt idx="141">
                  <c:v>51.4</c:v>
                </c:pt>
                <c:pt idx="142">
                  <c:v>51.31</c:v>
                </c:pt>
                <c:pt idx="143">
                  <c:v>51.25</c:v>
                </c:pt>
                <c:pt idx="144">
                  <c:v>51.22</c:v>
                </c:pt>
                <c:pt idx="145">
                  <c:v>51.06</c:v>
                </c:pt>
                <c:pt idx="146">
                  <c:v>51.0</c:v>
                </c:pt>
                <c:pt idx="147">
                  <c:v>50.97</c:v>
                </c:pt>
                <c:pt idx="148">
                  <c:v>50.89</c:v>
                </c:pt>
                <c:pt idx="149">
                  <c:v>50.88</c:v>
                </c:pt>
                <c:pt idx="150">
                  <c:v>50.88</c:v>
                </c:pt>
                <c:pt idx="151">
                  <c:v>50.94</c:v>
                </c:pt>
                <c:pt idx="152">
                  <c:v>50.95</c:v>
                </c:pt>
                <c:pt idx="153">
                  <c:v>50.92</c:v>
                </c:pt>
                <c:pt idx="154">
                  <c:v>50.97</c:v>
                </c:pt>
                <c:pt idx="155">
                  <c:v>50.95</c:v>
                </c:pt>
                <c:pt idx="156">
                  <c:v>50.97</c:v>
                </c:pt>
                <c:pt idx="157">
                  <c:v>50.99</c:v>
                </c:pt>
                <c:pt idx="158">
                  <c:v>51.03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Data_Figure1!$E$2</c:f>
              <c:strCache>
                <c:ptCount val="1"/>
                <c:pt idx="0">
                  <c:v>FiveThirtyEight</c:v>
                </c:pt>
              </c:strCache>
            </c:strRef>
          </c:tx>
          <c:spPr>
            <a:ln w="19050" cap="rnd" cmpd="sng" algn="ctr">
              <a:solidFill>
                <a:sysClr val="windowText" lastClr="000000">
                  <a:lumMod val="50000"/>
                  <a:lumOff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Data_Figure1!$C$510:$C$668</c:f>
              <c:numCache>
                <c:formatCode>m/d/yyyy;@</c:formatCode>
                <c:ptCount val="159"/>
                <c:pt idx="0">
                  <c:v>41060.0</c:v>
                </c:pt>
                <c:pt idx="1">
                  <c:v>41061.0</c:v>
                </c:pt>
                <c:pt idx="2">
                  <c:v>41062.0</c:v>
                </c:pt>
                <c:pt idx="3">
                  <c:v>41063.0</c:v>
                </c:pt>
                <c:pt idx="4">
                  <c:v>41064.0</c:v>
                </c:pt>
                <c:pt idx="5">
                  <c:v>41065.0</c:v>
                </c:pt>
                <c:pt idx="6">
                  <c:v>41066.0</c:v>
                </c:pt>
                <c:pt idx="7">
                  <c:v>41067.0</c:v>
                </c:pt>
                <c:pt idx="8">
                  <c:v>41068.0</c:v>
                </c:pt>
                <c:pt idx="9">
                  <c:v>41069.0</c:v>
                </c:pt>
                <c:pt idx="10">
                  <c:v>41070.0</c:v>
                </c:pt>
                <c:pt idx="11">
                  <c:v>41071.0</c:v>
                </c:pt>
                <c:pt idx="12">
                  <c:v>41072.0</c:v>
                </c:pt>
                <c:pt idx="13">
                  <c:v>41073.0</c:v>
                </c:pt>
                <c:pt idx="14">
                  <c:v>41074.0</c:v>
                </c:pt>
                <c:pt idx="15">
                  <c:v>41075.0</c:v>
                </c:pt>
                <c:pt idx="16">
                  <c:v>41076.0</c:v>
                </c:pt>
                <c:pt idx="17">
                  <c:v>41077.0</c:v>
                </c:pt>
                <c:pt idx="18">
                  <c:v>41078.0</c:v>
                </c:pt>
                <c:pt idx="19">
                  <c:v>41079.0</c:v>
                </c:pt>
                <c:pt idx="20">
                  <c:v>41080.0</c:v>
                </c:pt>
                <c:pt idx="21">
                  <c:v>41081.0</c:v>
                </c:pt>
                <c:pt idx="22">
                  <c:v>41082.0</c:v>
                </c:pt>
                <c:pt idx="23">
                  <c:v>41083.0</c:v>
                </c:pt>
                <c:pt idx="24">
                  <c:v>41084.0</c:v>
                </c:pt>
                <c:pt idx="25">
                  <c:v>41085.0</c:v>
                </c:pt>
                <c:pt idx="26">
                  <c:v>41086.0</c:v>
                </c:pt>
                <c:pt idx="27">
                  <c:v>41087.0</c:v>
                </c:pt>
                <c:pt idx="28">
                  <c:v>41088.0</c:v>
                </c:pt>
                <c:pt idx="29">
                  <c:v>41089.0</c:v>
                </c:pt>
                <c:pt idx="30">
                  <c:v>41090.0</c:v>
                </c:pt>
                <c:pt idx="31">
                  <c:v>41091.0</c:v>
                </c:pt>
                <c:pt idx="32">
                  <c:v>41092.0</c:v>
                </c:pt>
                <c:pt idx="33">
                  <c:v>41093.0</c:v>
                </c:pt>
                <c:pt idx="34">
                  <c:v>41094.0</c:v>
                </c:pt>
                <c:pt idx="35">
                  <c:v>41095.0</c:v>
                </c:pt>
                <c:pt idx="36">
                  <c:v>41096.0</c:v>
                </c:pt>
                <c:pt idx="37">
                  <c:v>41097.0</c:v>
                </c:pt>
                <c:pt idx="38">
                  <c:v>41098.0</c:v>
                </c:pt>
                <c:pt idx="39">
                  <c:v>41099.0</c:v>
                </c:pt>
                <c:pt idx="40">
                  <c:v>41100.0</c:v>
                </c:pt>
                <c:pt idx="41">
                  <c:v>41101.0</c:v>
                </c:pt>
                <c:pt idx="42">
                  <c:v>41102.0</c:v>
                </c:pt>
                <c:pt idx="43">
                  <c:v>41103.0</c:v>
                </c:pt>
                <c:pt idx="44">
                  <c:v>41104.0</c:v>
                </c:pt>
                <c:pt idx="45">
                  <c:v>41105.0</c:v>
                </c:pt>
                <c:pt idx="46">
                  <c:v>41106.0</c:v>
                </c:pt>
                <c:pt idx="47">
                  <c:v>41107.0</c:v>
                </c:pt>
                <c:pt idx="48">
                  <c:v>41108.0</c:v>
                </c:pt>
                <c:pt idx="49">
                  <c:v>41109.0</c:v>
                </c:pt>
                <c:pt idx="50">
                  <c:v>41110.0</c:v>
                </c:pt>
                <c:pt idx="51">
                  <c:v>41111.0</c:v>
                </c:pt>
                <c:pt idx="52">
                  <c:v>41112.0</c:v>
                </c:pt>
                <c:pt idx="53">
                  <c:v>41113.0</c:v>
                </c:pt>
                <c:pt idx="54">
                  <c:v>41114.0</c:v>
                </c:pt>
                <c:pt idx="55">
                  <c:v>41115.0</c:v>
                </c:pt>
                <c:pt idx="56">
                  <c:v>41116.0</c:v>
                </c:pt>
                <c:pt idx="57">
                  <c:v>41117.0</c:v>
                </c:pt>
                <c:pt idx="58">
                  <c:v>41118.0</c:v>
                </c:pt>
                <c:pt idx="59">
                  <c:v>41119.0</c:v>
                </c:pt>
                <c:pt idx="60">
                  <c:v>41120.0</c:v>
                </c:pt>
                <c:pt idx="61">
                  <c:v>41121.0</c:v>
                </c:pt>
                <c:pt idx="62">
                  <c:v>41122.0</c:v>
                </c:pt>
                <c:pt idx="63">
                  <c:v>41123.0</c:v>
                </c:pt>
                <c:pt idx="64">
                  <c:v>41124.0</c:v>
                </c:pt>
                <c:pt idx="65">
                  <c:v>41125.0</c:v>
                </c:pt>
                <c:pt idx="66">
                  <c:v>41126.0</c:v>
                </c:pt>
                <c:pt idx="67">
                  <c:v>41127.0</c:v>
                </c:pt>
                <c:pt idx="68">
                  <c:v>41128.0</c:v>
                </c:pt>
                <c:pt idx="69">
                  <c:v>41129.0</c:v>
                </c:pt>
                <c:pt idx="70">
                  <c:v>41130.0</c:v>
                </c:pt>
                <c:pt idx="71">
                  <c:v>41131.0</c:v>
                </c:pt>
                <c:pt idx="72">
                  <c:v>41132.0</c:v>
                </c:pt>
                <c:pt idx="73">
                  <c:v>41133.0</c:v>
                </c:pt>
                <c:pt idx="74">
                  <c:v>41134.0</c:v>
                </c:pt>
                <c:pt idx="75">
                  <c:v>41135.0</c:v>
                </c:pt>
                <c:pt idx="76">
                  <c:v>41136.0</c:v>
                </c:pt>
                <c:pt idx="77">
                  <c:v>41137.0</c:v>
                </c:pt>
                <c:pt idx="78">
                  <c:v>41138.0</c:v>
                </c:pt>
                <c:pt idx="79">
                  <c:v>41139.0</c:v>
                </c:pt>
                <c:pt idx="80">
                  <c:v>41140.0</c:v>
                </c:pt>
                <c:pt idx="81">
                  <c:v>41141.0</c:v>
                </c:pt>
                <c:pt idx="82">
                  <c:v>41142.0</c:v>
                </c:pt>
                <c:pt idx="83">
                  <c:v>41143.0</c:v>
                </c:pt>
                <c:pt idx="84">
                  <c:v>41144.0</c:v>
                </c:pt>
                <c:pt idx="85">
                  <c:v>41145.0</c:v>
                </c:pt>
                <c:pt idx="86">
                  <c:v>41146.0</c:v>
                </c:pt>
                <c:pt idx="87">
                  <c:v>41147.0</c:v>
                </c:pt>
                <c:pt idx="88">
                  <c:v>41148.0</c:v>
                </c:pt>
                <c:pt idx="89">
                  <c:v>41149.0</c:v>
                </c:pt>
                <c:pt idx="90">
                  <c:v>41150.0</c:v>
                </c:pt>
                <c:pt idx="91">
                  <c:v>41151.0</c:v>
                </c:pt>
                <c:pt idx="92">
                  <c:v>41152.0</c:v>
                </c:pt>
                <c:pt idx="93">
                  <c:v>41153.0</c:v>
                </c:pt>
                <c:pt idx="94">
                  <c:v>41154.0</c:v>
                </c:pt>
                <c:pt idx="95">
                  <c:v>41155.0</c:v>
                </c:pt>
                <c:pt idx="96">
                  <c:v>41156.0</c:v>
                </c:pt>
                <c:pt idx="97">
                  <c:v>41157.0</c:v>
                </c:pt>
                <c:pt idx="98">
                  <c:v>41158.0</c:v>
                </c:pt>
                <c:pt idx="99">
                  <c:v>41159.0</c:v>
                </c:pt>
                <c:pt idx="100">
                  <c:v>41160.0</c:v>
                </c:pt>
                <c:pt idx="101">
                  <c:v>41161.0</c:v>
                </c:pt>
                <c:pt idx="102">
                  <c:v>41162.0</c:v>
                </c:pt>
                <c:pt idx="103">
                  <c:v>41163.0</c:v>
                </c:pt>
                <c:pt idx="104">
                  <c:v>41164.0</c:v>
                </c:pt>
                <c:pt idx="105">
                  <c:v>41165.0</c:v>
                </c:pt>
                <c:pt idx="106">
                  <c:v>41166.0</c:v>
                </c:pt>
                <c:pt idx="107">
                  <c:v>41167.0</c:v>
                </c:pt>
                <c:pt idx="108">
                  <c:v>41168.0</c:v>
                </c:pt>
                <c:pt idx="109">
                  <c:v>41169.0</c:v>
                </c:pt>
                <c:pt idx="110">
                  <c:v>41170.0</c:v>
                </c:pt>
                <c:pt idx="111">
                  <c:v>41171.0</c:v>
                </c:pt>
                <c:pt idx="112">
                  <c:v>41172.0</c:v>
                </c:pt>
                <c:pt idx="113">
                  <c:v>41173.0</c:v>
                </c:pt>
                <c:pt idx="114">
                  <c:v>41174.0</c:v>
                </c:pt>
                <c:pt idx="115">
                  <c:v>41175.0</c:v>
                </c:pt>
                <c:pt idx="116">
                  <c:v>41176.0</c:v>
                </c:pt>
                <c:pt idx="117">
                  <c:v>41177.0</c:v>
                </c:pt>
                <c:pt idx="118">
                  <c:v>41178.0</c:v>
                </c:pt>
                <c:pt idx="119">
                  <c:v>41179.0</c:v>
                </c:pt>
                <c:pt idx="120">
                  <c:v>41180.0</c:v>
                </c:pt>
                <c:pt idx="121">
                  <c:v>41181.0</c:v>
                </c:pt>
                <c:pt idx="122">
                  <c:v>41182.0</c:v>
                </c:pt>
                <c:pt idx="123">
                  <c:v>41183.0</c:v>
                </c:pt>
                <c:pt idx="124">
                  <c:v>41184.0</c:v>
                </c:pt>
                <c:pt idx="125">
                  <c:v>41185.0</c:v>
                </c:pt>
                <c:pt idx="126">
                  <c:v>41186.0</c:v>
                </c:pt>
                <c:pt idx="127">
                  <c:v>41187.0</c:v>
                </c:pt>
                <c:pt idx="128">
                  <c:v>41188.0</c:v>
                </c:pt>
                <c:pt idx="129">
                  <c:v>41189.0</c:v>
                </c:pt>
                <c:pt idx="130">
                  <c:v>41190.0</c:v>
                </c:pt>
                <c:pt idx="131">
                  <c:v>41191.0</c:v>
                </c:pt>
                <c:pt idx="132">
                  <c:v>41192.0</c:v>
                </c:pt>
                <c:pt idx="133">
                  <c:v>41193.0</c:v>
                </c:pt>
                <c:pt idx="134">
                  <c:v>41194.0</c:v>
                </c:pt>
                <c:pt idx="135">
                  <c:v>41195.0</c:v>
                </c:pt>
                <c:pt idx="136">
                  <c:v>41196.0</c:v>
                </c:pt>
                <c:pt idx="137">
                  <c:v>41197.0</c:v>
                </c:pt>
                <c:pt idx="138">
                  <c:v>41198.0</c:v>
                </c:pt>
                <c:pt idx="139">
                  <c:v>41199.0</c:v>
                </c:pt>
                <c:pt idx="140">
                  <c:v>41200.0</c:v>
                </c:pt>
                <c:pt idx="141">
                  <c:v>41201.0</c:v>
                </c:pt>
                <c:pt idx="142">
                  <c:v>41202.0</c:v>
                </c:pt>
                <c:pt idx="143">
                  <c:v>41203.0</c:v>
                </c:pt>
                <c:pt idx="144">
                  <c:v>41204.0</c:v>
                </c:pt>
                <c:pt idx="145">
                  <c:v>41205.0</c:v>
                </c:pt>
                <c:pt idx="146">
                  <c:v>41206.0</c:v>
                </c:pt>
                <c:pt idx="147">
                  <c:v>41207.0</c:v>
                </c:pt>
                <c:pt idx="148">
                  <c:v>41208.0</c:v>
                </c:pt>
                <c:pt idx="149">
                  <c:v>41209.0</c:v>
                </c:pt>
                <c:pt idx="150">
                  <c:v>41210.0</c:v>
                </c:pt>
                <c:pt idx="151">
                  <c:v>41211.0</c:v>
                </c:pt>
                <c:pt idx="152">
                  <c:v>41212.0</c:v>
                </c:pt>
                <c:pt idx="153">
                  <c:v>41213.0</c:v>
                </c:pt>
                <c:pt idx="154">
                  <c:v>41214.0</c:v>
                </c:pt>
                <c:pt idx="155">
                  <c:v>41215.0</c:v>
                </c:pt>
                <c:pt idx="156">
                  <c:v>41216.0</c:v>
                </c:pt>
                <c:pt idx="157">
                  <c:v>41217.0</c:v>
                </c:pt>
                <c:pt idx="158">
                  <c:v>41218.0</c:v>
                </c:pt>
              </c:numCache>
            </c:numRef>
          </c:cat>
          <c:val>
            <c:numRef>
              <c:f>Data_Figure1!$E$510:$E$668</c:f>
              <c:numCache>
                <c:formatCode>#,##0.00</c:formatCode>
                <c:ptCount val="159"/>
                <c:pt idx="0">
                  <c:v>51.1627906976744</c:v>
                </c:pt>
                <c:pt idx="1">
                  <c:v>50.8594539939333</c:v>
                </c:pt>
                <c:pt idx="2">
                  <c:v>50.8594539939333</c:v>
                </c:pt>
                <c:pt idx="3">
                  <c:v>50.8097165991903</c:v>
                </c:pt>
                <c:pt idx="4">
                  <c:v>50.8594539939333</c:v>
                </c:pt>
                <c:pt idx="5">
                  <c:v>50.8594539939333</c:v>
                </c:pt>
                <c:pt idx="6">
                  <c:v>51.061678463094</c:v>
                </c:pt>
                <c:pt idx="7">
                  <c:v>51.061678463094</c:v>
                </c:pt>
                <c:pt idx="8">
                  <c:v>51.061678463094</c:v>
                </c:pt>
                <c:pt idx="9">
                  <c:v>51.061678463094</c:v>
                </c:pt>
                <c:pt idx="10">
                  <c:v>51.061678463094</c:v>
                </c:pt>
                <c:pt idx="11">
                  <c:v>50.9605662285136</c:v>
                </c:pt>
                <c:pt idx="12">
                  <c:v>50.9605662285136</c:v>
                </c:pt>
                <c:pt idx="13">
                  <c:v>50.8594539939333</c:v>
                </c:pt>
                <c:pt idx="14">
                  <c:v>51.061678463094</c:v>
                </c:pt>
                <c:pt idx="15">
                  <c:v>51.061678463094</c:v>
                </c:pt>
                <c:pt idx="16">
                  <c:v>51.061678463094</c:v>
                </c:pt>
                <c:pt idx="17">
                  <c:v>51.061678463094</c:v>
                </c:pt>
                <c:pt idx="18">
                  <c:v>51.010101010101</c:v>
                </c:pt>
                <c:pt idx="19">
                  <c:v>51.061678463094</c:v>
                </c:pt>
                <c:pt idx="20">
                  <c:v>51.1111111111111</c:v>
                </c:pt>
                <c:pt idx="21">
                  <c:v>50.9090909090909</c:v>
                </c:pt>
                <c:pt idx="22">
                  <c:v>50.9090909090909</c:v>
                </c:pt>
                <c:pt idx="23">
                  <c:v>50.9090909090909</c:v>
                </c:pt>
                <c:pt idx="24">
                  <c:v>50.9090909090909</c:v>
                </c:pt>
                <c:pt idx="25">
                  <c:v>50.8080808080808</c:v>
                </c:pt>
                <c:pt idx="26">
                  <c:v>50.8080808080808</c:v>
                </c:pt>
                <c:pt idx="27">
                  <c:v>50.9605662285136</c:v>
                </c:pt>
                <c:pt idx="28">
                  <c:v>51.061678463094</c:v>
                </c:pt>
                <c:pt idx="29">
                  <c:v>51.2639029322548</c:v>
                </c:pt>
                <c:pt idx="30">
                  <c:v>51.2639029322548</c:v>
                </c:pt>
                <c:pt idx="31">
                  <c:v>51.2639029322548</c:v>
                </c:pt>
                <c:pt idx="32">
                  <c:v>51.3650151668352</c:v>
                </c:pt>
                <c:pt idx="33">
                  <c:v>51.3650151668352</c:v>
                </c:pt>
                <c:pt idx="34">
                  <c:v>51.3650151668352</c:v>
                </c:pt>
                <c:pt idx="35">
                  <c:v>51.3650151668352</c:v>
                </c:pt>
                <c:pt idx="36">
                  <c:v>51.3131313131313</c:v>
                </c:pt>
                <c:pt idx="37">
                  <c:v>51.3131313131313</c:v>
                </c:pt>
                <c:pt idx="38">
                  <c:v>51.3650151668352</c:v>
                </c:pt>
                <c:pt idx="39">
                  <c:v>51.2639029322548</c:v>
                </c:pt>
                <c:pt idx="40">
                  <c:v>51.1627906976744</c:v>
                </c:pt>
                <c:pt idx="41">
                  <c:v>51.1627906976744</c:v>
                </c:pt>
                <c:pt idx="42">
                  <c:v>51.1627906976744</c:v>
                </c:pt>
                <c:pt idx="43">
                  <c:v>51.3650151668352</c:v>
                </c:pt>
                <c:pt idx="44">
                  <c:v>51.2639029322548</c:v>
                </c:pt>
                <c:pt idx="45">
                  <c:v>51.3131313131313</c:v>
                </c:pt>
                <c:pt idx="46">
                  <c:v>51.2121212121212</c:v>
                </c:pt>
                <c:pt idx="47">
                  <c:v>51.3131313131313</c:v>
                </c:pt>
                <c:pt idx="48">
                  <c:v>51.3131313131313</c:v>
                </c:pt>
                <c:pt idx="49">
                  <c:v>51.3131313131313</c:v>
                </c:pt>
                <c:pt idx="50">
                  <c:v>51.3131313131313</c:v>
                </c:pt>
                <c:pt idx="51">
                  <c:v>51.3131313131313</c:v>
                </c:pt>
                <c:pt idx="52">
                  <c:v>51.3131313131313</c:v>
                </c:pt>
                <c:pt idx="53">
                  <c:v>51.2121212121212</c:v>
                </c:pt>
                <c:pt idx="54">
                  <c:v>51.1627906976744</c:v>
                </c:pt>
                <c:pt idx="55">
                  <c:v>51.061678463094</c:v>
                </c:pt>
                <c:pt idx="56">
                  <c:v>51.1111111111111</c:v>
                </c:pt>
                <c:pt idx="57">
                  <c:v>51.2121212121212</c:v>
                </c:pt>
                <c:pt idx="58">
                  <c:v>51.061678463094</c:v>
                </c:pt>
                <c:pt idx="59">
                  <c:v>51.061678463094</c:v>
                </c:pt>
                <c:pt idx="60">
                  <c:v>51.1111111111111</c:v>
                </c:pt>
                <c:pt idx="61">
                  <c:v>51.2121212121212</c:v>
                </c:pt>
                <c:pt idx="62">
                  <c:v>51.2121212121212</c:v>
                </c:pt>
                <c:pt idx="63">
                  <c:v>51.1111111111111</c:v>
                </c:pt>
                <c:pt idx="64">
                  <c:v>51.2121212121212</c:v>
                </c:pt>
                <c:pt idx="65">
                  <c:v>51.2121212121212</c:v>
                </c:pt>
                <c:pt idx="66">
                  <c:v>51.3131313131313</c:v>
                </c:pt>
                <c:pt idx="67">
                  <c:v>51.2639029322548</c:v>
                </c:pt>
                <c:pt idx="68">
                  <c:v>51.3650151668352</c:v>
                </c:pt>
                <c:pt idx="69">
                  <c:v>51.3650151668352</c:v>
                </c:pt>
                <c:pt idx="70">
                  <c:v>51.4141414141414</c:v>
                </c:pt>
                <c:pt idx="71">
                  <c:v>51.3131313131313</c:v>
                </c:pt>
                <c:pt idx="72">
                  <c:v>51.4141414141414</c:v>
                </c:pt>
                <c:pt idx="73">
                  <c:v>51.5151515151515</c:v>
                </c:pt>
                <c:pt idx="74">
                  <c:v>51.3131313131313</c:v>
                </c:pt>
                <c:pt idx="75">
                  <c:v>51.3131313131313</c:v>
                </c:pt>
                <c:pt idx="76">
                  <c:v>51.3131313131313</c:v>
                </c:pt>
                <c:pt idx="77">
                  <c:v>51.2121212121212</c:v>
                </c:pt>
                <c:pt idx="78">
                  <c:v>51.3131313131313</c:v>
                </c:pt>
                <c:pt idx="79">
                  <c:v>51.2613521695257</c:v>
                </c:pt>
                <c:pt idx="80">
                  <c:v>51.3157894736842</c:v>
                </c:pt>
                <c:pt idx="81">
                  <c:v>51.2145748987854</c:v>
                </c:pt>
                <c:pt idx="82">
                  <c:v>51.1133603238866</c:v>
                </c:pt>
                <c:pt idx="83">
                  <c:v>51.1133603238866</c:v>
                </c:pt>
                <c:pt idx="84">
                  <c:v>51.1627906976744</c:v>
                </c:pt>
                <c:pt idx="85">
                  <c:v>51.2145748987854</c:v>
                </c:pt>
                <c:pt idx="86">
                  <c:v>51.2145748987854</c:v>
                </c:pt>
                <c:pt idx="87">
                  <c:v>51.2639029322548</c:v>
                </c:pt>
                <c:pt idx="88">
                  <c:v>51.2145748987854</c:v>
                </c:pt>
                <c:pt idx="89">
                  <c:v>51.2145748987854</c:v>
                </c:pt>
                <c:pt idx="90">
                  <c:v>51.2639029322548</c:v>
                </c:pt>
                <c:pt idx="91">
                  <c:v>51.417004048583</c:v>
                </c:pt>
                <c:pt idx="92">
                  <c:v>51.417004048583</c:v>
                </c:pt>
                <c:pt idx="93">
                  <c:v>51.5182186234818</c:v>
                </c:pt>
                <c:pt idx="94">
                  <c:v>51.6194331983806</c:v>
                </c:pt>
                <c:pt idx="95">
                  <c:v>51.6683518705763</c:v>
                </c:pt>
                <c:pt idx="96">
                  <c:v>51.7694641051567</c:v>
                </c:pt>
                <c:pt idx="97">
                  <c:v>51.8218623481781</c:v>
                </c:pt>
                <c:pt idx="98">
                  <c:v>51.8705763397371</c:v>
                </c:pt>
                <c:pt idx="99">
                  <c:v>51.9230769230769</c:v>
                </c:pt>
                <c:pt idx="100">
                  <c:v>52.0728008088979</c:v>
                </c:pt>
                <c:pt idx="101">
                  <c:v>52.1739130434783</c:v>
                </c:pt>
                <c:pt idx="102">
                  <c:v>52.020202020202</c:v>
                </c:pt>
                <c:pt idx="103">
                  <c:v>51.9191919191919</c:v>
                </c:pt>
                <c:pt idx="104">
                  <c:v>52.020202020202</c:v>
                </c:pt>
                <c:pt idx="105">
                  <c:v>51.9230769230769</c:v>
                </c:pt>
                <c:pt idx="106">
                  <c:v>51.7694641051567</c:v>
                </c:pt>
                <c:pt idx="107">
                  <c:v>51.6683518705763</c:v>
                </c:pt>
                <c:pt idx="108">
                  <c:v>51.567239635996</c:v>
                </c:pt>
                <c:pt idx="109">
                  <c:v>51.6683518705763</c:v>
                </c:pt>
                <c:pt idx="110">
                  <c:v>51.4661274014156</c:v>
                </c:pt>
                <c:pt idx="111">
                  <c:v>51.6194331983806</c:v>
                </c:pt>
                <c:pt idx="112">
                  <c:v>51.7206477732793</c:v>
                </c:pt>
                <c:pt idx="113">
                  <c:v>51.6683518705763</c:v>
                </c:pt>
                <c:pt idx="114">
                  <c:v>51.7206477732793</c:v>
                </c:pt>
                <c:pt idx="115">
                  <c:v>51.6683518705763</c:v>
                </c:pt>
                <c:pt idx="116">
                  <c:v>51.6683518705763</c:v>
                </c:pt>
                <c:pt idx="117">
                  <c:v>51.7694641051567</c:v>
                </c:pt>
                <c:pt idx="118">
                  <c:v>51.8705763397371</c:v>
                </c:pt>
                <c:pt idx="119">
                  <c:v>52.0728008088979</c:v>
                </c:pt>
                <c:pt idx="120">
                  <c:v>51.9716885743175</c:v>
                </c:pt>
                <c:pt idx="121">
                  <c:v>52.0728008088979</c:v>
                </c:pt>
                <c:pt idx="122">
                  <c:v>52.1212121212121</c:v>
                </c:pt>
                <c:pt idx="123">
                  <c:v>52.0728008088979</c:v>
                </c:pt>
                <c:pt idx="124">
                  <c:v>51.9716885743175</c:v>
                </c:pt>
                <c:pt idx="125">
                  <c:v>52.0728008088979</c:v>
                </c:pt>
                <c:pt idx="126">
                  <c:v>52.1739130434783</c:v>
                </c:pt>
                <c:pt idx="127">
                  <c:v>51.9716885743175</c:v>
                </c:pt>
                <c:pt idx="128">
                  <c:v>51.6683518705763</c:v>
                </c:pt>
                <c:pt idx="129">
                  <c:v>51.567239635996</c:v>
                </c:pt>
                <c:pt idx="130">
                  <c:v>51.2613521695257</c:v>
                </c:pt>
                <c:pt idx="131">
                  <c:v>51.010101010101</c:v>
                </c:pt>
                <c:pt idx="132">
                  <c:v>51.0141987829615</c:v>
                </c:pt>
                <c:pt idx="133">
                  <c:v>50.5561172901921</c:v>
                </c:pt>
                <c:pt idx="134">
                  <c:v>50.3538928210313</c:v>
                </c:pt>
                <c:pt idx="135">
                  <c:v>50.4550050556117</c:v>
                </c:pt>
                <c:pt idx="136">
                  <c:v>50.5050505050505</c:v>
                </c:pt>
                <c:pt idx="137">
                  <c:v>50.6572295247725</c:v>
                </c:pt>
                <c:pt idx="138">
                  <c:v>50.6060606060606</c:v>
                </c:pt>
                <c:pt idx="139">
                  <c:v>50.6060606060606</c:v>
                </c:pt>
                <c:pt idx="140">
                  <c:v>50.7568113017154</c:v>
                </c:pt>
                <c:pt idx="141">
                  <c:v>50.5561172901921</c:v>
                </c:pt>
                <c:pt idx="142">
                  <c:v>50.5561172901921</c:v>
                </c:pt>
                <c:pt idx="143">
                  <c:v>50.5561172901921</c:v>
                </c:pt>
                <c:pt idx="144">
                  <c:v>50.6572295247725</c:v>
                </c:pt>
                <c:pt idx="145">
                  <c:v>50.5561172901921</c:v>
                </c:pt>
                <c:pt idx="146">
                  <c:v>50.7070707070707</c:v>
                </c:pt>
                <c:pt idx="147">
                  <c:v>50.7583417593529</c:v>
                </c:pt>
                <c:pt idx="148">
                  <c:v>50.8594539939333</c:v>
                </c:pt>
                <c:pt idx="149">
                  <c:v>50.8080808080808</c:v>
                </c:pt>
                <c:pt idx="150">
                  <c:v>50.8577194752775</c:v>
                </c:pt>
                <c:pt idx="151">
                  <c:v>50.7568113017154</c:v>
                </c:pt>
                <c:pt idx="152">
                  <c:v>50.9605662285136</c:v>
                </c:pt>
                <c:pt idx="153">
                  <c:v>50.9586276488396</c:v>
                </c:pt>
                <c:pt idx="154">
                  <c:v>51.061678463094</c:v>
                </c:pt>
                <c:pt idx="155">
                  <c:v>51.1111111111111</c:v>
                </c:pt>
                <c:pt idx="156">
                  <c:v>51.1627906976744</c:v>
                </c:pt>
                <c:pt idx="157">
                  <c:v>51.0595358224016</c:v>
                </c:pt>
                <c:pt idx="158">
                  <c:v>51.3622603430878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Data_Figure1!$F$2</c:f>
              <c:strCache>
                <c:ptCount val="1"/>
                <c:pt idx="0">
                  <c:v>IEM</c:v>
                </c:pt>
              </c:strCache>
            </c:strRef>
          </c:tx>
          <c:spPr>
            <a:ln w="12700" cap="rnd" cmpd="sng" algn="ctr">
              <a:solidFill>
                <a:sysClr val="windowText" lastClr="000000">
                  <a:lumMod val="50000"/>
                  <a:lumOff val="50000"/>
                </a:sys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Data_Figure1!$C$510:$C$668</c:f>
              <c:numCache>
                <c:formatCode>m/d/yyyy;@</c:formatCode>
                <c:ptCount val="159"/>
                <c:pt idx="0">
                  <c:v>41060.0</c:v>
                </c:pt>
                <c:pt idx="1">
                  <c:v>41061.0</c:v>
                </c:pt>
                <c:pt idx="2">
                  <c:v>41062.0</c:v>
                </c:pt>
                <c:pt idx="3">
                  <c:v>41063.0</c:v>
                </c:pt>
                <c:pt idx="4">
                  <c:v>41064.0</c:v>
                </c:pt>
                <c:pt idx="5">
                  <c:v>41065.0</c:v>
                </c:pt>
                <c:pt idx="6">
                  <c:v>41066.0</c:v>
                </c:pt>
                <c:pt idx="7">
                  <c:v>41067.0</c:v>
                </c:pt>
                <c:pt idx="8">
                  <c:v>41068.0</c:v>
                </c:pt>
                <c:pt idx="9">
                  <c:v>41069.0</c:v>
                </c:pt>
                <c:pt idx="10">
                  <c:v>41070.0</c:v>
                </c:pt>
                <c:pt idx="11">
                  <c:v>41071.0</c:v>
                </c:pt>
                <c:pt idx="12">
                  <c:v>41072.0</c:v>
                </c:pt>
                <c:pt idx="13">
                  <c:v>41073.0</c:v>
                </c:pt>
                <c:pt idx="14">
                  <c:v>41074.0</c:v>
                </c:pt>
                <c:pt idx="15">
                  <c:v>41075.0</c:v>
                </c:pt>
                <c:pt idx="16">
                  <c:v>41076.0</c:v>
                </c:pt>
                <c:pt idx="17">
                  <c:v>41077.0</c:v>
                </c:pt>
                <c:pt idx="18">
                  <c:v>41078.0</c:v>
                </c:pt>
                <c:pt idx="19">
                  <c:v>41079.0</c:v>
                </c:pt>
                <c:pt idx="20">
                  <c:v>41080.0</c:v>
                </c:pt>
                <c:pt idx="21">
                  <c:v>41081.0</c:v>
                </c:pt>
                <c:pt idx="22">
                  <c:v>41082.0</c:v>
                </c:pt>
                <c:pt idx="23">
                  <c:v>41083.0</c:v>
                </c:pt>
                <c:pt idx="24">
                  <c:v>41084.0</c:v>
                </c:pt>
                <c:pt idx="25">
                  <c:v>41085.0</c:v>
                </c:pt>
                <c:pt idx="26">
                  <c:v>41086.0</c:v>
                </c:pt>
                <c:pt idx="27">
                  <c:v>41087.0</c:v>
                </c:pt>
                <c:pt idx="28">
                  <c:v>41088.0</c:v>
                </c:pt>
                <c:pt idx="29">
                  <c:v>41089.0</c:v>
                </c:pt>
                <c:pt idx="30">
                  <c:v>41090.0</c:v>
                </c:pt>
                <c:pt idx="31">
                  <c:v>41091.0</c:v>
                </c:pt>
                <c:pt idx="32">
                  <c:v>41092.0</c:v>
                </c:pt>
                <c:pt idx="33">
                  <c:v>41093.0</c:v>
                </c:pt>
                <c:pt idx="34">
                  <c:v>41094.0</c:v>
                </c:pt>
                <c:pt idx="35">
                  <c:v>41095.0</c:v>
                </c:pt>
                <c:pt idx="36">
                  <c:v>41096.0</c:v>
                </c:pt>
                <c:pt idx="37">
                  <c:v>41097.0</c:v>
                </c:pt>
                <c:pt idx="38">
                  <c:v>41098.0</c:v>
                </c:pt>
                <c:pt idx="39">
                  <c:v>41099.0</c:v>
                </c:pt>
                <c:pt idx="40">
                  <c:v>41100.0</c:v>
                </c:pt>
                <c:pt idx="41">
                  <c:v>41101.0</c:v>
                </c:pt>
                <c:pt idx="42">
                  <c:v>41102.0</c:v>
                </c:pt>
                <c:pt idx="43">
                  <c:v>41103.0</c:v>
                </c:pt>
                <c:pt idx="44">
                  <c:v>41104.0</c:v>
                </c:pt>
                <c:pt idx="45">
                  <c:v>41105.0</c:v>
                </c:pt>
                <c:pt idx="46">
                  <c:v>41106.0</c:v>
                </c:pt>
                <c:pt idx="47">
                  <c:v>41107.0</c:v>
                </c:pt>
                <c:pt idx="48">
                  <c:v>41108.0</c:v>
                </c:pt>
                <c:pt idx="49">
                  <c:v>41109.0</c:v>
                </c:pt>
                <c:pt idx="50">
                  <c:v>41110.0</c:v>
                </c:pt>
                <c:pt idx="51">
                  <c:v>41111.0</c:v>
                </c:pt>
                <c:pt idx="52">
                  <c:v>41112.0</c:v>
                </c:pt>
                <c:pt idx="53">
                  <c:v>41113.0</c:v>
                </c:pt>
                <c:pt idx="54">
                  <c:v>41114.0</c:v>
                </c:pt>
                <c:pt idx="55">
                  <c:v>41115.0</c:v>
                </c:pt>
                <c:pt idx="56">
                  <c:v>41116.0</c:v>
                </c:pt>
                <c:pt idx="57">
                  <c:v>41117.0</c:v>
                </c:pt>
                <c:pt idx="58">
                  <c:v>41118.0</c:v>
                </c:pt>
                <c:pt idx="59">
                  <c:v>41119.0</c:v>
                </c:pt>
                <c:pt idx="60">
                  <c:v>41120.0</c:v>
                </c:pt>
                <c:pt idx="61">
                  <c:v>41121.0</c:v>
                </c:pt>
                <c:pt idx="62">
                  <c:v>41122.0</c:v>
                </c:pt>
                <c:pt idx="63">
                  <c:v>41123.0</c:v>
                </c:pt>
                <c:pt idx="64">
                  <c:v>41124.0</c:v>
                </c:pt>
                <c:pt idx="65">
                  <c:v>41125.0</c:v>
                </c:pt>
                <c:pt idx="66">
                  <c:v>41126.0</c:v>
                </c:pt>
                <c:pt idx="67">
                  <c:v>41127.0</c:v>
                </c:pt>
                <c:pt idx="68">
                  <c:v>41128.0</c:v>
                </c:pt>
                <c:pt idx="69">
                  <c:v>41129.0</c:v>
                </c:pt>
                <c:pt idx="70">
                  <c:v>41130.0</c:v>
                </c:pt>
                <c:pt idx="71">
                  <c:v>41131.0</c:v>
                </c:pt>
                <c:pt idx="72">
                  <c:v>41132.0</c:v>
                </c:pt>
                <c:pt idx="73">
                  <c:v>41133.0</c:v>
                </c:pt>
                <c:pt idx="74">
                  <c:v>41134.0</c:v>
                </c:pt>
                <c:pt idx="75">
                  <c:v>41135.0</c:v>
                </c:pt>
                <c:pt idx="76">
                  <c:v>41136.0</c:v>
                </c:pt>
                <c:pt idx="77">
                  <c:v>41137.0</c:v>
                </c:pt>
                <c:pt idx="78">
                  <c:v>41138.0</c:v>
                </c:pt>
                <c:pt idx="79">
                  <c:v>41139.0</c:v>
                </c:pt>
                <c:pt idx="80">
                  <c:v>41140.0</c:v>
                </c:pt>
                <c:pt idx="81">
                  <c:v>41141.0</c:v>
                </c:pt>
                <c:pt idx="82">
                  <c:v>41142.0</c:v>
                </c:pt>
                <c:pt idx="83">
                  <c:v>41143.0</c:v>
                </c:pt>
                <c:pt idx="84">
                  <c:v>41144.0</c:v>
                </c:pt>
                <c:pt idx="85">
                  <c:v>41145.0</c:v>
                </c:pt>
                <c:pt idx="86">
                  <c:v>41146.0</c:v>
                </c:pt>
                <c:pt idx="87">
                  <c:v>41147.0</c:v>
                </c:pt>
                <c:pt idx="88">
                  <c:v>41148.0</c:v>
                </c:pt>
                <c:pt idx="89">
                  <c:v>41149.0</c:v>
                </c:pt>
                <c:pt idx="90">
                  <c:v>41150.0</c:v>
                </c:pt>
                <c:pt idx="91">
                  <c:v>41151.0</c:v>
                </c:pt>
                <c:pt idx="92">
                  <c:v>41152.0</c:v>
                </c:pt>
                <c:pt idx="93">
                  <c:v>41153.0</c:v>
                </c:pt>
                <c:pt idx="94">
                  <c:v>41154.0</c:v>
                </c:pt>
                <c:pt idx="95">
                  <c:v>41155.0</c:v>
                </c:pt>
                <c:pt idx="96">
                  <c:v>41156.0</c:v>
                </c:pt>
                <c:pt idx="97">
                  <c:v>41157.0</c:v>
                </c:pt>
                <c:pt idx="98">
                  <c:v>41158.0</c:v>
                </c:pt>
                <c:pt idx="99">
                  <c:v>41159.0</c:v>
                </c:pt>
                <c:pt idx="100">
                  <c:v>41160.0</c:v>
                </c:pt>
                <c:pt idx="101">
                  <c:v>41161.0</c:v>
                </c:pt>
                <c:pt idx="102">
                  <c:v>41162.0</c:v>
                </c:pt>
                <c:pt idx="103">
                  <c:v>41163.0</c:v>
                </c:pt>
                <c:pt idx="104">
                  <c:v>41164.0</c:v>
                </c:pt>
                <c:pt idx="105">
                  <c:v>41165.0</c:v>
                </c:pt>
                <c:pt idx="106">
                  <c:v>41166.0</c:v>
                </c:pt>
                <c:pt idx="107">
                  <c:v>41167.0</c:v>
                </c:pt>
                <c:pt idx="108">
                  <c:v>41168.0</c:v>
                </c:pt>
                <c:pt idx="109">
                  <c:v>41169.0</c:v>
                </c:pt>
                <c:pt idx="110">
                  <c:v>41170.0</c:v>
                </c:pt>
                <c:pt idx="111">
                  <c:v>41171.0</c:v>
                </c:pt>
                <c:pt idx="112">
                  <c:v>41172.0</c:v>
                </c:pt>
                <c:pt idx="113">
                  <c:v>41173.0</c:v>
                </c:pt>
                <c:pt idx="114">
                  <c:v>41174.0</c:v>
                </c:pt>
                <c:pt idx="115">
                  <c:v>41175.0</c:v>
                </c:pt>
                <c:pt idx="116">
                  <c:v>41176.0</c:v>
                </c:pt>
                <c:pt idx="117">
                  <c:v>41177.0</c:v>
                </c:pt>
                <c:pt idx="118">
                  <c:v>41178.0</c:v>
                </c:pt>
                <c:pt idx="119">
                  <c:v>41179.0</c:v>
                </c:pt>
                <c:pt idx="120">
                  <c:v>41180.0</c:v>
                </c:pt>
                <c:pt idx="121">
                  <c:v>41181.0</c:v>
                </c:pt>
                <c:pt idx="122">
                  <c:v>41182.0</c:v>
                </c:pt>
                <c:pt idx="123">
                  <c:v>41183.0</c:v>
                </c:pt>
                <c:pt idx="124">
                  <c:v>41184.0</c:v>
                </c:pt>
                <c:pt idx="125">
                  <c:v>41185.0</c:v>
                </c:pt>
                <c:pt idx="126">
                  <c:v>41186.0</c:v>
                </c:pt>
                <c:pt idx="127">
                  <c:v>41187.0</c:v>
                </c:pt>
                <c:pt idx="128">
                  <c:v>41188.0</c:v>
                </c:pt>
                <c:pt idx="129">
                  <c:v>41189.0</c:v>
                </c:pt>
                <c:pt idx="130">
                  <c:v>41190.0</c:v>
                </c:pt>
                <c:pt idx="131">
                  <c:v>41191.0</c:v>
                </c:pt>
                <c:pt idx="132">
                  <c:v>41192.0</c:v>
                </c:pt>
                <c:pt idx="133">
                  <c:v>41193.0</c:v>
                </c:pt>
                <c:pt idx="134">
                  <c:v>41194.0</c:v>
                </c:pt>
                <c:pt idx="135">
                  <c:v>41195.0</c:v>
                </c:pt>
                <c:pt idx="136">
                  <c:v>41196.0</c:v>
                </c:pt>
                <c:pt idx="137">
                  <c:v>41197.0</c:v>
                </c:pt>
                <c:pt idx="138">
                  <c:v>41198.0</c:v>
                </c:pt>
                <c:pt idx="139">
                  <c:v>41199.0</c:v>
                </c:pt>
                <c:pt idx="140">
                  <c:v>41200.0</c:v>
                </c:pt>
                <c:pt idx="141">
                  <c:v>41201.0</c:v>
                </c:pt>
                <c:pt idx="142">
                  <c:v>41202.0</c:v>
                </c:pt>
                <c:pt idx="143">
                  <c:v>41203.0</c:v>
                </c:pt>
                <c:pt idx="144">
                  <c:v>41204.0</c:v>
                </c:pt>
                <c:pt idx="145">
                  <c:v>41205.0</c:v>
                </c:pt>
                <c:pt idx="146">
                  <c:v>41206.0</c:v>
                </c:pt>
                <c:pt idx="147">
                  <c:v>41207.0</c:v>
                </c:pt>
                <c:pt idx="148">
                  <c:v>41208.0</c:v>
                </c:pt>
                <c:pt idx="149">
                  <c:v>41209.0</c:v>
                </c:pt>
                <c:pt idx="150">
                  <c:v>41210.0</c:v>
                </c:pt>
                <c:pt idx="151">
                  <c:v>41211.0</c:v>
                </c:pt>
                <c:pt idx="152">
                  <c:v>41212.0</c:v>
                </c:pt>
                <c:pt idx="153">
                  <c:v>41213.0</c:v>
                </c:pt>
                <c:pt idx="154">
                  <c:v>41214.0</c:v>
                </c:pt>
                <c:pt idx="155">
                  <c:v>41215.0</c:v>
                </c:pt>
                <c:pt idx="156">
                  <c:v>41216.0</c:v>
                </c:pt>
                <c:pt idx="157">
                  <c:v>41217.0</c:v>
                </c:pt>
                <c:pt idx="158">
                  <c:v>41218.0</c:v>
                </c:pt>
              </c:numCache>
            </c:numRef>
          </c:cat>
          <c:val>
            <c:numRef>
              <c:f>Data_Figure1!$F$510:$F$668</c:f>
              <c:numCache>
                <c:formatCode>#,##0.00</c:formatCode>
                <c:ptCount val="159"/>
                <c:pt idx="0">
                  <c:v>52.2772277227723</c:v>
                </c:pt>
                <c:pt idx="1">
                  <c:v>52.2772277227723</c:v>
                </c:pt>
                <c:pt idx="2">
                  <c:v>52.2772277227723</c:v>
                </c:pt>
                <c:pt idx="3">
                  <c:v>52.2772277227723</c:v>
                </c:pt>
                <c:pt idx="4">
                  <c:v>52.2772277227723</c:v>
                </c:pt>
                <c:pt idx="5">
                  <c:v>52.2772277227723</c:v>
                </c:pt>
                <c:pt idx="6">
                  <c:v>52.2772277227723</c:v>
                </c:pt>
                <c:pt idx="7">
                  <c:v>52.2772277227723</c:v>
                </c:pt>
                <c:pt idx="8">
                  <c:v>52.2772277227723</c:v>
                </c:pt>
                <c:pt idx="9">
                  <c:v>52.2772277227723</c:v>
                </c:pt>
                <c:pt idx="10">
                  <c:v>52.2772277227723</c:v>
                </c:pt>
                <c:pt idx="11">
                  <c:v>52.2772277227723</c:v>
                </c:pt>
                <c:pt idx="12">
                  <c:v>52.2772277227723</c:v>
                </c:pt>
                <c:pt idx="13">
                  <c:v>52.2772277227723</c:v>
                </c:pt>
                <c:pt idx="14">
                  <c:v>52.2772277227723</c:v>
                </c:pt>
                <c:pt idx="15">
                  <c:v>52.2772277227723</c:v>
                </c:pt>
                <c:pt idx="16">
                  <c:v>52.2772277227723</c:v>
                </c:pt>
                <c:pt idx="17">
                  <c:v>52.2772277227723</c:v>
                </c:pt>
                <c:pt idx="18">
                  <c:v>52.2772277227723</c:v>
                </c:pt>
                <c:pt idx="19">
                  <c:v>52.6057030481809</c:v>
                </c:pt>
                <c:pt idx="20">
                  <c:v>52.5024533856722</c:v>
                </c:pt>
                <c:pt idx="21">
                  <c:v>52.5024533856722</c:v>
                </c:pt>
                <c:pt idx="22">
                  <c:v>52.5024533856722</c:v>
                </c:pt>
                <c:pt idx="23">
                  <c:v>52.5024533856722</c:v>
                </c:pt>
                <c:pt idx="24">
                  <c:v>52.5024533856722</c:v>
                </c:pt>
                <c:pt idx="25">
                  <c:v>52.5024533856722</c:v>
                </c:pt>
                <c:pt idx="26">
                  <c:v>52.5024533856722</c:v>
                </c:pt>
                <c:pt idx="27">
                  <c:v>52.5024533856722</c:v>
                </c:pt>
                <c:pt idx="28">
                  <c:v>52.5024533856722</c:v>
                </c:pt>
                <c:pt idx="29">
                  <c:v>52.5024533856722</c:v>
                </c:pt>
                <c:pt idx="30">
                  <c:v>52.5024533856722</c:v>
                </c:pt>
                <c:pt idx="31">
                  <c:v>52.5024533856722</c:v>
                </c:pt>
                <c:pt idx="32">
                  <c:v>52.5024533856722</c:v>
                </c:pt>
                <c:pt idx="33">
                  <c:v>52.5024533856722</c:v>
                </c:pt>
                <c:pt idx="34">
                  <c:v>52.5024533856722</c:v>
                </c:pt>
                <c:pt idx="35">
                  <c:v>52.5024533856722</c:v>
                </c:pt>
                <c:pt idx="36">
                  <c:v>52.5024533856722</c:v>
                </c:pt>
                <c:pt idx="37">
                  <c:v>52.5024533856722</c:v>
                </c:pt>
                <c:pt idx="38">
                  <c:v>52.5024533856722</c:v>
                </c:pt>
                <c:pt idx="39">
                  <c:v>52.5024533856722</c:v>
                </c:pt>
                <c:pt idx="40">
                  <c:v>52.5024533856722</c:v>
                </c:pt>
                <c:pt idx="41">
                  <c:v>52.5024533856722</c:v>
                </c:pt>
                <c:pt idx="42">
                  <c:v>52.5024533856722</c:v>
                </c:pt>
                <c:pt idx="43">
                  <c:v>52.5024533856722</c:v>
                </c:pt>
                <c:pt idx="44">
                  <c:v>52.5024533856722</c:v>
                </c:pt>
                <c:pt idx="45">
                  <c:v>52.5024533856722</c:v>
                </c:pt>
                <c:pt idx="46">
                  <c:v>52.5024533856722</c:v>
                </c:pt>
                <c:pt idx="47">
                  <c:v>52.5024533856722</c:v>
                </c:pt>
                <c:pt idx="48">
                  <c:v>52.5024533856722</c:v>
                </c:pt>
                <c:pt idx="49">
                  <c:v>51.7694641051567</c:v>
                </c:pt>
                <c:pt idx="50">
                  <c:v>51.7694641051567</c:v>
                </c:pt>
                <c:pt idx="51">
                  <c:v>51.7694641051567</c:v>
                </c:pt>
                <c:pt idx="52">
                  <c:v>51.7694641051567</c:v>
                </c:pt>
                <c:pt idx="53">
                  <c:v>51.3513513513514</c:v>
                </c:pt>
                <c:pt idx="54">
                  <c:v>51.3513513513514</c:v>
                </c:pt>
                <c:pt idx="55">
                  <c:v>51.3513513513514</c:v>
                </c:pt>
                <c:pt idx="56">
                  <c:v>51.3513513513514</c:v>
                </c:pt>
                <c:pt idx="57">
                  <c:v>51.1976047904192</c:v>
                </c:pt>
                <c:pt idx="58">
                  <c:v>51.1976047904192</c:v>
                </c:pt>
                <c:pt idx="59">
                  <c:v>52.047952047952</c:v>
                </c:pt>
                <c:pt idx="60">
                  <c:v>51.5841584158416</c:v>
                </c:pt>
                <c:pt idx="61">
                  <c:v>51.5841584158416</c:v>
                </c:pt>
                <c:pt idx="62">
                  <c:v>51.5841584158416</c:v>
                </c:pt>
                <c:pt idx="63">
                  <c:v>51.5841584158416</c:v>
                </c:pt>
                <c:pt idx="64">
                  <c:v>51.5841584158416</c:v>
                </c:pt>
                <c:pt idx="65">
                  <c:v>51.5841584158416</c:v>
                </c:pt>
                <c:pt idx="66">
                  <c:v>51.5841584158416</c:v>
                </c:pt>
                <c:pt idx="67">
                  <c:v>51.5841584158416</c:v>
                </c:pt>
                <c:pt idx="68">
                  <c:v>51.5841584158416</c:v>
                </c:pt>
                <c:pt idx="69">
                  <c:v>51.5841584158416</c:v>
                </c:pt>
                <c:pt idx="70">
                  <c:v>52.1057786483839</c:v>
                </c:pt>
                <c:pt idx="71">
                  <c:v>52.1057786483839</c:v>
                </c:pt>
                <c:pt idx="72">
                  <c:v>52.5691699604743</c:v>
                </c:pt>
                <c:pt idx="73">
                  <c:v>52.9411764705882</c:v>
                </c:pt>
                <c:pt idx="74">
                  <c:v>52.9931305201178</c:v>
                </c:pt>
                <c:pt idx="75">
                  <c:v>54.5454545454546</c:v>
                </c:pt>
                <c:pt idx="76">
                  <c:v>54.6827794561934</c:v>
                </c:pt>
                <c:pt idx="77">
                  <c:v>54.3543543543544</c:v>
                </c:pt>
                <c:pt idx="78">
                  <c:v>55.0550550550551</c:v>
                </c:pt>
                <c:pt idx="79">
                  <c:v>55.0550550550551</c:v>
                </c:pt>
                <c:pt idx="80">
                  <c:v>55.0550550550551</c:v>
                </c:pt>
                <c:pt idx="81">
                  <c:v>54.6006066734075</c:v>
                </c:pt>
                <c:pt idx="82">
                  <c:v>54.6006066734075</c:v>
                </c:pt>
                <c:pt idx="83">
                  <c:v>54.4354838709678</c:v>
                </c:pt>
                <c:pt idx="84">
                  <c:v>55.9535333978703</c:v>
                </c:pt>
                <c:pt idx="85">
                  <c:v>54.726368159204</c:v>
                </c:pt>
                <c:pt idx="86">
                  <c:v>53.9744847890088</c:v>
                </c:pt>
                <c:pt idx="87">
                  <c:v>53.921568627451</c:v>
                </c:pt>
                <c:pt idx="88">
                  <c:v>53.8687561214496</c:v>
                </c:pt>
                <c:pt idx="89">
                  <c:v>53.7109375</c:v>
                </c:pt>
                <c:pt idx="90">
                  <c:v>52.7888446215139</c:v>
                </c:pt>
                <c:pt idx="91">
                  <c:v>52.7888446215139</c:v>
                </c:pt>
                <c:pt idx="92">
                  <c:v>52.7888446215139</c:v>
                </c:pt>
                <c:pt idx="93">
                  <c:v>52.8414755732802</c:v>
                </c:pt>
                <c:pt idx="94">
                  <c:v>52.952952952953</c:v>
                </c:pt>
                <c:pt idx="95">
                  <c:v>53.0</c:v>
                </c:pt>
                <c:pt idx="96">
                  <c:v>53.1594784353059</c:v>
                </c:pt>
                <c:pt idx="97">
                  <c:v>53.1594784353059</c:v>
                </c:pt>
                <c:pt idx="98">
                  <c:v>53.1594784353059</c:v>
                </c:pt>
                <c:pt idx="99">
                  <c:v>53.5323383084577</c:v>
                </c:pt>
                <c:pt idx="100">
                  <c:v>52.9006882989184</c:v>
                </c:pt>
                <c:pt idx="101">
                  <c:v>53.22265625</c:v>
                </c:pt>
                <c:pt idx="102">
                  <c:v>53.4860557768924</c:v>
                </c:pt>
                <c:pt idx="103">
                  <c:v>53.4860557768924</c:v>
                </c:pt>
                <c:pt idx="104">
                  <c:v>53.4396809571286</c:v>
                </c:pt>
                <c:pt idx="105">
                  <c:v>53.3797216699801</c:v>
                </c:pt>
                <c:pt idx="106">
                  <c:v>53.7537537537538</c:v>
                </c:pt>
                <c:pt idx="107">
                  <c:v>53.7</c:v>
                </c:pt>
                <c:pt idx="108">
                  <c:v>54.1293532338308</c:v>
                </c:pt>
                <c:pt idx="109">
                  <c:v>53.5502958579882</c:v>
                </c:pt>
                <c:pt idx="110">
                  <c:v>53.0425963488844</c:v>
                </c:pt>
                <c:pt idx="111">
                  <c:v>53.0425963488844</c:v>
                </c:pt>
                <c:pt idx="112">
                  <c:v>57.1844660194175</c:v>
                </c:pt>
                <c:pt idx="113">
                  <c:v>57.1844660194175</c:v>
                </c:pt>
                <c:pt idx="114">
                  <c:v>55.1373346897253</c:v>
                </c:pt>
                <c:pt idx="115">
                  <c:v>55.1373346897253</c:v>
                </c:pt>
                <c:pt idx="116">
                  <c:v>55.1373346897253</c:v>
                </c:pt>
                <c:pt idx="117">
                  <c:v>54.8618219037871</c:v>
                </c:pt>
                <c:pt idx="118">
                  <c:v>54.8618219037871</c:v>
                </c:pt>
                <c:pt idx="119">
                  <c:v>54.2457542457542</c:v>
                </c:pt>
                <c:pt idx="120">
                  <c:v>53.3864541832669</c:v>
                </c:pt>
                <c:pt idx="121">
                  <c:v>54.2972699696663</c:v>
                </c:pt>
                <c:pt idx="122">
                  <c:v>54.3434343434343</c:v>
                </c:pt>
                <c:pt idx="123">
                  <c:v>54.3895055499496</c:v>
                </c:pt>
                <c:pt idx="124">
                  <c:v>54.3895055499496</c:v>
                </c:pt>
                <c:pt idx="125">
                  <c:v>52.7363184079602</c:v>
                </c:pt>
                <c:pt idx="126">
                  <c:v>53.6489151873767</c:v>
                </c:pt>
                <c:pt idx="127">
                  <c:v>54.9450549450549</c:v>
                </c:pt>
                <c:pt idx="128">
                  <c:v>53.8071065989848</c:v>
                </c:pt>
                <c:pt idx="129">
                  <c:v>53.8071065989848</c:v>
                </c:pt>
                <c:pt idx="130">
                  <c:v>54.6360917248255</c:v>
                </c:pt>
                <c:pt idx="131">
                  <c:v>52.4426719840478</c:v>
                </c:pt>
                <c:pt idx="132">
                  <c:v>53.0049261083744</c:v>
                </c:pt>
                <c:pt idx="133">
                  <c:v>53.1558185404339</c:v>
                </c:pt>
                <c:pt idx="134">
                  <c:v>54.1375872382851</c:v>
                </c:pt>
                <c:pt idx="135">
                  <c:v>53.1558185404339</c:v>
                </c:pt>
                <c:pt idx="136">
                  <c:v>53.1558185404339</c:v>
                </c:pt>
                <c:pt idx="137">
                  <c:v>52.843137254902</c:v>
                </c:pt>
                <c:pt idx="138">
                  <c:v>53.5573122529644</c:v>
                </c:pt>
                <c:pt idx="139">
                  <c:v>53.208292201382</c:v>
                </c:pt>
                <c:pt idx="140">
                  <c:v>52.4475524475525</c:v>
                </c:pt>
                <c:pt idx="141">
                  <c:v>52.5</c:v>
                </c:pt>
                <c:pt idx="142">
                  <c:v>51.6785350966429</c:v>
                </c:pt>
                <c:pt idx="143">
                  <c:v>51.5212981744422</c:v>
                </c:pt>
                <c:pt idx="144">
                  <c:v>50.1988071570577</c:v>
                </c:pt>
                <c:pt idx="145">
                  <c:v>51.2720156555773</c:v>
                </c:pt>
                <c:pt idx="146">
                  <c:v>50.1002004008016</c:v>
                </c:pt>
                <c:pt idx="147">
                  <c:v>51.8962075848303</c:v>
                </c:pt>
                <c:pt idx="148">
                  <c:v>51.5361744301288</c:v>
                </c:pt>
                <c:pt idx="149">
                  <c:v>51.6096579476861</c:v>
                </c:pt>
                <c:pt idx="150">
                  <c:v>51.6096579476861</c:v>
                </c:pt>
                <c:pt idx="151">
                  <c:v>51.8481518481519</c:v>
                </c:pt>
                <c:pt idx="152">
                  <c:v>51.0536398467433</c:v>
                </c:pt>
                <c:pt idx="153">
                  <c:v>50.1972386587771</c:v>
                </c:pt>
                <c:pt idx="154">
                  <c:v>50.7462686567164</c:v>
                </c:pt>
                <c:pt idx="155">
                  <c:v>51.219512195122</c:v>
                </c:pt>
                <c:pt idx="156">
                  <c:v>52.3809523809524</c:v>
                </c:pt>
                <c:pt idx="157">
                  <c:v>51.3677811550152</c:v>
                </c:pt>
                <c:pt idx="158">
                  <c:v>50.6519558676028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Data_Figure1!$G$2</c:f>
              <c:strCache>
                <c:ptCount val="1"/>
                <c:pt idx="0">
                  <c:v>Big-Issue Model</c:v>
                </c:pt>
              </c:strCache>
            </c:strRef>
          </c:tx>
          <c:spPr>
            <a:ln w="19050" cap="rnd" cmpd="sng" algn="ctr">
              <a:solidFill>
                <a:sysClr val="windowText" lastClr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Data_Figure1!$C$510:$C$668</c:f>
              <c:numCache>
                <c:formatCode>m/d/yyyy;@</c:formatCode>
                <c:ptCount val="159"/>
                <c:pt idx="0">
                  <c:v>41060.0</c:v>
                </c:pt>
                <c:pt idx="1">
                  <c:v>41061.0</c:v>
                </c:pt>
                <c:pt idx="2">
                  <c:v>41062.0</c:v>
                </c:pt>
                <c:pt idx="3">
                  <c:v>41063.0</c:v>
                </c:pt>
                <c:pt idx="4">
                  <c:v>41064.0</c:v>
                </c:pt>
                <c:pt idx="5">
                  <c:v>41065.0</c:v>
                </c:pt>
                <c:pt idx="6">
                  <c:v>41066.0</c:v>
                </c:pt>
                <c:pt idx="7">
                  <c:v>41067.0</c:v>
                </c:pt>
                <c:pt idx="8">
                  <c:v>41068.0</c:v>
                </c:pt>
                <c:pt idx="9">
                  <c:v>41069.0</c:v>
                </c:pt>
                <c:pt idx="10">
                  <c:v>41070.0</c:v>
                </c:pt>
                <c:pt idx="11">
                  <c:v>41071.0</c:v>
                </c:pt>
                <c:pt idx="12">
                  <c:v>41072.0</c:v>
                </c:pt>
                <c:pt idx="13">
                  <c:v>41073.0</c:v>
                </c:pt>
                <c:pt idx="14">
                  <c:v>41074.0</c:v>
                </c:pt>
                <c:pt idx="15">
                  <c:v>41075.0</c:v>
                </c:pt>
                <c:pt idx="16">
                  <c:v>41076.0</c:v>
                </c:pt>
                <c:pt idx="17">
                  <c:v>41077.0</c:v>
                </c:pt>
                <c:pt idx="18">
                  <c:v>41078.0</c:v>
                </c:pt>
                <c:pt idx="19">
                  <c:v>41079.0</c:v>
                </c:pt>
                <c:pt idx="20">
                  <c:v>41080.0</c:v>
                </c:pt>
                <c:pt idx="21">
                  <c:v>41081.0</c:v>
                </c:pt>
                <c:pt idx="22">
                  <c:v>41082.0</c:v>
                </c:pt>
                <c:pt idx="23">
                  <c:v>41083.0</c:v>
                </c:pt>
                <c:pt idx="24">
                  <c:v>41084.0</c:v>
                </c:pt>
                <c:pt idx="25">
                  <c:v>41085.0</c:v>
                </c:pt>
                <c:pt idx="26">
                  <c:v>41086.0</c:v>
                </c:pt>
                <c:pt idx="27">
                  <c:v>41087.0</c:v>
                </c:pt>
                <c:pt idx="28">
                  <c:v>41088.0</c:v>
                </c:pt>
                <c:pt idx="29">
                  <c:v>41089.0</c:v>
                </c:pt>
                <c:pt idx="30">
                  <c:v>41090.0</c:v>
                </c:pt>
                <c:pt idx="31">
                  <c:v>41091.0</c:v>
                </c:pt>
                <c:pt idx="32">
                  <c:v>41092.0</c:v>
                </c:pt>
                <c:pt idx="33">
                  <c:v>41093.0</c:v>
                </c:pt>
                <c:pt idx="34">
                  <c:v>41094.0</c:v>
                </c:pt>
                <c:pt idx="35">
                  <c:v>41095.0</c:v>
                </c:pt>
                <c:pt idx="36">
                  <c:v>41096.0</c:v>
                </c:pt>
                <c:pt idx="37">
                  <c:v>41097.0</c:v>
                </c:pt>
                <c:pt idx="38">
                  <c:v>41098.0</c:v>
                </c:pt>
                <c:pt idx="39">
                  <c:v>41099.0</c:v>
                </c:pt>
                <c:pt idx="40">
                  <c:v>41100.0</c:v>
                </c:pt>
                <c:pt idx="41">
                  <c:v>41101.0</c:v>
                </c:pt>
                <c:pt idx="42">
                  <c:v>41102.0</c:v>
                </c:pt>
                <c:pt idx="43">
                  <c:v>41103.0</c:v>
                </c:pt>
                <c:pt idx="44">
                  <c:v>41104.0</c:v>
                </c:pt>
                <c:pt idx="45">
                  <c:v>41105.0</c:v>
                </c:pt>
                <c:pt idx="46">
                  <c:v>41106.0</c:v>
                </c:pt>
                <c:pt idx="47">
                  <c:v>41107.0</c:v>
                </c:pt>
                <c:pt idx="48">
                  <c:v>41108.0</c:v>
                </c:pt>
                <c:pt idx="49">
                  <c:v>41109.0</c:v>
                </c:pt>
                <c:pt idx="50">
                  <c:v>41110.0</c:v>
                </c:pt>
                <c:pt idx="51">
                  <c:v>41111.0</c:v>
                </c:pt>
                <c:pt idx="52">
                  <c:v>41112.0</c:v>
                </c:pt>
                <c:pt idx="53">
                  <c:v>41113.0</c:v>
                </c:pt>
                <c:pt idx="54">
                  <c:v>41114.0</c:v>
                </c:pt>
                <c:pt idx="55">
                  <c:v>41115.0</c:v>
                </c:pt>
                <c:pt idx="56">
                  <c:v>41116.0</c:v>
                </c:pt>
                <c:pt idx="57">
                  <c:v>41117.0</c:v>
                </c:pt>
                <c:pt idx="58">
                  <c:v>41118.0</c:v>
                </c:pt>
                <c:pt idx="59">
                  <c:v>41119.0</c:v>
                </c:pt>
                <c:pt idx="60">
                  <c:v>41120.0</c:v>
                </c:pt>
                <c:pt idx="61">
                  <c:v>41121.0</c:v>
                </c:pt>
                <c:pt idx="62">
                  <c:v>41122.0</c:v>
                </c:pt>
                <c:pt idx="63">
                  <c:v>41123.0</c:v>
                </c:pt>
                <c:pt idx="64">
                  <c:v>41124.0</c:v>
                </c:pt>
                <c:pt idx="65">
                  <c:v>41125.0</c:v>
                </c:pt>
                <c:pt idx="66">
                  <c:v>41126.0</c:v>
                </c:pt>
                <c:pt idx="67">
                  <c:v>41127.0</c:v>
                </c:pt>
                <c:pt idx="68">
                  <c:v>41128.0</c:v>
                </c:pt>
                <c:pt idx="69">
                  <c:v>41129.0</c:v>
                </c:pt>
                <c:pt idx="70">
                  <c:v>41130.0</c:v>
                </c:pt>
                <c:pt idx="71">
                  <c:v>41131.0</c:v>
                </c:pt>
                <c:pt idx="72">
                  <c:v>41132.0</c:v>
                </c:pt>
                <c:pt idx="73">
                  <c:v>41133.0</c:v>
                </c:pt>
                <c:pt idx="74">
                  <c:v>41134.0</c:v>
                </c:pt>
                <c:pt idx="75">
                  <c:v>41135.0</c:v>
                </c:pt>
                <c:pt idx="76">
                  <c:v>41136.0</c:v>
                </c:pt>
                <c:pt idx="77">
                  <c:v>41137.0</c:v>
                </c:pt>
                <c:pt idx="78">
                  <c:v>41138.0</c:v>
                </c:pt>
                <c:pt idx="79">
                  <c:v>41139.0</c:v>
                </c:pt>
                <c:pt idx="80">
                  <c:v>41140.0</c:v>
                </c:pt>
                <c:pt idx="81">
                  <c:v>41141.0</c:v>
                </c:pt>
                <c:pt idx="82">
                  <c:v>41142.0</c:v>
                </c:pt>
                <c:pt idx="83">
                  <c:v>41143.0</c:v>
                </c:pt>
                <c:pt idx="84">
                  <c:v>41144.0</c:v>
                </c:pt>
                <c:pt idx="85">
                  <c:v>41145.0</c:v>
                </c:pt>
                <c:pt idx="86">
                  <c:v>41146.0</c:v>
                </c:pt>
                <c:pt idx="87">
                  <c:v>41147.0</c:v>
                </c:pt>
                <c:pt idx="88">
                  <c:v>41148.0</c:v>
                </c:pt>
                <c:pt idx="89">
                  <c:v>41149.0</c:v>
                </c:pt>
                <c:pt idx="90">
                  <c:v>41150.0</c:v>
                </c:pt>
                <c:pt idx="91">
                  <c:v>41151.0</c:v>
                </c:pt>
                <c:pt idx="92">
                  <c:v>41152.0</c:v>
                </c:pt>
                <c:pt idx="93">
                  <c:v>41153.0</c:v>
                </c:pt>
                <c:pt idx="94">
                  <c:v>41154.0</c:v>
                </c:pt>
                <c:pt idx="95">
                  <c:v>41155.0</c:v>
                </c:pt>
                <c:pt idx="96">
                  <c:v>41156.0</c:v>
                </c:pt>
                <c:pt idx="97">
                  <c:v>41157.0</c:v>
                </c:pt>
                <c:pt idx="98">
                  <c:v>41158.0</c:v>
                </c:pt>
                <c:pt idx="99">
                  <c:v>41159.0</c:v>
                </c:pt>
                <c:pt idx="100">
                  <c:v>41160.0</c:v>
                </c:pt>
                <c:pt idx="101">
                  <c:v>41161.0</c:v>
                </c:pt>
                <c:pt idx="102">
                  <c:v>41162.0</c:v>
                </c:pt>
                <c:pt idx="103">
                  <c:v>41163.0</c:v>
                </c:pt>
                <c:pt idx="104">
                  <c:v>41164.0</c:v>
                </c:pt>
                <c:pt idx="105">
                  <c:v>41165.0</c:v>
                </c:pt>
                <c:pt idx="106">
                  <c:v>41166.0</c:v>
                </c:pt>
                <c:pt idx="107">
                  <c:v>41167.0</c:v>
                </c:pt>
                <c:pt idx="108">
                  <c:v>41168.0</c:v>
                </c:pt>
                <c:pt idx="109">
                  <c:v>41169.0</c:v>
                </c:pt>
                <c:pt idx="110">
                  <c:v>41170.0</c:v>
                </c:pt>
                <c:pt idx="111">
                  <c:v>41171.0</c:v>
                </c:pt>
                <c:pt idx="112">
                  <c:v>41172.0</c:v>
                </c:pt>
                <c:pt idx="113">
                  <c:v>41173.0</c:v>
                </c:pt>
                <c:pt idx="114">
                  <c:v>41174.0</c:v>
                </c:pt>
                <c:pt idx="115">
                  <c:v>41175.0</c:v>
                </c:pt>
                <c:pt idx="116">
                  <c:v>41176.0</c:v>
                </c:pt>
                <c:pt idx="117">
                  <c:v>41177.0</c:v>
                </c:pt>
                <c:pt idx="118">
                  <c:v>41178.0</c:v>
                </c:pt>
                <c:pt idx="119">
                  <c:v>41179.0</c:v>
                </c:pt>
                <c:pt idx="120">
                  <c:v>41180.0</c:v>
                </c:pt>
                <c:pt idx="121">
                  <c:v>41181.0</c:v>
                </c:pt>
                <c:pt idx="122">
                  <c:v>41182.0</c:v>
                </c:pt>
                <c:pt idx="123">
                  <c:v>41183.0</c:v>
                </c:pt>
                <c:pt idx="124">
                  <c:v>41184.0</c:v>
                </c:pt>
                <c:pt idx="125">
                  <c:v>41185.0</c:v>
                </c:pt>
                <c:pt idx="126">
                  <c:v>41186.0</c:v>
                </c:pt>
                <c:pt idx="127">
                  <c:v>41187.0</c:v>
                </c:pt>
                <c:pt idx="128">
                  <c:v>41188.0</c:v>
                </c:pt>
                <c:pt idx="129">
                  <c:v>41189.0</c:v>
                </c:pt>
                <c:pt idx="130">
                  <c:v>41190.0</c:v>
                </c:pt>
                <c:pt idx="131">
                  <c:v>41191.0</c:v>
                </c:pt>
                <c:pt idx="132">
                  <c:v>41192.0</c:v>
                </c:pt>
                <c:pt idx="133">
                  <c:v>41193.0</c:v>
                </c:pt>
                <c:pt idx="134">
                  <c:v>41194.0</c:v>
                </c:pt>
                <c:pt idx="135">
                  <c:v>41195.0</c:v>
                </c:pt>
                <c:pt idx="136">
                  <c:v>41196.0</c:v>
                </c:pt>
                <c:pt idx="137">
                  <c:v>41197.0</c:v>
                </c:pt>
                <c:pt idx="138">
                  <c:v>41198.0</c:v>
                </c:pt>
                <c:pt idx="139">
                  <c:v>41199.0</c:v>
                </c:pt>
                <c:pt idx="140">
                  <c:v>41200.0</c:v>
                </c:pt>
                <c:pt idx="141">
                  <c:v>41201.0</c:v>
                </c:pt>
                <c:pt idx="142">
                  <c:v>41202.0</c:v>
                </c:pt>
                <c:pt idx="143">
                  <c:v>41203.0</c:v>
                </c:pt>
                <c:pt idx="144">
                  <c:v>41204.0</c:v>
                </c:pt>
                <c:pt idx="145">
                  <c:v>41205.0</c:v>
                </c:pt>
                <c:pt idx="146">
                  <c:v>41206.0</c:v>
                </c:pt>
                <c:pt idx="147">
                  <c:v>41207.0</c:v>
                </c:pt>
                <c:pt idx="148">
                  <c:v>41208.0</c:v>
                </c:pt>
                <c:pt idx="149">
                  <c:v>41209.0</c:v>
                </c:pt>
                <c:pt idx="150">
                  <c:v>41210.0</c:v>
                </c:pt>
                <c:pt idx="151">
                  <c:v>41211.0</c:v>
                </c:pt>
                <c:pt idx="152">
                  <c:v>41212.0</c:v>
                </c:pt>
                <c:pt idx="153">
                  <c:v>41213.0</c:v>
                </c:pt>
                <c:pt idx="154">
                  <c:v>41214.0</c:v>
                </c:pt>
                <c:pt idx="155">
                  <c:v>41215.0</c:v>
                </c:pt>
                <c:pt idx="156">
                  <c:v>41216.0</c:v>
                </c:pt>
                <c:pt idx="157">
                  <c:v>41217.0</c:v>
                </c:pt>
                <c:pt idx="158">
                  <c:v>41218.0</c:v>
                </c:pt>
              </c:numCache>
            </c:numRef>
          </c:cat>
          <c:val>
            <c:numRef>
              <c:f>Data_Figure1!$G$510:$G$668</c:f>
              <c:numCache>
                <c:formatCode>#,##0.00</c:formatCode>
                <c:ptCount val="159"/>
                <c:pt idx="0">
                  <c:v>51.48078955664665</c:v>
                </c:pt>
                <c:pt idx="1">
                  <c:v>51.48078955664665</c:v>
                </c:pt>
                <c:pt idx="2">
                  <c:v>51.48078955664665</c:v>
                </c:pt>
                <c:pt idx="3">
                  <c:v>51.48078955664665</c:v>
                </c:pt>
                <c:pt idx="4">
                  <c:v>51.48078955664665</c:v>
                </c:pt>
                <c:pt idx="5">
                  <c:v>51.01890563082912</c:v>
                </c:pt>
                <c:pt idx="6">
                  <c:v>51.01890563082912</c:v>
                </c:pt>
                <c:pt idx="7">
                  <c:v>51.01890563082912</c:v>
                </c:pt>
                <c:pt idx="8">
                  <c:v>51.01890563082912</c:v>
                </c:pt>
                <c:pt idx="9">
                  <c:v>51.01890563082912</c:v>
                </c:pt>
                <c:pt idx="10">
                  <c:v>51.01890563082912</c:v>
                </c:pt>
                <c:pt idx="11">
                  <c:v>51.01890563082912</c:v>
                </c:pt>
                <c:pt idx="12">
                  <c:v>51.01890563082912</c:v>
                </c:pt>
                <c:pt idx="13">
                  <c:v>51.01890563082912</c:v>
                </c:pt>
                <c:pt idx="14">
                  <c:v>51.01890563082912</c:v>
                </c:pt>
                <c:pt idx="15">
                  <c:v>51.01890563082912</c:v>
                </c:pt>
                <c:pt idx="16">
                  <c:v>51.01890563082912</c:v>
                </c:pt>
                <c:pt idx="17">
                  <c:v>50.64656727491372</c:v>
                </c:pt>
                <c:pt idx="18">
                  <c:v>51.13501467485718</c:v>
                </c:pt>
                <c:pt idx="19">
                  <c:v>51.13501467485718</c:v>
                </c:pt>
                <c:pt idx="20">
                  <c:v>51.13501467485718</c:v>
                </c:pt>
                <c:pt idx="21">
                  <c:v>51.13501467485718</c:v>
                </c:pt>
                <c:pt idx="22">
                  <c:v>51.13501467485718</c:v>
                </c:pt>
                <c:pt idx="23">
                  <c:v>51.13501467485718</c:v>
                </c:pt>
                <c:pt idx="24">
                  <c:v>51.13501467485718</c:v>
                </c:pt>
                <c:pt idx="25">
                  <c:v>51.13501467485718</c:v>
                </c:pt>
                <c:pt idx="26">
                  <c:v>51.13501467485718</c:v>
                </c:pt>
                <c:pt idx="27">
                  <c:v>51.13501467485718</c:v>
                </c:pt>
                <c:pt idx="28">
                  <c:v>51.13501467485718</c:v>
                </c:pt>
                <c:pt idx="29">
                  <c:v>51.13501467485718</c:v>
                </c:pt>
                <c:pt idx="30">
                  <c:v>51.13501467485718</c:v>
                </c:pt>
                <c:pt idx="31">
                  <c:v>51.31556290397897</c:v>
                </c:pt>
                <c:pt idx="32">
                  <c:v>51.31556290397897</c:v>
                </c:pt>
                <c:pt idx="33">
                  <c:v>51.31556290397897</c:v>
                </c:pt>
                <c:pt idx="34">
                  <c:v>51.31556290397897</c:v>
                </c:pt>
                <c:pt idx="35">
                  <c:v>51.31556290397897</c:v>
                </c:pt>
                <c:pt idx="36">
                  <c:v>51.31556290397897</c:v>
                </c:pt>
                <c:pt idx="37">
                  <c:v>51.31556290397897</c:v>
                </c:pt>
                <c:pt idx="38">
                  <c:v>51.27807233835068</c:v>
                </c:pt>
                <c:pt idx="39">
                  <c:v>51.99465063684548</c:v>
                </c:pt>
                <c:pt idx="40">
                  <c:v>51.99465063684548</c:v>
                </c:pt>
                <c:pt idx="41">
                  <c:v>52.1629221124585</c:v>
                </c:pt>
                <c:pt idx="42">
                  <c:v>52.1629221124585</c:v>
                </c:pt>
                <c:pt idx="43">
                  <c:v>52.1629221124585</c:v>
                </c:pt>
                <c:pt idx="44">
                  <c:v>52.1629221124585</c:v>
                </c:pt>
                <c:pt idx="45">
                  <c:v>52.1629221124585</c:v>
                </c:pt>
                <c:pt idx="46">
                  <c:v>51.44737881205428</c:v>
                </c:pt>
                <c:pt idx="47">
                  <c:v>51.44737881205428</c:v>
                </c:pt>
                <c:pt idx="48">
                  <c:v>51.44737881205428</c:v>
                </c:pt>
                <c:pt idx="49">
                  <c:v>51.44737881205428</c:v>
                </c:pt>
                <c:pt idx="50">
                  <c:v>51.44737881205428</c:v>
                </c:pt>
                <c:pt idx="51">
                  <c:v>51.44737881205428</c:v>
                </c:pt>
                <c:pt idx="52">
                  <c:v>50.79794777713364</c:v>
                </c:pt>
                <c:pt idx="53">
                  <c:v>50.79794777713364</c:v>
                </c:pt>
                <c:pt idx="54">
                  <c:v>50.79794777713364</c:v>
                </c:pt>
                <c:pt idx="55">
                  <c:v>50.79794777713364</c:v>
                </c:pt>
                <c:pt idx="56">
                  <c:v>50.79794777713364</c:v>
                </c:pt>
                <c:pt idx="57">
                  <c:v>50.79794777713364</c:v>
                </c:pt>
                <c:pt idx="58">
                  <c:v>50.79794777713364</c:v>
                </c:pt>
                <c:pt idx="59">
                  <c:v>50.79794777713364</c:v>
                </c:pt>
                <c:pt idx="60">
                  <c:v>50.79794777713364</c:v>
                </c:pt>
                <c:pt idx="61">
                  <c:v>50.79794777713364</c:v>
                </c:pt>
                <c:pt idx="62">
                  <c:v>50.79794777713364</c:v>
                </c:pt>
                <c:pt idx="63">
                  <c:v>50.79794777713364</c:v>
                </c:pt>
                <c:pt idx="64">
                  <c:v>50.79794777713364</c:v>
                </c:pt>
                <c:pt idx="65">
                  <c:v>50.79794777713364</c:v>
                </c:pt>
                <c:pt idx="66">
                  <c:v>50.79794777713364</c:v>
                </c:pt>
                <c:pt idx="67">
                  <c:v>50.79794777713364</c:v>
                </c:pt>
                <c:pt idx="68">
                  <c:v>50.90575445522951</c:v>
                </c:pt>
                <c:pt idx="69">
                  <c:v>50.90575445522951</c:v>
                </c:pt>
                <c:pt idx="70">
                  <c:v>50.90575445522951</c:v>
                </c:pt>
                <c:pt idx="71">
                  <c:v>50.90575445522951</c:v>
                </c:pt>
                <c:pt idx="72">
                  <c:v>50.90575445522951</c:v>
                </c:pt>
                <c:pt idx="73">
                  <c:v>50.90575445522951</c:v>
                </c:pt>
                <c:pt idx="74">
                  <c:v>50.90575445522951</c:v>
                </c:pt>
                <c:pt idx="75">
                  <c:v>50.90575445522951</c:v>
                </c:pt>
                <c:pt idx="76">
                  <c:v>50.90575445522951</c:v>
                </c:pt>
                <c:pt idx="77">
                  <c:v>50.90575445522951</c:v>
                </c:pt>
                <c:pt idx="78">
                  <c:v>50.90575445522951</c:v>
                </c:pt>
                <c:pt idx="79">
                  <c:v>50.90575445522951</c:v>
                </c:pt>
                <c:pt idx="80">
                  <c:v>50.90575445522951</c:v>
                </c:pt>
                <c:pt idx="81">
                  <c:v>51.15161053624307</c:v>
                </c:pt>
                <c:pt idx="82">
                  <c:v>51.15161053624307</c:v>
                </c:pt>
                <c:pt idx="83">
                  <c:v>50.69560105958067</c:v>
                </c:pt>
                <c:pt idx="84">
                  <c:v>50.77442074170647</c:v>
                </c:pt>
                <c:pt idx="85">
                  <c:v>50.77442074170647</c:v>
                </c:pt>
                <c:pt idx="86">
                  <c:v>50.57757839016227</c:v>
                </c:pt>
                <c:pt idx="87">
                  <c:v>49.83763820644692</c:v>
                </c:pt>
                <c:pt idx="88">
                  <c:v>49.83763820644692</c:v>
                </c:pt>
                <c:pt idx="89">
                  <c:v>49.83763820644692</c:v>
                </c:pt>
                <c:pt idx="90">
                  <c:v>49.83763820644692</c:v>
                </c:pt>
                <c:pt idx="91">
                  <c:v>49.83763820644692</c:v>
                </c:pt>
                <c:pt idx="92">
                  <c:v>49.83763820644692</c:v>
                </c:pt>
                <c:pt idx="93">
                  <c:v>49.83763820644692</c:v>
                </c:pt>
                <c:pt idx="94">
                  <c:v>49.83763820644692</c:v>
                </c:pt>
                <c:pt idx="95">
                  <c:v>50.01759674451284</c:v>
                </c:pt>
                <c:pt idx="96">
                  <c:v>50.01759674451284</c:v>
                </c:pt>
                <c:pt idx="97">
                  <c:v>50.01759674451284</c:v>
                </c:pt>
                <c:pt idx="98">
                  <c:v>50.01759674451284</c:v>
                </c:pt>
                <c:pt idx="99">
                  <c:v>50.01759674451284</c:v>
                </c:pt>
                <c:pt idx="100">
                  <c:v>50.01759674451284</c:v>
                </c:pt>
                <c:pt idx="101">
                  <c:v>50.7317182481682</c:v>
                </c:pt>
                <c:pt idx="102">
                  <c:v>50.7317182481682</c:v>
                </c:pt>
                <c:pt idx="103">
                  <c:v>51.11220277371775</c:v>
                </c:pt>
                <c:pt idx="104">
                  <c:v>51.45918710289274</c:v>
                </c:pt>
                <c:pt idx="105">
                  <c:v>51.45918710289274</c:v>
                </c:pt>
                <c:pt idx="106">
                  <c:v>51.45918710289274</c:v>
                </c:pt>
                <c:pt idx="107">
                  <c:v>51.45918710289274</c:v>
                </c:pt>
                <c:pt idx="108">
                  <c:v>51.62143097202491</c:v>
                </c:pt>
                <c:pt idx="109">
                  <c:v>51.8139490488385</c:v>
                </c:pt>
                <c:pt idx="110">
                  <c:v>51.8139490488385</c:v>
                </c:pt>
                <c:pt idx="111">
                  <c:v>51.8139490488385</c:v>
                </c:pt>
                <c:pt idx="112">
                  <c:v>51.8139490488385</c:v>
                </c:pt>
                <c:pt idx="113">
                  <c:v>51.8139490488385</c:v>
                </c:pt>
                <c:pt idx="114">
                  <c:v>51.8139490488385</c:v>
                </c:pt>
                <c:pt idx="115">
                  <c:v>51.8139490488385</c:v>
                </c:pt>
                <c:pt idx="116">
                  <c:v>51.95040949547727</c:v>
                </c:pt>
                <c:pt idx="117">
                  <c:v>51.95040949547727</c:v>
                </c:pt>
                <c:pt idx="118">
                  <c:v>51.95040949547727</c:v>
                </c:pt>
                <c:pt idx="119">
                  <c:v>51.64613771066387</c:v>
                </c:pt>
                <c:pt idx="120">
                  <c:v>51.64613771066387</c:v>
                </c:pt>
                <c:pt idx="121">
                  <c:v>51.7522963974647</c:v>
                </c:pt>
                <c:pt idx="122">
                  <c:v>51.73595692721214</c:v>
                </c:pt>
                <c:pt idx="123">
                  <c:v>51.73595692721214</c:v>
                </c:pt>
                <c:pt idx="124">
                  <c:v>51.73595692721214</c:v>
                </c:pt>
                <c:pt idx="125">
                  <c:v>51.73595692721214</c:v>
                </c:pt>
                <c:pt idx="126">
                  <c:v>51.73595692721214</c:v>
                </c:pt>
                <c:pt idx="127">
                  <c:v>51.73595692721214</c:v>
                </c:pt>
                <c:pt idx="128">
                  <c:v>51.73595692721214</c:v>
                </c:pt>
                <c:pt idx="129">
                  <c:v>51.73595692721214</c:v>
                </c:pt>
                <c:pt idx="130">
                  <c:v>51.73595692721214</c:v>
                </c:pt>
                <c:pt idx="131">
                  <c:v>51.73595692721214</c:v>
                </c:pt>
                <c:pt idx="132">
                  <c:v>51.73595692721214</c:v>
                </c:pt>
                <c:pt idx="133">
                  <c:v>51.73595692721214</c:v>
                </c:pt>
                <c:pt idx="134">
                  <c:v>51.73595692721214</c:v>
                </c:pt>
                <c:pt idx="135">
                  <c:v>52.14125680557024</c:v>
                </c:pt>
                <c:pt idx="136">
                  <c:v>52.14125680557024</c:v>
                </c:pt>
                <c:pt idx="137">
                  <c:v>52.14125680557024</c:v>
                </c:pt>
                <c:pt idx="138">
                  <c:v>52.14125680557024</c:v>
                </c:pt>
                <c:pt idx="139">
                  <c:v>52.14125680557024</c:v>
                </c:pt>
                <c:pt idx="140">
                  <c:v>52.14125680557024</c:v>
                </c:pt>
                <c:pt idx="141">
                  <c:v>52.14125680557024</c:v>
                </c:pt>
                <c:pt idx="142">
                  <c:v>51.71628411498693</c:v>
                </c:pt>
                <c:pt idx="143">
                  <c:v>51.64182441240574</c:v>
                </c:pt>
                <c:pt idx="144">
                  <c:v>51.64182441240574</c:v>
                </c:pt>
                <c:pt idx="145">
                  <c:v>51.19664550973665</c:v>
                </c:pt>
                <c:pt idx="146">
                  <c:v>51.19664550973665</c:v>
                </c:pt>
                <c:pt idx="147">
                  <c:v>51.19664550973665</c:v>
                </c:pt>
                <c:pt idx="148">
                  <c:v>51.19664550973665</c:v>
                </c:pt>
                <c:pt idx="149">
                  <c:v>51.19664550973665</c:v>
                </c:pt>
                <c:pt idx="150">
                  <c:v>51.19664550973665</c:v>
                </c:pt>
                <c:pt idx="151">
                  <c:v>51.19664550973665</c:v>
                </c:pt>
                <c:pt idx="152">
                  <c:v>51.19664550973665</c:v>
                </c:pt>
                <c:pt idx="153">
                  <c:v>51.19664550973665</c:v>
                </c:pt>
                <c:pt idx="154">
                  <c:v>51.19664550973665</c:v>
                </c:pt>
                <c:pt idx="155">
                  <c:v>51.19664550973665</c:v>
                </c:pt>
                <c:pt idx="156">
                  <c:v>51.19664550973665</c:v>
                </c:pt>
                <c:pt idx="157">
                  <c:v>51.19664550973665</c:v>
                </c:pt>
                <c:pt idx="158">
                  <c:v>51.3587044883946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003848"/>
        <c:axId val="-2101000184"/>
      </c:lineChart>
      <c:dateAx>
        <c:axId val="-2101003848"/>
        <c:scaling>
          <c:orientation val="minMax"/>
        </c:scaling>
        <c:delete val="0"/>
        <c:axPos val="b"/>
        <c:numFmt formatCode="m/d/yyyy;@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101000184"/>
        <c:crosses val="autoZero"/>
        <c:auto val="1"/>
        <c:lblOffset val="100"/>
        <c:baseTimeUnit val="days"/>
      </c:dateAx>
      <c:valAx>
        <c:axId val="-2101000184"/>
        <c:scaling>
          <c:orientation val="minMax"/>
          <c:max val="57.4"/>
          <c:min val="49.5"/>
        </c:scaling>
        <c:delete val="0"/>
        <c:axPos val="l"/>
        <c:numFmt formatCode="#,##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10100384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111111111111"/>
          <c:y val="0.0453514739229025"/>
          <c:w val="0.862222222222222"/>
          <c:h val="0.73015873015873"/>
        </c:manualLayout>
      </c:layout>
      <c:lineChart>
        <c:grouping val="standard"/>
        <c:varyColors val="0"/>
        <c:ser>
          <c:idx val="0"/>
          <c:order val="0"/>
          <c:tx>
            <c:strRef>
              <c:f>Data_Figure2!$D$2</c:f>
              <c:strCache>
                <c:ptCount val="1"/>
                <c:pt idx="0">
                  <c:v>PollyVote</c:v>
                </c:pt>
              </c:strCache>
            </c:strRef>
          </c:tx>
          <c:spPr>
            <a:ln w="12700" cap="rnd" cmpd="sng" algn="ctr">
              <a:solidFill>
                <a:sysClr val="windowText" lastClr="000000"/>
              </a:solidFill>
              <a:prstDash val="dot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Data_Figure2!$C$3:$C$161</c:f>
              <c:numCache>
                <c:formatCode>m/d/yyyy;@</c:formatCode>
                <c:ptCount val="159"/>
                <c:pt idx="0">
                  <c:v>41060.0</c:v>
                </c:pt>
                <c:pt idx="1">
                  <c:v>41061.0</c:v>
                </c:pt>
                <c:pt idx="2">
                  <c:v>41062.0</c:v>
                </c:pt>
                <c:pt idx="3">
                  <c:v>41063.0</c:v>
                </c:pt>
                <c:pt idx="4">
                  <c:v>41064.0</c:v>
                </c:pt>
                <c:pt idx="5">
                  <c:v>41065.0</c:v>
                </c:pt>
                <c:pt idx="6">
                  <c:v>41066.0</c:v>
                </c:pt>
                <c:pt idx="7">
                  <c:v>41067.0</c:v>
                </c:pt>
                <c:pt idx="8">
                  <c:v>41068.0</c:v>
                </c:pt>
                <c:pt idx="9">
                  <c:v>41069.0</c:v>
                </c:pt>
                <c:pt idx="10">
                  <c:v>41070.0</c:v>
                </c:pt>
                <c:pt idx="11">
                  <c:v>41071.0</c:v>
                </c:pt>
                <c:pt idx="12">
                  <c:v>41072.0</c:v>
                </c:pt>
                <c:pt idx="13">
                  <c:v>41073.0</c:v>
                </c:pt>
                <c:pt idx="14">
                  <c:v>41074.0</c:v>
                </c:pt>
                <c:pt idx="15">
                  <c:v>41075.0</c:v>
                </c:pt>
                <c:pt idx="16">
                  <c:v>41076.0</c:v>
                </c:pt>
                <c:pt idx="17">
                  <c:v>41077.0</c:v>
                </c:pt>
                <c:pt idx="18">
                  <c:v>41078.0</c:v>
                </c:pt>
                <c:pt idx="19">
                  <c:v>41079.0</c:v>
                </c:pt>
                <c:pt idx="20">
                  <c:v>41080.0</c:v>
                </c:pt>
                <c:pt idx="21">
                  <c:v>41081.0</c:v>
                </c:pt>
                <c:pt idx="22">
                  <c:v>41082.0</c:v>
                </c:pt>
                <c:pt idx="23">
                  <c:v>41083.0</c:v>
                </c:pt>
                <c:pt idx="24">
                  <c:v>41084.0</c:v>
                </c:pt>
                <c:pt idx="25">
                  <c:v>41085.0</c:v>
                </c:pt>
                <c:pt idx="26">
                  <c:v>41086.0</c:v>
                </c:pt>
                <c:pt idx="27">
                  <c:v>41087.0</c:v>
                </c:pt>
                <c:pt idx="28">
                  <c:v>41088.0</c:v>
                </c:pt>
                <c:pt idx="29">
                  <c:v>41089.0</c:v>
                </c:pt>
                <c:pt idx="30">
                  <c:v>41090.0</c:v>
                </c:pt>
                <c:pt idx="31">
                  <c:v>41091.0</c:v>
                </c:pt>
                <c:pt idx="32">
                  <c:v>41092.0</c:v>
                </c:pt>
                <c:pt idx="33">
                  <c:v>41093.0</c:v>
                </c:pt>
                <c:pt idx="34">
                  <c:v>41094.0</c:v>
                </c:pt>
                <c:pt idx="35">
                  <c:v>41095.0</c:v>
                </c:pt>
                <c:pt idx="36">
                  <c:v>41096.0</c:v>
                </c:pt>
                <c:pt idx="37">
                  <c:v>41097.0</c:v>
                </c:pt>
                <c:pt idx="38">
                  <c:v>41098.0</c:v>
                </c:pt>
                <c:pt idx="39">
                  <c:v>41099.0</c:v>
                </c:pt>
                <c:pt idx="40">
                  <c:v>41100.0</c:v>
                </c:pt>
                <c:pt idx="41">
                  <c:v>41101.0</c:v>
                </c:pt>
                <c:pt idx="42">
                  <c:v>41102.0</c:v>
                </c:pt>
                <c:pt idx="43">
                  <c:v>41103.0</c:v>
                </c:pt>
                <c:pt idx="44">
                  <c:v>41104.0</c:v>
                </c:pt>
                <c:pt idx="45">
                  <c:v>41105.0</c:v>
                </c:pt>
                <c:pt idx="46">
                  <c:v>41106.0</c:v>
                </c:pt>
                <c:pt idx="47">
                  <c:v>41107.0</c:v>
                </c:pt>
                <c:pt idx="48">
                  <c:v>41108.0</c:v>
                </c:pt>
                <c:pt idx="49">
                  <c:v>41109.0</c:v>
                </c:pt>
                <c:pt idx="50">
                  <c:v>41110.0</c:v>
                </c:pt>
                <c:pt idx="51">
                  <c:v>41111.0</c:v>
                </c:pt>
                <c:pt idx="52">
                  <c:v>41112.0</c:v>
                </c:pt>
                <c:pt idx="53">
                  <c:v>41113.0</c:v>
                </c:pt>
                <c:pt idx="54">
                  <c:v>41114.0</c:v>
                </c:pt>
                <c:pt idx="55">
                  <c:v>41115.0</c:v>
                </c:pt>
                <c:pt idx="56">
                  <c:v>41116.0</c:v>
                </c:pt>
                <c:pt idx="57">
                  <c:v>41117.0</c:v>
                </c:pt>
                <c:pt idx="58">
                  <c:v>41118.0</c:v>
                </c:pt>
                <c:pt idx="59">
                  <c:v>41119.0</c:v>
                </c:pt>
                <c:pt idx="60">
                  <c:v>41120.0</c:v>
                </c:pt>
                <c:pt idx="61">
                  <c:v>41121.0</c:v>
                </c:pt>
                <c:pt idx="62">
                  <c:v>41122.0</c:v>
                </c:pt>
                <c:pt idx="63">
                  <c:v>41123.0</c:v>
                </c:pt>
                <c:pt idx="64">
                  <c:v>41124.0</c:v>
                </c:pt>
                <c:pt idx="65">
                  <c:v>41125.0</c:v>
                </c:pt>
                <c:pt idx="66">
                  <c:v>41126.0</c:v>
                </c:pt>
                <c:pt idx="67">
                  <c:v>41127.0</c:v>
                </c:pt>
                <c:pt idx="68">
                  <c:v>41128.0</c:v>
                </c:pt>
                <c:pt idx="69">
                  <c:v>41129.0</c:v>
                </c:pt>
                <c:pt idx="70">
                  <c:v>41130.0</c:v>
                </c:pt>
                <c:pt idx="71">
                  <c:v>41131.0</c:v>
                </c:pt>
                <c:pt idx="72">
                  <c:v>41132.0</c:v>
                </c:pt>
                <c:pt idx="73">
                  <c:v>41133.0</c:v>
                </c:pt>
                <c:pt idx="74">
                  <c:v>41134.0</c:v>
                </c:pt>
                <c:pt idx="75">
                  <c:v>41135.0</c:v>
                </c:pt>
                <c:pt idx="76">
                  <c:v>41136.0</c:v>
                </c:pt>
                <c:pt idx="77">
                  <c:v>41137.0</c:v>
                </c:pt>
                <c:pt idx="78">
                  <c:v>41138.0</c:v>
                </c:pt>
                <c:pt idx="79">
                  <c:v>41139.0</c:v>
                </c:pt>
                <c:pt idx="80">
                  <c:v>41140.0</c:v>
                </c:pt>
                <c:pt idx="81">
                  <c:v>41141.0</c:v>
                </c:pt>
                <c:pt idx="82">
                  <c:v>41142.0</c:v>
                </c:pt>
                <c:pt idx="83">
                  <c:v>41143.0</c:v>
                </c:pt>
                <c:pt idx="84">
                  <c:v>41144.0</c:v>
                </c:pt>
                <c:pt idx="85">
                  <c:v>41145.0</c:v>
                </c:pt>
                <c:pt idx="86">
                  <c:v>41146.0</c:v>
                </c:pt>
                <c:pt idx="87">
                  <c:v>41147.0</c:v>
                </c:pt>
                <c:pt idx="88">
                  <c:v>41148.0</c:v>
                </c:pt>
                <c:pt idx="89">
                  <c:v>41149.0</c:v>
                </c:pt>
                <c:pt idx="90">
                  <c:v>41150.0</c:v>
                </c:pt>
                <c:pt idx="91">
                  <c:v>41151.0</c:v>
                </c:pt>
                <c:pt idx="92">
                  <c:v>41152.0</c:v>
                </c:pt>
                <c:pt idx="93">
                  <c:v>41153.0</c:v>
                </c:pt>
                <c:pt idx="94">
                  <c:v>41154.0</c:v>
                </c:pt>
                <c:pt idx="95">
                  <c:v>41155.0</c:v>
                </c:pt>
                <c:pt idx="96">
                  <c:v>41156.0</c:v>
                </c:pt>
                <c:pt idx="97">
                  <c:v>41157.0</c:v>
                </c:pt>
                <c:pt idx="98">
                  <c:v>41158.0</c:v>
                </c:pt>
                <c:pt idx="99">
                  <c:v>41159.0</c:v>
                </c:pt>
                <c:pt idx="100">
                  <c:v>41160.0</c:v>
                </c:pt>
                <c:pt idx="101">
                  <c:v>41161.0</c:v>
                </c:pt>
                <c:pt idx="102">
                  <c:v>41162.0</c:v>
                </c:pt>
                <c:pt idx="103">
                  <c:v>41163.0</c:v>
                </c:pt>
                <c:pt idx="104">
                  <c:v>41164.0</c:v>
                </c:pt>
                <c:pt idx="105">
                  <c:v>41165.0</c:v>
                </c:pt>
                <c:pt idx="106">
                  <c:v>41166.0</c:v>
                </c:pt>
                <c:pt idx="107">
                  <c:v>41167.0</c:v>
                </c:pt>
                <c:pt idx="108">
                  <c:v>41168.0</c:v>
                </c:pt>
                <c:pt idx="109">
                  <c:v>41169.0</c:v>
                </c:pt>
                <c:pt idx="110">
                  <c:v>41170.0</c:v>
                </c:pt>
                <c:pt idx="111">
                  <c:v>41171.0</c:v>
                </c:pt>
                <c:pt idx="112">
                  <c:v>41172.0</c:v>
                </c:pt>
                <c:pt idx="113">
                  <c:v>41173.0</c:v>
                </c:pt>
                <c:pt idx="114">
                  <c:v>41174.0</c:v>
                </c:pt>
                <c:pt idx="115">
                  <c:v>41175.0</c:v>
                </c:pt>
                <c:pt idx="116">
                  <c:v>41176.0</c:v>
                </c:pt>
                <c:pt idx="117">
                  <c:v>41177.0</c:v>
                </c:pt>
                <c:pt idx="118">
                  <c:v>41178.0</c:v>
                </c:pt>
                <c:pt idx="119">
                  <c:v>41179.0</c:v>
                </c:pt>
                <c:pt idx="120">
                  <c:v>41180.0</c:v>
                </c:pt>
                <c:pt idx="121">
                  <c:v>41181.0</c:v>
                </c:pt>
                <c:pt idx="122">
                  <c:v>41182.0</c:v>
                </c:pt>
                <c:pt idx="123">
                  <c:v>41183.0</c:v>
                </c:pt>
                <c:pt idx="124">
                  <c:v>41184.0</c:v>
                </c:pt>
                <c:pt idx="125">
                  <c:v>41185.0</c:v>
                </c:pt>
                <c:pt idx="126">
                  <c:v>41186.0</c:v>
                </c:pt>
                <c:pt idx="127">
                  <c:v>41187.0</c:v>
                </c:pt>
                <c:pt idx="128">
                  <c:v>41188.0</c:v>
                </c:pt>
                <c:pt idx="129">
                  <c:v>41189.0</c:v>
                </c:pt>
                <c:pt idx="130">
                  <c:v>41190.0</c:v>
                </c:pt>
                <c:pt idx="131">
                  <c:v>41191.0</c:v>
                </c:pt>
                <c:pt idx="132">
                  <c:v>41192.0</c:v>
                </c:pt>
                <c:pt idx="133">
                  <c:v>41193.0</c:v>
                </c:pt>
                <c:pt idx="134">
                  <c:v>41194.0</c:v>
                </c:pt>
                <c:pt idx="135">
                  <c:v>41195.0</c:v>
                </c:pt>
                <c:pt idx="136">
                  <c:v>41196.0</c:v>
                </c:pt>
                <c:pt idx="137">
                  <c:v>41197.0</c:v>
                </c:pt>
                <c:pt idx="138">
                  <c:v>41198.0</c:v>
                </c:pt>
                <c:pt idx="139">
                  <c:v>41199.0</c:v>
                </c:pt>
                <c:pt idx="140">
                  <c:v>41200.0</c:v>
                </c:pt>
                <c:pt idx="141">
                  <c:v>41201.0</c:v>
                </c:pt>
                <c:pt idx="142">
                  <c:v>41202.0</c:v>
                </c:pt>
                <c:pt idx="143">
                  <c:v>41203.0</c:v>
                </c:pt>
                <c:pt idx="144">
                  <c:v>41204.0</c:v>
                </c:pt>
                <c:pt idx="145">
                  <c:v>41205.0</c:v>
                </c:pt>
                <c:pt idx="146">
                  <c:v>41206.0</c:v>
                </c:pt>
                <c:pt idx="147">
                  <c:v>41207.0</c:v>
                </c:pt>
                <c:pt idx="148">
                  <c:v>41208.0</c:v>
                </c:pt>
                <c:pt idx="149">
                  <c:v>41209.0</c:v>
                </c:pt>
                <c:pt idx="150">
                  <c:v>41210.0</c:v>
                </c:pt>
                <c:pt idx="151">
                  <c:v>41211.0</c:v>
                </c:pt>
                <c:pt idx="152">
                  <c:v>41212.0</c:v>
                </c:pt>
                <c:pt idx="153">
                  <c:v>41213.0</c:v>
                </c:pt>
                <c:pt idx="154">
                  <c:v>41214.0</c:v>
                </c:pt>
                <c:pt idx="155">
                  <c:v>41215.0</c:v>
                </c:pt>
                <c:pt idx="156">
                  <c:v>41216.0</c:v>
                </c:pt>
                <c:pt idx="157">
                  <c:v>41217.0</c:v>
                </c:pt>
                <c:pt idx="158">
                  <c:v>41218.0</c:v>
                </c:pt>
              </c:numCache>
            </c:numRef>
          </c:cat>
          <c:val>
            <c:numRef>
              <c:f>Data_Figure2!$D$3:$D$161</c:f>
              <c:numCache>
                <c:formatCode>#,##0.00</c:formatCode>
                <c:ptCount val="159"/>
                <c:pt idx="0">
                  <c:v>0.347798538894365</c:v>
                </c:pt>
                <c:pt idx="1">
                  <c:v>0.348657240989742</c:v>
                </c:pt>
                <c:pt idx="2">
                  <c:v>0.349399493430283</c:v>
                </c:pt>
                <c:pt idx="3">
                  <c:v>0.350151261927754</c:v>
                </c:pt>
                <c:pt idx="4">
                  <c:v>0.351170795180031</c:v>
                </c:pt>
                <c:pt idx="5">
                  <c:v>0.352203569123896</c:v>
                </c:pt>
                <c:pt idx="6">
                  <c:v>0.352334810701014</c:v>
                </c:pt>
                <c:pt idx="7">
                  <c:v>0.352467779140989</c:v>
                </c:pt>
                <c:pt idx="8">
                  <c:v>0.352470058421229</c:v>
                </c:pt>
                <c:pt idx="9">
                  <c:v>0.353005701425205</c:v>
                </c:pt>
                <c:pt idx="10">
                  <c:v>0.35354853426816</c:v>
                </c:pt>
                <c:pt idx="11">
                  <c:v>0.354098702690075</c:v>
                </c:pt>
                <c:pt idx="12">
                  <c:v>0.353976084287798</c:v>
                </c:pt>
                <c:pt idx="13">
                  <c:v>0.35385178618138</c:v>
                </c:pt>
                <c:pt idx="14">
                  <c:v>0.353587842583839</c:v>
                </c:pt>
                <c:pt idx="15">
                  <c:v>0.353459121991888</c:v>
                </c:pt>
                <c:pt idx="16">
                  <c:v>0.353328601111937</c:v>
                </c:pt>
                <c:pt idx="17">
                  <c:v>0.353055396839311</c:v>
                </c:pt>
                <c:pt idx="18">
                  <c:v>0.352565551371329</c:v>
                </c:pt>
                <c:pt idx="19">
                  <c:v>0.352497279539518</c:v>
                </c:pt>
                <c:pt idx="20">
                  <c:v>0.352068313148977</c:v>
                </c:pt>
                <c:pt idx="21">
                  <c:v>0.35170559362234</c:v>
                </c:pt>
                <c:pt idx="22">
                  <c:v>0.352505462131811</c:v>
                </c:pt>
                <c:pt idx="23">
                  <c:v>0.353390622825245</c:v>
                </c:pt>
                <c:pt idx="24">
                  <c:v>0.353770378491915</c:v>
                </c:pt>
                <c:pt idx="25">
                  <c:v>0.354454309616296</c:v>
                </c:pt>
                <c:pt idx="26">
                  <c:v>0.355223713389164</c:v>
                </c:pt>
                <c:pt idx="27">
                  <c:v>0.356307805097985</c:v>
                </c:pt>
                <c:pt idx="28">
                  <c:v>0.357332111947399</c:v>
                </c:pt>
                <c:pt idx="29">
                  <c:v>0.358372177363726</c:v>
                </c:pt>
                <c:pt idx="30">
                  <c:v>0.361056274802012</c:v>
                </c:pt>
                <c:pt idx="31">
                  <c:v>0.363782311262772</c:v>
                </c:pt>
                <c:pt idx="32">
                  <c:v>0.366236316801653</c:v>
                </c:pt>
                <c:pt idx="33">
                  <c:v>0.368808639888771</c:v>
                </c:pt>
                <c:pt idx="34">
                  <c:v>0.370462120145283</c:v>
                </c:pt>
                <c:pt idx="35">
                  <c:v>0.37214226943819</c:v>
                </c:pt>
                <c:pt idx="36">
                  <c:v>0.373849738231794</c:v>
                </c:pt>
                <c:pt idx="37">
                  <c:v>0.375585198317097</c:v>
                </c:pt>
                <c:pt idx="38">
                  <c:v>0.377349343693067</c:v>
                </c:pt>
                <c:pt idx="39">
                  <c:v>0.379226224825302</c:v>
                </c:pt>
                <c:pt idx="40">
                  <c:v>0.38163885185892</c:v>
                </c:pt>
                <c:pt idx="41">
                  <c:v>0.384007625113446</c:v>
                </c:pt>
                <c:pt idx="42">
                  <c:v>0.386502360303947</c:v>
                </c:pt>
                <c:pt idx="43">
                  <c:v>0.389471142652905</c:v>
                </c:pt>
                <c:pt idx="44">
                  <c:v>0.392578512520976</c:v>
                </c:pt>
                <c:pt idx="45">
                  <c:v>0.395652678351644</c:v>
                </c:pt>
                <c:pt idx="46">
                  <c:v>0.398869749772235</c:v>
                </c:pt>
                <c:pt idx="47">
                  <c:v>0.40142998318248</c:v>
                </c:pt>
                <c:pt idx="48">
                  <c:v>0.40358589647399</c:v>
                </c:pt>
                <c:pt idx="49">
                  <c:v>0.405781008188983</c:v>
                </c:pt>
                <c:pt idx="50">
                  <c:v>0.407190709109755</c:v>
                </c:pt>
                <c:pt idx="51">
                  <c:v>0.408348737825356</c:v>
                </c:pt>
                <c:pt idx="52">
                  <c:v>0.40934149604966</c:v>
                </c:pt>
                <c:pt idx="53">
                  <c:v>0.409598268580083</c:v>
                </c:pt>
                <c:pt idx="54">
                  <c:v>0.409002789158705</c:v>
                </c:pt>
                <c:pt idx="55">
                  <c:v>0.408107396671531</c:v>
                </c:pt>
                <c:pt idx="56">
                  <c:v>0.407485880058392</c:v>
                </c:pt>
                <c:pt idx="57">
                  <c:v>0.40675413762931</c:v>
                </c:pt>
                <c:pt idx="58">
                  <c:v>0.405314835944206</c:v>
                </c:pt>
                <c:pt idx="59">
                  <c:v>0.4035467482254</c:v>
                </c:pt>
                <c:pt idx="60">
                  <c:v>0.401540921360759</c:v>
                </c:pt>
                <c:pt idx="61">
                  <c:v>0.39929007762133</c:v>
                </c:pt>
                <c:pt idx="62">
                  <c:v>0.39730210308315</c:v>
                </c:pt>
                <c:pt idx="63">
                  <c:v>0.394335212408757</c:v>
                </c:pt>
                <c:pt idx="64">
                  <c:v>0.391411124035957</c:v>
                </c:pt>
                <c:pt idx="65">
                  <c:v>0.38853120399565</c:v>
                </c:pt>
                <c:pt idx="66">
                  <c:v>0.385804403954476</c:v>
                </c:pt>
                <c:pt idx="67">
                  <c:v>0.382909629999364</c:v>
                </c:pt>
                <c:pt idx="68">
                  <c:v>0.379951234638644</c:v>
                </c:pt>
                <c:pt idx="69">
                  <c:v>0.377815986047687</c:v>
                </c:pt>
                <c:pt idx="70">
                  <c:v>0.375632754342326</c:v>
                </c:pt>
                <c:pt idx="71">
                  <c:v>0.373627176461843</c:v>
                </c:pt>
                <c:pt idx="72">
                  <c:v>0.374908826676062</c:v>
                </c:pt>
                <c:pt idx="73">
                  <c:v>0.376685398988286</c:v>
                </c:pt>
                <c:pt idx="74">
                  <c:v>0.378974361237268</c:v>
                </c:pt>
                <c:pt idx="75">
                  <c:v>0.381674965444559</c:v>
                </c:pt>
                <c:pt idx="76">
                  <c:v>0.38504305409058</c:v>
                </c:pt>
                <c:pt idx="77">
                  <c:v>0.38946890099626</c:v>
                </c:pt>
                <c:pt idx="78">
                  <c:v>0.393386744121833</c:v>
                </c:pt>
                <c:pt idx="79">
                  <c:v>0.398080623521166</c:v>
                </c:pt>
                <c:pt idx="80">
                  <c:v>0.40213384163947</c:v>
                </c:pt>
                <c:pt idx="81">
                  <c:v>0.405521757658243</c:v>
                </c:pt>
                <c:pt idx="82">
                  <c:v>0.408088580586594</c:v>
                </c:pt>
                <c:pt idx="83">
                  <c:v>0.410722951486744</c:v>
                </c:pt>
                <c:pt idx="84">
                  <c:v>0.413294238944232</c:v>
                </c:pt>
                <c:pt idx="85">
                  <c:v>0.415259344981651</c:v>
                </c:pt>
                <c:pt idx="86">
                  <c:v>0.420507779737225</c:v>
                </c:pt>
                <c:pt idx="87">
                  <c:v>0.425485337680452</c:v>
                </c:pt>
                <c:pt idx="88">
                  <c:v>0.430180573312222</c:v>
                </c:pt>
                <c:pt idx="89">
                  <c:v>0.434867101390613</c:v>
                </c:pt>
                <c:pt idx="90">
                  <c:v>0.439254688253886</c:v>
                </c:pt>
                <c:pt idx="91">
                  <c:v>0.443330145319019</c:v>
                </c:pt>
                <c:pt idx="92">
                  <c:v>0.446333227968186</c:v>
                </c:pt>
                <c:pt idx="93">
                  <c:v>0.445942464637025</c:v>
                </c:pt>
                <c:pt idx="94">
                  <c:v>0.445078139357213</c:v>
                </c:pt>
                <c:pt idx="95">
                  <c:v>0.443718053912407</c:v>
                </c:pt>
                <c:pt idx="96">
                  <c:v>0.442156060993162</c:v>
                </c:pt>
                <c:pt idx="97">
                  <c:v>0.440382390882975</c:v>
                </c:pt>
                <c:pt idx="98">
                  <c:v>0.438222698801961</c:v>
                </c:pt>
                <c:pt idx="99">
                  <c:v>0.43615768365158</c:v>
                </c:pt>
                <c:pt idx="100">
                  <c:v>0.43419215951305</c:v>
                </c:pt>
                <c:pt idx="101">
                  <c:v>0.432676100059399</c:v>
                </c:pt>
                <c:pt idx="102">
                  <c:v>0.433212108695094</c:v>
                </c:pt>
                <c:pt idx="103">
                  <c:v>0.43519583192492</c:v>
                </c:pt>
                <c:pt idx="104">
                  <c:v>0.440160781454013</c:v>
                </c:pt>
                <c:pt idx="105">
                  <c:v>0.446235543928628</c:v>
                </c:pt>
                <c:pt idx="106">
                  <c:v>0.45386029744002</c:v>
                </c:pt>
                <c:pt idx="107">
                  <c:v>0.461586003009544</c:v>
                </c:pt>
                <c:pt idx="108">
                  <c:v>0.469810755856303</c:v>
                </c:pt>
                <c:pt idx="109">
                  <c:v>0.478964498816933</c:v>
                </c:pt>
                <c:pt idx="110">
                  <c:v>0.488578541809622</c:v>
                </c:pt>
                <c:pt idx="111">
                  <c:v>0.498593169927006</c:v>
                </c:pt>
                <c:pt idx="112">
                  <c:v>0.509033952432364</c:v>
                </c:pt>
                <c:pt idx="113">
                  <c:v>0.519928682003172</c:v>
                </c:pt>
                <c:pt idx="114">
                  <c:v>0.531435461429358</c:v>
                </c:pt>
                <c:pt idx="115">
                  <c:v>0.542328912647643</c:v>
                </c:pt>
                <c:pt idx="116">
                  <c:v>0.55349647787608</c:v>
                </c:pt>
                <c:pt idx="117">
                  <c:v>0.565433927163015</c:v>
                </c:pt>
                <c:pt idx="118">
                  <c:v>0.576106062162718</c:v>
                </c:pt>
                <c:pt idx="119">
                  <c:v>0.584311803912407</c:v>
                </c:pt>
                <c:pt idx="120">
                  <c:v>0.588066558059515</c:v>
                </c:pt>
                <c:pt idx="121">
                  <c:v>0.592018930845945</c:v>
                </c:pt>
                <c:pt idx="122">
                  <c:v>0.596995756215425</c:v>
                </c:pt>
                <c:pt idx="123">
                  <c:v>0.605582405216542</c:v>
                </c:pt>
                <c:pt idx="124">
                  <c:v>0.616659719874867</c:v>
                </c:pt>
                <c:pt idx="125">
                  <c:v>0.628388641277799</c:v>
                </c:pt>
                <c:pt idx="126">
                  <c:v>0.641737497311211</c:v>
                </c:pt>
                <c:pt idx="127">
                  <c:v>0.656233156846712</c:v>
                </c:pt>
                <c:pt idx="128">
                  <c:v>0.67101885893289</c:v>
                </c:pt>
                <c:pt idx="129">
                  <c:v>0.691123607824814</c:v>
                </c:pt>
                <c:pt idx="130">
                  <c:v>0.713847745755848</c:v>
                </c:pt>
                <c:pt idx="131">
                  <c:v>0.737123607824814</c:v>
                </c:pt>
                <c:pt idx="132">
                  <c:v>0.752123607824814</c:v>
                </c:pt>
                <c:pt idx="133">
                  <c:v>0.76827745397866</c:v>
                </c:pt>
                <c:pt idx="134">
                  <c:v>0.782523607824814</c:v>
                </c:pt>
                <c:pt idx="135">
                  <c:v>0.798373607824814</c:v>
                </c:pt>
                <c:pt idx="136">
                  <c:v>0.817775781737857</c:v>
                </c:pt>
                <c:pt idx="137">
                  <c:v>0.838032698733905</c:v>
                </c:pt>
                <c:pt idx="138">
                  <c:v>0.85831408401529</c:v>
                </c:pt>
                <c:pt idx="139">
                  <c:v>0.879623607824814</c:v>
                </c:pt>
                <c:pt idx="140">
                  <c:v>0.903702555193235</c:v>
                </c:pt>
                <c:pt idx="141">
                  <c:v>0.929901385602592</c:v>
                </c:pt>
                <c:pt idx="142">
                  <c:v>0.951535372530696</c:v>
                </c:pt>
                <c:pt idx="143">
                  <c:v>0.970248607824814</c:v>
                </c:pt>
                <c:pt idx="144">
                  <c:v>0.987456941158147</c:v>
                </c:pt>
                <c:pt idx="145">
                  <c:v>1.004980750681957</c:v>
                </c:pt>
                <c:pt idx="146">
                  <c:v>1.012892838594045</c:v>
                </c:pt>
                <c:pt idx="147">
                  <c:v>1.017123607824814</c:v>
                </c:pt>
                <c:pt idx="148">
                  <c:v>1.019396335097541</c:v>
                </c:pt>
                <c:pt idx="149">
                  <c:v>1.014123607824813</c:v>
                </c:pt>
                <c:pt idx="150">
                  <c:v>1.006568052269258</c:v>
                </c:pt>
                <c:pt idx="151">
                  <c:v>0.997123607824814</c:v>
                </c:pt>
                <c:pt idx="152">
                  <c:v>0.993552179253385</c:v>
                </c:pt>
                <c:pt idx="153">
                  <c:v>0.990456941158147</c:v>
                </c:pt>
                <c:pt idx="154">
                  <c:v>0.980123607824814</c:v>
                </c:pt>
                <c:pt idx="155">
                  <c:v>0.977123607824813</c:v>
                </c:pt>
                <c:pt idx="156">
                  <c:v>0.965456941158147</c:v>
                </c:pt>
                <c:pt idx="157">
                  <c:v>0.952123607824813</c:v>
                </c:pt>
                <c:pt idx="158">
                  <c:v>0.932123607824813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Data_Figure2!$E$2</c:f>
              <c:strCache>
                <c:ptCount val="1"/>
                <c:pt idx="0">
                  <c:v>FiveThirtyEight</c:v>
                </c:pt>
              </c:strCache>
            </c:strRef>
          </c:tx>
          <c:spPr>
            <a:ln w="12700" cap="rnd" cmpd="sng" algn="ctr">
              <a:solidFill>
                <a:sysClr val="windowText" lastClr="000000">
                  <a:lumMod val="50000"/>
                  <a:lumOff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Data_Figure2!$C$3:$C$161</c:f>
              <c:numCache>
                <c:formatCode>m/d/yyyy;@</c:formatCode>
                <c:ptCount val="159"/>
                <c:pt idx="0">
                  <c:v>41060.0</c:v>
                </c:pt>
                <c:pt idx="1">
                  <c:v>41061.0</c:v>
                </c:pt>
                <c:pt idx="2">
                  <c:v>41062.0</c:v>
                </c:pt>
                <c:pt idx="3">
                  <c:v>41063.0</c:v>
                </c:pt>
                <c:pt idx="4">
                  <c:v>41064.0</c:v>
                </c:pt>
                <c:pt idx="5">
                  <c:v>41065.0</c:v>
                </c:pt>
                <c:pt idx="6">
                  <c:v>41066.0</c:v>
                </c:pt>
                <c:pt idx="7">
                  <c:v>41067.0</c:v>
                </c:pt>
                <c:pt idx="8">
                  <c:v>41068.0</c:v>
                </c:pt>
                <c:pt idx="9">
                  <c:v>41069.0</c:v>
                </c:pt>
                <c:pt idx="10">
                  <c:v>41070.0</c:v>
                </c:pt>
                <c:pt idx="11">
                  <c:v>41071.0</c:v>
                </c:pt>
                <c:pt idx="12">
                  <c:v>41072.0</c:v>
                </c:pt>
                <c:pt idx="13">
                  <c:v>41073.0</c:v>
                </c:pt>
                <c:pt idx="14">
                  <c:v>41074.0</c:v>
                </c:pt>
                <c:pt idx="15">
                  <c:v>41075.0</c:v>
                </c:pt>
                <c:pt idx="16">
                  <c:v>41076.0</c:v>
                </c:pt>
                <c:pt idx="17">
                  <c:v>41077.0</c:v>
                </c:pt>
                <c:pt idx="18">
                  <c:v>41078.0</c:v>
                </c:pt>
                <c:pt idx="19">
                  <c:v>41079.0</c:v>
                </c:pt>
                <c:pt idx="20">
                  <c:v>41080.0</c:v>
                </c:pt>
                <c:pt idx="21">
                  <c:v>41081.0</c:v>
                </c:pt>
                <c:pt idx="22">
                  <c:v>41082.0</c:v>
                </c:pt>
                <c:pt idx="23">
                  <c:v>41083.0</c:v>
                </c:pt>
                <c:pt idx="24">
                  <c:v>41084.0</c:v>
                </c:pt>
                <c:pt idx="25">
                  <c:v>41085.0</c:v>
                </c:pt>
                <c:pt idx="26">
                  <c:v>41086.0</c:v>
                </c:pt>
                <c:pt idx="27">
                  <c:v>41087.0</c:v>
                </c:pt>
                <c:pt idx="28">
                  <c:v>41088.0</c:v>
                </c:pt>
                <c:pt idx="29">
                  <c:v>41089.0</c:v>
                </c:pt>
                <c:pt idx="30">
                  <c:v>41090.0</c:v>
                </c:pt>
                <c:pt idx="31">
                  <c:v>41091.0</c:v>
                </c:pt>
                <c:pt idx="32">
                  <c:v>41092.0</c:v>
                </c:pt>
                <c:pt idx="33">
                  <c:v>41093.0</c:v>
                </c:pt>
                <c:pt idx="34">
                  <c:v>41094.0</c:v>
                </c:pt>
                <c:pt idx="35">
                  <c:v>41095.0</c:v>
                </c:pt>
                <c:pt idx="36">
                  <c:v>41096.0</c:v>
                </c:pt>
                <c:pt idx="37">
                  <c:v>41097.0</c:v>
                </c:pt>
                <c:pt idx="38">
                  <c:v>41098.0</c:v>
                </c:pt>
                <c:pt idx="39">
                  <c:v>41099.0</c:v>
                </c:pt>
                <c:pt idx="40">
                  <c:v>41100.0</c:v>
                </c:pt>
                <c:pt idx="41">
                  <c:v>41101.0</c:v>
                </c:pt>
                <c:pt idx="42">
                  <c:v>41102.0</c:v>
                </c:pt>
                <c:pt idx="43">
                  <c:v>41103.0</c:v>
                </c:pt>
                <c:pt idx="44">
                  <c:v>41104.0</c:v>
                </c:pt>
                <c:pt idx="45">
                  <c:v>41105.0</c:v>
                </c:pt>
                <c:pt idx="46">
                  <c:v>41106.0</c:v>
                </c:pt>
                <c:pt idx="47">
                  <c:v>41107.0</c:v>
                </c:pt>
                <c:pt idx="48">
                  <c:v>41108.0</c:v>
                </c:pt>
                <c:pt idx="49">
                  <c:v>41109.0</c:v>
                </c:pt>
                <c:pt idx="50">
                  <c:v>41110.0</c:v>
                </c:pt>
                <c:pt idx="51">
                  <c:v>41111.0</c:v>
                </c:pt>
                <c:pt idx="52">
                  <c:v>41112.0</c:v>
                </c:pt>
                <c:pt idx="53">
                  <c:v>41113.0</c:v>
                </c:pt>
                <c:pt idx="54">
                  <c:v>41114.0</c:v>
                </c:pt>
                <c:pt idx="55">
                  <c:v>41115.0</c:v>
                </c:pt>
                <c:pt idx="56">
                  <c:v>41116.0</c:v>
                </c:pt>
                <c:pt idx="57">
                  <c:v>41117.0</c:v>
                </c:pt>
                <c:pt idx="58">
                  <c:v>41118.0</c:v>
                </c:pt>
                <c:pt idx="59">
                  <c:v>41119.0</c:v>
                </c:pt>
                <c:pt idx="60">
                  <c:v>41120.0</c:v>
                </c:pt>
                <c:pt idx="61">
                  <c:v>41121.0</c:v>
                </c:pt>
                <c:pt idx="62">
                  <c:v>41122.0</c:v>
                </c:pt>
                <c:pt idx="63">
                  <c:v>41123.0</c:v>
                </c:pt>
                <c:pt idx="64">
                  <c:v>41124.0</c:v>
                </c:pt>
                <c:pt idx="65">
                  <c:v>41125.0</c:v>
                </c:pt>
                <c:pt idx="66">
                  <c:v>41126.0</c:v>
                </c:pt>
                <c:pt idx="67">
                  <c:v>41127.0</c:v>
                </c:pt>
                <c:pt idx="68">
                  <c:v>41128.0</c:v>
                </c:pt>
                <c:pt idx="69">
                  <c:v>41129.0</c:v>
                </c:pt>
                <c:pt idx="70">
                  <c:v>41130.0</c:v>
                </c:pt>
                <c:pt idx="71">
                  <c:v>41131.0</c:v>
                </c:pt>
                <c:pt idx="72">
                  <c:v>41132.0</c:v>
                </c:pt>
                <c:pt idx="73">
                  <c:v>41133.0</c:v>
                </c:pt>
                <c:pt idx="74">
                  <c:v>41134.0</c:v>
                </c:pt>
                <c:pt idx="75">
                  <c:v>41135.0</c:v>
                </c:pt>
                <c:pt idx="76">
                  <c:v>41136.0</c:v>
                </c:pt>
                <c:pt idx="77">
                  <c:v>41137.0</c:v>
                </c:pt>
                <c:pt idx="78">
                  <c:v>41138.0</c:v>
                </c:pt>
                <c:pt idx="79">
                  <c:v>41139.0</c:v>
                </c:pt>
                <c:pt idx="80">
                  <c:v>41140.0</c:v>
                </c:pt>
                <c:pt idx="81">
                  <c:v>41141.0</c:v>
                </c:pt>
                <c:pt idx="82">
                  <c:v>41142.0</c:v>
                </c:pt>
                <c:pt idx="83">
                  <c:v>41143.0</c:v>
                </c:pt>
                <c:pt idx="84">
                  <c:v>41144.0</c:v>
                </c:pt>
                <c:pt idx="85">
                  <c:v>41145.0</c:v>
                </c:pt>
                <c:pt idx="86">
                  <c:v>41146.0</c:v>
                </c:pt>
                <c:pt idx="87">
                  <c:v>41147.0</c:v>
                </c:pt>
                <c:pt idx="88">
                  <c:v>41148.0</c:v>
                </c:pt>
                <c:pt idx="89">
                  <c:v>41149.0</c:v>
                </c:pt>
                <c:pt idx="90">
                  <c:v>41150.0</c:v>
                </c:pt>
                <c:pt idx="91">
                  <c:v>41151.0</c:v>
                </c:pt>
                <c:pt idx="92">
                  <c:v>41152.0</c:v>
                </c:pt>
                <c:pt idx="93">
                  <c:v>41153.0</c:v>
                </c:pt>
                <c:pt idx="94">
                  <c:v>41154.0</c:v>
                </c:pt>
                <c:pt idx="95">
                  <c:v>41155.0</c:v>
                </c:pt>
                <c:pt idx="96">
                  <c:v>41156.0</c:v>
                </c:pt>
                <c:pt idx="97">
                  <c:v>41157.0</c:v>
                </c:pt>
                <c:pt idx="98">
                  <c:v>41158.0</c:v>
                </c:pt>
                <c:pt idx="99">
                  <c:v>41159.0</c:v>
                </c:pt>
                <c:pt idx="100">
                  <c:v>41160.0</c:v>
                </c:pt>
                <c:pt idx="101">
                  <c:v>41161.0</c:v>
                </c:pt>
                <c:pt idx="102">
                  <c:v>41162.0</c:v>
                </c:pt>
                <c:pt idx="103">
                  <c:v>41163.0</c:v>
                </c:pt>
                <c:pt idx="104">
                  <c:v>41164.0</c:v>
                </c:pt>
                <c:pt idx="105">
                  <c:v>41165.0</c:v>
                </c:pt>
                <c:pt idx="106">
                  <c:v>41166.0</c:v>
                </c:pt>
                <c:pt idx="107">
                  <c:v>41167.0</c:v>
                </c:pt>
                <c:pt idx="108">
                  <c:v>41168.0</c:v>
                </c:pt>
                <c:pt idx="109">
                  <c:v>41169.0</c:v>
                </c:pt>
                <c:pt idx="110">
                  <c:v>41170.0</c:v>
                </c:pt>
                <c:pt idx="111">
                  <c:v>41171.0</c:v>
                </c:pt>
                <c:pt idx="112">
                  <c:v>41172.0</c:v>
                </c:pt>
                <c:pt idx="113">
                  <c:v>41173.0</c:v>
                </c:pt>
                <c:pt idx="114">
                  <c:v>41174.0</c:v>
                </c:pt>
                <c:pt idx="115">
                  <c:v>41175.0</c:v>
                </c:pt>
                <c:pt idx="116">
                  <c:v>41176.0</c:v>
                </c:pt>
                <c:pt idx="117">
                  <c:v>41177.0</c:v>
                </c:pt>
                <c:pt idx="118">
                  <c:v>41178.0</c:v>
                </c:pt>
                <c:pt idx="119">
                  <c:v>41179.0</c:v>
                </c:pt>
                <c:pt idx="120">
                  <c:v>41180.0</c:v>
                </c:pt>
                <c:pt idx="121">
                  <c:v>41181.0</c:v>
                </c:pt>
                <c:pt idx="122">
                  <c:v>41182.0</c:v>
                </c:pt>
                <c:pt idx="123">
                  <c:v>41183.0</c:v>
                </c:pt>
                <c:pt idx="124">
                  <c:v>41184.0</c:v>
                </c:pt>
                <c:pt idx="125">
                  <c:v>41185.0</c:v>
                </c:pt>
                <c:pt idx="126">
                  <c:v>41186.0</c:v>
                </c:pt>
                <c:pt idx="127">
                  <c:v>41187.0</c:v>
                </c:pt>
                <c:pt idx="128">
                  <c:v>41188.0</c:v>
                </c:pt>
                <c:pt idx="129">
                  <c:v>41189.0</c:v>
                </c:pt>
                <c:pt idx="130">
                  <c:v>41190.0</c:v>
                </c:pt>
                <c:pt idx="131">
                  <c:v>41191.0</c:v>
                </c:pt>
                <c:pt idx="132">
                  <c:v>41192.0</c:v>
                </c:pt>
                <c:pt idx="133">
                  <c:v>41193.0</c:v>
                </c:pt>
                <c:pt idx="134">
                  <c:v>41194.0</c:v>
                </c:pt>
                <c:pt idx="135">
                  <c:v>41195.0</c:v>
                </c:pt>
                <c:pt idx="136">
                  <c:v>41196.0</c:v>
                </c:pt>
                <c:pt idx="137">
                  <c:v>41197.0</c:v>
                </c:pt>
                <c:pt idx="138">
                  <c:v>41198.0</c:v>
                </c:pt>
                <c:pt idx="139">
                  <c:v>41199.0</c:v>
                </c:pt>
                <c:pt idx="140">
                  <c:v>41200.0</c:v>
                </c:pt>
                <c:pt idx="141">
                  <c:v>41201.0</c:v>
                </c:pt>
                <c:pt idx="142">
                  <c:v>41202.0</c:v>
                </c:pt>
                <c:pt idx="143">
                  <c:v>41203.0</c:v>
                </c:pt>
                <c:pt idx="144">
                  <c:v>41204.0</c:v>
                </c:pt>
                <c:pt idx="145">
                  <c:v>41205.0</c:v>
                </c:pt>
                <c:pt idx="146">
                  <c:v>41206.0</c:v>
                </c:pt>
                <c:pt idx="147">
                  <c:v>41207.0</c:v>
                </c:pt>
                <c:pt idx="148">
                  <c:v>41208.0</c:v>
                </c:pt>
                <c:pt idx="149">
                  <c:v>41209.0</c:v>
                </c:pt>
                <c:pt idx="150">
                  <c:v>41210.0</c:v>
                </c:pt>
                <c:pt idx="151">
                  <c:v>41211.0</c:v>
                </c:pt>
                <c:pt idx="152">
                  <c:v>41212.0</c:v>
                </c:pt>
                <c:pt idx="153">
                  <c:v>41213.0</c:v>
                </c:pt>
                <c:pt idx="154">
                  <c:v>41214.0</c:v>
                </c:pt>
                <c:pt idx="155">
                  <c:v>41215.0</c:v>
                </c:pt>
                <c:pt idx="156">
                  <c:v>41216.0</c:v>
                </c:pt>
                <c:pt idx="157">
                  <c:v>41217.0</c:v>
                </c:pt>
                <c:pt idx="158">
                  <c:v>41218.0</c:v>
                </c:pt>
              </c:numCache>
            </c:numRef>
          </c:cat>
          <c:val>
            <c:numRef>
              <c:f>Data_Figure2!$E$3:$E$161</c:f>
              <c:numCache>
                <c:formatCode>#,##0.00</c:formatCode>
                <c:ptCount val="159"/>
                <c:pt idx="0">
                  <c:v>0.720337482089478</c:v>
                </c:pt>
                <c:pt idx="1">
                  <c:v>0.719837511025801</c:v>
                </c:pt>
                <c:pt idx="2">
                  <c:v>0.71739908998844</c:v>
                </c:pt>
                <c:pt idx="3">
                  <c:v>0.714929407142908</c:v>
                </c:pt>
                <c:pt idx="4">
                  <c:v>0.712106971004252</c:v>
                </c:pt>
                <c:pt idx="5">
                  <c:v>0.709570849946543</c:v>
                </c:pt>
                <c:pt idx="6">
                  <c:v>0.707001576979582</c:v>
                </c:pt>
                <c:pt idx="7">
                  <c:v>0.705728921928587</c:v>
                </c:pt>
                <c:pt idx="8">
                  <c:v>0.704439410519301</c:v>
                </c:pt>
                <c:pt idx="9">
                  <c:v>0.703132705624557</c:v>
                </c:pt>
                <c:pt idx="10">
                  <c:v>0.701808461066797</c:v>
                </c:pt>
                <c:pt idx="11">
                  <c:v>0.70046632131231</c:v>
                </c:pt>
                <c:pt idx="12">
                  <c:v>0.698418082822522</c:v>
                </c:pt>
                <c:pt idx="13">
                  <c:v>0.69634178627123</c:v>
                </c:pt>
                <c:pt idx="14">
                  <c:v>0.69353952539109</c:v>
                </c:pt>
                <c:pt idx="15">
                  <c:v>0.692102680812341</c:v>
                </c:pt>
                <c:pt idx="16">
                  <c:v>0.690645740505219</c:v>
                </c:pt>
                <c:pt idx="17">
                  <c:v>0.689168279912081</c:v>
                </c:pt>
                <c:pt idx="18">
                  <c:v>0.687669862431097</c:v>
                </c:pt>
                <c:pt idx="19">
                  <c:v>0.685781628607578</c:v>
                </c:pt>
                <c:pt idx="20">
                  <c:v>0.684237286764965</c:v>
                </c:pt>
                <c:pt idx="21">
                  <c:v>0.683028770750843</c:v>
                </c:pt>
                <c:pt idx="22">
                  <c:v>0.680328012152427</c:v>
                </c:pt>
                <c:pt idx="23">
                  <c:v>0.677587536515798</c:v>
                </c:pt>
                <c:pt idx="24">
                  <c:v>0.674806461240108</c:v>
                </c:pt>
                <c:pt idx="25">
                  <c:v>0.671983877378214</c:v>
                </c:pt>
                <c:pt idx="26">
                  <c:v>0.668359374202532</c:v>
                </c:pt>
                <c:pt idx="27">
                  <c:v>0.664679954312066</c:v>
                </c:pt>
                <c:pt idx="28">
                  <c:v>0.662108370915126</c:v>
                </c:pt>
                <c:pt idx="29">
                  <c:v>0.660275011116544</c:v>
                </c:pt>
                <c:pt idx="30">
                  <c:v>0.65998085867892</c:v>
                </c:pt>
                <c:pt idx="31">
                  <c:v>0.659682110109458</c:v>
                </c:pt>
                <c:pt idx="32">
                  <c:v>0.659378656838115</c:v>
                </c:pt>
                <c:pt idx="33">
                  <c:v>0.659872864900405</c:v>
                </c:pt>
                <c:pt idx="34">
                  <c:v>0.660374980291691</c:v>
                </c:pt>
                <c:pt idx="35">
                  <c:v>0.660885194318321</c:v>
                </c:pt>
                <c:pt idx="36">
                  <c:v>0.661403704507985</c:v>
                </c:pt>
                <c:pt idx="37">
                  <c:v>0.661505437375317</c:v>
                </c:pt>
                <c:pt idx="38">
                  <c:v>0.661608851777646</c:v>
                </c:pt>
                <c:pt idx="39">
                  <c:v>0.66214635520088</c:v>
                </c:pt>
                <c:pt idx="40">
                  <c:v>0.661843209651559</c:v>
                </c:pt>
                <c:pt idx="41">
                  <c:v>0.660678042698179</c:v>
                </c:pt>
                <c:pt idx="42">
                  <c:v>0.65949295836098</c:v>
                </c:pt>
                <c:pt idx="43">
                  <c:v>0.658287441535209</c:v>
                </c:pt>
                <c:pt idx="44">
                  <c:v>0.658819432844301</c:v>
                </c:pt>
                <c:pt idx="45">
                  <c:v>0.658473807908111</c:v>
                </c:pt>
                <c:pt idx="46">
                  <c:v>0.6585577151047</c:v>
                </c:pt>
                <c:pt idx="47">
                  <c:v>0.65774124474221</c:v>
                </c:pt>
                <c:pt idx="48">
                  <c:v>0.657820064112018</c:v>
                </c:pt>
                <c:pt idx="49">
                  <c:v>0.657900316561277</c:v>
                </c:pt>
                <c:pt idx="50">
                  <c:v>0.657982041532541</c:v>
                </c:pt>
                <c:pt idx="51">
                  <c:v>0.658065279929199</c:v>
                </c:pt>
                <c:pt idx="52">
                  <c:v>0.658150074183738</c:v>
                </c:pt>
                <c:pt idx="53">
                  <c:v>0.658236468329872</c:v>
                </c:pt>
                <c:pt idx="54">
                  <c:v>0.657362507116789</c:v>
                </c:pt>
                <c:pt idx="55">
                  <c:v>0.655997407087619</c:v>
                </c:pt>
                <c:pt idx="56">
                  <c:v>0.653624128081375</c:v>
                </c:pt>
                <c:pt idx="57">
                  <c:v>0.651688947996744</c:v>
                </c:pt>
                <c:pt idx="58">
                  <c:v>0.650715547524399</c:v>
                </c:pt>
                <c:pt idx="59">
                  <c:v>0.648218251552334</c:v>
                </c:pt>
                <c:pt idx="60">
                  <c:v>0.645670505156592</c:v>
                </c:pt>
                <c:pt idx="61">
                  <c:v>0.643575178712132</c:v>
                </c:pt>
                <c:pt idx="62">
                  <c:v>0.642477990908096</c:v>
                </c:pt>
                <c:pt idx="63">
                  <c:v>0.641357945024809</c:v>
                </c:pt>
                <c:pt idx="64">
                  <c:v>0.639151055007031</c:v>
                </c:pt>
                <c:pt idx="65">
                  <c:v>0.637971785425153</c:v>
                </c:pt>
                <c:pt idx="66">
                  <c:v>0.636767155207105</c:v>
                </c:pt>
                <c:pt idx="67">
                  <c:v>0.636634273256165</c:v>
                </c:pt>
                <c:pt idx="68">
                  <c:v>0.635957499604365</c:v>
                </c:pt>
                <c:pt idx="69">
                  <c:v>0.636389155811195</c:v>
                </c:pt>
                <c:pt idx="70">
                  <c:v>0.636830512157505</c:v>
                </c:pt>
                <c:pt idx="71">
                  <c:v>0.637840152140165</c:v>
                </c:pt>
                <c:pt idx="72">
                  <c:v>0.637711966593575</c:v>
                </c:pt>
                <c:pt idx="73">
                  <c:v>0.638755336046019</c:v>
                </c:pt>
                <c:pt idx="74">
                  <c:v>0.641011609497463</c:v>
                </c:pt>
                <c:pt idx="75">
                  <c:v>0.640916601340367</c:v>
                </c:pt>
                <c:pt idx="76">
                  <c:v>0.640819303830088</c:v>
                </c:pt>
                <c:pt idx="77">
                  <c:v>0.640719633209802</c:v>
                </c:pt>
                <c:pt idx="78">
                  <c:v>0.639370463302471</c:v>
                </c:pt>
                <c:pt idx="79">
                  <c:v>0.639250190410083</c:v>
                </c:pt>
                <c:pt idx="80">
                  <c:v>0.638471440436804</c:v>
                </c:pt>
                <c:pt idx="81">
                  <c:v>0.638370636671371</c:v>
                </c:pt>
                <c:pt idx="82">
                  <c:v>0.63695273962763</c:v>
                </c:pt>
                <c:pt idx="83">
                  <c:v>0.634165758781438</c:v>
                </c:pt>
                <c:pt idx="84">
                  <c:v>0.631304458446014</c:v>
                </c:pt>
                <c:pt idx="85">
                  <c:v>0.629033803693252</c:v>
                </c:pt>
                <c:pt idx="86">
                  <c:v>0.627410311839195</c:v>
                </c:pt>
                <c:pt idx="87">
                  <c:v>0.625741722989192</c:v>
                </c:pt>
                <c:pt idx="88">
                  <c:v>0.624720892671153</c:v>
                </c:pt>
                <c:pt idx="89">
                  <c:v>0.622966209580177</c:v>
                </c:pt>
                <c:pt idx="90">
                  <c:v>0.621160666109754</c:v>
                </c:pt>
                <c:pt idx="91">
                  <c:v>0.620027430676514</c:v>
                </c:pt>
                <c:pt idx="92">
                  <c:v>0.621145458608376</c:v>
                </c:pt>
                <c:pt idx="93">
                  <c:v>0.622297366174536</c:v>
                </c:pt>
                <c:pt idx="94">
                  <c:v>0.625041864356559</c:v>
                </c:pt>
                <c:pt idx="95">
                  <c:v>0.629453605839565</c:v>
                </c:pt>
                <c:pt idx="96">
                  <c:v>0.634781889467994</c:v>
                </c:pt>
                <c:pt idx="97">
                  <c:v>0.641912895706702</c:v>
                </c:pt>
                <c:pt idx="98">
                  <c:v>0.650136693019161</c:v>
                </c:pt>
                <c:pt idx="99">
                  <c:v>0.659446516768018</c:v>
                </c:pt>
                <c:pt idx="100">
                  <c:v>0.669961768158189</c:v>
                </c:pt>
                <c:pt idx="101">
                  <c:v>0.679604605521725</c:v>
                </c:pt>
                <c:pt idx="102">
                  <c:v>0.687811889203624</c:v>
                </c:pt>
                <c:pt idx="103">
                  <c:v>0.699057129861239</c:v>
                </c:pt>
                <c:pt idx="104">
                  <c:v>0.710986683338118</c:v>
                </c:pt>
                <c:pt idx="105">
                  <c:v>0.723077577244802</c:v>
                </c:pt>
                <c:pt idx="106">
                  <c:v>0.73598382049946</c:v>
                </c:pt>
                <c:pt idx="107">
                  <c:v>0.74643236507314</c:v>
                </c:pt>
                <c:pt idx="108">
                  <c:v>0.755308063657937</c:v>
                </c:pt>
                <c:pt idx="109">
                  <c:v>0.762516545494519</c:v>
                </c:pt>
                <c:pt idx="110">
                  <c:v>0.772082766070968</c:v>
                </c:pt>
                <c:pt idx="111">
                  <c:v>0.777834569397255</c:v>
                </c:pt>
                <c:pt idx="112">
                  <c:v>0.787092955779234</c:v>
                </c:pt>
                <c:pt idx="113">
                  <c:v>0.798954197545185</c:v>
                </c:pt>
                <c:pt idx="114">
                  <c:v>0.810180474440666</c:v>
                </c:pt>
                <c:pt idx="115">
                  <c:v>0.823105579892829</c:v>
                </c:pt>
                <c:pt idx="116">
                  <c:v>0.83541566925665</c:v>
                </c:pt>
                <c:pt idx="117">
                  <c:v>0.848311953352082</c:v>
                </c:pt>
                <c:pt idx="118">
                  <c:v>0.864303476539496</c:v>
                </c:pt>
                <c:pt idx="119">
                  <c:v>0.88362238175079</c:v>
                </c:pt>
                <c:pt idx="120">
                  <c:v>0.903441488947655</c:v>
                </c:pt>
                <c:pt idx="121">
                  <c:v>0.926964555328049</c:v>
                </c:pt>
                <c:pt idx="122">
                  <c:v>0.949026375713318</c:v>
                </c:pt>
                <c:pt idx="123">
                  <c:v>0.970969094111263</c:v>
                </c:pt>
                <c:pt idx="124">
                  <c:v>0.995548862483782</c:v>
                </c:pt>
                <c:pt idx="125">
                  <c:v>1.024548388836462</c:v>
                </c:pt>
                <c:pt idx="126">
                  <c:v>1.052241455132322</c:v>
                </c:pt>
                <c:pt idx="127">
                  <c:v>1.078505580741035</c:v>
                </c:pt>
                <c:pt idx="128">
                  <c:v>1.11298753603937</c:v>
                </c:pt>
                <c:pt idx="129">
                  <c:v>1.140294729332398</c:v>
                </c:pt>
                <c:pt idx="130">
                  <c:v>1.16599854855666</c:v>
                </c:pt>
                <c:pt idx="131">
                  <c:v>1.182613802494429</c:v>
                </c:pt>
                <c:pt idx="132">
                  <c:v>1.191154217485933</c:v>
                </c:pt>
                <c:pt idx="133">
                  <c:v>1.200509194125265</c:v>
                </c:pt>
                <c:pt idx="134">
                  <c:v>1.192289309184967</c:v>
                </c:pt>
                <c:pt idx="135">
                  <c:v>1.174958414284611</c:v>
                </c:pt>
                <c:pt idx="136">
                  <c:v>1.160516669157284</c:v>
                </c:pt>
                <c:pt idx="137">
                  <c:v>1.147036831265601</c:v>
                </c:pt>
                <c:pt idx="138">
                  <c:v>1.139519819275757</c:v>
                </c:pt>
                <c:pt idx="139">
                  <c:v>1.128692660151335</c:v>
                </c:pt>
                <c:pt idx="140">
                  <c:v>1.116725800066446</c:v>
                </c:pt>
                <c:pt idx="141">
                  <c:v>1.111804327508504</c:v>
                </c:pt>
                <c:pt idx="142">
                  <c:v>1.094498328089432</c:v>
                </c:pt>
                <c:pt idx="143">
                  <c:v>1.075029078742977</c:v>
                </c:pt>
                <c:pt idx="144">
                  <c:v>1.052963929483661</c:v>
                </c:pt>
                <c:pt idx="145">
                  <c:v>1.034968918514471</c:v>
                </c:pt>
                <c:pt idx="146">
                  <c:v>1.00642758012076</c:v>
                </c:pt>
                <c:pt idx="147">
                  <c:v>0.985708803401314</c:v>
                </c:pt>
                <c:pt idx="148">
                  <c:v>0.965883981122169</c:v>
                </c:pt>
                <c:pt idx="149">
                  <c:v>0.952205417845234</c:v>
                </c:pt>
                <c:pt idx="150">
                  <c:v>0.929779042078704</c:v>
                </c:pt>
                <c:pt idx="151">
                  <c:v>0.907950905770127</c:v>
                </c:pt>
                <c:pt idx="152">
                  <c:v>0.865470705721657</c:v>
                </c:pt>
                <c:pt idx="153">
                  <c:v>0.842789593456731</c:v>
                </c:pt>
                <c:pt idx="154">
                  <c:v>0.810648320351035</c:v>
                </c:pt>
                <c:pt idx="155">
                  <c:v>0.788199114256089</c:v>
                </c:pt>
                <c:pt idx="156">
                  <c:v>0.767261320103548</c:v>
                </c:pt>
                <c:pt idx="157">
                  <c:v>0.751225525080116</c:v>
                </c:pt>
                <c:pt idx="158">
                  <c:v>0.599863264737017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Data_Figure2!$F$2</c:f>
              <c:strCache>
                <c:ptCount val="1"/>
                <c:pt idx="0">
                  <c:v>IEM</c:v>
                </c:pt>
              </c:strCache>
            </c:strRef>
          </c:tx>
          <c:spPr>
            <a:ln w="12700" cap="rnd" cmpd="sng" algn="ctr">
              <a:solidFill>
                <a:srgbClr val="7F7F7F"/>
              </a:solidFill>
              <a:prstDash val="dot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Data_Figure2!$C$3:$C$161</c:f>
              <c:numCache>
                <c:formatCode>m/d/yyyy;@</c:formatCode>
                <c:ptCount val="159"/>
                <c:pt idx="0">
                  <c:v>41060.0</c:v>
                </c:pt>
                <c:pt idx="1">
                  <c:v>41061.0</c:v>
                </c:pt>
                <c:pt idx="2">
                  <c:v>41062.0</c:v>
                </c:pt>
                <c:pt idx="3">
                  <c:v>41063.0</c:v>
                </c:pt>
                <c:pt idx="4">
                  <c:v>41064.0</c:v>
                </c:pt>
                <c:pt idx="5">
                  <c:v>41065.0</c:v>
                </c:pt>
                <c:pt idx="6">
                  <c:v>41066.0</c:v>
                </c:pt>
                <c:pt idx="7">
                  <c:v>41067.0</c:v>
                </c:pt>
                <c:pt idx="8">
                  <c:v>41068.0</c:v>
                </c:pt>
                <c:pt idx="9">
                  <c:v>41069.0</c:v>
                </c:pt>
                <c:pt idx="10">
                  <c:v>41070.0</c:v>
                </c:pt>
                <c:pt idx="11">
                  <c:v>41071.0</c:v>
                </c:pt>
                <c:pt idx="12">
                  <c:v>41072.0</c:v>
                </c:pt>
                <c:pt idx="13">
                  <c:v>41073.0</c:v>
                </c:pt>
                <c:pt idx="14">
                  <c:v>41074.0</c:v>
                </c:pt>
                <c:pt idx="15">
                  <c:v>41075.0</c:v>
                </c:pt>
                <c:pt idx="16">
                  <c:v>41076.0</c:v>
                </c:pt>
                <c:pt idx="17">
                  <c:v>41077.0</c:v>
                </c:pt>
                <c:pt idx="18">
                  <c:v>41078.0</c:v>
                </c:pt>
                <c:pt idx="19">
                  <c:v>41079.0</c:v>
                </c:pt>
                <c:pt idx="20">
                  <c:v>41080.0</c:v>
                </c:pt>
                <c:pt idx="21">
                  <c:v>41081.0</c:v>
                </c:pt>
                <c:pt idx="22">
                  <c:v>41082.0</c:v>
                </c:pt>
                <c:pt idx="23">
                  <c:v>41083.0</c:v>
                </c:pt>
                <c:pt idx="24">
                  <c:v>41084.0</c:v>
                </c:pt>
                <c:pt idx="25">
                  <c:v>41085.0</c:v>
                </c:pt>
                <c:pt idx="26">
                  <c:v>41086.0</c:v>
                </c:pt>
                <c:pt idx="27">
                  <c:v>41087.0</c:v>
                </c:pt>
                <c:pt idx="28">
                  <c:v>41088.0</c:v>
                </c:pt>
                <c:pt idx="29">
                  <c:v>41089.0</c:v>
                </c:pt>
                <c:pt idx="30">
                  <c:v>41090.0</c:v>
                </c:pt>
                <c:pt idx="31">
                  <c:v>41091.0</c:v>
                </c:pt>
                <c:pt idx="32">
                  <c:v>41092.0</c:v>
                </c:pt>
                <c:pt idx="33">
                  <c:v>41093.0</c:v>
                </c:pt>
                <c:pt idx="34">
                  <c:v>41094.0</c:v>
                </c:pt>
                <c:pt idx="35">
                  <c:v>41095.0</c:v>
                </c:pt>
                <c:pt idx="36">
                  <c:v>41096.0</c:v>
                </c:pt>
                <c:pt idx="37">
                  <c:v>41097.0</c:v>
                </c:pt>
                <c:pt idx="38">
                  <c:v>41098.0</c:v>
                </c:pt>
                <c:pt idx="39">
                  <c:v>41099.0</c:v>
                </c:pt>
                <c:pt idx="40">
                  <c:v>41100.0</c:v>
                </c:pt>
                <c:pt idx="41">
                  <c:v>41101.0</c:v>
                </c:pt>
                <c:pt idx="42">
                  <c:v>41102.0</c:v>
                </c:pt>
                <c:pt idx="43">
                  <c:v>41103.0</c:v>
                </c:pt>
                <c:pt idx="44">
                  <c:v>41104.0</c:v>
                </c:pt>
                <c:pt idx="45">
                  <c:v>41105.0</c:v>
                </c:pt>
                <c:pt idx="46">
                  <c:v>41106.0</c:v>
                </c:pt>
                <c:pt idx="47">
                  <c:v>41107.0</c:v>
                </c:pt>
                <c:pt idx="48">
                  <c:v>41108.0</c:v>
                </c:pt>
                <c:pt idx="49">
                  <c:v>41109.0</c:v>
                </c:pt>
                <c:pt idx="50">
                  <c:v>41110.0</c:v>
                </c:pt>
                <c:pt idx="51">
                  <c:v>41111.0</c:v>
                </c:pt>
                <c:pt idx="52">
                  <c:v>41112.0</c:v>
                </c:pt>
                <c:pt idx="53">
                  <c:v>41113.0</c:v>
                </c:pt>
                <c:pt idx="54">
                  <c:v>41114.0</c:v>
                </c:pt>
                <c:pt idx="55">
                  <c:v>41115.0</c:v>
                </c:pt>
                <c:pt idx="56">
                  <c:v>41116.0</c:v>
                </c:pt>
                <c:pt idx="57">
                  <c:v>41117.0</c:v>
                </c:pt>
                <c:pt idx="58">
                  <c:v>41118.0</c:v>
                </c:pt>
                <c:pt idx="59">
                  <c:v>41119.0</c:v>
                </c:pt>
                <c:pt idx="60">
                  <c:v>41120.0</c:v>
                </c:pt>
                <c:pt idx="61">
                  <c:v>41121.0</c:v>
                </c:pt>
                <c:pt idx="62">
                  <c:v>41122.0</c:v>
                </c:pt>
                <c:pt idx="63">
                  <c:v>41123.0</c:v>
                </c:pt>
                <c:pt idx="64">
                  <c:v>41124.0</c:v>
                </c:pt>
                <c:pt idx="65">
                  <c:v>41125.0</c:v>
                </c:pt>
                <c:pt idx="66">
                  <c:v>41126.0</c:v>
                </c:pt>
                <c:pt idx="67">
                  <c:v>41127.0</c:v>
                </c:pt>
                <c:pt idx="68">
                  <c:v>41128.0</c:v>
                </c:pt>
                <c:pt idx="69">
                  <c:v>41129.0</c:v>
                </c:pt>
                <c:pt idx="70">
                  <c:v>41130.0</c:v>
                </c:pt>
                <c:pt idx="71">
                  <c:v>41131.0</c:v>
                </c:pt>
                <c:pt idx="72">
                  <c:v>41132.0</c:v>
                </c:pt>
                <c:pt idx="73">
                  <c:v>41133.0</c:v>
                </c:pt>
                <c:pt idx="74">
                  <c:v>41134.0</c:v>
                </c:pt>
                <c:pt idx="75">
                  <c:v>41135.0</c:v>
                </c:pt>
                <c:pt idx="76">
                  <c:v>41136.0</c:v>
                </c:pt>
                <c:pt idx="77">
                  <c:v>41137.0</c:v>
                </c:pt>
                <c:pt idx="78">
                  <c:v>41138.0</c:v>
                </c:pt>
                <c:pt idx="79">
                  <c:v>41139.0</c:v>
                </c:pt>
                <c:pt idx="80">
                  <c:v>41140.0</c:v>
                </c:pt>
                <c:pt idx="81">
                  <c:v>41141.0</c:v>
                </c:pt>
                <c:pt idx="82">
                  <c:v>41142.0</c:v>
                </c:pt>
                <c:pt idx="83">
                  <c:v>41143.0</c:v>
                </c:pt>
                <c:pt idx="84">
                  <c:v>41144.0</c:v>
                </c:pt>
                <c:pt idx="85">
                  <c:v>41145.0</c:v>
                </c:pt>
                <c:pt idx="86">
                  <c:v>41146.0</c:v>
                </c:pt>
                <c:pt idx="87">
                  <c:v>41147.0</c:v>
                </c:pt>
                <c:pt idx="88">
                  <c:v>41148.0</c:v>
                </c:pt>
                <c:pt idx="89">
                  <c:v>41149.0</c:v>
                </c:pt>
                <c:pt idx="90">
                  <c:v>41150.0</c:v>
                </c:pt>
                <c:pt idx="91">
                  <c:v>41151.0</c:v>
                </c:pt>
                <c:pt idx="92">
                  <c:v>41152.0</c:v>
                </c:pt>
                <c:pt idx="93">
                  <c:v>41153.0</c:v>
                </c:pt>
                <c:pt idx="94">
                  <c:v>41154.0</c:v>
                </c:pt>
                <c:pt idx="95">
                  <c:v>41155.0</c:v>
                </c:pt>
                <c:pt idx="96">
                  <c:v>41156.0</c:v>
                </c:pt>
                <c:pt idx="97">
                  <c:v>41157.0</c:v>
                </c:pt>
                <c:pt idx="98">
                  <c:v>41158.0</c:v>
                </c:pt>
                <c:pt idx="99">
                  <c:v>41159.0</c:v>
                </c:pt>
                <c:pt idx="100">
                  <c:v>41160.0</c:v>
                </c:pt>
                <c:pt idx="101">
                  <c:v>41161.0</c:v>
                </c:pt>
                <c:pt idx="102">
                  <c:v>41162.0</c:v>
                </c:pt>
                <c:pt idx="103">
                  <c:v>41163.0</c:v>
                </c:pt>
                <c:pt idx="104">
                  <c:v>41164.0</c:v>
                </c:pt>
                <c:pt idx="105">
                  <c:v>41165.0</c:v>
                </c:pt>
                <c:pt idx="106">
                  <c:v>41166.0</c:v>
                </c:pt>
                <c:pt idx="107">
                  <c:v>41167.0</c:v>
                </c:pt>
                <c:pt idx="108">
                  <c:v>41168.0</c:v>
                </c:pt>
                <c:pt idx="109">
                  <c:v>41169.0</c:v>
                </c:pt>
                <c:pt idx="110">
                  <c:v>41170.0</c:v>
                </c:pt>
                <c:pt idx="111">
                  <c:v>41171.0</c:v>
                </c:pt>
                <c:pt idx="112">
                  <c:v>41172.0</c:v>
                </c:pt>
                <c:pt idx="113">
                  <c:v>41173.0</c:v>
                </c:pt>
                <c:pt idx="114">
                  <c:v>41174.0</c:v>
                </c:pt>
                <c:pt idx="115">
                  <c:v>41175.0</c:v>
                </c:pt>
                <c:pt idx="116">
                  <c:v>41176.0</c:v>
                </c:pt>
                <c:pt idx="117">
                  <c:v>41177.0</c:v>
                </c:pt>
                <c:pt idx="118">
                  <c:v>41178.0</c:v>
                </c:pt>
                <c:pt idx="119">
                  <c:v>41179.0</c:v>
                </c:pt>
                <c:pt idx="120">
                  <c:v>41180.0</c:v>
                </c:pt>
                <c:pt idx="121">
                  <c:v>41181.0</c:v>
                </c:pt>
                <c:pt idx="122">
                  <c:v>41182.0</c:v>
                </c:pt>
                <c:pt idx="123">
                  <c:v>41183.0</c:v>
                </c:pt>
                <c:pt idx="124">
                  <c:v>41184.0</c:v>
                </c:pt>
                <c:pt idx="125">
                  <c:v>41185.0</c:v>
                </c:pt>
                <c:pt idx="126">
                  <c:v>41186.0</c:v>
                </c:pt>
                <c:pt idx="127">
                  <c:v>41187.0</c:v>
                </c:pt>
                <c:pt idx="128">
                  <c:v>41188.0</c:v>
                </c:pt>
                <c:pt idx="129">
                  <c:v>41189.0</c:v>
                </c:pt>
                <c:pt idx="130">
                  <c:v>41190.0</c:v>
                </c:pt>
                <c:pt idx="131">
                  <c:v>41191.0</c:v>
                </c:pt>
                <c:pt idx="132">
                  <c:v>41192.0</c:v>
                </c:pt>
                <c:pt idx="133">
                  <c:v>41193.0</c:v>
                </c:pt>
                <c:pt idx="134">
                  <c:v>41194.0</c:v>
                </c:pt>
                <c:pt idx="135">
                  <c:v>41195.0</c:v>
                </c:pt>
                <c:pt idx="136">
                  <c:v>41196.0</c:v>
                </c:pt>
                <c:pt idx="137">
                  <c:v>41197.0</c:v>
                </c:pt>
                <c:pt idx="138">
                  <c:v>41198.0</c:v>
                </c:pt>
                <c:pt idx="139">
                  <c:v>41199.0</c:v>
                </c:pt>
                <c:pt idx="140">
                  <c:v>41200.0</c:v>
                </c:pt>
                <c:pt idx="141">
                  <c:v>41201.0</c:v>
                </c:pt>
                <c:pt idx="142">
                  <c:v>41202.0</c:v>
                </c:pt>
                <c:pt idx="143">
                  <c:v>41203.0</c:v>
                </c:pt>
                <c:pt idx="144">
                  <c:v>41204.0</c:v>
                </c:pt>
                <c:pt idx="145">
                  <c:v>41205.0</c:v>
                </c:pt>
                <c:pt idx="146">
                  <c:v>41206.0</c:v>
                </c:pt>
                <c:pt idx="147">
                  <c:v>41207.0</c:v>
                </c:pt>
                <c:pt idx="148">
                  <c:v>41208.0</c:v>
                </c:pt>
                <c:pt idx="149">
                  <c:v>41209.0</c:v>
                </c:pt>
                <c:pt idx="150">
                  <c:v>41210.0</c:v>
                </c:pt>
                <c:pt idx="151">
                  <c:v>41211.0</c:v>
                </c:pt>
                <c:pt idx="152">
                  <c:v>41212.0</c:v>
                </c:pt>
                <c:pt idx="153">
                  <c:v>41213.0</c:v>
                </c:pt>
                <c:pt idx="154">
                  <c:v>41214.0</c:v>
                </c:pt>
                <c:pt idx="155">
                  <c:v>41215.0</c:v>
                </c:pt>
                <c:pt idx="156">
                  <c:v>41216.0</c:v>
                </c:pt>
                <c:pt idx="157">
                  <c:v>41217.0</c:v>
                </c:pt>
                <c:pt idx="158">
                  <c:v>41218.0</c:v>
                </c:pt>
              </c:numCache>
            </c:numRef>
          </c:cat>
          <c:val>
            <c:numRef>
              <c:f>Data_Figure2!$F$3:$F$161</c:f>
              <c:numCache>
                <c:formatCode>#,##0.00</c:formatCode>
                <c:ptCount val="159"/>
                <c:pt idx="0">
                  <c:v>1.114764317704493</c:v>
                </c:pt>
                <c:pt idx="1">
                  <c:v>1.119825458228271</c:v>
                </c:pt>
                <c:pt idx="2">
                  <c:v>1.124951071879741</c:v>
                </c:pt>
                <c:pt idx="3">
                  <c:v>1.130142398526743</c:v>
                </c:pt>
                <c:pt idx="4">
                  <c:v>1.135400710033706</c:v>
                </c:pt>
                <c:pt idx="5">
                  <c:v>1.140727311300499</c:v>
                </c:pt>
                <c:pt idx="6">
                  <c:v>1.146123541342022</c:v>
                </c:pt>
                <c:pt idx="7">
                  <c:v>1.151590774410407</c:v>
                </c:pt>
                <c:pt idx="8">
                  <c:v>1.157130421161817</c:v>
                </c:pt>
                <c:pt idx="9">
                  <c:v>1.162743929869913</c:v>
                </c:pt>
                <c:pt idx="10">
                  <c:v>1.168432787688184</c:v>
                </c:pt>
                <c:pt idx="11">
                  <c:v>1.17419852196346</c:v>
                </c:pt>
                <c:pt idx="12">
                  <c:v>1.180042701603024</c:v>
                </c:pt>
                <c:pt idx="13">
                  <c:v>1.185966938497925</c:v>
                </c:pt>
                <c:pt idx="14">
                  <c:v>1.191972889005169</c:v>
                </c:pt>
                <c:pt idx="15">
                  <c:v>1.19806225549168</c:v>
                </c:pt>
                <c:pt idx="16">
                  <c:v>1.204236787943039</c:v>
                </c:pt>
                <c:pt idx="17">
                  <c:v>1.21049828564019</c:v>
                </c:pt>
                <c:pt idx="18">
                  <c:v>1.216848598907514</c:v>
                </c:pt>
                <c:pt idx="19">
                  <c:v>1.2232896309358</c:v>
                </c:pt>
                <c:pt idx="20">
                  <c:v>1.227460207846446</c:v>
                </c:pt>
                <c:pt idx="21">
                  <c:v>1.232439413860932</c:v>
                </c:pt>
                <c:pt idx="22">
                  <c:v>1.237491309014315</c:v>
                </c:pt>
                <c:pt idx="23">
                  <c:v>1.242617496743484</c:v>
                </c:pt>
                <c:pt idx="24">
                  <c:v>1.247819627994566</c:v>
                </c:pt>
                <c:pt idx="25">
                  <c:v>1.253099402995665</c:v>
                </c:pt>
                <c:pt idx="26">
                  <c:v>1.258458573109561</c:v>
                </c:pt>
                <c:pt idx="27">
                  <c:v>1.263898942770639</c:v>
                </c:pt>
                <c:pt idx="28">
                  <c:v>1.269422371510511</c:v>
                </c:pt>
                <c:pt idx="29">
                  <c:v>1.27503077607715</c:v>
                </c:pt>
                <c:pt idx="30">
                  <c:v>1.280726132652575</c:v>
                </c:pt>
                <c:pt idx="31">
                  <c:v>1.286510479174491</c:v>
                </c:pt>
                <c:pt idx="32">
                  <c:v>1.292385917767617</c:v>
                </c:pt>
                <c:pt idx="33">
                  <c:v>1.298354617290794</c:v>
                </c:pt>
                <c:pt idx="34">
                  <c:v>1.304418816006341</c:v>
                </c:pt>
                <c:pt idx="35">
                  <c:v>1.310580824378591</c:v>
                </c:pt>
                <c:pt idx="36">
                  <c:v>1.316843028008926</c:v>
                </c:pt>
                <c:pt idx="37">
                  <c:v>1.323207890715168</c:v>
                </c:pt>
                <c:pt idx="38">
                  <c:v>1.329677957763662</c:v>
                </c:pt>
                <c:pt idx="39">
                  <c:v>1.336255859262964</c:v>
                </c:pt>
                <c:pt idx="40">
                  <c:v>1.342944313728642</c:v>
                </c:pt>
                <c:pt idx="41">
                  <c:v>1.34974613182933</c:v>
                </c:pt>
                <c:pt idx="42">
                  <c:v>1.356664220324903</c:v>
                </c:pt>
                <c:pt idx="43">
                  <c:v>1.363701586208329</c:v>
                </c:pt>
                <c:pt idx="44">
                  <c:v>1.370861341063642</c:v>
                </c:pt>
                <c:pt idx="45">
                  <c:v>1.378146705653258</c:v>
                </c:pt>
                <c:pt idx="46">
                  <c:v>1.385561014748885</c:v>
                </c:pt>
                <c:pt idx="47">
                  <c:v>1.39310772222122</c:v>
                </c:pt>
                <c:pt idx="48">
                  <c:v>1.400790406404768</c:v>
                </c:pt>
                <c:pt idx="49">
                  <c:v>1.40861277575529</c:v>
                </c:pt>
                <c:pt idx="50">
                  <c:v>1.419768310370768</c:v>
                </c:pt>
                <c:pt idx="51">
                  <c:v>1.431130428960608</c:v>
                </c:pt>
                <c:pt idx="52">
                  <c:v>1.442704923598856</c:v>
                </c:pt>
                <c:pt idx="53">
                  <c:v>1.454497804928391</c:v>
                </c:pt>
                <c:pt idx="54">
                  <c:v>1.462533286342248</c:v>
                </c:pt>
                <c:pt idx="55">
                  <c:v>1.470723296244833</c:v>
                </c:pt>
                <c:pt idx="56">
                  <c:v>1.479072335465914</c:v>
                </c:pt>
                <c:pt idx="57">
                  <c:v>1.487585081338389</c:v>
                </c:pt>
                <c:pt idx="58">
                  <c:v>1.494744153258516</c:v>
                </c:pt>
                <c:pt idx="59">
                  <c:v>1.502046406617045</c:v>
                </c:pt>
                <c:pt idx="60">
                  <c:v>1.516351638601791</c:v>
                </c:pt>
                <c:pt idx="61">
                  <c:v>1.527967826832593</c:v>
                </c:pt>
                <c:pt idx="62">
                  <c:v>1.539823524099081</c:v>
                </c:pt>
                <c:pt idx="63">
                  <c:v>1.551926215058621</c:v>
                </c:pt>
                <c:pt idx="64">
                  <c:v>1.564283699512047</c:v>
                </c:pt>
                <c:pt idx="65">
                  <c:v>1.576904109166609</c:v>
                </c:pt>
                <c:pt idx="66">
                  <c:v>1.58979592548041</c:v>
                </c:pt>
                <c:pt idx="67">
                  <c:v>1.602967998670595</c:v>
                </c:pt>
                <c:pt idx="68">
                  <c:v>1.616429567974852</c:v>
                </c:pt>
                <c:pt idx="69">
                  <c:v>1.630190283263648</c:v>
                </c:pt>
                <c:pt idx="70">
                  <c:v>1.644260228109496</c:v>
                </c:pt>
                <c:pt idx="71">
                  <c:v>1.661312559786206</c:v>
                </c:pt>
                <c:pt idx="72">
                  <c:v>1.678756899087666</c:v>
                </c:pt>
                <c:pt idx="73">
                  <c:v>1.691218649627645</c:v>
                </c:pt>
                <c:pt idx="74">
                  <c:v>1.699597070649577</c:v>
                </c:pt>
                <c:pt idx="75">
                  <c:v>1.70755647729668</c:v>
                </c:pt>
                <c:pt idx="76">
                  <c:v>1.697004977774594</c:v>
                </c:pt>
                <c:pt idx="77">
                  <c:v>1.684521430572229</c:v>
                </c:pt>
                <c:pt idx="78">
                  <c:v>1.675784278523372</c:v>
                </c:pt>
                <c:pt idx="79">
                  <c:v>1.658069938914536</c:v>
                </c:pt>
                <c:pt idx="80">
                  <c:v>1.639907135011805</c:v>
                </c:pt>
                <c:pt idx="81">
                  <c:v>1.621278618188491</c:v>
                </c:pt>
                <c:pt idx="82">
                  <c:v>1.608068170819735</c:v>
                </c:pt>
                <c:pt idx="83">
                  <c:v>1.59451008009917</c:v>
                </c:pt>
                <c:pt idx="84">
                  <c:v>1.582792077658586</c:v>
                </c:pt>
                <c:pt idx="85">
                  <c:v>1.550243189653358</c:v>
                </c:pt>
                <c:pt idx="86">
                  <c:v>1.533613034013278</c:v>
                </c:pt>
                <c:pt idx="87">
                  <c:v>1.526963754191463</c:v>
                </c:pt>
                <c:pt idx="88">
                  <c:v>1.520872468762805</c:v>
                </c:pt>
                <c:pt idx="89">
                  <c:v>1.515361610979062</c:v>
                </c:pt>
                <c:pt idx="90">
                  <c:v>1.511978244584915</c:v>
                </c:pt>
                <c:pt idx="91">
                  <c:v>1.522055556803972</c:v>
                </c:pt>
                <c:pt idx="92">
                  <c:v>1.532433684313149</c:v>
                </c:pt>
                <c:pt idx="93">
                  <c:v>1.543126300534726</c:v>
                </c:pt>
                <c:pt idx="94">
                  <c:v>1.5533382133821</c:v>
                </c:pt>
                <c:pt idx="95">
                  <c:v>1.562127414448567</c:v>
                </c:pt>
                <c:pt idx="96">
                  <c:v>1.570448859246558</c:v>
                </c:pt>
                <c:pt idx="97">
                  <c:v>1.576466504920194</c:v>
                </c:pt>
                <c:pt idx="98">
                  <c:v>1.582681450451983</c:v>
                </c:pt>
                <c:pt idx="99">
                  <c:v>1.589103560834832</c:v>
                </c:pt>
                <c:pt idx="100">
                  <c:v>1.589423711007746</c:v>
                </c:pt>
                <c:pt idx="101">
                  <c:v>1.600645418247645</c:v>
                </c:pt>
                <c:pt idx="102">
                  <c:v>1.606612309055934</c:v>
                </c:pt>
                <c:pt idx="103">
                  <c:v>1.608088740127154</c:v>
                </c:pt>
                <c:pt idx="104">
                  <c:v>1.609618859600965</c:v>
                </c:pt>
                <c:pt idx="105">
                  <c:v>1.612064443124987</c:v>
                </c:pt>
                <c:pt idx="106">
                  <c:v>1.615733620124415</c:v>
                </c:pt>
                <c:pt idx="107">
                  <c:v>1.612350994628173</c:v>
                </c:pt>
                <c:pt idx="108">
                  <c:v>1.60988971232333</c:v>
                </c:pt>
                <c:pt idx="109">
                  <c:v>1.598742914049677</c:v>
                </c:pt>
                <c:pt idx="110">
                  <c:v>1.598958641884091</c:v>
                </c:pt>
                <c:pt idx="111">
                  <c:v>1.609760431484601</c:v>
                </c:pt>
                <c:pt idx="112">
                  <c:v>1.62102187170641</c:v>
                </c:pt>
                <c:pt idx="113">
                  <c:v>1.542732294752361</c:v>
                </c:pt>
                <c:pt idx="114">
                  <c:v>1.460963181044798</c:v>
                </c:pt>
                <c:pt idx="115">
                  <c:v>1.422003001479896</c:v>
                </c:pt>
                <c:pt idx="116">
                  <c:v>1.381230720539882</c:v>
                </c:pt>
                <c:pt idx="117">
                  <c:v>1.338516902412249</c:v>
                </c:pt>
                <c:pt idx="118">
                  <c:v>1.300439307447613</c:v>
                </c:pt>
                <c:pt idx="119">
                  <c:v>1.260457832734747</c:v>
                </c:pt>
                <c:pt idx="120">
                  <c:v>1.234222632601551</c:v>
                </c:pt>
                <c:pt idx="121">
                  <c:v>1.229219792000484</c:v>
                </c:pt>
                <c:pt idx="122">
                  <c:v>1.199329884707484</c:v>
                </c:pt>
                <c:pt idx="123">
                  <c:v>1.166497083293539</c:v>
                </c:pt>
                <c:pt idx="124">
                  <c:v>1.130471801612647</c:v>
                </c:pt>
                <c:pt idx="125">
                  <c:v>1.092327385715231</c:v>
                </c:pt>
                <c:pt idx="126">
                  <c:v>1.101967767096439</c:v>
                </c:pt>
                <c:pt idx="127">
                  <c:v>1.083692022957206</c:v>
                </c:pt>
                <c:pt idx="128">
                  <c:v>1.022426238625823</c:v>
                </c:pt>
                <c:pt idx="129">
                  <c:v>0.995007680208017</c:v>
                </c:pt>
                <c:pt idx="130">
                  <c:v>0.965698186726915</c:v>
                </c:pt>
                <c:pt idx="131">
                  <c:v>0.904688546359994</c:v>
                </c:pt>
                <c:pt idx="132">
                  <c:v>0.920397441550254</c:v>
                </c:pt>
                <c:pt idx="133">
                  <c:v>0.915689554665664</c:v>
                </c:pt>
                <c:pt idx="134">
                  <c:v>0.904569339547928</c:v>
                </c:pt>
                <c:pt idx="135">
                  <c:v>0.851615410759913</c:v>
                </c:pt>
                <c:pt idx="136">
                  <c:v>0.836742388070818</c:v>
                </c:pt>
                <c:pt idx="137">
                  <c:v>0.820517272409988</c:v>
                </c:pt>
                <c:pt idx="138">
                  <c:v>0.817636492663931</c:v>
                </c:pt>
                <c:pt idx="139">
                  <c:v>0.778758885040148</c:v>
                </c:pt>
                <c:pt idx="140">
                  <c:v>0.754158374065567</c:v>
                </c:pt>
                <c:pt idx="141">
                  <c:v>0.769087792639894</c:v>
                </c:pt>
                <c:pt idx="142">
                  <c:v>0.782688463255465</c:v>
                </c:pt>
                <c:pt idx="143">
                  <c:v>0.813882210260062</c:v>
                </c:pt>
                <c:pt idx="144">
                  <c:v>0.838752662051892</c:v>
                </c:pt>
                <c:pt idx="145">
                  <c:v>0.772712391429376</c:v>
                </c:pt>
                <c:pt idx="146">
                  <c:v>0.77906657905875</c:v>
                </c:pt>
                <c:pt idx="147">
                  <c:v>0.688828526728377</c:v>
                </c:pt>
                <c:pt idx="148">
                  <c:v>0.745456936158728</c:v>
                </c:pt>
                <c:pt idx="149">
                  <c:v>0.777407712005</c:v>
                </c:pt>
                <c:pt idx="150">
                  <c:v>0.824623495545699</c:v>
                </c:pt>
                <c:pt idx="151">
                  <c:v>0.883643224971572</c:v>
                </c:pt>
                <c:pt idx="152">
                  <c:v>0.993596291442809</c:v>
                </c:pt>
                <c:pt idx="153">
                  <c:v>1.007781713169692</c:v>
                </c:pt>
                <c:pt idx="154">
                  <c:v>0.856361065994088</c:v>
                </c:pt>
                <c:pt idx="155">
                  <c:v>0.766487594715507</c:v>
                </c:pt>
                <c:pt idx="156">
                  <c:v>0.774446322053071</c:v>
                </c:pt>
                <c:pt idx="157">
                  <c:v>0.952255096515813</c:v>
                </c:pt>
                <c:pt idx="158">
                  <c:v>1.310167740222013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Data_Figure2!$G$2</c:f>
              <c:strCache>
                <c:ptCount val="1"/>
                <c:pt idx="0">
                  <c:v>BigIssue</c:v>
                </c:pt>
              </c:strCache>
            </c:strRef>
          </c:tx>
          <c:spPr>
            <a:ln w="19050" cap="rnd" cmpd="sng" algn="ctr">
              <a:solidFill>
                <a:sysClr val="windowText" lastClr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Data_Figure2!$C$3:$C$161</c:f>
              <c:numCache>
                <c:formatCode>m/d/yyyy;@</c:formatCode>
                <c:ptCount val="159"/>
                <c:pt idx="0">
                  <c:v>41060.0</c:v>
                </c:pt>
                <c:pt idx="1">
                  <c:v>41061.0</c:v>
                </c:pt>
                <c:pt idx="2">
                  <c:v>41062.0</c:v>
                </c:pt>
                <c:pt idx="3">
                  <c:v>41063.0</c:v>
                </c:pt>
                <c:pt idx="4">
                  <c:v>41064.0</c:v>
                </c:pt>
                <c:pt idx="5">
                  <c:v>41065.0</c:v>
                </c:pt>
                <c:pt idx="6">
                  <c:v>41066.0</c:v>
                </c:pt>
                <c:pt idx="7">
                  <c:v>41067.0</c:v>
                </c:pt>
                <c:pt idx="8">
                  <c:v>41068.0</c:v>
                </c:pt>
                <c:pt idx="9">
                  <c:v>41069.0</c:v>
                </c:pt>
                <c:pt idx="10">
                  <c:v>41070.0</c:v>
                </c:pt>
                <c:pt idx="11">
                  <c:v>41071.0</c:v>
                </c:pt>
                <c:pt idx="12">
                  <c:v>41072.0</c:v>
                </c:pt>
                <c:pt idx="13">
                  <c:v>41073.0</c:v>
                </c:pt>
                <c:pt idx="14">
                  <c:v>41074.0</c:v>
                </c:pt>
                <c:pt idx="15">
                  <c:v>41075.0</c:v>
                </c:pt>
                <c:pt idx="16">
                  <c:v>41076.0</c:v>
                </c:pt>
                <c:pt idx="17">
                  <c:v>41077.0</c:v>
                </c:pt>
                <c:pt idx="18">
                  <c:v>41078.0</c:v>
                </c:pt>
                <c:pt idx="19">
                  <c:v>41079.0</c:v>
                </c:pt>
                <c:pt idx="20">
                  <c:v>41080.0</c:v>
                </c:pt>
                <c:pt idx="21">
                  <c:v>41081.0</c:v>
                </c:pt>
                <c:pt idx="22">
                  <c:v>41082.0</c:v>
                </c:pt>
                <c:pt idx="23">
                  <c:v>41083.0</c:v>
                </c:pt>
                <c:pt idx="24">
                  <c:v>41084.0</c:v>
                </c:pt>
                <c:pt idx="25">
                  <c:v>41085.0</c:v>
                </c:pt>
                <c:pt idx="26">
                  <c:v>41086.0</c:v>
                </c:pt>
                <c:pt idx="27">
                  <c:v>41087.0</c:v>
                </c:pt>
                <c:pt idx="28">
                  <c:v>41088.0</c:v>
                </c:pt>
                <c:pt idx="29">
                  <c:v>41089.0</c:v>
                </c:pt>
                <c:pt idx="30">
                  <c:v>41090.0</c:v>
                </c:pt>
                <c:pt idx="31">
                  <c:v>41091.0</c:v>
                </c:pt>
                <c:pt idx="32">
                  <c:v>41092.0</c:v>
                </c:pt>
                <c:pt idx="33">
                  <c:v>41093.0</c:v>
                </c:pt>
                <c:pt idx="34">
                  <c:v>41094.0</c:v>
                </c:pt>
                <c:pt idx="35">
                  <c:v>41095.0</c:v>
                </c:pt>
                <c:pt idx="36">
                  <c:v>41096.0</c:v>
                </c:pt>
                <c:pt idx="37">
                  <c:v>41097.0</c:v>
                </c:pt>
                <c:pt idx="38">
                  <c:v>41098.0</c:v>
                </c:pt>
                <c:pt idx="39">
                  <c:v>41099.0</c:v>
                </c:pt>
                <c:pt idx="40">
                  <c:v>41100.0</c:v>
                </c:pt>
                <c:pt idx="41">
                  <c:v>41101.0</c:v>
                </c:pt>
                <c:pt idx="42">
                  <c:v>41102.0</c:v>
                </c:pt>
                <c:pt idx="43">
                  <c:v>41103.0</c:v>
                </c:pt>
                <c:pt idx="44">
                  <c:v>41104.0</c:v>
                </c:pt>
                <c:pt idx="45">
                  <c:v>41105.0</c:v>
                </c:pt>
                <c:pt idx="46">
                  <c:v>41106.0</c:v>
                </c:pt>
                <c:pt idx="47">
                  <c:v>41107.0</c:v>
                </c:pt>
                <c:pt idx="48">
                  <c:v>41108.0</c:v>
                </c:pt>
                <c:pt idx="49">
                  <c:v>41109.0</c:v>
                </c:pt>
                <c:pt idx="50">
                  <c:v>41110.0</c:v>
                </c:pt>
                <c:pt idx="51">
                  <c:v>41111.0</c:v>
                </c:pt>
                <c:pt idx="52">
                  <c:v>41112.0</c:v>
                </c:pt>
                <c:pt idx="53">
                  <c:v>41113.0</c:v>
                </c:pt>
                <c:pt idx="54">
                  <c:v>41114.0</c:v>
                </c:pt>
                <c:pt idx="55">
                  <c:v>41115.0</c:v>
                </c:pt>
                <c:pt idx="56">
                  <c:v>41116.0</c:v>
                </c:pt>
                <c:pt idx="57">
                  <c:v>41117.0</c:v>
                </c:pt>
                <c:pt idx="58">
                  <c:v>41118.0</c:v>
                </c:pt>
                <c:pt idx="59">
                  <c:v>41119.0</c:v>
                </c:pt>
                <c:pt idx="60">
                  <c:v>41120.0</c:v>
                </c:pt>
                <c:pt idx="61">
                  <c:v>41121.0</c:v>
                </c:pt>
                <c:pt idx="62">
                  <c:v>41122.0</c:v>
                </c:pt>
                <c:pt idx="63">
                  <c:v>41123.0</c:v>
                </c:pt>
                <c:pt idx="64">
                  <c:v>41124.0</c:v>
                </c:pt>
                <c:pt idx="65">
                  <c:v>41125.0</c:v>
                </c:pt>
                <c:pt idx="66">
                  <c:v>41126.0</c:v>
                </c:pt>
                <c:pt idx="67">
                  <c:v>41127.0</c:v>
                </c:pt>
                <c:pt idx="68">
                  <c:v>41128.0</c:v>
                </c:pt>
                <c:pt idx="69">
                  <c:v>41129.0</c:v>
                </c:pt>
                <c:pt idx="70">
                  <c:v>41130.0</c:v>
                </c:pt>
                <c:pt idx="71">
                  <c:v>41131.0</c:v>
                </c:pt>
                <c:pt idx="72">
                  <c:v>41132.0</c:v>
                </c:pt>
                <c:pt idx="73">
                  <c:v>41133.0</c:v>
                </c:pt>
                <c:pt idx="74">
                  <c:v>41134.0</c:v>
                </c:pt>
                <c:pt idx="75">
                  <c:v>41135.0</c:v>
                </c:pt>
                <c:pt idx="76">
                  <c:v>41136.0</c:v>
                </c:pt>
                <c:pt idx="77">
                  <c:v>41137.0</c:v>
                </c:pt>
                <c:pt idx="78">
                  <c:v>41138.0</c:v>
                </c:pt>
                <c:pt idx="79">
                  <c:v>41139.0</c:v>
                </c:pt>
                <c:pt idx="80">
                  <c:v>41140.0</c:v>
                </c:pt>
                <c:pt idx="81">
                  <c:v>41141.0</c:v>
                </c:pt>
                <c:pt idx="82">
                  <c:v>41142.0</c:v>
                </c:pt>
                <c:pt idx="83">
                  <c:v>41143.0</c:v>
                </c:pt>
                <c:pt idx="84">
                  <c:v>41144.0</c:v>
                </c:pt>
                <c:pt idx="85">
                  <c:v>41145.0</c:v>
                </c:pt>
                <c:pt idx="86">
                  <c:v>41146.0</c:v>
                </c:pt>
                <c:pt idx="87">
                  <c:v>41147.0</c:v>
                </c:pt>
                <c:pt idx="88">
                  <c:v>41148.0</c:v>
                </c:pt>
                <c:pt idx="89">
                  <c:v>41149.0</c:v>
                </c:pt>
                <c:pt idx="90">
                  <c:v>41150.0</c:v>
                </c:pt>
                <c:pt idx="91">
                  <c:v>41151.0</c:v>
                </c:pt>
                <c:pt idx="92">
                  <c:v>41152.0</c:v>
                </c:pt>
                <c:pt idx="93">
                  <c:v>41153.0</c:v>
                </c:pt>
                <c:pt idx="94">
                  <c:v>41154.0</c:v>
                </c:pt>
                <c:pt idx="95">
                  <c:v>41155.0</c:v>
                </c:pt>
                <c:pt idx="96">
                  <c:v>41156.0</c:v>
                </c:pt>
                <c:pt idx="97">
                  <c:v>41157.0</c:v>
                </c:pt>
                <c:pt idx="98">
                  <c:v>41158.0</c:v>
                </c:pt>
                <c:pt idx="99">
                  <c:v>41159.0</c:v>
                </c:pt>
                <c:pt idx="100">
                  <c:v>41160.0</c:v>
                </c:pt>
                <c:pt idx="101">
                  <c:v>41161.0</c:v>
                </c:pt>
                <c:pt idx="102">
                  <c:v>41162.0</c:v>
                </c:pt>
                <c:pt idx="103">
                  <c:v>41163.0</c:v>
                </c:pt>
                <c:pt idx="104">
                  <c:v>41164.0</c:v>
                </c:pt>
                <c:pt idx="105">
                  <c:v>41165.0</c:v>
                </c:pt>
                <c:pt idx="106">
                  <c:v>41166.0</c:v>
                </c:pt>
                <c:pt idx="107">
                  <c:v>41167.0</c:v>
                </c:pt>
                <c:pt idx="108">
                  <c:v>41168.0</c:v>
                </c:pt>
                <c:pt idx="109">
                  <c:v>41169.0</c:v>
                </c:pt>
                <c:pt idx="110">
                  <c:v>41170.0</c:v>
                </c:pt>
                <c:pt idx="111">
                  <c:v>41171.0</c:v>
                </c:pt>
                <c:pt idx="112">
                  <c:v>41172.0</c:v>
                </c:pt>
                <c:pt idx="113">
                  <c:v>41173.0</c:v>
                </c:pt>
                <c:pt idx="114">
                  <c:v>41174.0</c:v>
                </c:pt>
                <c:pt idx="115">
                  <c:v>41175.0</c:v>
                </c:pt>
                <c:pt idx="116">
                  <c:v>41176.0</c:v>
                </c:pt>
                <c:pt idx="117">
                  <c:v>41177.0</c:v>
                </c:pt>
                <c:pt idx="118">
                  <c:v>41178.0</c:v>
                </c:pt>
                <c:pt idx="119">
                  <c:v>41179.0</c:v>
                </c:pt>
                <c:pt idx="120">
                  <c:v>41180.0</c:v>
                </c:pt>
                <c:pt idx="121">
                  <c:v>41181.0</c:v>
                </c:pt>
                <c:pt idx="122">
                  <c:v>41182.0</c:v>
                </c:pt>
                <c:pt idx="123">
                  <c:v>41183.0</c:v>
                </c:pt>
                <c:pt idx="124">
                  <c:v>41184.0</c:v>
                </c:pt>
                <c:pt idx="125">
                  <c:v>41185.0</c:v>
                </c:pt>
                <c:pt idx="126">
                  <c:v>41186.0</c:v>
                </c:pt>
                <c:pt idx="127">
                  <c:v>41187.0</c:v>
                </c:pt>
                <c:pt idx="128">
                  <c:v>41188.0</c:v>
                </c:pt>
                <c:pt idx="129">
                  <c:v>41189.0</c:v>
                </c:pt>
                <c:pt idx="130">
                  <c:v>41190.0</c:v>
                </c:pt>
                <c:pt idx="131">
                  <c:v>41191.0</c:v>
                </c:pt>
                <c:pt idx="132">
                  <c:v>41192.0</c:v>
                </c:pt>
                <c:pt idx="133">
                  <c:v>41193.0</c:v>
                </c:pt>
                <c:pt idx="134">
                  <c:v>41194.0</c:v>
                </c:pt>
                <c:pt idx="135">
                  <c:v>41195.0</c:v>
                </c:pt>
                <c:pt idx="136">
                  <c:v>41196.0</c:v>
                </c:pt>
                <c:pt idx="137">
                  <c:v>41197.0</c:v>
                </c:pt>
                <c:pt idx="138">
                  <c:v>41198.0</c:v>
                </c:pt>
                <c:pt idx="139">
                  <c:v>41199.0</c:v>
                </c:pt>
                <c:pt idx="140">
                  <c:v>41200.0</c:v>
                </c:pt>
                <c:pt idx="141">
                  <c:v>41201.0</c:v>
                </c:pt>
                <c:pt idx="142">
                  <c:v>41202.0</c:v>
                </c:pt>
                <c:pt idx="143">
                  <c:v>41203.0</c:v>
                </c:pt>
                <c:pt idx="144">
                  <c:v>41204.0</c:v>
                </c:pt>
                <c:pt idx="145">
                  <c:v>41205.0</c:v>
                </c:pt>
                <c:pt idx="146">
                  <c:v>41206.0</c:v>
                </c:pt>
                <c:pt idx="147">
                  <c:v>41207.0</c:v>
                </c:pt>
                <c:pt idx="148">
                  <c:v>41208.0</c:v>
                </c:pt>
                <c:pt idx="149">
                  <c:v>41209.0</c:v>
                </c:pt>
                <c:pt idx="150">
                  <c:v>41210.0</c:v>
                </c:pt>
                <c:pt idx="151">
                  <c:v>41211.0</c:v>
                </c:pt>
                <c:pt idx="152">
                  <c:v>41212.0</c:v>
                </c:pt>
                <c:pt idx="153">
                  <c:v>41213.0</c:v>
                </c:pt>
                <c:pt idx="154">
                  <c:v>41214.0</c:v>
                </c:pt>
                <c:pt idx="155">
                  <c:v>41215.0</c:v>
                </c:pt>
                <c:pt idx="156">
                  <c:v>41216.0</c:v>
                </c:pt>
                <c:pt idx="157">
                  <c:v>41217.0</c:v>
                </c:pt>
                <c:pt idx="158">
                  <c:v>41218.0</c:v>
                </c:pt>
              </c:numCache>
            </c:numRef>
          </c:cat>
          <c:val>
            <c:numRef>
              <c:f>Data_Figure2!$G$3:$G$161</c:f>
              <c:numCache>
                <c:formatCode>#,##0.00</c:formatCode>
                <c:ptCount val="159"/>
                <c:pt idx="0">
                  <c:v>0.792725857072763</c:v>
                </c:pt>
                <c:pt idx="1">
                  <c:v>0.794696691287285</c:v>
                </c:pt>
                <c:pt idx="2">
                  <c:v>0.796692631670146</c:v>
                </c:pt>
                <c:pt idx="3">
                  <c:v>0.798714161032274</c:v>
                </c:pt>
                <c:pt idx="4">
                  <c:v>0.800761774644236</c:v>
                </c:pt>
                <c:pt idx="5">
                  <c:v>0.802835980640769</c:v>
                </c:pt>
                <c:pt idx="6">
                  <c:v>0.801918451252828</c:v>
                </c:pt>
                <c:pt idx="7">
                  <c:v>0.800988849109783</c:v>
                </c:pt>
                <c:pt idx="8">
                  <c:v>0.800046934355572</c:v>
                </c:pt>
                <c:pt idx="9">
                  <c:v>0.799092460737971</c:v>
                </c:pt>
                <c:pt idx="10">
                  <c:v>0.79812517539396</c:v>
                </c:pt>
                <c:pt idx="11">
                  <c:v>0.79714481862638</c:v>
                </c:pt>
                <c:pt idx="12">
                  <c:v>0.796151123671487</c:v>
                </c:pt>
                <c:pt idx="13">
                  <c:v>0.795143816456938</c:v>
                </c:pt>
                <c:pt idx="14">
                  <c:v>0.794122615349774</c:v>
                </c:pt>
                <c:pt idx="15">
                  <c:v>0.7930872308939</c:v>
                </c:pt>
                <c:pt idx="16">
                  <c:v>0.792037365536544</c:v>
                </c:pt>
                <c:pt idx="17">
                  <c:v>0.79097271334317</c:v>
                </c:pt>
                <c:pt idx="18">
                  <c:v>0.787252262140561</c:v>
                </c:pt>
                <c:pt idx="19">
                  <c:v>0.786967571634653</c:v>
                </c:pt>
                <c:pt idx="20">
                  <c:v>0.786678784862473</c:v>
                </c:pt>
                <c:pt idx="21">
                  <c:v>0.786385812774755</c:v>
                </c:pt>
                <c:pt idx="22">
                  <c:v>0.786088563722252</c:v>
                </c:pt>
                <c:pt idx="23">
                  <c:v>0.785786943360154</c:v>
                </c:pt>
                <c:pt idx="24">
                  <c:v>0.785480854548246</c:v>
                </c:pt>
                <c:pt idx="25">
                  <c:v>0.785170197246609</c:v>
                </c:pt>
                <c:pt idx="26">
                  <c:v>0.784854868406602</c:v>
                </c:pt>
                <c:pt idx="27">
                  <c:v>0.784534761856897</c:v>
                </c:pt>
                <c:pt idx="28">
                  <c:v>0.784209768184296</c:v>
                </c:pt>
                <c:pt idx="29">
                  <c:v>0.783879774609039</c:v>
                </c:pt>
                <c:pt idx="30">
                  <c:v>0.783544664854322</c:v>
                </c:pt>
                <c:pt idx="31">
                  <c:v>0.783204319009686</c:v>
                </c:pt>
                <c:pt idx="32">
                  <c:v>0.784280252987354</c:v>
                </c:pt>
                <c:pt idx="33">
                  <c:v>0.785373265282128</c:v>
                </c:pt>
                <c:pt idx="34">
                  <c:v>0.786483765773618</c:v>
                </c:pt>
                <c:pt idx="35">
                  <c:v>0.787612177563359</c:v>
                </c:pt>
                <c:pt idx="36">
                  <c:v>0.788758937512282</c:v>
                </c:pt>
                <c:pt idx="37">
                  <c:v>0.789924496804629</c:v>
                </c:pt>
                <c:pt idx="38">
                  <c:v>0.791109321539826</c:v>
                </c:pt>
                <c:pt idx="39">
                  <c:v>0.792001471973707</c:v>
                </c:pt>
                <c:pt idx="40">
                  <c:v>0.798383610149783</c:v>
                </c:pt>
                <c:pt idx="41">
                  <c:v>0.804873920159351</c:v>
                </c:pt>
                <c:pt idx="42">
                  <c:v>0.810036957898887</c:v>
                </c:pt>
                <c:pt idx="43">
                  <c:v>0.815289013530484</c:v>
                </c:pt>
                <c:pt idx="44">
                  <c:v>0.820632409260021</c:v>
                </c:pt>
                <c:pt idx="45">
                  <c:v>0.826069548774287</c:v>
                </c:pt>
                <c:pt idx="46">
                  <c:v>0.831602920846328</c:v>
                </c:pt>
                <c:pt idx="47">
                  <c:v>0.834432011248791</c:v>
                </c:pt>
                <c:pt idx="48">
                  <c:v>0.837312076253099</c:v>
                </c:pt>
                <c:pt idx="49">
                  <c:v>0.840244506075668</c:v>
                </c:pt>
                <c:pt idx="50">
                  <c:v>0.843230741950027</c:v>
                </c:pt>
                <c:pt idx="51">
                  <c:v>0.846272278488726</c:v>
                </c:pt>
                <c:pt idx="52">
                  <c:v>0.849370666177681</c:v>
                </c:pt>
                <c:pt idx="53">
                  <c:v>0.846400806135101</c:v>
                </c:pt>
                <c:pt idx="54">
                  <c:v>0.843374377329805</c:v>
                </c:pt>
                <c:pt idx="55">
                  <c:v>0.840289747970561</c:v>
                </c:pt>
                <c:pt idx="56">
                  <c:v>0.837145222895604</c:v>
                </c:pt>
                <c:pt idx="57">
                  <c:v>0.833939040466235</c:v>
                </c:pt>
                <c:pt idx="58">
                  <c:v>0.830669369275889</c:v>
                </c:pt>
                <c:pt idx="59">
                  <c:v>0.827334304661737</c:v>
                </c:pt>
                <c:pt idx="60">
                  <c:v>0.823931865004873</c:v>
                </c:pt>
                <c:pt idx="61">
                  <c:v>0.820459987803993</c:v>
                </c:pt>
                <c:pt idx="62">
                  <c:v>0.816916525506187</c:v>
                </c:pt>
                <c:pt idx="63">
                  <c:v>0.813299241077178</c:v>
                </c:pt>
                <c:pt idx="64">
                  <c:v>0.809605803291768</c:v>
                </c:pt>
                <c:pt idx="65">
                  <c:v>0.805833781723689</c:v>
                </c:pt>
                <c:pt idx="66">
                  <c:v>0.801980641412211</c:v>
                </c:pt>
                <c:pt idx="67">
                  <c:v>0.798043737180918</c:v>
                </c:pt>
                <c:pt idx="68">
                  <c:v>0.794020307581904</c:v>
                </c:pt>
                <c:pt idx="69">
                  <c:v>0.791105320415089</c:v>
                </c:pt>
                <c:pt idx="70">
                  <c:v>0.788124827918682</c:v>
                </c:pt>
                <c:pt idx="71">
                  <c:v>0.785076596956447</c:v>
                </c:pt>
                <c:pt idx="72">
                  <c:v>0.781958291719219</c:v>
                </c:pt>
                <c:pt idx="73">
                  <c:v>0.778767467755544</c:v>
                </c:pt>
                <c:pt idx="74">
                  <c:v>0.775501565580958</c:v>
                </c:pt>
                <c:pt idx="75">
                  <c:v>0.772157903830787</c:v>
                </c:pt>
                <c:pt idx="76">
                  <c:v>0.768733671917962</c:v>
                </c:pt>
                <c:pt idx="77">
                  <c:v>0.765225922153604</c:v>
                </c:pt>
                <c:pt idx="78">
                  <c:v>0.761631561283953</c:v>
                </c:pt>
                <c:pt idx="79">
                  <c:v>0.757947341392561</c:v>
                </c:pt>
                <c:pt idx="80">
                  <c:v>0.754169850111514</c:v>
                </c:pt>
                <c:pt idx="81">
                  <c:v>0.75029550007967</c:v>
                </c:pt>
                <c:pt idx="82">
                  <c:v>0.749513453696526</c:v>
                </c:pt>
                <c:pt idx="83">
                  <c:v>0.748710827145405</c:v>
                </c:pt>
                <c:pt idx="84">
                  <c:v>0.741806670864089</c:v>
                </c:pt>
                <c:pt idx="85">
                  <c:v>0.735781046603896</c:v>
                </c:pt>
                <c:pt idx="86">
                  <c:v>0.729590336747534</c:v>
                </c:pt>
                <c:pt idx="87">
                  <c:v>0.72049374117927</c:v>
                </c:pt>
                <c:pt idx="88">
                  <c:v>0.700719210753937</c:v>
                </c:pt>
                <c:pt idx="89">
                  <c:v>0.680379693745023</c:v>
                </c:pt>
                <c:pt idx="90">
                  <c:v>0.65945062551846</c:v>
                </c:pt>
                <c:pt idx="91">
                  <c:v>0.637905996461703</c:v>
                </c:pt>
                <c:pt idx="92">
                  <c:v>0.615718244149521</c:v>
                </c:pt>
                <c:pt idx="93">
                  <c:v>0.592858135706667</c:v>
                </c:pt>
                <c:pt idx="94">
                  <c:v>0.569294639311725</c:v>
                </c:pt>
                <c:pt idx="95">
                  <c:v>0.544994783654441</c:v>
                </c:pt>
                <c:pt idx="96">
                  <c:v>0.522779988739243</c:v>
                </c:pt>
                <c:pt idx="97">
                  <c:v>0.499848587536457</c:v>
                </c:pt>
                <c:pt idx="98">
                  <c:v>0.476165337113907</c:v>
                </c:pt>
                <c:pt idx="99">
                  <c:v>0.451692645010606</c:v>
                </c:pt>
                <c:pt idx="100">
                  <c:v>0.426390370124142</c:v>
                </c:pt>
                <c:pt idx="101">
                  <c:v>0.400215603000214</c:v>
                </c:pt>
                <c:pt idx="102">
                  <c:v>0.385650870427295</c:v>
                </c:pt>
                <c:pt idx="103">
                  <c:v>0.370565968833915</c:v>
                </c:pt>
                <c:pt idx="104">
                  <c:v>0.361850425828948</c:v>
                </c:pt>
                <c:pt idx="105">
                  <c:v>0.359237720660372</c:v>
                </c:pt>
                <c:pt idx="106">
                  <c:v>0.356526422843925</c:v>
                </c:pt>
                <c:pt idx="107">
                  <c:v>0.353710844342229</c:v>
                </c:pt>
                <c:pt idx="108">
                  <c:v>0.350784850997331</c:v>
                </c:pt>
                <c:pt idx="109">
                  <c:v>0.350986695301279</c:v>
                </c:pt>
                <c:pt idx="110">
                  <c:v>0.355125718491381</c:v>
                </c:pt>
                <c:pt idx="111">
                  <c:v>0.359437200981069</c:v>
                </c:pt>
                <c:pt idx="112">
                  <c:v>0.363932150810745</c:v>
                </c:pt>
                <c:pt idx="113">
                  <c:v>0.368622533241711</c:v>
                </c:pt>
                <c:pt idx="114">
                  <c:v>0.373521377114053</c:v>
                </c:pt>
                <c:pt idx="115">
                  <c:v>0.378642895707865</c:v>
                </c:pt>
                <c:pt idx="116">
                  <c:v>0.384002624468831</c:v>
                </c:pt>
                <c:pt idx="117">
                  <c:v>0.392866636662195</c:v>
                </c:pt>
                <c:pt idx="118">
                  <c:v>0.402163039694259</c:v>
                </c:pt>
                <c:pt idx="119">
                  <c:v>0.411924262877927</c:v>
                </c:pt>
                <c:pt idx="120">
                  <c:v>0.414384220973234</c:v>
                </c:pt>
                <c:pt idx="121">
                  <c:v>0.416973650547242</c:v>
                </c:pt>
                <c:pt idx="122">
                  <c:v>0.422572202984732</c:v>
                </c:pt>
                <c:pt idx="123">
                  <c:v>0.428027911939512</c:v>
                </c:pt>
                <c:pt idx="124">
                  <c:v>0.433795375691707</c:v>
                </c:pt>
                <c:pt idx="125">
                  <c:v>0.439902102017561</c:v>
                </c:pt>
                <c:pt idx="126">
                  <c:v>0.446378932969224</c:v>
                </c:pt>
                <c:pt idx="127">
                  <c:v>0.453260565855367</c:v>
                </c:pt>
                <c:pt idx="128">
                  <c:v>0.460586175056744</c:v>
                </c:pt>
                <c:pt idx="129">
                  <c:v>0.46840015820488</c:v>
                </c:pt>
                <c:pt idx="130">
                  <c:v>0.476753036742542</c:v>
                </c:pt>
                <c:pt idx="131">
                  <c:v>0.485702549461466</c:v>
                </c:pt>
                <c:pt idx="132">
                  <c:v>0.495314989048459</c:v>
                </c:pt>
                <c:pt idx="133">
                  <c:v>0.50566684706522</c:v>
                </c:pt>
                <c:pt idx="134">
                  <c:v>0.516846853723322</c:v>
                </c:pt>
                <c:pt idx="135">
                  <c:v>0.528958527602932</c:v>
                </c:pt>
                <c:pt idx="136">
                  <c:v>0.544168324553258</c:v>
                </c:pt>
                <c:pt idx="137">
                  <c:v>0.560760830317251</c:v>
                </c:pt>
                <c:pt idx="138">
                  <c:v>0.578933574725433</c:v>
                </c:pt>
                <c:pt idx="139">
                  <c:v>0.598923593574434</c:v>
                </c:pt>
                <c:pt idx="140">
                  <c:v>0.621017824933856</c:v>
                </c:pt>
                <c:pt idx="141">
                  <c:v>0.645566970888768</c:v>
                </c:pt>
                <c:pt idx="142">
                  <c:v>0.673004251661907</c:v>
                </c:pt>
                <c:pt idx="143">
                  <c:v>0.699702049088408</c:v>
                </c:pt>
                <c:pt idx="144">
                  <c:v>0.724995572666364</c:v>
                </c:pt>
                <c:pt idx="145">
                  <c:v>0.753902456755456</c:v>
                </c:pt>
                <c:pt idx="146">
                  <c:v>0.753012022806786</c:v>
                </c:pt>
                <c:pt idx="147">
                  <c:v>0.751973183200004</c:v>
                </c:pt>
                <c:pt idx="148">
                  <c:v>0.750745463664716</c:v>
                </c:pt>
                <c:pt idx="149">
                  <c:v>0.749272200222371</c:v>
                </c:pt>
                <c:pt idx="150">
                  <c:v>0.74747154490395</c:v>
                </c:pt>
                <c:pt idx="151">
                  <c:v>0.745220725755923</c:v>
                </c:pt>
                <c:pt idx="152">
                  <c:v>0.742326815422745</c:v>
                </c:pt>
                <c:pt idx="153">
                  <c:v>0.738468268311841</c:v>
                </c:pt>
                <c:pt idx="154">
                  <c:v>0.733066302356576</c:v>
                </c:pt>
                <c:pt idx="155">
                  <c:v>0.724963353423678</c:v>
                </c:pt>
                <c:pt idx="156">
                  <c:v>0.711458438535516</c:v>
                </c:pt>
                <c:pt idx="157">
                  <c:v>0.68444860875919</c:v>
                </c:pt>
                <c:pt idx="158">
                  <c:v>0.603419119430214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842968"/>
        <c:axId val="-2134146296"/>
      </c:lineChart>
      <c:dateAx>
        <c:axId val="-2103842968"/>
        <c:scaling>
          <c:orientation val="minMax"/>
        </c:scaling>
        <c:delete val="0"/>
        <c:axPos val="b"/>
        <c:numFmt formatCode="m/d/yyyy;@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134146296"/>
        <c:crosses val="autoZero"/>
        <c:auto val="1"/>
        <c:lblOffset val="100"/>
        <c:baseTimeUnit val="days"/>
      </c:dateAx>
      <c:valAx>
        <c:axId val="-2134146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MAE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#,##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10384296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9525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Data_Figure2!$D$2</c:f>
              <c:strCache>
                <c:ptCount val="1"/>
                <c:pt idx="0">
                  <c:v>PollyVote</c:v>
                </c:pt>
              </c:strCache>
            </c:strRef>
          </c:tx>
          <c:spPr>
            <a:ln w="12700" cmpd="sng">
              <a:solidFill>
                <a:srgbClr val="4A86E8"/>
              </a:solidFill>
            </a:ln>
          </c:spPr>
          <c:marker>
            <c:symbol val="none"/>
          </c:marker>
          <c:cat>
            <c:numRef>
              <c:f>Data_Figure2!$C$3:$C$161</c:f>
              <c:numCache>
                <c:formatCode>m/d/yyyy;@</c:formatCode>
                <c:ptCount val="159"/>
                <c:pt idx="0">
                  <c:v>41060.0</c:v>
                </c:pt>
                <c:pt idx="1">
                  <c:v>41061.0</c:v>
                </c:pt>
                <c:pt idx="2">
                  <c:v>41062.0</c:v>
                </c:pt>
                <c:pt idx="3">
                  <c:v>41063.0</c:v>
                </c:pt>
                <c:pt idx="4">
                  <c:v>41064.0</c:v>
                </c:pt>
                <c:pt idx="5">
                  <c:v>41065.0</c:v>
                </c:pt>
                <c:pt idx="6">
                  <c:v>41066.0</c:v>
                </c:pt>
                <c:pt idx="7">
                  <c:v>41067.0</c:v>
                </c:pt>
                <c:pt idx="8">
                  <c:v>41068.0</c:v>
                </c:pt>
                <c:pt idx="9">
                  <c:v>41069.0</c:v>
                </c:pt>
                <c:pt idx="10">
                  <c:v>41070.0</c:v>
                </c:pt>
                <c:pt idx="11">
                  <c:v>41071.0</c:v>
                </c:pt>
                <c:pt idx="12">
                  <c:v>41072.0</c:v>
                </c:pt>
                <c:pt idx="13">
                  <c:v>41073.0</c:v>
                </c:pt>
                <c:pt idx="14">
                  <c:v>41074.0</c:v>
                </c:pt>
                <c:pt idx="15">
                  <c:v>41075.0</c:v>
                </c:pt>
                <c:pt idx="16">
                  <c:v>41076.0</c:v>
                </c:pt>
                <c:pt idx="17">
                  <c:v>41077.0</c:v>
                </c:pt>
                <c:pt idx="18">
                  <c:v>41078.0</c:v>
                </c:pt>
                <c:pt idx="19">
                  <c:v>41079.0</c:v>
                </c:pt>
                <c:pt idx="20">
                  <c:v>41080.0</c:v>
                </c:pt>
                <c:pt idx="21">
                  <c:v>41081.0</c:v>
                </c:pt>
                <c:pt idx="22">
                  <c:v>41082.0</c:v>
                </c:pt>
                <c:pt idx="23">
                  <c:v>41083.0</c:v>
                </c:pt>
                <c:pt idx="24">
                  <c:v>41084.0</c:v>
                </c:pt>
                <c:pt idx="25">
                  <c:v>41085.0</c:v>
                </c:pt>
                <c:pt idx="26">
                  <c:v>41086.0</c:v>
                </c:pt>
                <c:pt idx="27">
                  <c:v>41087.0</c:v>
                </c:pt>
                <c:pt idx="28">
                  <c:v>41088.0</c:v>
                </c:pt>
                <c:pt idx="29">
                  <c:v>41089.0</c:v>
                </c:pt>
                <c:pt idx="30">
                  <c:v>41090.0</c:v>
                </c:pt>
                <c:pt idx="31">
                  <c:v>41091.0</c:v>
                </c:pt>
                <c:pt idx="32">
                  <c:v>41092.0</c:v>
                </c:pt>
                <c:pt idx="33">
                  <c:v>41093.0</c:v>
                </c:pt>
                <c:pt idx="34">
                  <c:v>41094.0</c:v>
                </c:pt>
                <c:pt idx="35">
                  <c:v>41095.0</c:v>
                </c:pt>
                <c:pt idx="36">
                  <c:v>41096.0</c:v>
                </c:pt>
                <c:pt idx="37">
                  <c:v>41097.0</c:v>
                </c:pt>
                <c:pt idx="38">
                  <c:v>41098.0</c:v>
                </c:pt>
                <c:pt idx="39">
                  <c:v>41099.0</c:v>
                </c:pt>
                <c:pt idx="40">
                  <c:v>41100.0</c:v>
                </c:pt>
                <c:pt idx="41">
                  <c:v>41101.0</c:v>
                </c:pt>
                <c:pt idx="42">
                  <c:v>41102.0</c:v>
                </c:pt>
                <c:pt idx="43">
                  <c:v>41103.0</c:v>
                </c:pt>
                <c:pt idx="44">
                  <c:v>41104.0</c:v>
                </c:pt>
                <c:pt idx="45">
                  <c:v>41105.0</c:v>
                </c:pt>
                <c:pt idx="46">
                  <c:v>41106.0</c:v>
                </c:pt>
                <c:pt idx="47">
                  <c:v>41107.0</c:v>
                </c:pt>
                <c:pt idx="48">
                  <c:v>41108.0</c:v>
                </c:pt>
                <c:pt idx="49">
                  <c:v>41109.0</c:v>
                </c:pt>
                <c:pt idx="50">
                  <c:v>41110.0</c:v>
                </c:pt>
                <c:pt idx="51">
                  <c:v>41111.0</c:v>
                </c:pt>
                <c:pt idx="52">
                  <c:v>41112.0</c:v>
                </c:pt>
                <c:pt idx="53">
                  <c:v>41113.0</c:v>
                </c:pt>
                <c:pt idx="54">
                  <c:v>41114.0</c:v>
                </c:pt>
                <c:pt idx="55">
                  <c:v>41115.0</c:v>
                </c:pt>
                <c:pt idx="56">
                  <c:v>41116.0</c:v>
                </c:pt>
                <c:pt idx="57">
                  <c:v>41117.0</c:v>
                </c:pt>
                <c:pt idx="58">
                  <c:v>41118.0</c:v>
                </c:pt>
                <c:pt idx="59">
                  <c:v>41119.0</c:v>
                </c:pt>
                <c:pt idx="60">
                  <c:v>41120.0</c:v>
                </c:pt>
                <c:pt idx="61">
                  <c:v>41121.0</c:v>
                </c:pt>
                <c:pt idx="62">
                  <c:v>41122.0</c:v>
                </c:pt>
                <c:pt idx="63">
                  <c:v>41123.0</c:v>
                </c:pt>
                <c:pt idx="64">
                  <c:v>41124.0</c:v>
                </c:pt>
                <c:pt idx="65">
                  <c:v>41125.0</c:v>
                </c:pt>
                <c:pt idx="66">
                  <c:v>41126.0</c:v>
                </c:pt>
                <c:pt idx="67">
                  <c:v>41127.0</c:v>
                </c:pt>
                <c:pt idx="68">
                  <c:v>41128.0</c:v>
                </c:pt>
                <c:pt idx="69">
                  <c:v>41129.0</c:v>
                </c:pt>
                <c:pt idx="70">
                  <c:v>41130.0</c:v>
                </c:pt>
                <c:pt idx="71">
                  <c:v>41131.0</c:v>
                </c:pt>
                <c:pt idx="72">
                  <c:v>41132.0</c:v>
                </c:pt>
                <c:pt idx="73">
                  <c:v>41133.0</c:v>
                </c:pt>
                <c:pt idx="74">
                  <c:v>41134.0</c:v>
                </c:pt>
                <c:pt idx="75">
                  <c:v>41135.0</c:v>
                </c:pt>
                <c:pt idx="76">
                  <c:v>41136.0</c:v>
                </c:pt>
                <c:pt idx="77">
                  <c:v>41137.0</c:v>
                </c:pt>
                <c:pt idx="78">
                  <c:v>41138.0</c:v>
                </c:pt>
                <c:pt idx="79">
                  <c:v>41139.0</c:v>
                </c:pt>
                <c:pt idx="80">
                  <c:v>41140.0</c:v>
                </c:pt>
                <c:pt idx="81">
                  <c:v>41141.0</c:v>
                </c:pt>
                <c:pt idx="82">
                  <c:v>41142.0</c:v>
                </c:pt>
                <c:pt idx="83">
                  <c:v>41143.0</c:v>
                </c:pt>
                <c:pt idx="84">
                  <c:v>41144.0</c:v>
                </c:pt>
                <c:pt idx="85">
                  <c:v>41145.0</c:v>
                </c:pt>
                <c:pt idx="86">
                  <c:v>41146.0</c:v>
                </c:pt>
                <c:pt idx="87">
                  <c:v>41147.0</c:v>
                </c:pt>
                <c:pt idx="88">
                  <c:v>41148.0</c:v>
                </c:pt>
                <c:pt idx="89">
                  <c:v>41149.0</c:v>
                </c:pt>
                <c:pt idx="90">
                  <c:v>41150.0</c:v>
                </c:pt>
                <c:pt idx="91">
                  <c:v>41151.0</c:v>
                </c:pt>
                <c:pt idx="92">
                  <c:v>41152.0</c:v>
                </c:pt>
                <c:pt idx="93">
                  <c:v>41153.0</c:v>
                </c:pt>
                <c:pt idx="94">
                  <c:v>41154.0</c:v>
                </c:pt>
                <c:pt idx="95">
                  <c:v>41155.0</c:v>
                </c:pt>
                <c:pt idx="96">
                  <c:v>41156.0</c:v>
                </c:pt>
                <c:pt idx="97">
                  <c:v>41157.0</c:v>
                </c:pt>
                <c:pt idx="98">
                  <c:v>41158.0</c:v>
                </c:pt>
                <c:pt idx="99">
                  <c:v>41159.0</c:v>
                </c:pt>
                <c:pt idx="100">
                  <c:v>41160.0</c:v>
                </c:pt>
                <c:pt idx="101">
                  <c:v>41161.0</c:v>
                </c:pt>
                <c:pt idx="102">
                  <c:v>41162.0</c:v>
                </c:pt>
                <c:pt idx="103">
                  <c:v>41163.0</c:v>
                </c:pt>
                <c:pt idx="104">
                  <c:v>41164.0</c:v>
                </c:pt>
                <c:pt idx="105">
                  <c:v>41165.0</c:v>
                </c:pt>
                <c:pt idx="106">
                  <c:v>41166.0</c:v>
                </c:pt>
                <c:pt idx="107">
                  <c:v>41167.0</c:v>
                </c:pt>
                <c:pt idx="108">
                  <c:v>41168.0</c:v>
                </c:pt>
                <c:pt idx="109">
                  <c:v>41169.0</c:v>
                </c:pt>
                <c:pt idx="110">
                  <c:v>41170.0</c:v>
                </c:pt>
                <c:pt idx="111">
                  <c:v>41171.0</c:v>
                </c:pt>
                <c:pt idx="112">
                  <c:v>41172.0</c:v>
                </c:pt>
                <c:pt idx="113">
                  <c:v>41173.0</c:v>
                </c:pt>
                <c:pt idx="114">
                  <c:v>41174.0</c:v>
                </c:pt>
                <c:pt idx="115">
                  <c:v>41175.0</c:v>
                </c:pt>
                <c:pt idx="116">
                  <c:v>41176.0</c:v>
                </c:pt>
                <c:pt idx="117">
                  <c:v>41177.0</c:v>
                </c:pt>
                <c:pt idx="118">
                  <c:v>41178.0</c:v>
                </c:pt>
                <c:pt idx="119">
                  <c:v>41179.0</c:v>
                </c:pt>
                <c:pt idx="120">
                  <c:v>41180.0</c:v>
                </c:pt>
                <c:pt idx="121">
                  <c:v>41181.0</c:v>
                </c:pt>
                <c:pt idx="122">
                  <c:v>41182.0</c:v>
                </c:pt>
                <c:pt idx="123">
                  <c:v>41183.0</c:v>
                </c:pt>
                <c:pt idx="124">
                  <c:v>41184.0</c:v>
                </c:pt>
                <c:pt idx="125">
                  <c:v>41185.0</c:v>
                </c:pt>
                <c:pt idx="126">
                  <c:v>41186.0</c:v>
                </c:pt>
                <c:pt idx="127">
                  <c:v>41187.0</c:v>
                </c:pt>
                <c:pt idx="128">
                  <c:v>41188.0</c:v>
                </c:pt>
                <c:pt idx="129">
                  <c:v>41189.0</c:v>
                </c:pt>
                <c:pt idx="130">
                  <c:v>41190.0</c:v>
                </c:pt>
                <c:pt idx="131">
                  <c:v>41191.0</c:v>
                </c:pt>
                <c:pt idx="132">
                  <c:v>41192.0</c:v>
                </c:pt>
                <c:pt idx="133">
                  <c:v>41193.0</c:v>
                </c:pt>
                <c:pt idx="134">
                  <c:v>41194.0</c:v>
                </c:pt>
                <c:pt idx="135">
                  <c:v>41195.0</c:v>
                </c:pt>
                <c:pt idx="136">
                  <c:v>41196.0</c:v>
                </c:pt>
                <c:pt idx="137">
                  <c:v>41197.0</c:v>
                </c:pt>
                <c:pt idx="138">
                  <c:v>41198.0</c:v>
                </c:pt>
                <c:pt idx="139">
                  <c:v>41199.0</c:v>
                </c:pt>
                <c:pt idx="140">
                  <c:v>41200.0</c:v>
                </c:pt>
                <c:pt idx="141">
                  <c:v>41201.0</c:v>
                </c:pt>
                <c:pt idx="142">
                  <c:v>41202.0</c:v>
                </c:pt>
                <c:pt idx="143">
                  <c:v>41203.0</c:v>
                </c:pt>
                <c:pt idx="144">
                  <c:v>41204.0</c:v>
                </c:pt>
                <c:pt idx="145">
                  <c:v>41205.0</c:v>
                </c:pt>
                <c:pt idx="146">
                  <c:v>41206.0</c:v>
                </c:pt>
                <c:pt idx="147">
                  <c:v>41207.0</c:v>
                </c:pt>
                <c:pt idx="148">
                  <c:v>41208.0</c:v>
                </c:pt>
                <c:pt idx="149">
                  <c:v>41209.0</c:v>
                </c:pt>
                <c:pt idx="150">
                  <c:v>41210.0</c:v>
                </c:pt>
                <c:pt idx="151">
                  <c:v>41211.0</c:v>
                </c:pt>
                <c:pt idx="152">
                  <c:v>41212.0</c:v>
                </c:pt>
                <c:pt idx="153">
                  <c:v>41213.0</c:v>
                </c:pt>
                <c:pt idx="154">
                  <c:v>41214.0</c:v>
                </c:pt>
                <c:pt idx="155">
                  <c:v>41215.0</c:v>
                </c:pt>
                <c:pt idx="156">
                  <c:v>41216.0</c:v>
                </c:pt>
                <c:pt idx="157">
                  <c:v>41217.0</c:v>
                </c:pt>
                <c:pt idx="158">
                  <c:v>41218.0</c:v>
                </c:pt>
              </c:numCache>
            </c:numRef>
          </c:cat>
          <c:val>
            <c:numRef>
              <c:f>Data_Figure2!$D$3:$D$161</c:f>
              <c:numCache>
                <c:formatCode>#,##0.00</c:formatCode>
                <c:ptCount val="159"/>
                <c:pt idx="0">
                  <c:v>0.347798538894365</c:v>
                </c:pt>
                <c:pt idx="1">
                  <c:v>0.348657240989742</c:v>
                </c:pt>
                <c:pt idx="2">
                  <c:v>0.349399493430283</c:v>
                </c:pt>
                <c:pt idx="3">
                  <c:v>0.350151261927754</c:v>
                </c:pt>
                <c:pt idx="4">
                  <c:v>0.351170795180031</c:v>
                </c:pt>
                <c:pt idx="5">
                  <c:v>0.352203569123896</c:v>
                </c:pt>
                <c:pt idx="6">
                  <c:v>0.352334810701014</c:v>
                </c:pt>
                <c:pt idx="7">
                  <c:v>0.352467779140989</c:v>
                </c:pt>
                <c:pt idx="8">
                  <c:v>0.352470058421229</c:v>
                </c:pt>
                <c:pt idx="9">
                  <c:v>0.353005701425205</c:v>
                </c:pt>
                <c:pt idx="10">
                  <c:v>0.35354853426816</c:v>
                </c:pt>
                <c:pt idx="11">
                  <c:v>0.354098702690075</c:v>
                </c:pt>
                <c:pt idx="12">
                  <c:v>0.353976084287798</c:v>
                </c:pt>
                <c:pt idx="13">
                  <c:v>0.35385178618138</c:v>
                </c:pt>
                <c:pt idx="14">
                  <c:v>0.353587842583839</c:v>
                </c:pt>
                <c:pt idx="15">
                  <c:v>0.353459121991888</c:v>
                </c:pt>
                <c:pt idx="16">
                  <c:v>0.353328601111937</c:v>
                </c:pt>
                <c:pt idx="17">
                  <c:v>0.353055396839311</c:v>
                </c:pt>
                <c:pt idx="18">
                  <c:v>0.352565551371329</c:v>
                </c:pt>
                <c:pt idx="19">
                  <c:v>0.352497279539518</c:v>
                </c:pt>
                <c:pt idx="20">
                  <c:v>0.352068313148977</c:v>
                </c:pt>
                <c:pt idx="21">
                  <c:v>0.35170559362234</c:v>
                </c:pt>
                <c:pt idx="22">
                  <c:v>0.352505462131811</c:v>
                </c:pt>
                <c:pt idx="23">
                  <c:v>0.353390622825245</c:v>
                </c:pt>
                <c:pt idx="24">
                  <c:v>0.353770378491915</c:v>
                </c:pt>
                <c:pt idx="25">
                  <c:v>0.354454309616296</c:v>
                </c:pt>
                <c:pt idx="26">
                  <c:v>0.355223713389164</c:v>
                </c:pt>
                <c:pt idx="27">
                  <c:v>0.356307805097985</c:v>
                </c:pt>
                <c:pt idx="28">
                  <c:v>0.357332111947399</c:v>
                </c:pt>
                <c:pt idx="29">
                  <c:v>0.358372177363726</c:v>
                </c:pt>
                <c:pt idx="30">
                  <c:v>0.361056274802012</c:v>
                </c:pt>
                <c:pt idx="31">
                  <c:v>0.363782311262772</c:v>
                </c:pt>
                <c:pt idx="32">
                  <c:v>0.366236316801653</c:v>
                </c:pt>
                <c:pt idx="33">
                  <c:v>0.368808639888771</c:v>
                </c:pt>
                <c:pt idx="34">
                  <c:v>0.370462120145283</c:v>
                </c:pt>
                <c:pt idx="35">
                  <c:v>0.37214226943819</c:v>
                </c:pt>
                <c:pt idx="36">
                  <c:v>0.373849738231794</c:v>
                </c:pt>
                <c:pt idx="37">
                  <c:v>0.375585198317097</c:v>
                </c:pt>
                <c:pt idx="38">
                  <c:v>0.377349343693067</c:v>
                </c:pt>
                <c:pt idx="39">
                  <c:v>0.379226224825302</c:v>
                </c:pt>
                <c:pt idx="40">
                  <c:v>0.38163885185892</c:v>
                </c:pt>
                <c:pt idx="41">
                  <c:v>0.384007625113446</c:v>
                </c:pt>
                <c:pt idx="42">
                  <c:v>0.386502360303947</c:v>
                </c:pt>
                <c:pt idx="43">
                  <c:v>0.389471142652905</c:v>
                </c:pt>
                <c:pt idx="44">
                  <c:v>0.392578512520976</c:v>
                </c:pt>
                <c:pt idx="45">
                  <c:v>0.395652678351644</c:v>
                </c:pt>
                <c:pt idx="46">
                  <c:v>0.398869749772235</c:v>
                </c:pt>
                <c:pt idx="47">
                  <c:v>0.40142998318248</c:v>
                </c:pt>
                <c:pt idx="48">
                  <c:v>0.40358589647399</c:v>
                </c:pt>
                <c:pt idx="49">
                  <c:v>0.405781008188983</c:v>
                </c:pt>
                <c:pt idx="50">
                  <c:v>0.407190709109755</c:v>
                </c:pt>
                <c:pt idx="51">
                  <c:v>0.408348737825356</c:v>
                </c:pt>
                <c:pt idx="52">
                  <c:v>0.40934149604966</c:v>
                </c:pt>
                <c:pt idx="53">
                  <c:v>0.409598268580083</c:v>
                </c:pt>
                <c:pt idx="54">
                  <c:v>0.409002789158705</c:v>
                </c:pt>
                <c:pt idx="55">
                  <c:v>0.408107396671531</c:v>
                </c:pt>
                <c:pt idx="56">
                  <c:v>0.407485880058392</c:v>
                </c:pt>
                <c:pt idx="57">
                  <c:v>0.40675413762931</c:v>
                </c:pt>
                <c:pt idx="58">
                  <c:v>0.405314835944206</c:v>
                </c:pt>
                <c:pt idx="59">
                  <c:v>0.4035467482254</c:v>
                </c:pt>
                <c:pt idx="60">
                  <c:v>0.401540921360759</c:v>
                </c:pt>
                <c:pt idx="61">
                  <c:v>0.39929007762133</c:v>
                </c:pt>
                <c:pt idx="62">
                  <c:v>0.39730210308315</c:v>
                </c:pt>
                <c:pt idx="63">
                  <c:v>0.394335212408757</c:v>
                </c:pt>
                <c:pt idx="64">
                  <c:v>0.391411124035957</c:v>
                </c:pt>
                <c:pt idx="65">
                  <c:v>0.38853120399565</c:v>
                </c:pt>
                <c:pt idx="66">
                  <c:v>0.385804403954476</c:v>
                </c:pt>
                <c:pt idx="67">
                  <c:v>0.382909629999364</c:v>
                </c:pt>
                <c:pt idx="68">
                  <c:v>0.379951234638644</c:v>
                </c:pt>
                <c:pt idx="69">
                  <c:v>0.377815986047687</c:v>
                </c:pt>
                <c:pt idx="70">
                  <c:v>0.375632754342326</c:v>
                </c:pt>
                <c:pt idx="71">
                  <c:v>0.373627176461843</c:v>
                </c:pt>
                <c:pt idx="72">
                  <c:v>0.374908826676062</c:v>
                </c:pt>
                <c:pt idx="73">
                  <c:v>0.376685398988286</c:v>
                </c:pt>
                <c:pt idx="74">
                  <c:v>0.378974361237268</c:v>
                </c:pt>
                <c:pt idx="75">
                  <c:v>0.381674965444559</c:v>
                </c:pt>
                <c:pt idx="76">
                  <c:v>0.38504305409058</c:v>
                </c:pt>
                <c:pt idx="77">
                  <c:v>0.38946890099626</c:v>
                </c:pt>
                <c:pt idx="78">
                  <c:v>0.393386744121833</c:v>
                </c:pt>
                <c:pt idx="79">
                  <c:v>0.398080623521166</c:v>
                </c:pt>
                <c:pt idx="80">
                  <c:v>0.40213384163947</c:v>
                </c:pt>
                <c:pt idx="81">
                  <c:v>0.405521757658243</c:v>
                </c:pt>
                <c:pt idx="82">
                  <c:v>0.408088580586594</c:v>
                </c:pt>
                <c:pt idx="83">
                  <c:v>0.410722951486744</c:v>
                </c:pt>
                <c:pt idx="84">
                  <c:v>0.413294238944232</c:v>
                </c:pt>
                <c:pt idx="85">
                  <c:v>0.415259344981651</c:v>
                </c:pt>
                <c:pt idx="86">
                  <c:v>0.420507779737225</c:v>
                </c:pt>
                <c:pt idx="87">
                  <c:v>0.425485337680452</c:v>
                </c:pt>
                <c:pt idx="88">
                  <c:v>0.430180573312222</c:v>
                </c:pt>
                <c:pt idx="89">
                  <c:v>0.434867101390613</c:v>
                </c:pt>
                <c:pt idx="90">
                  <c:v>0.439254688253886</c:v>
                </c:pt>
                <c:pt idx="91">
                  <c:v>0.443330145319019</c:v>
                </c:pt>
                <c:pt idx="92">
                  <c:v>0.446333227968186</c:v>
                </c:pt>
                <c:pt idx="93">
                  <c:v>0.445942464637025</c:v>
                </c:pt>
                <c:pt idx="94">
                  <c:v>0.445078139357213</c:v>
                </c:pt>
                <c:pt idx="95">
                  <c:v>0.443718053912407</c:v>
                </c:pt>
                <c:pt idx="96">
                  <c:v>0.442156060993162</c:v>
                </c:pt>
                <c:pt idx="97">
                  <c:v>0.440382390882975</c:v>
                </c:pt>
                <c:pt idx="98">
                  <c:v>0.438222698801961</c:v>
                </c:pt>
                <c:pt idx="99">
                  <c:v>0.43615768365158</c:v>
                </c:pt>
                <c:pt idx="100">
                  <c:v>0.43419215951305</c:v>
                </c:pt>
                <c:pt idx="101">
                  <c:v>0.432676100059399</c:v>
                </c:pt>
                <c:pt idx="102">
                  <c:v>0.433212108695094</c:v>
                </c:pt>
                <c:pt idx="103">
                  <c:v>0.43519583192492</c:v>
                </c:pt>
                <c:pt idx="104">
                  <c:v>0.440160781454013</c:v>
                </c:pt>
                <c:pt idx="105">
                  <c:v>0.446235543928628</c:v>
                </c:pt>
                <c:pt idx="106">
                  <c:v>0.45386029744002</c:v>
                </c:pt>
                <c:pt idx="107">
                  <c:v>0.461586003009544</c:v>
                </c:pt>
                <c:pt idx="108">
                  <c:v>0.469810755856303</c:v>
                </c:pt>
                <c:pt idx="109">
                  <c:v>0.478964498816933</c:v>
                </c:pt>
                <c:pt idx="110">
                  <c:v>0.488578541809622</c:v>
                </c:pt>
                <c:pt idx="111">
                  <c:v>0.498593169927006</c:v>
                </c:pt>
                <c:pt idx="112">
                  <c:v>0.509033952432364</c:v>
                </c:pt>
                <c:pt idx="113">
                  <c:v>0.519928682003172</c:v>
                </c:pt>
                <c:pt idx="114">
                  <c:v>0.531435461429358</c:v>
                </c:pt>
                <c:pt idx="115">
                  <c:v>0.542328912647643</c:v>
                </c:pt>
                <c:pt idx="116">
                  <c:v>0.55349647787608</c:v>
                </c:pt>
                <c:pt idx="117">
                  <c:v>0.565433927163015</c:v>
                </c:pt>
                <c:pt idx="118">
                  <c:v>0.576106062162718</c:v>
                </c:pt>
                <c:pt idx="119">
                  <c:v>0.584311803912407</c:v>
                </c:pt>
                <c:pt idx="120">
                  <c:v>0.588066558059515</c:v>
                </c:pt>
                <c:pt idx="121">
                  <c:v>0.592018930845945</c:v>
                </c:pt>
                <c:pt idx="122">
                  <c:v>0.596995756215425</c:v>
                </c:pt>
                <c:pt idx="123">
                  <c:v>0.605582405216542</c:v>
                </c:pt>
                <c:pt idx="124">
                  <c:v>0.616659719874867</c:v>
                </c:pt>
                <c:pt idx="125">
                  <c:v>0.628388641277799</c:v>
                </c:pt>
                <c:pt idx="126">
                  <c:v>0.641737497311211</c:v>
                </c:pt>
                <c:pt idx="127">
                  <c:v>0.656233156846712</c:v>
                </c:pt>
                <c:pt idx="128">
                  <c:v>0.67101885893289</c:v>
                </c:pt>
                <c:pt idx="129">
                  <c:v>0.691123607824814</c:v>
                </c:pt>
                <c:pt idx="130">
                  <c:v>0.713847745755848</c:v>
                </c:pt>
                <c:pt idx="131">
                  <c:v>0.737123607824814</c:v>
                </c:pt>
                <c:pt idx="132">
                  <c:v>0.752123607824814</c:v>
                </c:pt>
                <c:pt idx="133">
                  <c:v>0.76827745397866</c:v>
                </c:pt>
                <c:pt idx="134">
                  <c:v>0.782523607824814</c:v>
                </c:pt>
                <c:pt idx="135">
                  <c:v>0.798373607824814</c:v>
                </c:pt>
                <c:pt idx="136">
                  <c:v>0.817775781737857</c:v>
                </c:pt>
                <c:pt idx="137">
                  <c:v>0.838032698733905</c:v>
                </c:pt>
                <c:pt idx="138">
                  <c:v>0.85831408401529</c:v>
                </c:pt>
                <c:pt idx="139">
                  <c:v>0.879623607824814</c:v>
                </c:pt>
                <c:pt idx="140">
                  <c:v>0.903702555193235</c:v>
                </c:pt>
                <c:pt idx="141">
                  <c:v>0.929901385602592</c:v>
                </c:pt>
                <c:pt idx="142">
                  <c:v>0.951535372530696</c:v>
                </c:pt>
                <c:pt idx="143">
                  <c:v>0.970248607824814</c:v>
                </c:pt>
                <c:pt idx="144">
                  <c:v>0.987456941158147</c:v>
                </c:pt>
                <c:pt idx="145">
                  <c:v>1.004980750681957</c:v>
                </c:pt>
                <c:pt idx="146">
                  <c:v>1.012892838594045</c:v>
                </c:pt>
                <c:pt idx="147">
                  <c:v>1.017123607824814</c:v>
                </c:pt>
                <c:pt idx="148">
                  <c:v>1.019396335097541</c:v>
                </c:pt>
                <c:pt idx="149">
                  <c:v>1.014123607824813</c:v>
                </c:pt>
                <c:pt idx="150">
                  <c:v>1.006568052269258</c:v>
                </c:pt>
                <c:pt idx="151">
                  <c:v>0.997123607824814</c:v>
                </c:pt>
                <c:pt idx="152">
                  <c:v>0.993552179253385</c:v>
                </c:pt>
                <c:pt idx="153">
                  <c:v>0.990456941158147</c:v>
                </c:pt>
                <c:pt idx="154">
                  <c:v>0.980123607824814</c:v>
                </c:pt>
                <c:pt idx="155">
                  <c:v>0.977123607824813</c:v>
                </c:pt>
                <c:pt idx="156">
                  <c:v>0.965456941158147</c:v>
                </c:pt>
                <c:pt idx="157">
                  <c:v>0.952123607824813</c:v>
                </c:pt>
                <c:pt idx="158">
                  <c:v>0.932123607824813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Data_Figure2!$E$2</c:f>
              <c:strCache>
                <c:ptCount val="1"/>
                <c:pt idx="0">
                  <c:v>FiveThirtyEight</c:v>
                </c:pt>
              </c:strCache>
            </c:strRef>
          </c:tx>
          <c:spPr>
            <a:ln w="12700" cmpd="sng">
              <a:solidFill>
                <a:srgbClr val="6AA84F"/>
              </a:solidFill>
            </a:ln>
          </c:spPr>
          <c:marker>
            <c:symbol val="none"/>
          </c:marker>
          <c:cat>
            <c:numRef>
              <c:f>Data_Figure2!$C$3:$C$161</c:f>
              <c:numCache>
                <c:formatCode>m/d/yyyy;@</c:formatCode>
                <c:ptCount val="159"/>
                <c:pt idx="0">
                  <c:v>41060.0</c:v>
                </c:pt>
                <c:pt idx="1">
                  <c:v>41061.0</c:v>
                </c:pt>
                <c:pt idx="2">
                  <c:v>41062.0</c:v>
                </c:pt>
                <c:pt idx="3">
                  <c:v>41063.0</c:v>
                </c:pt>
                <c:pt idx="4">
                  <c:v>41064.0</c:v>
                </c:pt>
                <c:pt idx="5">
                  <c:v>41065.0</c:v>
                </c:pt>
                <c:pt idx="6">
                  <c:v>41066.0</c:v>
                </c:pt>
                <c:pt idx="7">
                  <c:v>41067.0</c:v>
                </c:pt>
                <c:pt idx="8">
                  <c:v>41068.0</c:v>
                </c:pt>
                <c:pt idx="9">
                  <c:v>41069.0</c:v>
                </c:pt>
                <c:pt idx="10">
                  <c:v>41070.0</c:v>
                </c:pt>
                <c:pt idx="11">
                  <c:v>41071.0</c:v>
                </c:pt>
                <c:pt idx="12">
                  <c:v>41072.0</c:v>
                </c:pt>
                <c:pt idx="13">
                  <c:v>41073.0</c:v>
                </c:pt>
                <c:pt idx="14">
                  <c:v>41074.0</c:v>
                </c:pt>
                <c:pt idx="15">
                  <c:v>41075.0</c:v>
                </c:pt>
                <c:pt idx="16">
                  <c:v>41076.0</c:v>
                </c:pt>
                <c:pt idx="17">
                  <c:v>41077.0</c:v>
                </c:pt>
                <c:pt idx="18">
                  <c:v>41078.0</c:v>
                </c:pt>
                <c:pt idx="19">
                  <c:v>41079.0</c:v>
                </c:pt>
                <c:pt idx="20">
                  <c:v>41080.0</c:v>
                </c:pt>
                <c:pt idx="21">
                  <c:v>41081.0</c:v>
                </c:pt>
                <c:pt idx="22">
                  <c:v>41082.0</c:v>
                </c:pt>
                <c:pt idx="23">
                  <c:v>41083.0</c:v>
                </c:pt>
                <c:pt idx="24">
                  <c:v>41084.0</c:v>
                </c:pt>
                <c:pt idx="25">
                  <c:v>41085.0</c:v>
                </c:pt>
                <c:pt idx="26">
                  <c:v>41086.0</c:v>
                </c:pt>
                <c:pt idx="27">
                  <c:v>41087.0</c:v>
                </c:pt>
                <c:pt idx="28">
                  <c:v>41088.0</c:v>
                </c:pt>
                <c:pt idx="29">
                  <c:v>41089.0</c:v>
                </c:pt>
                <c:pt idx="30">
                  <c:v>41090.0</c:v>
                </c:pt>
                <c:pt idx="31">
                  <c:v>41091.0</c:v>
                </c:pt>
                <c:pt idx="32">
                  <c:v>41092.0</c:v>
                </c:pt>
                <c:pt idx="33">
                  <c:v>41093.0</c:v>
                </c:pt>
                <c:pt idx="34">
                  <c:v>41094.0</c:v>
                </c:pt>
                <c:pt idx="35">
                  <c:v>41095.0</c:v>
                </c:pt>
                <c:pt idx="36">
                  <c:v>41096.0</c:v>
                </c:pt>
                <c:pt idx="37">
                  <c:v>41097.0</c:v>
                </c:pt>
                <c:pt idx="38">
                  <c:v>41098.0</c:v>
                </c:pt>
                <c:pt idx="39">
                  <c:v>41099.0</c:v>
                </c:pt>
                <c:pt idx="40">
                  <c:v>41100.0</c:v>
                </c:pt>
                <c:pt idx="41">
                  <c:v>41101.0</c:v>
                </c:pt>
                <c:pt idx="42">
                  <c:v>41102.0</c:v>
                </c:pt>
                <c:pt idx="43">
                  <c:v>41103.0</c:v>
                </c:pt>
                <c:pt idx="44">
                  <c:v>41104.0</c:v>
                </c:pt>
                <c:pt idx="45">
                  <c:v>41105.0</c:v>
                </c:pt>
                <c:pt idx="46">
                  <c:v>41106.0</c:v>
                </c:pt>
                <c:pt idx="47">
                  <c:v>41107.0</c:v>
                </c:pt>
                <c:pt idx="48">
                  <c:v>41108.0</c:v>
                </c:pt>
                <c:pt idx="49">
                  <c:v>41109.0</c:v>
                </c:pt>
                <c:pt idx="50">
                  <c:v>41110.0</c:v>
                </c:pt>
                <c:pt idx="51">
                  <c:v>41111.0</c:v>
                </c:pt>
                <c:pt idx="52">
                  <c:v>41112.0</c:v>
                </c:pt>
                <c:pt idx="53">
                  <c:v>41113.0</c:v>
                </c:pt>
                <c:pt idx="54">
                  <c:v>41114.0</c:v>
                </c:pt>
                <c:pt idx="55">
                  <c:v>41115.0</c:v>
                </c:pt>
                <c:pt idx="56">
                  <c:v>41116.0</c:v>
                </c:pt>
                <c:pt idx="57">
                  <c:v>41117.0</c:v>
                </c:pt>
                <c:pt idx="58">
                  <c:v>41118.0</c:v>
                </c:pt>
                <c:pt idx="59">
                  <c:v>41119.0</c:v>
                </c:pt>
                <c:pt idx="60">
                  <c:v>41120.0</c:v>
                </c:pt>
                <c:pt idx="61">
                  <c:v>41121.0</c:v>
                </c:pt>
                <c:pt idx="62">
                  <c:v>41122.0</c:v>
                </c:pt>
                <c:pt idx="63">
                  <c:v>41123.0</c:v>
                </c:pt>
                <c:pt idx="64">
                  <c:v>41124.0</c:v>
                </c:pt>
                <c:pt idx="65">
                  <c:v>41125.0</c:v>
                </c:pt>
                <c:pt idx="66">
                  <c:v>41126.0</c:v>
                </c:pt>
                <c:pt idx="67">
                  <c:v>41127.0</c:v>
                </c:pt>
                <c:pt idx="68">
                  <c:v>41128.0</c:v>
                </c:pt>
                <c:pt idx="69">
                  <c:v>41129.0</c:v>
                </c:pt>
                <c:pt idx="70">
                  <c:v>41130.0</c:v>
                </c:pt>
                <c:pt idx="71">
                  <c:v>41131.0</c:v>
                </c:pt>
                <c:pt idx="72">
                  <c:v>41132.0</c:v>
                </c:pt>
                <c:pt idx="73">
                  <c:v>41133.0</c:v>
                </c:pt>
                <c:pt idx="74">
                  <c:v>41134.0</c:v>
                </c:pt>
                <c:pt idx="75">
                  <c:v>41135.0</c:v>
                </c:pt>
                <c:pt idx="76">
                  <c:v>41136.0</c:v>
                </c:pt>
                <c:pt idx="77">
                  <c:v>41137.0</c:v>
                </c:pt>
                <c:pt idx="78">
                  <c:v>41138.0</c:v>
                </c:pt>
                <c:pt idx="79">
                  <c:v>41139.0</c:v>
                </c:pt>
                <c:pt idx="80">
                  <c:v>41140.0</c:v>
                </c:pt>
                <c:pt idx="81">
                  <c:v>41141.0</c:v>
                </c:pt>
                <c:pt idx="82">
                  <c:v>41142.0</c:v>
                </c:pt>
                <c:pt idx="83">
                  <c:v>41143.0</c:v>
                </c:pt>
                <c:pt idx="84">
                  <c:v>41144.0</c:v>
                </c:pt>
                <c:pt idx="85">
                  <c:v>41145.0</c:v>
                </c:pt>
                <c:pt idx="86">
                  <c:v>41146.0</c:v>
                </c:pt>
                <c:pt idx="87">
                  <c:v>41147.0</c:v>
                </c:pt>
                <c:pt idx="88">
                  <c:v>41148.0</c:v>
                </c:pt>
                <c:pt idx="89">
                  <c:v>41149.0</c:v>
                </c:pt>
                <c:pt idx="90">
                  <c:v>41150.0</c:v>
                </c:pt>
                <c:pt idx="91">
                  <c:v>41151.0</c:v>
                </c:pt>
                <c:pt idx="92">
                  <c:v>41152.0</c:v>
                </c:pt>
                <c:pt idx="93">
                  <c:v>41153.0</c:v>
                </c:pt>
                <c:pt idx="94">
                  <c:v>41154.0</c:v>
                </c:pt>
                <c:pt idx="95">
                  <c:v>41155.0</c:v>
                </c:pt>
                <c:pt idx="96">
                  <c:v>41156.0</c:v>
                </c:pt>
                <c:pt idx="97">
                  <c:v>41157.0</c:v>
                </c:pt>
                <c:pt idx="98">
                  <c:v>41158.0</c:v>
                </c:pt>
                <c:pt idx="99">
                  <c:v>41159.0</c:v>
                </c:pt>
                <c:pt idx="100">
                  <c:v>41160.0</c:v>
                </c:pt>
                <c:pt idx="101">
                  <c:v>41161.0</c:v>
                </c:pt>
                <c:pt idx="102">
                  <c:v>41162.0</c:v>
                </c:pt>
                <c:pt idx="103">
                  <c:v>41163.0</c:v>
                </c:pt>
                <c:pt idx="104">
                  <c:v>41164.0</c:v>
                </c:pt>
                <c:pt idx="105">
                  <c:v>41165.0</c:v>
                </c:pt>
                <c:pt idx="106">
                  <c:v>41166.0</c:v>
                </c:pt>
                <c:pt idx="107">
                  <c:v>41167.0</c:v>
                </c:pt>
                <c:pt idx="108">
                  <c:v>41168.0</c:v>
                </c:pt>
                <c:pt idx="109">
                  <c:v>41169.0</c:v>
                </c:pt>
                <c:pt idx="110">
                  <c:v>41170.0</c:v>
                </c:pt>
                <c:pt idx="111">
                  <c:v>41171.0</c:v>
                </c:pt>
                <c:pt idx="112">
                  <c:v>41172.0</c:v>
                </c:pt>
                <c:pt idx="113">
                  <c:v>41173.0</c:v>
                </c:pt>
                <c:pt idx="114">
                  <c:v>41174.0</c:v>
                </c:pt>
                <c:pt idx="115">
                  <c:v>41175.0</c:v>
                </c:pt>
                <c:pt idx="116">
                  <c:v>41176.0</c:v>
                </c:pt>
                <c:pt idx="117">
                  <c:v>41177.0</c:v>
                </c:pt>
                <c:pt idx="118">
                  <c:v>41178.0</c:v>
                </c:pt>
                <c:pt idx="119">
                  <c:v>41179.0</c:v>
                </c:pt>
                <c:pt idx="120">
                  <c:v>41180.0</c:v>
                </c:pt>
                <c:pt idx="121">
                  <c:v>41181.0</c:v>
                </c:pt>
                <c:pt idx="122">
                  <c:v>41182.0</c:v>
                </c:pt>
                <c:pt idx="123">
                  <c:v>41183.0</c:v>
                </c:pt>
                <c:pt idx="124">
                  <c:v>41184.0</c:v>
                </c:pt>
                <c:pt idx="125">
                  <c:v>41185.0</c:v>
                </c:pt>
                <c:pt idx="126">
                  <c:v>41186.0</c:v>
                </c:pt>
                <c:pt idx="127">
                  <c:v>41187.0</c:v>
                </c:pt>
                <c:pt idx="128">
                  <c:v>41188.0</c:v>
                </c:pt>
                <c:pt idx="129">
                  <c:v>41189.0</c:v>
                </c:pt>
                <c:pt idx="130">
                  <c:v>41190.0</c:v>
                </c:pt>
                <c:pt idx="131">
                  <c:v>41191.0</c:v>
                </c:pt>
                <c:pt idx="132">
                  <c:v>41192.0</c:v>
                </c:pt>
                <c:pt idx="133">
                  <c:v>41193.0</c:v>
                </c:pt>
                <c:pt idx="134">
                  <c:v>41194.0</c:v>
                </c:pt>
                <c:pt idx="135">
                  <c:v>41195.0</c:v>
                </c:pt>
                <c:pt idx="136">
                  <c:v>41196.0</c:v>
                </c:pt>
                <c:pt idx="137">
                  <c:v>41197.0</c:v>
                </c:pt>
                <c:pt idx="138">
                  <c:v>41198.0</c:v>
                </c:pt>
                <c:pt idx="139">
                  <c:v>41199.0</c:v>
                </c:pt>
                <c:pt idx="140">
                  <c:v>41200.0</c:v>
                </c:pt>
                <c:pt idx="141">
                  <c:v>41201.0</c:v>
                </c:pt>
                <c:pt idx="142">
                  <c:v>41202.0</c:v>
                </c:pt>
                <c:pt idx="143">
                  <c:v>41203.0</c:v>
                </c:pt>
                <c:pt idx="144">
                  <c:v>41204.0</c:v>
                </c:pt>
                <c:pt idx="145">
                  <c:v>41205.0</c:v>
                </c:pt>
                <c:pt idx="146">
                  <c:v>41206.0</c:v>
                </c:pt>
                <c:pt idx="147">
                  <c:v>41207.0</c:v>
                </c:pt>
                <c:pt idx="148">
                  <c:v>41208.0</c:v>
                </c:pt>
                <c:pt idx="149">
                  <c:v>41209.0</c:v>
                </c:pt>
                <c:pt idx="150">
                  <c:v>41210.0</c:v>
                </c:pt>
                <c:pt idx="151">
                  <c:v>41211.0</c:v>
                </c:pt>
                <c:pt idx="152">
                  <c:v>41212.0</c:v>
                </c:pt>
                <c:pt idx="153">
                  <c:v>41213.0</c:v>
                </c:pt>
                <c:pt idx="154">
                  <c:v>41214.0</c:v>
                </c:pt>
                <c:pt idx="155">
                  <c:v>41215.0</c:v>
                </c:pt>
                <c:pt idx="156">
                  <c:v>41216.0</c:v>
                </c:pt>
                <c:pt idx="157">
                  <c:v>41217.0</c:v>
                </c:pt>
                <c:pt idx="158">
                  <c:v>41218.0</c:v>
                </c:pt>
              </c:numCache>
            </c:numRef>
          </c:cat>
          <c:val>
            <c:numRef>
              <c:f>Data_Figure2!$E$3:$E$161</c:f>
              <c:numCache>
                <c:formatCode>#,##0.00</c:formatCode>
                <c:ptCount val="159"/>
                <c:pt idx="0">
                  <c:v>0.720337482089478</c:v>
                </c:pt>
                <c:pt idx="1">
                  <c:v>0.719837511025801</c:v>
                </c:pt>
                <c:pt idx="2">
                  <c:v>0.71739908998844</c:v>
                </c:pt>
                <c:pt idx="3">
                  <c:v>0.714929407142908</c:v>
                </c:pt>
                <c:pt idx="4">
                  <c:v>0.712106971004252</c:v>
                </c:pt>
                <c:pt idx="5">
                  <c:v>0.709570849946543</c:v>
                </c:pt>
                <c:pt idx="6">
                  <c:v>0.707001576979582</c:v>
                </c:pt>
                <c:pt idx="7">
                  <c:v>0.705728921928587</c:v>
                </c:pt>
                <c:pt idx="8">
                  <c:v>0.704439410519301</c:v>
                </c:pt>
                <c:pt idx="9">
                  <c:v>0.703132705624557</c:v>
                </c:pt>
                <c:pt idx="10">
                  <c:v>0.701808461066797</c:v>
                </c:pt>
                <c:pt idx="11">
                  <c:v>0.70046632131231</c:v>
                </c:pt>
                <c:pt idx="12">
                  <c:v>0.698418082822522</c:v>
                </c:pt>
                <c:pt idx="13">
                  <c:v>0.69634178627123</c:v>
                </c:pt>
                <c:pt idx="14">
                  <c:v>0.69353952539109</c:v>
                </c:pt>
                <c:pt idx="15">
                  <c:v>0.692102680812341</c:v>
                </c:pt>
                <c:pt idx="16">
                  <c:v>0.690645740505219</c:v>
                </c:pt>
                <c:pt idx="17">
                  <c:v>0.689168279912081</c:v>
                </c:pt>
                <c:pt idx="18">
                  <c:v>0.687669862431097</c:v>
                </c:pt>
                <c:pt idx="19">
                  <c:v>0.685781628607578</c:v>
                </c:pt>
                <c:pt idx="20">
                  <c:v>0.684237286764965</c:v>
                </c:pt>
                <c:pt idx="21">
                  <c:v>0.683028770750843</c:v>
                </c:pt>
                <c:pt idx="22">
                  <c:v>0.680328012152427</c:v>
                </c:pt>
                <c:pt idx="23">
                  <c:v>0.677587536515798</c:v>
                </c:pt>
                <c:pt idx="24">
                  <c:v>0.674806461240108</c:v>
                </c:pt>
                <c:pt idx="25">
                  <c:v>0.671983877378214</c:v>
                </c:pt>
                <c:pt idx="26">
                  <c:v>0.668359374202532</c:v>
                </c:pt>
                <c:pt idx="27">
                  <c:v>0.664679954312066</c:v>
                </c:pt>
                <c:pt idx="28">
                  <c:v>0.662108370915126</c:v>
                </c:pt>
                <c:pt idx="29">
                  <c:v>0.660275011116544</c:v>
                </c:pt>
                <c:pt idx="30">
                  <c:v>0.65998085867892</c:v>
                </c:pt>
                <c:pt idx="31">
                  <c:v>0.659682110109458</c:v>
                </c:pt>
                <c:pt idx="32">
                  <c:v>0.659378656838115</c:v>
                </c:pt>
                <c:pt idx="33">
                  <c:v>0.659872864900405</c:v>
                </c:pt>
                <c:pt idx="34">
                  <c:v>0.660374980291691</c:v>
                </c:pt>
                <c:pt idx="35">
                  <c:v>0.660885194318321</c:v>
                </c:pt>
                <c:pt idx="36">
                  <c:v>0.661403704507985</c:v>
                </c:pt>
                <c:pt idx="37">
                  <c:v>0.661505437375317</c:v>
                </c:pt>
                <c:pt idx="38">
                  <c:v>0.661608851777646</c:v>
                </c:pt>
                <c:pt idx="39">
                  <c:v>0.66214635520088</c:v>
                </c:pt>
                <c:pt idx="40">
                  <c:v>0.661843209651559</c:v>
                </c:pt>
                <c:pt idx="41">
                  <c:v>0.660678042698179</c:v>
                </c:pt>
                <c:pt idx="42">
                  <c:v>0.65949295836098</c:v>
                </c:pt>
                <c:pt idx="43">
                  <c:v>0.658287441535209</c:v>
                </c:pt>
                <c:pt idx="44">
                  <c:v>0.658819432844301</c:v>
                </c:pt>
                <c:pt idx="45">
                  <c:v>0.658473807908111</c:v>
                </c:pt>
                <c:pt idx="46">
                  <c:v>0.6585577151047</c:v>
                </c:pt>
                <c:pt idx="47">
                  <c:v>0.65774124474221</c:v>
                </c:pt>
                <c:pt idx="48">
                  <c:v>0.657820064112018</c:v>
                </c:pt>
                <c:pt idx="49">
                  <c:v>0.657900316561277</c:v>
                </c:pt>
                <c:pt idx="50">
                  <c:v>0.657982041532541</c:v>
                </c:pt>
                <c:pt idx="51">
                  <c:v>0.658065279929199</c:v>
                </c:pt>
                <c:pt idx="52">
                  <c:v>0.658150074183738</c:v>
                </c:pt>
                <c:pt idx="53">
                  <c:v>0.658236468329872</c:v>
                </c:pt>
                <c:pt idx="54">
                  <c:v>0.657362507116789</c:v>
                </c:pt>
                <c:pt idx="55">
                  <c:v>0.655997407087619</c:v>
                </c:pt>
                <c:pt idx="56">
                  <c:v>0.653624128081375</c:v>
                </c:pt>
                <c:pt idx="57">
                  <c:v>0.651688947996744</c:v>
                </c:pt>
                <c:pt idx="58">
                  <c:v>0.650715547524399</c:v>
                </c:pt>
                <c:pt idx="59">
                  <c:v>0.648218251552334</c:v>
                </c:pt>
                <c:pt idx="60">
                  <c:v>0.645670505156592</c:v>
                </c:pt>
                <c:pt idx="61">
                  <c:v>0.643575178712132</c:v>
                </c:pt>
                <c:pt idx="62">
                  <c:v>0.642477990908096</c:v>
                </c:pt>
                <c:pt idx="63">
                  <c:v>0.641357945024809</c:v>
                </c:pt>
                <c:pt idx="64">
                  <c:v>0.639151055007031</c:v>
                </c:pt>
                <c:pt idx="65">
                  <c:v>0.637971785425153</c:v>
                </c:pt>
                <c:pt idx="66">
                  <c:v>0.636767155207105</c:v>
                </c:pt>
                <c:pt idx="67">
                  <c:v>0.636634273256165</c:v>
                </c:pt>
                <c:pt idx="68">
                  <c:v>0.635957499604365</c:v>
                </c:pt>
                <c:pt idx="69">
                  <c:v>0.636389155811195</c:v>
                </c:pt>
                <c:pt idx="70">
                  <c:v>0.636830512157505</c:v>
                </c:pt>
                <c:pt idx="71">
                  <c:v>0.637840152140165</c:v>
                </c:pt>
                <c:pt idx="72">
                  <c:v>0.637711966593575</c:v>
                </c:pt>
                <c:pt idx="73">
                  <c:v>0.638755336046019</c:v>
                </c:pt>
                <c:pt idx="74">
                  <c:v>0.641011609497463</c:v>
                </c:pt>
                <c:pt idx="75">
                  <c:v>0.640916601340367</c:v>
                </c:pt>
                <c:pt idx="76">
                  <c:v>0.640819303830088</c:v>
                </c:pt>
                <c:pt idx="77">
                  <c:v>0.640719633209802</c:v>
                </c:pt>
                <c:pt idx="78">
                  <c:v>0.639370463302471</c:v>
                </c:pt>
                <c:pt idx="79">
                  <c:v>0.639250190410083</c:v>
                </c:pt>
                <c:pt idx="80">
                  <c:v>0.638471440436804</c:v>
                </c:pt>
                <c:pt idx="81">
                  <c:v>0.638370636671371</c:v>
                </c:pt>
                <c:pt idx="82">
                  <c:v>0.63695273962763</c:v>
                </c:pt>
                <c:pt idx="83">
                  <c:v>0.634165758781438</c:v>
                </c:pt>
                <c:pt idx="84">
                  <c:v>0.631304458446014</c:v>
                </c:pt>
                <c:pt idx="85">
                  <c:v>0.629033803693252</c:v>
                </c:pt>
                <c:pt idx="86">
                  <c:v>0.627410311839195</c:v>
                </c:pt>
                <c:pt idx="87">
                  <c:v>0.625741722989192</c:v>
                </c:pt>
                <c:pt idx="88">
                  <c:v>0.624720892671153</c:v>
                </c:pt>
                <c:pt idx="89">
                  <c:v>0.622966209580177</c:v>
                </c:pt>
                <c:pt idx="90">
                  <c:v>0.621160666109754</c:v>
                </c:pt>
                <c:pt idx="91">
                  <c:v>0.620027430676514</c:v>
                </c:pt>
                <c:pt idx="92">
                  <c:v>0.621145458608376</c:v>
                </c:pt>
                <c:pt idx="93">
                  <c:v>0.622297366174536</c:v>
                </c:pt>
                <c:pt idx="94">
                  <c:v>0.625041864356559</c:v>
                </c:pt>
                <c:pt idx="95">
                  <c:v>0.629453605839565</c:v>
                </c:pt>
                <c:pt idx="96">
                  <c:v>0.634781889467994</c:v>
                </c:pt>
                <c:pt idx="97">
                  <c:v>0.641912895706702</c:v>
                </c:pt>
                <c:pt idx="98">
                  <c:v>0.650136693019161</c:v>
                </c:pt>
                <c:pt idx="99">
                  <c:v>0.659446516768018</c:v>
                </c:pt>
                <c:pt idx="100">
                  <c:v>0.669961768158189</c:v>
                </c:pt>
                <c:pt idx="101">
                  <c:v>0.679604605521725</c:v>
                </c:pt>
                <c:pt idx="102">
                  <c:v>0.687811889203624</c:v>
                </c:pt>
                <c:pt idx="103">
                  <c:v>0.699057129861239</c:v>
                </c:pt>
                <c:pt idx="104">
                  <c:v>0.710986683338118</c:v>
                </c:pt>
                <c:pt idx="105">
                  <c:v>0.723077577244802</c:v>
                </c:pt>
                <c:pt idx="106">
                  <c:v>0.73598382049946</c:v>
                </c:pt>
                <c:pt idx="107">
                  <c:v>0.74643236507314</c:v>
                </c:pt>
                <c:pt idx="108">
                  <c:v>0.755308063657937</c:v>
                </c:pt>
                <c:pt idx="109">
                  <c:v>0.762516545494519</c:v>
                </c:pt>
                <c:pt idx="110">
                  <c:v>0.772082766070968</c:v>
                </c:pt>
                <c:pt idx="111">
                  <c:v>0.777834569397255</c:v>
                </c:pt>
                <c:pt idx="112">
                  <c:v>0.787092955779234</c:v>
                </c:pt>
                <c:pt idx="113">
                  <c:v>0.798954197545185</c:v>
                </c:pt>
                <c:pt idx="114">
                  <c:v>0.810180474440666</c:v>
                </c:pt>
                <c:pt idx="115">
                  <c:v>0.823105579892829</c:v>
                </c:pt>
                <c:pt idx="116">
                  <c:v>0.83541566925665</c:v>
                </c:pt>
                <c:pt idx="117">
                  <c:v>0.848311953352082</c:v>
                </c:pt>
                <c:pt idx="118">
                  <c:v>0.864303476539496</c:v>
                </c:pt>
                <c:pt idx="119">
                  <c:v>0.88362238175079</c:v>
                </c:pt>
                <c:pt idx="120">
                  <c:v>0.903441488947655</c:v>
                </c:pt>
                <c:pt idx="121">
                  <c:v>0.926964555328049</c:v>
                </c:pt>
                <c:pt idx="122">
                  <c:v>0.949026375713318</c:v>
                </c:pt>
                <c:pt idx="123">
                  <c:v>0.970969094111263</c:v>
                </c:pt>
                <c:pt idx="124">
                  <c:v>0.995548862483782</c:v>
                </c:pt>
                <c:pt idx="125">
                  <c:v>1.024548388836462</c:v>
                </c:pt>
                <c:pt idx="126">
                  <c:v>1.052241455132322</c:v>
                </c:pt>
                <c:pt idx="127">
                  <c:v>1.078505580741035</c:v>
                </c:pt>
                <c:pt idx="128">
                  <c:v>1.11298753603937</c:v>
                </c:pt>
                <c:pt idx="129">
                  <c:v>1.140294729332398</c:v>
                </c:pt>
                <c:pt idx="130">
                  <c:v>1.16599854855666</c:v>
                </c:pt>
                <c:pt idx="131">
                  <c:v>1.182613802494429</c:v>
                </c:pt>
                <c:pt idx="132">
                  <c:v>1.191154217485933</c:v>
                </c:pt>
                <c:pt idx="133">
                  <c:v>1.200509194125265</c:v>
                </c:pt>
                <c:pt idx="134">
                  <c:v>1.192289309184967</c:v>
                </c:pt>
                <c:pt idx="135">
                  <c:v>1.174958414284611</c:v>
                </c:pt>
                <c:pt idx="136">
                  <c:v>1.160516669157284</c:v>
                </c:pt>
                <c:pt idx="137">
                  <c:v>1.147036831265601</c:v>
                </c:pt>
                <c:pt idx="138">
                  <c:v>1.139519819275757</c:v>
                </c:pt>
                <c:pt idx="139">
                  <c:v>1.128692660151335</c:v>
                </c:pt>
                <c:pt idx="140">
                  <c:v>1.116725800066446</c:v>
                </c:pt>
                <c:pt idx="141">
                  <c:v>1.111804327508504</c:v>
                </c:pt>
                <c:pt idx="142">
                  <c:v>1.094498328089432</c:v>
                </c:pt>
                <c:pt idx="143">
                  <c:v>1.075029078742977</c:v>
                </c:pt>
                <c:pt idx="144">
                  <c:v>1.052963929483661</c:v>
                </c:pt>
                <c:pt idx="145">
                  <c:v>1.034968918514471</c:v>
                </c:pt>
                <c:pt idx="146">
                  <c:v>1.00642758012076</c:v>
                </c:pt>
                <c:pt idx="147">
                  <c:v>0.985708803401314</c:v>
                </c:pt>
                <c:pt idx="148">
                  <c:v>0.965883981122169</c:v>
                </c:pt>
                <c:pt idx="149">
                  <c:v>0.952205417845234</c:v>
                </c:pt>
                <c:pt idx="150">
                  <c:v>0.929779042078704</c:v>
                </c:pt>
                <c:pt idx="151">
                  <c:v>0.907950905770127</c:v>
                </c:pt>
                <c:pt idx="152">
                  <c:v>0.865470705721657</c:v>
                </c:pt>
                <c:pt idx="153">
                  <c:v>0.842789593456731</c:v>
                </c:pt>
                <c:pt idx="154">
                  <c:v>0.810648320351035</c:v>
                </c:pt>
                <c:pt idx="155">
                  <c:v>0.788199114256089</c:v>
                </c:pt>
                <c:pt idx="156">
                  <c:v>0.767261320103548</c:v>
                </c:pt>
                <c:pt idx="157">
                  <c:v>0.751225525080116</c:v>
                </c:pt>
                <c:pt idx="158">
                  <c:v>0.599863264737017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Data_Figure2!$F$2</c:f>
              <c:strCache>
                <c:ptCount val="1"/>
                <c:pt idx="0">
                  <c:v>IEM</c:v>
                </c:pt>
              </c:strCache>
            </c:strRef>
          </c:tx>
          <c:spPr>
            <a:ln w="12700" cmpd="sng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Data_Figure2!$C$3:$C$161</c:f>
              <c:numCache>
                <c:formatCode>m/d/yyyy;@</c:formatCode>
                <c:ptCount val="159"/>
                <c:pt idx="0">
                  <c:v>41060.0</c:v>
                </c:pt>
                <c:pt idx="1">
                  <c:v>41061.0</c:v>
                </c:pt>
                <c:pt idx="2">
                  <c:v>41062.0</c:v>
                </c:pt>
                <c:pt idx="3">
                  <c:v>41063.0</c:v>
                </c:pt>
                <c:pt idx="4">
                  <c:v>41064.0</c:v>
                </c:pt>
                <c:pt idx="5">
                  <c:v>41065.0</c:v>
                </c:pt>
                <c:pt idx="6">
                  <c:v>41066.0</c:v>
                </c:pt>
                <c:pt idx="7">
                  <c:v>41067.0</c:v>
                </c:pt>
                <c:pt idx="8">
                  <c:v>41068.0</c:v>
                </c:pt>
                <c:pt idx="9">
                  <c:v>41069.0</c:v>
                </c:pt>
                <c:pt idx="10">
                  <c:v>41070.0</c:v>
                </c:pt>
                <c:pt idx="11">
                  <c:v>41071.0</c:v>
                </c:pt>
                <c:pt idx="12">
                  <c:v>41072.0</c:v>
                </c:pt>
                <c:pt idx="13">
                  <c:v>41073.0</c:v>
                </c:pt>
                <c:pt idx="14">
                  <c:v>41074.0</c:v>
                </c:pt>
                <c:pt idx="15">
                  <c:v>41075.0</c:v>
                </c:pt>
                <c:pt idx="16">
                  <c:v>41076.0</c:v>
                </c:pt>
                <c:pt idx="17">
                  <c:v>41077.0</c:v>
                </c:pt>
                <c:pt idx="18">
                  <c:v>41078.0</c:v>
                </c:pt>
                <c:pt idx="19">
                  <c:v>41079.0</c:v>
                </c:pt>
                <c:pt idx="20">
                  <c:v>41080.0</c:v>
                </c:pt>
                <c:pt idx="21">
                  <c:v>41081.0</c:v>
                </c:pt>
                <c:pt idx="22">
                  <c:v>41082.0</c:v>
                </c:pt>
                <c:pt idx="23">
                  <c:v>41083.0</c:v>
                </c:pt>
                <c:pt idx="24">
                  <c:v>41084.0</c:v>
                </c:pt>
                <c:pt idx="25">
                  <c:v>41085.0</c:v>
                </c:pt>
                <c:pt idx="26">
                  <c:v>41086.0</c:v>
                </c:pt>
                <c:pt idx="27">
                  <c:v>41087.0</c:v>
                </c:pt>
                <c:pt idx="28">
                  <c:v>41088.0</c:v>
                </c:pt>
                <c:pt idx="29">
                  <c:v>41089.0</c:v>
                </c:pt>
                <c:pt idx="30">
                  <c:v>41090.0</c:v>
                </c:pt>
                <c:pt idx="31">
                  <c:v>41091.0</c:v>
                </c:pt>
                <c:pt idx="32">
                  <c:v>41092.0</c:v>
                </c:pt>
                <c:pt idx="33">
                  <c:v>41093.0</c:v>
                </c:pt>
                <c:pt idx="34">
                  <c:v>41094.0</c:v>
                </c:pt>
                <c:pt idx="35">
                  <c:v>41095.0</c:v>
                </c:pt>
                <c:pt idx="36">
                  <c:v>41096.0</c:v>
                </c:pt>
                <c:pt idx="37">
                  <c:v>41097.0</c:v>
                </c:pt>
                <c:pt idx="38">
                  <c:v>41098.0</c:v>
                </c:pt>
                <c:pt idx="39">
                  <c:v>41099.0</c:v>
                </c:pt>
                <c:pt idx="40">
                  <c:v>41100.0</c:v>
                </c:pt>
                <c:pt idx="41">
                  <c:v>41101.0</c:v>
                </c:pt>
                <c:pt idx="42">
                  <c:v>41102.0</c:v>
                </c:pt>
                <c:pt idx="43">
                  <c:v>41103.0</c:v>
                </c:pt>
                <c:pt idx="44">
                  <c:v>41104.0</c:v>
                </c:pt>
                <c:pt idx="45">
                  <c:v>41105.0</c:v>
                </c:pt>
                <c:pt idx="46">
                  <c:v>41106.0</c:v>
                </c:pt>
                <c:pt idx="47">
                  <c:v>41107.0</c:v>
                </c:pt>
                <c:pt idx="48">
                  <c:v>41108.0</c:v>
                </c:pt>
                <c:pt idx="49">
                  <c:v>41109.0</c:v>
                </c:pt>
                <c:pt idx="50">
                  <c:v>41110.0</c:v>
                </c:pt>
                <c:pt idx="51">
                  <c:v>41111.0</c:v>
                </c:pt>
                <c:pt idx="52">
                  <c:v>41112.0</c:v>
                </c:pt>
                <c:pt idx="53">
                  <c:v>41113.0</c:v>
                </c:pt>
                <c:pt idx="54">
                  <c:v>41114.0</c:v>
                </c:pt>
                <c:pt idx="55">
                  <c:v>41115.0</c:v>
                </c:pt>
                <c:pt idx="56">
                  <c:v>41116.0</c:v>
                </c:pt>
                <c:pt idx="57">
                  <c:v>41117.0</c:v>
                </c:pt>
                <c:pt idx="58">
                  <c:v>41118.0</c:v>
                </c:pt>
                <c:pt idx="59">
                  <c:v>41119.0</c:v>
                </c:pt>
                <c:pt idx="60">
                  <c:v>41120.0</c:v>
                </c:pt>
                <c:pt idx="61">
                  <c:v>41121.0</c:v>
                </c:pt>
                <c:pt idx="62">
                  <c:v>41122.0</c:v>
                </c:pt>
                <c:pt idx="63">
                  <c:v>41123.0</c:v>
                </c:pt>
                <c:pt idx="64">
                  <c:v>41124.0</c:v>
                </c:pt>
                <c:pt idx="65">
                  <c:v>41125.0</c:v>
                </c:pt>
                <c:pt idx="66">
                  <c:v>41126.0</c:v>
                </c:pt>
                <c:pt idx="67">
                  <c:v>41127.0</c:v>
                </c:pt>
                <c:pt idx="68">
                  <c:v>41128.0</c:v>
                </c:pt>
                <c:pt idx="69">
                  <c:v>41129.0</c:v>
                </c:pt>
                <c:pt idx="70">
                  <c:v>41130.0</c:v>
                </c:pt>
                <c:pt idx="71">
                  <c:v>41131.0</c:v>
                </c:pt>
                <c:pt idx="72">
                  <c:v>41132.0</c:v>
                </c:pt>
                <c:pt idx="73">
                  <c:v>41133.0</c:v>
                </c:pt>
                <c:pt idx="74">
                  <c:v>41134.0</c:v>
                </c:pt>
                <c:pt idx="75">
                  <c:v>41135.0</c:v>
                </c:pt>
                <c:pt idx="76">
                  <c:v>41136.0</c:v>
                </c:pt>
                <c:pt idx="77">
                  <c:v>41137.0</c:v>
                </c:pt>
                <c:pt idx="78">
                  <c:v>41138.0</c:v>
                </c:pt>
                <c:pt idx="79">
                  <c:v>41139.0</c:v>
                </c:pt>
                <c:pt idx="80">
                  <c:v>41140.0</c:v>
                </c:pt>
                <c:pt idx="81">
                  <c:v>41141.0</c:v>
                </c:pt>
                <c:pt idx="82">
                  <c:v>41142.0</c:v>
                </c:pt>
                <c:pt idx="83">
                  <c:v>41143.0</c:v>
                </c:pt>
                <c:pt idx="84">
                  <c:v>41144.0</c:v>
                </c:pt>
                <c:pt idx="85">
                  <c:v>41145.0</c:v>
                </c:pt>
                <c:pt idx="86">
                  <c:v>41146.0</c:v>
                </c:pt>
                <c:pt idx="87">
                  <c:v>41147.0</c:v>
                </c:pt>
                <c:pt idx="88">
                  <c:v>41148.0</c:v>
                </c:pt>
                <c:pt idx="89">
                  <c:v>41149.0</c:v>
                </c:pt>
                <c:pt idx="90">
                  <c:v>41150.0</c:v>
                </c:pt>
                <c:pt idx="91">
                  <c:v>41151.0</c:v>
                </c:pt>
                <c:pt idx="92">
                  <c:v>41152.0</c:v>
                </c:pt>
                <c:pt idx="93">
                  <c:v>41153.0</c:v>
                </c:pt>
                <c:pt idx="94">
                  <c:v>41154.0</c:v>
                </c:pt>
                <c:pt idx="95">
                  <c:v>41155.0</c:v>
                </c:pt>
                <c:pt idx="96">
                  <c:v>41156.0</c:v>
                </c:pt>
                <c:pt idx="97">
                  <c:v>41157.0</c:v>
                </c:pt>
                <c:pt idx="98">
                  <c:v>41158.0</c:v>
                </c:pt>
                <c:pt idx="99">
                  <c:v>41159.0</c:v>
                </c:pt>
                <c:pt idx="100">
                  <c:v>41160.0</c:v>
                </c:pt>
                <c:pt idx="101">
                  <c:v>41161.0</c:v>
                </c:pt>
                <c:pt idx="102">
                  <c:v>41162.0</c:v>
                </c:pt>
                <c:pt idx="103">
                  <c:v>41163.0</c:v>
                </c:pt>
                <c:pt idx="104">
                  <c:v>41164.0</c:v>
                </c:pt>
                <c:pt idx="105">
                  <c:v>41165.0</c:v>
                </c:pt>
                <c:pt idx="106">
                  <c:v>41166.0</c:v>
                </c:pt>
                <c:pt idx="107">
                  <c:v>41167.0</c:v>
                </c:pt>
                <c:pt idx="108">
                  <c:v>41168.0</c:v>
                </c:pt>
                <c:pt idx="109">
                  <c:v>41169.0</c:v>
                </c:pt>
                <c:pt idx="110">
                  <c:v>41170.0</c:v>
                </c:pt>
                <c:pt idx="111">
                  <c:v>41171.0</c:v>
                </c:pt>
                <c:pt idx="112">
                  <c:v>41172.0</c:v>
                </c:pt>
                <c:pt idx="113">
                  <c:v>41173.0</c:v>
                </c:pt>
                <c:pt idx="114">
                  <c:v>41174.0</c:v>
                </c:pt>
                <c:pt idx="115">
                  <c:v>41175.0</c:v>
                </c:pt>
                <c:pt idx="116">
                  <c:v>41176.0</c:v>
                </c:pt>
                <c:pt idx="117">
                  <c:v>41177.0</c:v>
                </c:pt>
                <c:pt idx="118">
                  <c:v>41178.0</c:v>
                </c:pt>
                <c:pt idx="119">
                  <c:v>41179.0</c:v>
                </c:pt>
                <c:pt idx="120">
                  <c:v>41180.0</c:v>
                </c:pt>
                <c:pt idx="121">
                  <c:v>41181.0</c:v>
                </c:pt>
                <c:pt idx="122">
                  <c:v>41182.0</c:v>
                </c:pt>
                <c:pt idx="123">
                  <c:v>41183.0</c:v>
                </c:pt>
                <c:pt idx="124">
                  <c:v>41184.0</c:v>
                </c:pt>
                <c:pt idx="125">
                  <c:v>41185.0</c:v>
                </c:pt>
                <c:pt idx="126">
                  <c:v>41186.0</c:v>
                </c:pt>
                <c:pt idx="127">
                  <c:v>41187.0</c:v>
                </c:pt>
                <c:pt idx="128">
                  <c:v>41188.0</c:v>
                </c:pt>
                <c:pt idx="129">
                  <c:v>41189.0</c:v>
                </c:pt>
                <c:pt idx="130">
                  <c:v>41190.0</c:v>
                </c:pt>
                <c:pt idx="131">
                  <c:v>41191.0</c:v>
                </c:pt>
                <c:pt idx="132">
                  <c:v>41192.0</c:v>
                </c:pt>
                <c:pt idx="133">
                  <c:v>41193.0</c:v>
                </c:pt>
                <c:pt idx="134">
                  <c:v>41194.0</c:v>
                </c:pt>
                <c:pt idx="135">
                  <c:v>41195.0</c:v>
                </c:pt>
                <c:pt idx="136">
                  <c:v>41196.0</c:v>
                </c:pt>
                <c:pt idx="137">
                  <c:v>41197.0</c:v>
                </c:pt>
                <c:pt idx="138">
                  <c:v>41198.0</c:v>
                </c:pt>
                <c:pt idx="139">
                  <c:v>41199.0</c:v>
                </c:pt>
                <c:pt idx="140">
                  <c:v>41200.0</c:v>
                </c:pt>
                <c:pt idx="141">
                  <c:v>41201.0</c:v>
                </c:pt>
                <c:pt idx="142">
                  <c:v>41202.0</c:v>
                </c:pt>
                <c:pt idx="143">
                  <c:v>41203.0</c:v>
                </c:pt>
                <c:pt idx="144">
                  <c:v>41204.0</c:v>
                </c:pt>
                <c:pt idx="145">
                  <c:v>41205.0</c:v>
                </c:pt>
                <c:pt idx="146">
                  <c:v>41206.0</c:v>
                </c:pt>
                <c:pt idx="147">
                  <c:v>41207.0</c:v>
                </c:pt>
                <c:pt idx="148">
                  <c:v>41208.0</c:v>
                </c:pt>
                <c:pt idx="149">
                  <c:v>41209.0</c:v>
                </c:pt>
                <c:pt idx="150">
                  <c:v>41210.0</c:v>
                </c:pt>
                <c:pt idx="151">
                  <c:v>41211.0</c:v>
                </c:pt>
                <c:pt idx="152">
                  <c:v>41212.0</c:v>
                </c:pt>
                <c:pt idx="153">
                  <c:v>41213.0</c:v>
                </c:pt>
                <c:pt idx="154">
                  <c:v>41214.0</c:v>
                </c:pt>
                <c:pt idx="155">
                  <c:v>41215.0</c:v>
                </c:pt>
                <c:pt idx="156">
                  <c:v>41216.0</c:v>
                </c:pt>
                <c:pt idx="157">
                  <c:v>41217.0</c:v>
                </c:pt>
                <c:pt idx="158">
                  <c:v>41218.0</c:v>
                </c:pt>
              </c:numCache>
            </c:numRef>
          </c:cat>
          <c:val>
            <c:numRef>
              <c:f>Data_Figure2!$F$3:$F$161</c:f>
              <c:numCache>
                <c:formatCode>#,##0.00</c:formatCode>
                <c:ptCount val="159"/>
                <c:pt idx="0">
                  <c:v>1.114764317704493</c:v>
                </c:pt>
                <c:pt idx="1">
                  <c:v>1.119825458228271</c:v>
                </c:pt>
                <c:pt idx="2">
                  <c:v>1.124951071879741</c:v>
                </c:pt>
                <c:pt idx="3">
                  <c:v>1.130142398526743</c:v>
                </c:pt>
                <c:pt idx="4">
                  <c:v>1.135400710033706</c:v>
                </c:pt>
                <c:pt idx="5">
                  <c:v>1.140727311300499</c:v>
                </c:pt>
                <c:pt idx="6">
                  <c:v>1.146123541342022</c:v>
                </c:pt>
                <c:pt idx="7">
                  <c:v>1.151590774410407</c:v>
                </c:pt>
                <c:pt idx="8">
                  <c:v>1.157130421161817</c:v>
                </c:pt>
                <c:pt idx="9">
                  <c:v>1.162743929869913</c:v>
                </c:pt>
                <c:pt idx="10">
                  <c:v>1.168432787688184</c:v>
                </c:pt>
                <c:pt idx="11">
                  <c:v>1.17419852196346</c:v>
                </c:pt>
                <c:pt idx="12">
                  <c:v>1.180042701603024</c:v>
                </c:pt>
                <c:pt idx="13">
                  <c:v>1.185966938497925</c:v>
                </c:pt>
                <c:pt idx="14">
                  <c:v>1.191972889005169</c:v>
                </c:pt>
                <c:pt idx="15">
                  <c:v>1.19806225549168</c:v>
                </c:pt>
                <c:pt idx="16">
                  <c:v>1.204236787943039</c:v>
                </c:pt>
                <c:pt idx="17">
                  <c:v>1.21049828564019</c:v>
                </c:pt>
                <c:pt idx="18">
                  <c:v>1.216848598907514</c:v>
                </c:pt>
                <c:pt idx="19">
                  <c:v>1.2232896309358</c:v>
                </c:pt>
                <c:pt idx="20">
                  <c:v>1.227460207846446</c:v>
                </c:pt>
                <c:pt idx="21">
                  <c:v>1.232439413860932</c:v>
                </c:pt>
                <c:pt idx="22">
                  <c:v>1.237491309014315</c:v>
                </c:pt>
                <c:pt idx="23">
                  <c:v>1.242617496743484</c:v>
                </c:pt>
                <c:pt idx="24">
                  <c:v>1.247819627994566</c:v>
                </c:pt>
                <c:pt idx="25">
                  <c:v>1.253099402995665</c:v>
                </c:pt>
                <c:pt idx="26">
                  <c:v>1.258458573109561</c:v>
                </c:pt>
                <c:pt idx="27">
                  <c:v>1.263898942770639</c:v>
                </c:pt>
                <c:pt idx="28">
                  <c:v>1.269422371510511</c:v>
                </c:pt>
                <c:pt idx="29">
                  <c:v>1.27503077607715</c:v>
                </c:pt>
                <c:pt idx="30">
                  <c:v>1.280726132652575</c:v>
                </c:pt>
                <c:pt idx="31">
                  <c:v>1.286510479174491</c:v>
                </c:pt>
                <c:pt idx="32">
                  <c:v>1.292385917767617</c:v>
                </c:pt>
                <c:pt idx="33">
                  <c:v>1.298354617290794</c:v>
                </c:pt>
                <c:pt idx="34">
                  <c:v>1.304418816006341</c:v>
                </c:pt>
                <c:pt idx="35">
                  <c:v>1.310580824378591</c:v>
                </c:pt>
                <c:pt idx="36">
                  <c:v>1.316843028008926</c:v>
                </c:pt>
                <c:pt idx="37">
                  <c:v>1.323207890715168</c:v>
                </c:pt>
                <c:pt idx="38">
                  <c:v>1.329677957763662</c:v>
                </c:pt>
                <c:pt idx="39">
                  <c:v>1.336255859262964</c:v>
                </c:pt>
                <c:pt idx="40">
                  <c:v>1.342944313728642</c:v>
                </c:pt>
                <c:pt idx="41">
                  <c:v>1.34974613182933</c:v>
                </c:pt>
                <c:pt idx="42">
                  <c:v>1.356664220324903</c:v>
                </c:pt>
                <c:pt idx="43">
                  <c:v>1.363701586208329</c:v>
                </c:pt>
                <c:pt idx="44">
                  <c:v>1.370861341063642</c:v>
                </c:pt>
                <c:pt idx="45">
                  <c:v>1.378146705653258</c:v>
                </c:pt>
                <c:pt idx="46">
                  <c:v>1.385561014748885</c:v>
                </c:pt>
                <c:pt idx="47">
                  <c:v>1.39310772222122</c:v>
                </c:pt>
                <c:pt idx="48">
                  <c:v>1.400790406404768</c:v>
                </c:pt>
                <c:pt idx="49">
                  <c:v>1.40861277575529</c:v>
                </c:pt>
                <c:pt idx="50">
                  <c:v>1.419768310370768</c:v>
                </c:pt>
                <c:pt idx="51">
                  <c:v>1.431130428960608</c:v>
                </c:pt>
                <c:pt idx="52">
                  <c:v>1.442704923598856</c:v>
                </c:pt>
                <c:pt idx="53">
                  <c:v>1.454497804928391</c:v>
                </c:pt>
                <c:pt idx="54">
                  <c:v>1.462533286342248</c:v>
                </c:pt>
                <c:pt idx="55">
                  <c:v>1.470723296244833</c:v>
                </c:pt>
                <c:pt idx="56">
                  <c:v>1.479072335465914</c:v>
                </c:pt>
                <c:pt idx="57">
                  <c:v>1.487585081338389</c:v>
                </c:pt>
                <c:pt idx="58">
                  <c:v>1.494744153258516</c:v>
                </c:pt>
                <c:pt idx="59">
                  <c:v>1.502046406617045</c:v>
                </c:pt>
                <c:pt idx="60">
                  <c:v>1.516351638601791</c:v>
                </c:pt>
                <c:pt idx="61">
                  <c:v>1.527967826832593</c:v>
                </c:pt>
                <c:pt idx="62">
                  <c:v>1.539823524099081</c:v>
                </c:pt>
                <c:pt idx="63">
                  <c:v>1.551926215058621</c:v>
                </c:pt>
                <c:pt idx="64">
                  <c:v>1.564283699512047</c:v>
                </c:pt>
                <c:pt idx="65">
                  <c:v>1.576904109166609</c:v>
                </c:pt>
                <c:pt idx="66">
                  <c:v>1.58979592548041</c:v>
                </c:pt>
                <c:pt idx="67">
                  <c:v>1.602967998670595</c:v>
                </c:pt>
                <c:pt idx="68">
                  <c:v>1.616429567974852</c:v>
                </c:pt>
                <c:pt idx="69">
                  <c:v>1.630190283263648</c:v>
                </c:pt>
                <c:pt idx="70">
                  <c:v>1.644260228109496</c:v>
                </c:pt>
                <c:pt idx="71">
                  <c:v>1.661312559786206</c:v>
                </c:pt>
                <c:pt idx="72">
                  <c:v>1.678756899087666</c:v>
                </c:pt>
                <c:pt idx="73">
                  <c:v>1.691218649627645</c:v>
                </c:pt>
                <c:pt idx="74">
                  <c:v>1.699597070649577</c:v>
                </c:pt>
                <c:pt idx="75">
                  <c:v>1.70755647729668</c:v>
                </c:pt>
                <c:pt idx="76">
                  <c:v>1.697004977774594</c:v>
                </c:pt>
                <c:pt idx="77">
                  <c:v>1.684521430572229</c:v>
                </c:pt>
                <c:pt idx="78">
                  <c:v>1.675784278523372</c:v>
                </c:pt>
                <c:pt idx="79">
                  <c:v>1.658069938914536</c:v>
                </c:pt>
                <c:pt idx="80">
                  <c:v>1.639907135011805</c:v>
                </c:pt>
                <c:pt idx="81">
                  <c:v>1.621278618188491</c:v>
                </c:pt>
                <c:pt idx="82">
                  <c:v>1.608068170819735</c:v>
                </c:pt>
                <c:pt idx="83">
                  <c:v>1.59451008009917</c:v>
                </c:pt>
                <c:pt idx="84">
                  <c:v>1.582792077658586</c:v>
                </c:pt>
                <c:pt idx="85">
                  <c:v>1.550243189653358</c:v>
                </c:pt>
                <c:pt idx="86">
                  <c:v>1.533613034013278</c:v>
                </c:pt>
                <c:pt idx="87">
                  <c:v>1.526963754191463</c:v>
                </c:pt>
                <c:pt idx="88">
                  <c:v>1.520872468762805</c:v>
                </c:pt>
                <c:pt idx="89">
                  <c:v>1.515361610979062</c:v>
                </c:pt>
                <c:pt idx="90">
                  <c:v>1.511978244584915</c:v>
                </c:pt>
                <c:pt idx="91">
                  <c:v>1.522055556803972</c:v>
                </c:pt>
                <c:pt idx="92">
                  <c:v>1.532433684313149</c:v>
                </c:pt>
                <c:pt idx="93">
                  <c:v>1.543126300534726</c:v>
                </c:pt>
                <c:pt idx="94">
                  <c:v>1.5533382133821</c:v>
                </c:pt>
                <c:pt idx="95">
                  <c:v>1.562127414448567</c:v>
                </c:pt>
                <c:pt idx="96">
                  <c:v>1.570448859246558</c:v>
                </c:pt>
                <c:pt idx="97">
                  <c:v>1.576466504920194</c:v>
                </c:pt>
                <c:pt idx="98">
                  <c:v>1.582681450451983</c:v>
                </c:pt>
                <c:pt idx="99">
                  <c:v>1.589103560834832</c:v>
                </c:pt>
                <c:pt idx="100">
                  <c:v>1.589423711007746</c:v>
                </c:pt>
                <c:pt idx="101">
                  <c:v>1.600645418247645</c:v>
                </c:pt>
                <c:pt idx="102">
                  <c:v>1.606612309055934</c:v>
                </c:pt>
                <c:pt idx="103">
                  <c:v>1.608088740127154</c:v>
                </c:pt>
                <c:pt idx="104">
                  <c:v>1.609618859600965</c:v>
                </c:pt>
                <c:pt idx="105">
                  <c:v>1.612064443124987</c:v>
                </c:pt>
                <c:pt idx="106">
                  <c:v>1.615733620124415</c:v>
                </c:pt>
                <c:pt idx="107">
                  <c:v>1.612350994628173</c:v>
                </c:pt>
                <c:pt idx="108">
                  <c:v>1.60988971232333</c:v>
                </c:pt>
                <c:pt idx="109">
                  <c:v>1.598742914049677</c:v>
                </c:pt>
                <c:pt idx="110">
                  <c:v>1.598958641884091</c:v>
                </c:pt>
                <c:pt idx="111">
                  <c:v>1.609760431484601</c:v>
                </c:pt>
                <c:pt idx="112">
                  <c:v>1.62102187170641</c:v>
                </c:pt>
                <c:pt idx="113">
                  <c:v>1.542732294752361</c:v>
                </c:pt>
                <c:pt idx="114">
                  <c:v>1.460963181044798</c:v>
                </c:pt>
                <c:pt idx="115">
                  <c:v>1.422003001479896</c:v>
                </c:pt>
                <c:pt idx="116">
                  <c:v>1.381230720539882</c:v>
                </c:pt>
                <c:pt idx="117">
                  <c:v>1.338516902412249</c:v>
                </c:pt>
                <c:pt idx="118">
                  <c:v>1.300439307447613</c:v>
                </c:pt>
                <c:pt idx="119">
                  <c:v>1.260457832734747</c:v>
                </c:pt>
                <c:pt idx="120">
                  <c:v>1.234222632601551</c:v>
                </c:pt>
                <c:pt idx="121">
                  <c:v>1.229219792000484</c:v>
                </c:pt>
                <c:pt idx="122">
                  <c:v>1.199329884707484</c:v>
                </c:pt>
                <c:pt idx="123">
                  <c:v>1.166497083293539</c:v>
                </c:pt>
                <c:pt idx="124">
                  <c:v>1.130471801612647</c:v>
                </c:pt>
                <c:pt idx="125">
                  <c:v>1.092327385715231</c:v>
                </c:pt>
                <c:pt idx="126">
                  <c:v>1.101967767096439</c:v>
                </c:pt>
                <c:pt idx="127">
                  <c:v>1.083692022957206</c:v>
                </c:pt>
                <c:pt idx="128">
                  <c:v>1.022426238625823</c:v>
                </c:pt>
                <c:pt idx="129">
                  <c:v>0.995007680208017</c:v>
                </c:pt>
                <c:pt idx="130">
                  <c:v>0.965698186726915</c:v>
                </c:pt>
                <c:pt idx="131">
                  <c:v>0.904688546359994</c:v>
                </c:pt>
                <c:pt idx="132">
                  <c:v>0.920397441550254</c:v>
                </c:pt>
                <c:pt idx="133">
                  <c:v>0.915689554665664</c:v>
                </c:pt>
                <c:pt idx="134">
                  <c:v>0.904569339547928</c:v>
                </c:pt>
                <c:pt idx="135">
                  <c:v>0.851615410759913</c:v>
                </c:pt>
                <c:pt idx="136">
                  <c:v>0.836742388070818</c:v>
                </c:pt>
                <c:pt idx="137">
                  <c:v>0.820517272409988</c:v>
                </c:pt>
                <c:pt idx="138">
                  <c:v>0.817636492663931</c:v>
                </c:pt>
                <c:pt idx="139">
                  <c:v>0.778758885040148</c:v>
                </c:pt>
                <c:pt idx="140">
                  <c:v>0.754158374065567</c:v>
                </c:pt>
                <c:pt idx="141">
                  <c:v>0.769087792639894</c:v>
                </c:pt>
                <c:pt idx="142">
                  <c:v>0.782688463255465</c:v>
                </c:pt>
                <c:pt idx="143">
                  <c:v>0.813882210260062</c:v>
                </c:pt>
                <c:pt idx="144">
                  <c:v>0.838752662051892</c:v>
                </c:pt>
                <c:pt idx="145">
                  <c:v>0.772712391429376</c:v>
                </c:pt>
                <c:pt idx="146">
                  <c:v>0.77906657905875</c:v>
                </c:pt>
                <c:pt idx="147">
                  <c:v>0.688828526728377</c:v>
                </c:pt>
                <c:pt idx="148">
                  <c:v>0.745456936158728</c:v>
                </c:pt>
                <c:pt idx="149">
                  <c:v>0.777407712005</c:v>
                </c:pt>
                <c:pt idx="150">
                  <c:v>0.824623495545699</c:v>
                </c:pt>
                <c:pt idx="151">
                  <c:v>0.883643224971572</c:v>
                </c:pt>
                <c:pt idx="152">
                  <c:v>0.993596291442809</c:v>
                </c:pt>
                <c:pt idx="153">
                  <c:v>1.007781713169692</c:v>
                </c:pt>
                <c:pt idx="154">
                  <c:v>0.856361065994088</c:v>
                </c:pt>
                <c:pt idx="155">
                  <c:v>0.766487594715507</c:v>
                </c:pt>
                <c:pt idx="156">
                  <c:v>0.774446322053071</c:v>
                </c:pt>
                <c:pt idx="157">
                  <c:v>0.952255096515813</c:v>
                </c:pt>
                <c:pt idx="158">
                  <c:v>1.310167740222013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Data_Figure2!$G$2</c:f>
              <c:strCache>
                <c:ptCount val="1"/>
                <c:pt idx="0">
                  <c:v>BigIssue</c:v>
                </c:pt>
              </c:strCache>
            </c:strRef>
          </c:tx>
          <c:spPr>
            <a:ln w="25400" cmpd="sng">
              <a:solidFill>
                <a:srgbClr val="000000"/>
              </a:solidFill>
            </a:ln>
          </c:spPr>
          <c:marker>
            <c:symbol val="none"/>
          </c:marker>
          <c:cat>
            <c:numRef>
              <c:f>Data_Figure2!$C$3:$C$161</c:f>
              <c:numCache>
                <c:formatCode>m/d/yyyy;@</c:formatCode>
                <c:ptCount val="159"/>
                <c:pt idx="0">
                  <c:v>41060.0</c:v>
                </c:pt>
                <c:pt idx="1">
                  <c:v>41061.0</c:v>
                </c:pt>
                <c:pt idx="2">
                  <c:v>41062.0</c:v>
                </c:pt>
                <c:pt idx="3">
                  <c:v>41063.0</c:v>
                </c:pt>
                <c:pt idx="4">
                  <c:v>41064.0</c:v>
                </c:pt>
                <c:pt idx="5">
                  <c:v>41065.0</c:v>
                </c:pt>
                <c:pt idx="6">
                  <c:v>41066.0</c:v>
                </c:pt>
                <c:pt idx="7">
                  <c:v>41067.0</c:v>
                </c:pt>
                <c:pt idx="8">
                  <c:v>41068.0</c:v>
                </c:pt>
                <c:pt idx="9">
                  <c:v>41069.0</c:v>
                </c:pt>
                <c:pt idx="10">
                  <c:v>41070.0</c:v>
                </c:pt>
                <c:pt idx="11">
                  <c:v>41071.0</c:v>
                </c:pt>
                <c:pt idx="12">
                  <c:v>41072.0</c:v>
                </c:pt>
                <c:pt idx="13">
                  <c:v>41073.0</c:v>
                </c:pt>
                <c:pt idx="14">
                  <c:v>41074.0</c:v>
                </c:pt>
                <c:pt idx="15">
                  <c:v>41075.0</c:v>
                </c:pt>
                <c:pt idx="16">
                  <c:v>41076.0</c:v>
                </c:pt>
                <c:pt idx="17">
                  <c:v>41077.0</c:v>
                </c:pt>
                <c:pt idx="18">
                  <c:v>41078.0</c:v>
                </c:pt>
                <c:pt idx="19">
                  <c:v>41079.0</c:v>
                </c:pt>
                <c:pt idx="20">
                  <c:v>41080.0</c:v>
                </c:pt>
                <c:pt idx="21">
                  <c:v>41081.0</c:v>
                </c:pt>
                <c:pt idx="22">
                  <c:v>41082.0</c:v>
                </c:pt>
                <c:pt idx="23">
                  <c:v>41083.0</c:v>
                </c:pt>
                <c:pt idx="24">
                  <c:v>41084.0</c:v>
                </c:pt>
                <c:pt idx="25">
                  <c:v>41085.0</c:v>
                </c:pt>
                <c:pt idx="26">
                  <c:v>41086.0</c:v>
                </c:pt>
                <c:pt idx="27">
                  <c:v>41087.0</c:v>
                </c:pt>
                <c:pt idx="28">
                  <c:v>41088.0</c:v>
                </c:pt>
                <c:pt idx="29">
                  <c:v>41089.0</c:v>
                </c:pt>
                <c:pt idx="30">
                  <c:v>41090.0</c:v>
                </c:pt>
                <c:pt idx="31">
                  <c:v>41091.0</c:v>
                </c:pt>
                <c:pt idx="32">
                  <c:v>41092.0</c:v>
                </c:pt>
                <c:pt idx="33">
                  <c:v>41093.0</c:v>
                </c:pt>
                <c:pt idx="34">
                  <c:v>41094.0</c:v>
                </c:pt>
                <c:pt idx="35">
                  <c:v>41095.0</c:v>
                </c:pt>
                <c:pt idx="36">
                  <c:v>41096.0</c:v>
                </c:pt>
                <c:pt idx="37">
                  <c:v>41097.0</c:v>
                </c:pt>
                <c:pt idx="38">
                  <c:v>41098.0</c:v>
                </c:pt>
                <c:pt idx="39">
                  <c:v>41099.0</c:v>
                </c:pt>
                <c:pt idx="40">
                  <c:v>41100.0</c:v>
                </c:pt>
                <c:pt idx="41">
                  <c:v>41101.0</c:v>
                </c:pt>
                <c:pt idx="42">
                  <c:v>41102.0</c:v>
                </c:pt>
                <c:pt idx="43">
                  <c:v>41103.0</c:v>
                </c:pt>
                <c:pt idx="44">
                  <c:v>41104.0</c:v>
                </c:pt>
                <c:pt idx="45">
                  <c:v>41105.0</c:v>
                </c:pt>
                <c:pt idx="46">
                  <c:v>41106.0</c:v>
                </c:pt>
                <c:pt idx="47">
                  <c:v>41107.0</c:v>
                </c:pt>
                <c:pt idx="48">
                  <c:v>41108.0</c:v>
                </c:pt>
                <c:pt idx="49">
                  <c:v>41109.0</c:v>
                </c:pt>
                <c:pt idx="50">
                  <c:v>41110.0</c:v>
                </c:pt>
                <c:pt idx="51">
                  <c:v>41111.0</c:v>
                </c:pt>
                <c:pt idx="52">
                  <c:v>41112.0</c:v>
                </c:pt>
                <c:pt idx="53">
                  <c:v>41113.0</c:v>
                </c:pt>
                <c:pt idx="54">
                  <c:v>41114.0</c:v>
                </c:pt>
                <c:pt idx="55">
                  <c:v>41115.0</c:v>
                </c:pt>
                <c:pt idx="56">
                  <c:v>41116.0</c:v>
                </c:pt>
                <c:pt idx="57">
                  <c:v>41117.0</c:v>
                </c:pt>
                <c:pt idx="58">
                  <c:v>41118.0</c:v>
                </c:pt>
                <c:pt idx="59">
                  <c:v>41119.0</c:v>
                </c:pt>
                <c:pt idx="60">
                  <c:v>41120.0</c:v>
                </c:pt>
                <c:pt idx="61">
                  <c:v>41121.0</c:v>
                </c:pt>
                <c:pt idx="62">
                  <c:v>41122.0</c:v>
                </c:pt>
                <c:pt idx="63">
                  <c:v>41123.0</c:v>
                </c:pt>
                <c:pt idx="64">
                  <c:v>41124.0</c:v>
                </c:pt>
                <c:pt idx="65">
                  <c:v>41125.0</c:v>
                </c:pt>
                <c:pt idx="66">
                  <c:v>41126.0</c:v>
                </c:pt>
                <c:pt idx="67">
                  <c:v>41127.0</c:v>
                </c:pt>
                <c:pt idx="68">
                  <c:v>41128.0</c:v>
                </c:pt>
                <c:pt idx="69">
                  <c:v>41129.0</c:v>
                </c:pt>
                <c:pt idx="70">
                  <c:v>41130.0</c:v>
                </c:pt>
                <c:pt idx="71">
                  <c:v>41131.0</c:v>
                </c:pt>
                <c:pt idx="72">
                  <c:v>41132.0</c:v>
                </c:pt>
                <c:pt idx="73">
                  <c:v>41133.0</c:v>
                </c:pt>
                <c:pt idx="74">
                  <c:v>41134.0</c:v>
                </c:pt>
                <c:pt idx="75">
                  <c:v>41135.0</c:v>
                </c:pt>
                <c:pt idx="76">
                  <c:v>41136.0</c:v>
                </c:pt>
                <c:pt idx="77">
                  <c:v>41137.0</c:v>
                </c:pt>
                <c:pt idx="78">
                  <c:v>41138.0</c:v>
                </c:pt>
                <c:pt idx="79">
                  <c:v>41139.0</c:v>
                </c:pt>
                <c:pt idx="80">
                  <c:v>41140.0</c:v>
                </c:pt>
                <c:pt idx="81">
                  <c:v>41141.0</c:v>
                </c:pt>
                <c:pt idx="82">
                  <c:v>41142.0</c:v>
                </c:pt>
                <c:pt idx="83">
                  <c:v>41143.0</c:v>
                </c:pt>
                <c:pt idx="84">
                  <c:v>41144.0</c:v>
                </c:pt>
                <c:pt idx="85">
                  <c:v>41145.0</c:v>
                </c:pt>
                <c:pt idx="86">
                  <c:v>41146.0</c:v>
                </c:pt>
                <c:pt idx="87">
                  <c:v>41147.0</c:v>
                </c:pt>
                <c:pt idx="88">
                  <c:v>41148.0</c:v>
                </c:pt>
                <c:pt idx="89">
                  <c:v>41149.0</c:v>
                </c:pt>
                <c:pt idx="90">
                  <c:v>41150.0</c:v>
                </c:pt>
                <c:pt idx="91">
                  <c:v>41151.0</c:v>
                </c:pt>
                <c:pt idx="92">
                  <c:v>41152.0</c:v>
                </c:pt>
                <c:pt idx="93">
                  <c:v>41153.0</c:v>
                </c:pt>
                <c:pt idx="94">
                  <c:v>41154.0</c:v>
                </c:pt>
                <c:pt idx="95">
                  <c:v>41155.0</c:v>
                </c:pt>
                <c:pt idx="96">
                  <c:v>41156.0</c:v>
                </c:pt>
                <c:pt idx="97">
                  <c:v>41157.0</c:v>
                </c:pt>
                <c:pt idx="98">
                  <c:v>41158.0</c:v>
                </c:pt>
                <c:pt idx="99">
                  <c:v>41159.0</c:v>
                </c:pt>
                <c:pt idx="100">
                  <c:v>41160.0</c:v>
                </c:pt>
                <c:pt idx="101">
                  <c:v>41161.0</c:v>
                </c:pt>
                <c:pt idx="102">
                  <c:v>41162.0</c:v>
                </c:pt>
                <c:pt idx="103">
                  <c:v>41163.0</c:v>
                </c:pt>
                <c:pt idx="104">
                  <c:v>41164.0</c:v>
                </c:pt>
                <c:pt idx="105">
                  <c:v>41165.0</c:v>
                </c:pt>
                <c:pt idx="106">
                  <c:v>41166.0</c:v>
                </c:pt>
                <c:pt idx="107">
                  <c:v>41167.0</c:v>
                </c:pt>
                <c:pt idx="108">
                  <c:v>41168.0</c:v>
                </c:pt>
                <c:pt idx="109">
                  <c:v>41169.0</c:v>
                </c:pt>
                <c:pt idx="110">
                  <c:v>41170.0</c:v>
                </c:pt>
                <c:pt idx="111">
                  <c:v>41171.0</c:v>
                </c:pt>
                <c:pt idx="112">
                  <c:v>41172.0</c:v>
                </c:pt>
                <c:pt idx="113">
                  <c:v>41173.0</c:v>
                </c:pt>
                <c:pt idx="114">
                  <c:v>41174.0</c:v>
                </c:pt>
                <c:pt idx="115">
                  <c:v>41175.0</c:v>
                </c:pt>
                <c:pt idx="116">
                  <c:v>41176.0</c:v>
                </c:pt>
                <c:pt idx="117">
                  <c:v>41177.0</c:v>
                </c:pt>
                <c:pt idx="118">
                  <c:v>41178.0</c:v>
                </c:pt>
                <c:pt idx="119">
                  <c:v>41179.0</c:v>
                </c:pt>
                <c:pt idx="120">
                  <c:v>41180.0</c:v>
                </c:pt>
                <c:pt idx="121">
                  <c:v>41181.0</c:v>
                </c:pt>
                <c:pt idx="122">
                  <c:v>41182.0</c:v>
                </c:pt>
                <c:pt idx="123">
                  <c:v>41183.0</c:v>
                </c:pt>
                <c:pt idx="124">
                  <c:v>41184.0</c:v>
                </c:pt>
                <c:pt idx="125">
                  <c:v>41185.0</c:v>
                </c:pt>
                <c:pt idx="126">
                  <c:v>41186.0</c:v>
                </c:pt>
                <c:pt idx="127">
                  <c:v>41187.0</c:v>
                </c:pt>
                <c:pt idx="128">
                  <c:v>41188.0</c:v>
                </c:pt>
                <c:pt idx="129">
                  <c:v>41189.0</c:v>
                </c:pt>
                <c:pt idx="130">
                  <c:v>41190.0</c:v>
                </c:pt>
                <c:pt idx="131">
                  <c:v>41191.0</c:v>
                </c:pt>
                <c:pt idx="132">
                  <c:v>41192.0</c:v>
                </c:pt>
                <c:pt idx="133">
                  <c:v>41193.0</c:v>
                </c:pt>
                <c:pt idx="134">
                  <c:v>41194.0</c:v>
                </c:pt>
                <c:pt idx="135">
                  <c:v>41195.0</c:v>
                </c:pt>
                <c:pt idx="136">
                  <c:v>41196.0</c:v>
                </c:pt>
                <c:pt idx="137">
                  <c:v>41197.0</c:v>
                </c:pt>
                <c:pt idx="138">
                  <c:v>41198.0</c:v>
                </c:pt>
                <c:pt idx="139">
                  <c:v>41199.0</c:v>
                </c:pt>
                <c:pt idx="140">
                  <c:v>41200.0</c:v>
                </c:pt>
                <c:pt idx="141">
                  <c:v>41201.0</c:v>
                </c:pt>
                <c:pt idx="142">
                  <c:v>41202.0</c:v>
                </c:pt>
                <c:pt idx="143">
                  <c:v>41203.0</c:v>
                </c:pt>
                <c:pt idx="144">
                  <c:v>41204.0</c:v>
                </c:pt>
                <c:pt idx="145">
                  <c:v>41205.0</c:v>
                </c:pt>
                <c:pt idx="146">
                  <c:v>41206.0</c:v>
                </c:pt>
                <c:pt idx="147">
                  <c:v>41207.0</c:v>
                </c:pt>
                <c:pt idx="148">
                  <c:v>41208.0</c:v>
                </c:pt>
                <c:pt idx="149">
                  <c:v>41209.0</c:v>
                </c:pt>
                <c:pt idx="150">
                  <c:v>41210.0</c:v>
                </c:pt>
                <c:pt idx="151">
                  <c:v>41211.0</c:v>
                </c:pt>
                <c:pt idx="152">
                  <c:v>41212.0</c:v>
                </c:pt>
                <c:pt idx="153">
                  <c:v>41213.0</c:v>
                </c:pt>
                <c:pt idx="154">
                  <c:v>41214.0</c:v>
                </c:pt>
                <c:pt idx="155">
                  <c:v>41215.0</c:v>
                </c:pt>
                <c:pt idx="156">
                  <c:v>41216.0</c:v>
                </c:pt>
                <c:pt idx="157">
                  <c:v>41217.0</c:v>
                </c:pt>
                <c:pt idx="158">
                  <c:v>41218.0</c:v>
                </c:pt>
              </c:numCache>
            </c:numRef>
          </c:cat>
          <c:val>
            <c:numRef>
              <c:f>Data_Figure2!$G$3:$G$161</c:f>
              <c:numCache>
                <c:formatCode>#,##0.00</c:formatCode>
                <c:ptCount val="159"/>
                <c:pt idx="0">
                  <c:v>0.792725857072763</c:v>
                </c:pt>
                <c:pt idx="1">
                  <c:v>0.794696691287285</c:v>
                </c:pt>
                <c:pt idx="2">
                  <c:v>0.796692631670146</c:v>
                </c:pt>
                <c:pt idx="3">
                  <c:v>0.798714161032274</c:v>
                </c:pt>
                <c:pt idx="4">
                  <c:v>0.800761774644236</c:v>
                </c:pt>
                <c:pt idx="5">
                  <c:v>0.802835980640769</c:v>
                </c:pt>
                <c:pt idx="6">
                  <c:v>0.801918451252828</c:v>
                </c:pt>
                <c:pt idx="7">
                  <c:v>0.800988849109783</c:v>
                </c:pt>
                <c:pt idx="8">
                  <c:v>0.800046934355572</c:v>
                </c:pt>
                <c:pt idx="9">
                  <c:v>0.799092460737971</c:v>
                </c:pt>
                <c:pt idx="10">
                  <c:v>0.79812517539396</c:v>
                </c:pt>
                <c:pt idx="11">
                  <c:v>0.79714481862638</c:v>
                </c:pt>
                <c:pt idx="12">
                  <c:v>0.796151123671487</c:v>
                </c:pt>
                <c:pt idx="13">
                  <c:v>0.795143816456938</c:v>
                </c:pt>
                <c:pt idx="14">
                  <c:v>0.794122615349774</c:v>
                </c:pt>
                <c:pt idx="15">
                  <c:v>0.7930872308939</c:v>
                </c:pt>
                <c:pt idx="16">
                  <c:v>0.792037365536544</c:v>
                </c:pt>
                <c:pt idx="17">
                  <c:v>0.79097271334317</c:v>
                </c:pt>
                <c:pt idx="18">
                  <c:v>0.787252262140561</c:v>
                </c:pt>
                <c:pt idx="19">
                  <c:v>0.786967571634653</c:v>
                </c:pt>
                <c:pt idx="20">
                  <c:v>0.786678784862473</c:v>
                </c:pt>
                <c:pt idx="21">
                  <c:v>0.786385812774755</c:v>
                </c:pt>
                <c:pt idx="22">
                  <c:v>0.786088563722252</c:v>
                </c:pt>
                <c:pt idx="23">
                  <c:v>0.785786943360154</c:v>
                </c:pt>
                <c:pt idx="24">
                  <c:v>0.785480854548246</c:v>
                </c:pt>
                <c:pt idx="25">
                  <c:v>0.785170197246609</c:v>
                </c:pt>
                <c:pt idx="26">
                  <c:v>0.784854868406602</c:v>
                </c:pt>
                <c:pt idx="27">
                  <c:v>0.784534761856897</c:v>
                </c:pt>
                <c:pt idx="28">
                  <c:v>0.784209768184296</c:v>
                </c:pt>
                <c:pt idx="29">
                  <c:v>0.783879774609039</c:v>
                </c:pt>
                <c:pt idx="30">
                  <c:v>0.783544664854322</c:v>
                </c:pt>
                <c:pt idx="31">
                  <c:v>0.783204319009686</c:v>
                </c:pt>
                <c:pt idx="32">
                  <c:v>0.784280252987354</c:v>
                </c:pt>
                <c:pt idx="33">
                  <c:v>0.785373265282128</c:v>
                </c:pt>
                <c:pt idx="34">
                  <c:v>0.786483765773618</c:v>
                </c:pt>
                <c:pt idx="35">
                  <c:v>0.787612177563359</c:v>
                </c:pt>
                <c:pt idx="36">
                  <c:v>0.788758937512282</c:v>
                </c:pt>
                <c:pt idx="37">
                  <c:v>0.789924496804629</c:v>
                </c:pt>
                <c:pt idx="38">
                  <c:v>0.791109321539826</c:v>
                </c:pt>
                <c:pt idx="39">
                  <c:v>0.792001471973707</c:v>
                </c:pt>
                <c:pt idx="40">
                  <c:v>0.798383610149783</c:v>
                </c:pt>
                <c:pt idx="41">
                  <c:v>0.804873920159351</c:v>
                </c:pt>
                <c:pt idx="42">
                  <c:v>0.810036957898887</c:v>
                </c:pt>
                <c:pt idx="43">
                  <c:v>0.815289013530484</c:v>
                </c:pt>
                <c:pt idx="44">
                  <c:v>0.820632409260021</c:v>
                </c:pt>
                <c:pt idx="45">
                  <c:v>0.826069548774287</c:v>
                </c:pt>
                <c:pt idx="46">
                  <c:v>0.831602920846328</c:v>
                </c:pt>
                <c:pt idx="47">
                  <c:v>0.834432011248791</c:v>
                </c:pt>
                <c:pt idx="48">
                  <c:v>0.837312076253099</c:v>
                </c:pt>
                <c:pt idx="49">
                  <c:v>0.840244506075668</c:v>
                </c:pt>
                <c:pt idx="50">
                  <c:v>0.843230741950027</c:v>
                </c:pt>
                <c:pt idx="51">
                  <c:v>0.846272278488726</c:v>
                </c:pt>
                <c:pt idx="52">
                  <c:v>0.849370666177681</c:v>
                </c:pt>
                <c:pt idx="53">
                  <c:v>0.846400806135101</c:v>
                </c:pt>
                <c:pt idx="54">
                  <c:v>0.843374377329805</c:v>
                </c:pt>
                <c:pt idx="55">
                  <c:v>0.840289747970561</c:v>
                </c:pt>
                <c:pt idx="56">
                  <c:v>0.837145222895604</c:v>
                </c:pt>
                <c:pt idx="57">
                  <c:v>0.833939040466235</c:v>
                </c:pt>
                <c:pt idx="58">
                  <c:v>0.830669369275889</c:v>
                </c:pt>
                <c:pt idx="59">
                  <c:v>0.827334304661737</c:v>
                </c:pt>
                <c:pt idx="60">
                  <c:v>0.823931865004873</c:v>
                </c:pt>
                <c:pt idx="61">
                  <c:v>0.820459987803993</c:v>
                </c:pt>
                <c:pt idx="62">
                  <c:v>0.816916525506187</c:v>
                </c:pt>
                <c:pt idx="63">
                  <c:v>0.813299241077178</c:v>
                </c:pt>
                <c:pt idx="64">
                  <c:v>0.809605803291768</c:v>
                </c:pt>
                <c:pt idx="65">
                  <c:v>0.805833781723689</c:v>
                </c:pt>
                <c:pt idx="66">
                  <c:v>0.801980641412211</c:v>
                </c:pt>
                <c:pt idx="67">
                  <c:v>0.798043737180918</c:v>
                </c:pt>
                <c:pt idx="68">
                  <c:v>0.794020307581904</c:v>
                </c:pt>
                <c:pt idx="69">
                  <c:v>0.791105320415089</c:v>
                </c:pt>
                <c:pt idx="70">
                  <c:v>0.788124827918682</c:v>
                </c:pt>
                <c:pt idx="71">
                  <c:v>0.785076596956447</c:v>
                </c:pt>
                <c:pt idx="72">
                  <c:v>0.781958291719219</c:v>
                </c:pt>
                <c:pt idx="73">
                  <c:v>0.778767467755544</c:v>
                </c:pt>
                <c:pt idx="74">
                  <c:v>0.775501565580958</c:v>
                </c:pt>
                <c:pt idx="75">
                  <c:v>0.772157903830787</c:v>
                </c:pt>
                <c:pt idx="76">
                  <c:v>0.768733671917962</c:v>
                </c:pt>
                <c:pt idx="77">
                  <c:v>0.765225922153604</c:v>
                </c:pt>
                <c:pt idx="78">
                  <c:v>0.761631561283953</c:v>
                </c:pt>
                <c:pt idx="79">
                  <c:v>0.757947341392561</c:v>
                </c:pt>
                <c:pt idx="80">
                  <c:v>0.754169850111514</c:v>
                </c:pt>
                <c:pt idx="81">
                  <c:v>0.75029550007967</c:v>
                </c:pt>
                <c:pt idx="82">
                  <c:v>0.749513453696526</c:v>
                </c:pt>
                <c:pt idx="83">
                  <c:v>0.748710827145405</c:v>
                </c:pt>
                <c:pt idx="84">
                  <c:v>0.741806670864089</c:v>
                </c:pt>
                <c:pt idx="85">
                  <c:v>0.735781046603896</c:v>
                </c:pt>
                <c:pt idx="86">
                  <c:v>0.729590336747534</c:v>
                </c:pt>
                <c:pt idx="87">
                  <c:v>0.72049374117927</c:v>
                </c:pt>
                <c:pt idx="88">
                  <c:v>0.700719210753937</c:v>
                </c:pt>
                <c:pt idx="89">
                  <c:v>0.680379693745023</c:v>
                </c:pt>
                <c:pt idx="90">
                  <c:v>0.65945062551846</c:v>
                </c:pt>
                <c:pt idx="91">
                  <c:v>0.637905996461703</c:v>
                </c:pt>
                <c:pt idx="92">
                  <c:v>0.615718244149521</c:v>
                </c:pt>
                <c:pt idx="93">
                  <c:v>0.592858135706667</c:v>
                </c:pt>
                <c:pt idx="94">
                  <c:v>0.569294639311725</c:v>
                </c:pt>
                <c:pt idx="95">
                  <c:v>0.544994783654441</c:v>
                </c:pt>
                <c:pt idx="96">
                  <c:v>0.522779988739243</c:v>
                </c:pt>
                <c:pt idx="97">
                  <c:v>0.499848587536457</c:v>
                </c:pt>
                <c:pt idx="98">
                  <c:v>0.476165337113907</c:v>
                </c:pt>
                <c:pt idx="99">
                  <c:v>0.451692645010606</c:v>
                </c:pt>
                <c:pt idx="100">
                  <c:v>0.426390370124142</c:v>
                </c:pt>
                <c:pt idx="101">
                  <c:v>0.400215603000214</c:v>
                </c:pt>
                <c:pt idx="102">
                  <c:v>0.385650870427295</c:v>
                </c:pt>
                <c:pt idx="103">
                  <c:v>0.370565968833915</c:v>
                </c:pt>
                <c:pt idx="104">
                  <c:v>0.361850425828948</c:v>
                </c:pt>
                <c:pt idx="105">
                  <c:v>0.359237720660372</c:v>
                </c:pt>
                <c:pt idx="106">
                  <c:v>0.356526422843925</c:v>
                </c:pt>
                <c:pt idx="107">
                  <c:v>0.353710844342229</c:v>
                </c:pt>
                <c:pt idx="108">
                  <c:v>0.350784850997331</c:v>
                </c:pt>
                <c:pt idx="109">
                  <c:v>0.350986695301279</c:v>
                </c:pt>
                <c:pt idx="110">
                  <c:v>0.355125718491381</c:v>
                </c:pt>
                <c:pt idx="111">
                  <c:v>0.359437200981069</c:v>
                </c:pt>
                <c:pt idx="112">
                  <c:v>0.363932150810745</c:v>
                </c:pt>
                <c:pt idx="113">
                  <c:v>0.368622533241711</c:v>
                </c:pt>
                <c:pt idx="114">
                  <c:v>0.373521377114053</c:v>
                </c:pt>
                <c:pt idx="115">
                  <c:v>0.378642895707865</c:v>
                </c:pt>
                <c:pt idx="116">
                  <c:v>0.384002624468831</c:v>
                </c:pt>
                <c:pt idx="117">
                  <c:v>0.392866636662195</c:v>
                </c:pt>
                <c:pt idx="118">
                  <c:v>0.402163039694259</c:v>
                </c:pt>
                <c:pt idx="119">
                  <c:v>0.411924262877927</c:v>
                </c:pt>
                <c:pt idx="120">
                  <c:v>0.414384220973234</c:v>
                </c:pt>
                <c:pt idx="121">
                  <c:v>0.416973650547242</c:v>
                </c:pt>
                <c:pt idx="122">
                  <c:v>0.422572202984732</c:v>
                </c:pt>
                <c:pt idx="123">
                  <c:v>0.428027911939512</c:v>
                </c:pt>
                <c:pt idx="124">
                  <c:v>0.433795375691707</c:v>
                </c:pt>
                <c:pt idx="125">
                  <c:v>0.439902102017561</c:v>
                </c:pt>
                <c:pt idx="126">
                  <c:v>0.446378932969224</c:v>
                </c:pt>
                <c:pt idx="127">
                  <c:v>0.453260565855367</c:v>
                </c:pt>
                <c:pt idx="128">
                  <c:v>0.460586175056744</c:v>
                </c:pt>
                <c:pt idx="129">
                  <c:v>0.46840015820488</c:v>
                </c:pt>
                <c:pt idx="130">
                  <c:v>0.476753036742542</c:v>
                </c:pt>
                <c:pt idx="131">
                  <c:v>0.485702549461466</c:v>
                </c:pt>
                <c:pt idx="132">
                  <c:v>0.495314989048459</c:v>
                </c:pt>
                <c:pt idx="133">
                  <c:v>0.50566684706522</c:v>
                </c:pt>
                <c:pt idx="134">
                  <c:v>0.516846853723322</c:v>
                </c:pt>
                <c:pt idx="135">
                  <c:v>0.528958527602932</c:v>
                </c:pt>
                <c:pt idx="136">
                  <c:v>0.544168324553258</c:v>
                </c:pt>
                <c:pt idx="137">
                  <c:v>0.560760830317251</c:v>
                </c:pt>
                <c:pt idx="138">
                  <c:v>0.578933574725433</c:v>
                </c:pt>
                <c:pt idx="139">
                  <c:v>0.598923593574434</c:v>
                </c:pt>
                <c:pt idx="140">
                  <c:v>0.621017824933856</c:v>
                </c:pt>
                <c:pt idx="141">
                  <c:v>0.645566970888768</c:v>
                </c:pt>
                <c:pt idx="142">
                  <c:v>0.673004251661907</c:v>
                </c:pt>
                <c:pt idx="143">
                  <c:v>0.699702049088408</c:v>
                </c:pt>
                <c:pt idx="144">
                  <c:v>0.724995572666364</c:v>
                </c:pt>
                <c:pt idx="145">
                  <c:v>0.753902456755456</c:v>
                </c:pt>
                <c:pt idx="146">
                  <c:v>0.753012022806786</c:v>
                </c:pt>
                <c:pt idx="147">
                  <c:v>0.751973183200004</c:v>
                </c:pt>
                <c:pt idx="148">
                  <c:v>0.750745463664716</c:v>
                </c:pt>
                <c:pt idx="149">
                  <c:v>0.749272200222371</c:v>
                </c:pt>
                <c:pt idx="150">
                  <c:v>0.74747154490395</c:v>
                </c:pt>
                <c:pt idx="151">
                  <c:v>0.745220725755923</c:v>
                </c:pt>
                <c:pt idx="152">
                  <c:v>0.742326815422745</c:v>
                </c:pt>
                <c:pt idx="153">
                  <c:v>0.738468268311841</c:v>
                </c:pt>
                <c:pt idx="154">
                  <c:v>0.733066302356576</c:v>
                </c:pt>
                <c:pt idx="155">
                  <c:v>0.724963353423678</c:v>
                </c:pt>
                <c:pt idx="156">
                  <c:v>0.711458438535516</c:v>
                </c:pt>
                <c:pt idx="157">
                  <c:v>0.68444860875919</c:v>
                </c:pt>
                <c:pt idx="158">
                  <c:v>0.603419119430214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752168"/>
        <c:axId val="-2101076216"/>
      </c:lineChart>
      <c:catAx>
        <c:axId val="-2101752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m/d/yyyy;@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900">
                <a:solidFill>
                  <a:srgbClr val="222222"/>
                </a:solidFill>
              </a:defRPr>
            </a:pPr>
            <a:endParaRPr lang="de-DE"/>
          </a:p>
        </c:txPr>
        <c:crossAx val="-2101076216"/>
        <c:crosses val="autoZero"/>
        <c:auto val="0"/>
        <c:lblAlgn val="ctr"/>
        <c:lblOffset val="100"/>
        <c:noMultiLvlLbl val="0"/>
      </c:catAx>
      <c:valAx>
        <c:axId val="-210107621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 absolute error across remaining days to election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#,##0.00" sourceLinked="1"/>
        <c:majorTickMark val="out"/>
        <c:minorTickMark val="none"/>
        <c:tickLblPos val="nextTo"/>
        <c:spPr>
          <a:ln w="47625">
            <a:noFill/>
          </a:ln>
        </c:spPr>
        <c:txPr>
          <a:bodyPr/>
          <a:lstStyle/>
          <a:p>
            <a:pPr>
              <a:defRPr sz="900">
                <a:solidFill>
                  <a:srgbClr val="222222"/>
                </a:solidFill>
              </a:defRPr>
            </a:pPr>
            <a:endParaRPr lang="de-DE"/>
          </a:p>
        </c:txPr>
        <c:crossAx val="-210175216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</c:spPr>
      <c:txPr>
        <a:bodyPr/>
        <a:lstStyle/>
        <a:p>
          <a:pPr>
            <a:defRPr sz="1000">
              <a:solidFill>
                <a:srgbClr val="222222"/>
              </a:solidFill>
            </a:defRPr>
          </a:pPr>
          <a:endParaRPr lang="de-DE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1.0" l="0.75" r="0.75" t="1.0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theme="6" tint="0.59999389629810485"/>
  </sheetPr>
  <sheetViews>
    <sheetView zoomScale="164" workbookViewId="0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theme="6" tint="0.59999389629810485"/>
  </sheetPr>
  <sheetViews>
    <sheetView zoomScale="164" workbookViewId="0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99756" cy="5606585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199756" cy="5606585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1193800</xdr:colOff>
      <xdr:row>521</xdr:row>
      <xdr:rowOff>482600</xdr:rowOff>
    </xdr:from>
    <xdr:to>
      <xdr:col>5</xdr:col>
      <xdr:colOff>38100</xdr:colOff>
      <xdr:row>545</xdr:row>
      <xdr:rowOff>25400</xdr:rowOff>
    </xdr:to>
    <xdr:graphicFrame macro="">
      <xdr:nvGraphicFramePr>
        <xdr:cNvPr id="513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/>
  </sheetPr>
  <dimension ref="A1:C10"/>
  <sheetViews>
    <sheetView tabSelected="1" workbookViewId="0">
      <selection activeCell="C3" sqref="C3"/>
    </sheetView>
  </sheetViews>
  <sheetFormatPr baseColWidth="10" defaultRowHeight="12" x14ac:dyDescent="0"/>
  <cols>
    <col min="1" max="1" width="13.6640625" style="33" customWidth="1"/>
    <col min="2" max="2" width="21" style="33" customWidth="1"/>
    <col min="3" max="3" width="42.1640625" style="33" customWidth="1"/>
    <col min="4" max="16384" width="10.83203125" style="33"/>
  </cols>
  <sheetData>
    <row r="1" spans="1:3" s="32" customFormat="1">
      <c r="A1" s="32" t="s">
        <v>79</v>
      </c>
      <c r="B1" s="32" t="s">
        <v>77</v>
      </c>
      <c r="C1" s="32" t="s">
        <v>78</v>
      </c>
    </row>
    <row r="2" spans="1:3" s="32" customFormat="1">
      <c r="A2" s="57" t="s">
        <v>147</v>
      </c>
      <c r="B2" s="57" t="s">
        <v>146</v>
      </c>
      <c r="C2" s="57" t="s">
        <v>155</v>
      </c>
    </row>
    <row r="3" spans="1:3">
      <c r="A3" s="34" t="s">
        <v>80</v>
      </c>
      <c r="B3" s="34" t="s">
        <v>81</v>
      </c>
      <c r="C3" s="34" t="s">
        <v>82</v>
      </c>
    </row>
    <row r="4" spans="1:3">
      <c r="A4" s="34" t="s">
        <v>80</v>
      </c>
      <c r="B4" s="34" t="s">
        <v>83</v>
      </c>
      <c r="C4" s="34" t="s">
        <v>84</v>
      </c>
    </row>
    <row r="5" spans="1:3">
      <c r="A5" s="34" t="s">
        <v>80</v>
      </c>
      <c r="B5" s="34" t="s">
        <v>85</v>
      </c>
      <c r="C5" s="34" t="s">
        <v>86</v>
      </c>
    </row>
    <row r="6" spans="1:3">
      <c r="A6" s="35" t="s">
        <v>87</v>
      </c>
      <c r="B6" s="35" t="s">
        <v>88</v>
      </c>
      <c r="C6" s="35" t="s">
        <v>89</v>
      </c>
    </row>
    <row r="7" spans="1:3">
      <c r="A7" s="35" t="s">
        <v>87</v>
      </c>
      <c r="B7" s="35" t="s">
        <v>90</v>
      </c>
      <c r="C7" s="35" t="s">
        <v>91</v>
      </c>
    </row>
    <row r="8" spans="1:3">
      <c r="A8" s="35" t="s">
        <v>87</v>
      </c>
      <c r="B8" s="35" t="s">
        <v>92</v>
      </c>
      <c r="C8" s="35" t="s">
        <v>93</v>
      </c>
    </row>
    <row r="9" spans="1:3" ht="36">
      <c r="A9" s="37" t="s">
        <v>94</v>
      </c>
      <c r="B9" s="37" t="s">
        <v>95</v>
      </c>
      <c r="C9" s="36" t="s">
        <v>96</v>
      </c>
    </row>
    <row r="10" spans="1:3">
      <c r="A10" s="36" t="s">
        <v>94</v>
      </c>
      <c r="B10" s="36" t="s">
        <v>97</v>
      </c>
      <c r="C10" s="36" t="s">
        <v>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0.59999389629810485"/>
  </sheetPr>
  <dimension ref="A1:D41"/>
  <sheetViews>
    <sheetView workbookViewId="0">
      <selection activeCell="D22" sqref="D22"/>
    </sheetView>
  </sheetViews>
  <sheetFormatPr baseColWidth="10" defaultRowHeight="12" x14ac:dyDescent="0"/>
  <cols>
    <col min="1" max="1" width="58.6640625" customWidth="1"/>
    <col min="2" max="2" width="38" customWidth="1"/>
    <col min="3" max="3" width="22.6640625" style="1" customWidth="1"/>
    <col min="4" max="4" width="82.1640625" customWidth="1"/>
  </cols>
  <sheetData>
    <row r="1" spans="1:4" s="2" customFormat="1" ht="24">
      <c r="A1" s="2" t="s">
        <v>118</v>
      </c>
      <c r="B1" s="2" t="s">
        <v>109</v>
      </c>
      <c r="C1" s="45" t="s">
        <v>136</v>
      </c>
      <c r="D1" s="2" t="s">
        <v>103</v>
      </c>
    </row>
    <row r="2" spans="1:4">
      <c r="A2" s="54" t="s">
        <v>9</v>
      </c>
      <c r="B2" s="54" t="s">
        <v>97</v>
      </c>
      <c r="C2" s="55">
        <f>'Election result'!C3</f>
        <v>51.962123607824815</v>
      </c>
      <c r="D2" s="54" t="s">
        <v>104</v>
      </c>
    </row>
    <row r="3" spans="1:4">
      <c r="A3" s="54" t="s">
        <v>108</v>
      </c>
      <c r="B3" s="54" t="s">
        <v>111</v>
      </c>
      <c r="C3" s="56" t="s">
        <v>112</v>
      </c>
      <c r="D3" s="54" t="s">
        <v>113</v>
      </c>
    </row>
    <row r="4" spans="1:4">
      <c r="A4" s="54" t="s">
        <v>105</v>
      </c>
      <c r="B4" s="54" t="s">
        <v>95</v>
      </c>
      <c r="C4" s="56" t="s">
        <v>112</v>
      </c>
      <c r="D4" s="54" t="s">
        <v>114</v>
      </c>
    </row>
    <row r="5" spans="1:4">
      <c r="A5" s="54" t="s">
        <v>106</v>
      </c>
      <c r="B5" s="54" t="s">
        <v>95</v>
      </c>
      <c r="C5" s="56" t="s">
        <v>112</v>
      </c>
      <c r="D5" s="54" t="s">
        <v>115</v>
      </c>
    </row>
    <row r="6" spans="1:4">
      <c r="A6" s="54" t="s">
        <v>10</v>
      </c>
      <c r="B6" s="54" t="s">
        <v>88</v>
      </c>
      <c r="C6" s="56" t="s">
        <v>112</v>
      </c>
      <c r="D6" s="54" t="s">
        <v>116</v>
      </c>
    </row>
    <row r="7" spans="1:4">
      <c r="A7" s="54" t="s">
        <v>102</v>
      </c>
      <c r="B7" s="54" t="s">
        <v>88</v>
      </c>
      <c r="C7" s="56" t="s">
        <v>112</v>
      </c>
      <c r="D7" s="54" t="s">
        <v>117</v>
      </c>
    </row>
    <row r="8" spans="1:4">
      <c r="A8" s="54" t="s">
        <v>119</v>
      </c>
      <c r="B8" s="54" t="s">
        <v>90</v>
      </c>
      <c r="C8" s="56" t="s">
        <v>112</v>
      </c>
      <c r="D8" s="54" t="s">
        <v>132</v>
      </c>
    </row>
    <row r="9" spans="1:4">
      <c r="A9" s="54" t="s">
        <v>121</v>
      </c>
      <c r="B9" s="54" t="s">
        <v>90</v>
      </c>
      <c r="C9" s="56" t="s">
        <v>112</v>
      </c>
      <c r="D9" s="54" t="s">
        <v>133</v>
      </c>
    </row>
    <row r="10" spans="1:4">
      <c r="A10" s="54" t="s">
        <v>120</v>
      </c>
      <c r="B10" s="54" t="s">
        <v>90</v>
      </c>
      <c r="C10" s="56" t="s">
        <v>112</v>
      </c>
      <c r="D10" s="54" t="s">
        <v>134</v>
      </c>
    </row>
    <row r="11" spans="1:4">
      <c r="A11" s="54" t="s">
        <v>122</v>
      </c>
      <c r="B11" s="54" t="s">
        <v>90</v>
      </c>
      <c r="C11" s="56" t="s">
        <v>112</v>
      </c>
      <c r="D11" s="54" t="s">
        <v>135</v>
      </c>
    </row>
    <row r="12" spans="1:4">
      <c r="A12" s="54" t="s">
        <v>124</v>
      </c>
      <c r="B12" s="54" t="s">
        <v>90</v>
      </c>
      <c r="C12" s="56" t="s">
        <v>137</v>
      </c>
      <c r="D12" s="54" t="s">
        <v>138</v>
      </c>
    </row>
    <row r="13" spans="1:4">
      <c r="A13" s="54" t="s">
        <v>125</v>
      </c>
      <c r="B13" s="54" t="s">
        <v>90</v>
      </c>
      <c r="C13" s="56" t="s">
        <v>137</v>
      </c>
      <c r="D13" s="54" t="s">
        <v>139</v>
      </c>
    </row>
    <row r="14" spans="1:4">
      <c r="A14" s="54" t="s">
        <v>126</v>
      </c>
      <c r="B14" s="54" t="s">
        <v>90</v>
      </c>
      <c r="C14" s="56" t="s">
        <v>137</v>
      </c>
      <c r="D14" s="54" t="s">
        <v>140</v>
      </c>
    </row>
    <row r="15" spans="1:4">
      <c r="A15" s="54" t="s">
        <v>127</v>
      </c>
      <c r="B15" s="54" t="s">
        <v>90</v>
      </c>
      <c r="C15" s="56" t="s">
        <v>137</v>
      </c>
      <c r="D15" s="54" t="s">
        <v>141</v>
      </c>
    </row>
    <row r="16" spans="1:4">
      <c r="A16" s="54" t="s">
        <v>128</v>
      </c>
      <c r="B16" s="54" t="s">
        <v>92</v>
      </c>
      <c r="C16" s="56" t="s">
        <v>137</v>
      </c>
      <c r="D16" s="54" t="s">
        <v>142</v>
      </c>
    </row>
    <row r="17" spans="1:4">
      <c r="A17" s="54" t="s">
        <v>129</v>
      </c>
      <c r="B17" s="54" t="s">
        <v>92</v>
      </c>
      <c r="C17" s="56" t="s">
        <v>137</v>
      </c>
      <c r="D17" s="54" t="s">
        <v>143</v>
      </c>
    </row>
    <row r="18" spans="1:4">
      <c r="A18" s="54" t="s">
        <v>130</v>
      </c>
      <c r="B18" s="54" t="s">
        <v>92</v>
      </c>
      <c r="C18" s="56" t="s">
        <v>137</v>
      </c>
      <c r="D18" s="54" t="s">
        <v>144</v>
      </c>
    </row>
    <row r="19" spans="1:4">
      <c r="A19" s="54" t="s">
        <v>131</v>
      </c>
      <c r="B19" s="54" t="s">
        <v>92</v>
      </c>
      <c r="C19" s="56" t="s">
        <v>137</v>
      </c>
      <c r="D19" s="54" t="s">
        <v>145</v>
      </c>
    </row>
    <row r="20" spans="1:4" ht="24">
      <c r="A20" s="54" t="s">
        <v>2</v>
      </c>
      <c r="B20" s="54" t="s">
        <v>148</v>
      </c>
      <c r="C20" s="56" t="s">
        <v>149</v>
      </c>
      <c r="D20" s="54" t="s">
        <v>150</v>
      </c>
    </row>
    <row r="21" spans="1:4">
      <c r="A21" s="54" t="s">
        <v>151</v>
      </c>
      <c r="B21" s="54" t="s">
        <v>152</v>
      </c>
      <c r="C21" s="56" t="s">
        <v>153</v>
      </c>
      <c r="D21" s="54" t="s">
        <v>154</v>
      </c>
    </row>
    <row r="22" spans="1:4">
      <c r="A22" s="54"/>
      <c r="B22" s="54"/>
      <c r="C22" s="55"/>
      <c r="D22" s="54"/>
    </row>
    <row r="23" spans="1:4">
      <c r="A23" s="54"/>
      <c r="B23" s="54"/>
      <c r="C23" s="55"/>
      <c r="D23" s="54"/>
    </row>
    <row r="24" spans="1:4">
      <c r="A24" s="54"/>
      <c r="B24" s="54"/>
      <c r="C24" s="56"/>
      <c r="D24" s="54"/>
    </row>
    <row r="25" spans="1:4">
      <c r="A25" s="54"/>
      <c r="B25" s="54"/>
      <c r="C25" s="56"/>
      <c r="D25" s="54"/>
    </row>
    <row r="26" spans="1:4">
      <c r="A26" s="54"/>
      <c r="B26" s="54"/>
      <c r="C26" s="56"/>
      <c r="D26" s="54"/>
    </row>
    <row r="27" spans="1:4">
      <c r="A27" s="54"/>
      <c r="B27" s="54"/>
      <c r="C27" s="56"/>
      <c r="D27" s="54"/>
    </row>
    <row r="28" spans="1:4">
      <c r="A28" s="54"/>
      <c r="B28" s="54"/>
      <c r="C28" s="56"/>
      <c r="D28" s="54"/>
    </row>
    <row r="29" spans="1:4">
      <c r="A29" s="54"/>
      <c r="B29" s="54"/>
      <c r="C29" s="56"/>
      <c r="D29" s="54"/>
    </row>
    <row r="30" spans="1:4">
      <c r="A30" s="54"/>
      <c r="B30" s="54"/>
      <c r="C30" s="56"/>
      <c r="D30" s="54"/>
    </row>
    <row r="31" spans="1:4">
      <c r="A31" s="54"/>
      <c r="B31" s="54"/>
      <c r="C31" s="56"/>
      <c r="D31" s="54"/>
    </row>
    <row r="32" spans="1:4">
      <c r="A32" s="54"/>
      <c r="B32" s="54"/>
      <c r="C32" s="56"/>
      <c r="D32" s="54"/>
    </row>
    <row r="33" spans="1:4">
      <c r="A33" s="54"/>
      <c r="B33" s="54"/>
      <c r="C33" s="56"/>
      <c r="D33" s="54"/>
    </row>
    <row r="34" spans="1:4">
      <c r="A34" s="54"/>
      <c r="B34" s="54"/>
      <c r="C34" s="56"/>
      <c r="D34" s="54"/>
    </row>
    <row r="35" spans="1:4">
      <c r="A35" s="54"/>
      <c r="B35" s="54"/>
      <c r="C35" s="56"/>
      <c r="D35" s="54"/>
    </row>
    <row r="36" spans="1:4">
      <c r="A36" s="54"/>
      <c r="B36" s="54"/>
      <c r="C36" s="56"/>
      <c r="D36" s="54"/>
    </row>
    <row r="37" spans="1:4">
      <c r="A37" s="54"/>
      <c r="B37" s="54"/>
      <c r="C37" s="56"/>
      <c r="D37" s="54"/>
    </row>
    <row r="38" spans="1:4">
      <c r="A38" s="54"/>
      <c r="B38" s="54"/>
      <c r="C38" s="56"/>
      <c r="D38" s="54"/>
    </row>
    <row r="39" spans="1:4">
      <c r="A39" s="54"/>
      <c r="B39" s="54"/>
      <c r="C39" s="56"/>
      <c r="D39" s="54"/>
    </row>
    <row r="40" spans="1:4">
      <c r="A40" s="54"/>
      <c r="B40" s="54"/>
      <c r="C40" s="56"/>
      <c r="D40" s="54"/>
    </row>
    <row r="41" spans="1:4">
      <c r="A41" s="54"/>
      <c r="B41" s="54"/>
      <c r="C41" s="56"/>
      <c r="D41" s="5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0.59999389629810485"/>
  </sheetPr>
  <dimension ref="A1:T100"/>
  <sheetViews>
    <sheetView workbookViewId="0">
      <pane ySplit="1" topLeftCell="A2" activePane="bottomLeft" state="frozen"/>
      <selection pane="bottomLeft" activeCell="I21" sqref="I21"/>
    </sheetView>
  </sheetViews>
  <sheetFormatPr baseColWidth="10" defaultColWidth="17.1640625" defaultRowHeight="12.75" customHeight="1" x14ac:dyDescent="0"/>
  <cols>
    <col min="1" max="1" width="21.1640625" style="5" customWidth="1"/>
    <col min="2" max="2" width="33.33203125" style="5" customWidth="1"/>
    <col min="3" max="6" width="17.1640625" style="5"/>
    <col min="7" max="7" width="40.6640625" style="5" bestFit="1" customWidth="1"/>
    <col min="8" max="16384" width="17.1640625" style="5"/>
  </cols>
  <sheetData>
    <row r="1" spans="1:8" ht="46" customHeight="1">
      <c r="A1" s="14" t="s">
        <v>38</v>
      </c>
      <c r="B1" s="14" t="s">
        <v>39</v>
      </c>
      <c r="C1" s="31" t="s">
        <v>76</v>
      </c>
      <c r="D1" s="15" t="s">
        <v>40</v>
      </c>
      <c r="E1" s="15" t="s">
        <v>41</v>
      </c>
      <c r="F1" s="15" t="s">
        <v>42</v>
      </c>
      <c r="G1" s="15" t="s">
        <v>43</v>
      </c>
      <c r="H1" s="15" t="s">
        <v>44</v>
      </c>
    </row>
    <row r="2" spans="1:8" ht="11">
      <c r="A2" s="5" t="s">
        <v>45</v>
      </c>
      <c r="B2" s="5" t="s">
        <v>46</v>
      </c>
      <c r="C2" s="16">
        <v>142</v>
      </c>
      <c r="D2" s="17">
        <v>51.6</v>
      </c>
      <c r="E2" s="17">
        <f>VLOOKUP(C2,Data_Figure1!$A$3:$G$668,7,0)</f>
        <v>50.646567274913721</v>
      </c>
      <c r="F2" s="17">
        <f t="shared" ref="F2:F17" si="0">G2-H2</f>
        <v>-0.95343272508628019</v>
      </c>
      <c r="G2" s="17">
        <f>ABS((D2-'Election result'!$C$3))</f>
        <v>0.36212360782481312</v>
      </c>
      <c r="H2" s="17">
        <f>ABS((E2-'Election result'!$C$3))</f>
        <v>1.3155563329110933</v>
      </c>
    </row>
    <row r="3" spans="1:8" ht="11">
      <c r="A3" s="5" t="s">
        <v>47</v>
      </c>
      <c r="B3" s="5" t="s">
        <v>48</v>
      </c>
      <c r="C3" s="16">
        <v>130</v>
      </c>
      <c r="D3" s="17">
        <v>53.8</v>
      </c>
      <c r="E3" s="17">
        <f>VLOOKUP(C3,Data_Figure1!$A$3:$G$668,7,0)</f>
        <v>51.135014674857182</v>
      </c>
      <c r="F3" s="17">
        <f t="shared" si="0"/>
        <v>1.0107674592075497</v>
      </c>
      <c r="G3" s="17">
        <f>ABS((D3-'Election result'!$C$3))</f>
        <v>1.8378763921751826</v>
      </c>
      <c r="H3" s="17">
        <f>ABS((E3-'Election result'!$C$3))</f>
        <v>0.82710893296763288</v>
      </c>
    </row>
    <row r="4" spans="1:8" ht="11">
      <c r="A4" s="5" t="s">
        <v>49</v>
      </c>
      <c r="B4" s="5" t="s">
        <v>50</v>
      </c>
      <c r="C4" s="16">
        <v>114</v>
      </c>
      <c r="D4" s="17">
        <v>51.3</v>
      </c>
      <c r="E4" s="17">
        <f>VLOOKUP(C4,Data_Figure1!$A$3:$G$668,7,0)</f>
        <v>52.162922112458496</v>
      </c>
      <c r="F4" s="17">
        <f t="shared" si="0"/>
        <v>0.46132510319113607</v>
      </c>
      <c r="G4" s="17">
        <f>ABS((D4-'Election result'!$C$3))</f>
        <v>0.66212360782481738</v>
      </c>
      <c r="H4" s="17">
        <f>ABS((E4-'Election result'!$C$3))</f>
        <v>0.20079850463368132</v>
      </c>
    </row>
    <row r="5" spans="1:8" ht="11">
      <c r="A5" s="5" t="s">
        <v>51</v>
      </c>
      <c r="B5" s="5" t="s">
        <v>52</v>
      </c>
      <c r="C5" s="16">
        <v>111</v>
      </c>
      <c r="D5" s="17">
        <v>47.1</v>
      </c>
      <c r="E5" s="17">
        <f>VLOOKUP(C5,Data_Figure1!$A$3:$G$668,7,0)</f>
        <v>51.447378812054282</v>
      </c>
      <c r="F5" s="17">
        <f t="shared" si="0"/>
        <v>4.3473788120542807</v>
      </c>
      <c r="G5" s="17">
        <f>ABS((D5-'Election result'!$C$3))</f>
        <v>4.8621236078248131</v>
      </c>
      <c r="H5" s="17">
        <f>ABS((E5-'Election result'!$C$3))</f>
        <v>0.51474479577053245</v>
      </c>
    </row>
    <row r="6" spans="1:8" ht="11">
      <c r="A6" s="5" t="s">
        <v>53</v>
      </c>
      <c r="B6" s="5" t="s">
        <v>54</v>
      </c>
      <c r="C6" s="16">
        <v>102</v>
      </c>
      <c r="D6" s="17">
        <v>49.5</v>
      </c>
      <c r="E6" s="17">
        <f>VLOOKUP(C6,Data_Figure1!$A$3:$G$668,7,0)</f>
        <v>50.797947777133643</v>
      </c>
      <c r="F6" s="17">
        <f t="shared" si="0"/>
        <v>1.2979477771336434</v>
      </c>
      <c r="G6" s="17">
        <f>ABS((D6-'Election result'!$C$3))</f>
        <v>2.4621236078248145</v>
      </c>
      <c r="H6" s="17">
        <f>ABS((E6-'Election result'!$C$3))</f>
        <v>1.1641758306911711</v>
      </c>
    </row>
    <row r="7" spans="1:8" ht="11">
      <c r="A7" s="5" t="s">
        <v>55</v>
      </c>
      <c r="B7" s="5" t="s">
        <v>56</v>
      </c>
      <c r="C7" s="16">
        <v>102</v>
      </c>
      <c r="D7" s="17">
        <v>47.5</v>
      </c>
      <c r="E7" s="17">
        <f>VLOOKUP(C7,Data_Figure1!$A$3:$G$668,7,0)</f>
        <v>50.797947777133643</v>
      </c>
      <c r="F7" s="17">
        <f t="shared" si="0"/>
        <v>3.2979477771336434</v>
      </c>
      <c r="G7" s="17">
        <f>ABS((D7-'Election result'!$C$3))</f>
        <v>4.4621236078248145</v>
      </c>
      <c r="H7" s="17">
        <f>ABS((E7-'Election result'!$C$3))</f>
        <v>1.1641758306911711</v>
      </c>
    </row>
    <row r="8" spans="1:8" ht="11">
      <c r="A8" s="5" t="s">
        <v>57</v>
      </c>
      <c r="B8" s="5" t="s">
        <v>58</v>
      </c>
      <c r="C8" s="16">
        <v>99</v>
      </c>
      <c r="D8" s="17">
        <v>52.6</v>
      </c>
      <c r="E8" s="17">
        <f>VLOOKUP(C8,Data_Figure1!$A$3:$G$668,7,0)</f>
        <v>50.797947777133643</v>
      </c>
      <c r="F8" s="17">
        <f t="shared" si="0"/>
        <v>-0.52629943851598426</v>
      </c>
      <c r="G8" s="17">
        <f>ABS((D8-'Election result'!$C$3))</f>
        <v>0.63787639217518688</v>
      </c>
      <c r="H8" s="17">
        <f>ABS((E8-'Election result'!$C$3))</f>
        <v>1.1641758306911711</v>
      </c>
    </row>
    <row r="9" spans="1:8" ht="11">
      <c r="A9" s="5" t="s">
        <v>59</v>
      </c>
      <c r="B9" s="5" t="s">
        <v>60</v>
      </c>
      <c r="C9" s="16">
        <v>97</v>
      </c>
      <c r="D9" s="17">
        <v>46.9</v>
      </c>
      <c r="E9" s="17">
        <f>VLOOKUP(C9,Data_Figure1!$A$3:$G$668,7,0)</f>
        <v>50.797947777133643</v>
      </c>
      <c r="F9" s="17">
        <f t="shared" si="0"/>
        <v>3.8979477771336448</v>
      </c>
      <c r="G9" s="17">
        <f>ABS((D9-'Election result'!$C$3))</f>
        <v>5.062123607824816</v>
      </c>
      <c r="H9" s="17">
        <f>ABS((E9-'Election result'!$C$3))</f>
        <v>1.1641758306911711</v>
      </c>
    </row>
    <row r="10" spans="1:8" ht="11">
      <c r="A10" s="5" t="s">
        <v>59</v>
      </c>
      <c r="B10" s="5" t="s">
        <v>60</v>
      </c>
      <c r="C10" s="16">
        <v>97</v>
      </c>
      <c r="D10" s="17">
        <v>45.5</v>
      </c>
      <c r="E10" s="17">
        <f>VLOOKUP(C10,Data_Figure1!$A$3:$G$668,7,0)</f>
        <v>50.797947777133643</v>
      </c>
      <c r="F10" s="17">
        <f t="shared" si="0"/>
        <v>5.2979477771336434</v>
      </c>
      <c r="G10" s="17">
        <f>ABS((D10-'Election result'!$C$3))</f>
        <v>6.4621236078248145</v>
      </c>
      <c r="H10" s="17">
        <f>ABS((E10-'Election result'!$C$3))</f>
        <v>1.1641758306911711</v>
      </c>
    </row>
    <row r="11" spans="1:8" ht="11">
      <c r="A11" s="5" t="s">
        <v>61</v>
      </c>
      <c r="B11" s="5" t="s">
        <v>62</v>
      </c>
      <c r="C11" s="16">
        <v>69</v>
      </c>
      <c r="D11" s="17">
        <v>50.6</v>
      </c>
      <c r="E11" s="17">
        <f>VLOOKUP(C11,Data_Figure1!$A$3:$G$668,7,0)</f>
        <v>49.837638206446918</v>
      </c>
      <c r="F11" s="17">
        <f t="shared" si="0"/>
        <v>-0.76236179355308309</v>
      </c>
      <c r="G11" s="17">
        <f>ABS((D11-'Election result'!$C$3))</f>
        <v>1.3621236078248131</v>
      </c>
      <c r="H11" s="17">
        <f>ABS((E11-'Election result'!$C$3))</f>
        <v>2.1244854013778962</v>
      </c>
    </row>
    <row r="12" spans="1:8" ht="11">
      <c r="A12" s="5" t="s">
        <v>63</v>
      </c>
      <c r="B12" s="5" t="s">
        <v>64</v>
      </c>
      <c r="C12" s="16">
        <v>69</v>
      </c>
      <c r="D12" s="17">
        <v>48.2</v>
      </c>
      <c r="E12" s="17">
        <f>VLOOKUP(C12,Data_Figure1!$A$3:$G$668,7,0)</f>
        <v>49.837638206446918</v>
      </c>
      <c r="F12" s="17">
        <f t="shared" si="0"/>
        <v>1.6376382064469155</v>
      </c>
      <c r="G12" s="17">
        <f>ABS((D12-'Election result'!$C$3))</f>
        <v>3.7621236078248117</v>
      </c>
      <c r="H12" s="17">
        <f>ABS((E12-'Election result'!$C$3))</f>
        <v>2.1244854013778962</v>
      </c>
    </row>
    <row r="13" spans="1:8" ht="11">
      <c r="A13" s="5" t="s">
        <v>63</v>
      </c>
      <c r="B13" s="5" t="s">
        <v>65</v>
      </c>
      <c r="C13" s="16">
        <v>69</v>
      </c>
      <c r="D13" s="17">
        <v>52.7</v>
      </c>
      <c r="E13" s="17">
        <f>VLOOKUP(C13,Data_Figure1!$A$3:$G$668,7,0)</f>
        <v>49.837638206446918</v>
      </c>
      <c r="F13" s="17">
        <f t="shared" si="0"/>
        <v>-1.3866090092027079</v>
      </c>
      <c r="G13" s="17">
        <f>ABS((D13-'Election result'!$C$3))</f>
        <v>0.7378763921751883</v>
      </c>
      <c r="H13" s="17">
        <f>ABS((E13-'Election result'!$C$3))</f>
        <v>2.1244854013778962</v>
      </c>
    </row>
    <row r="14" spans="1:8" ht="11">
      <c r="A14" s="5" t="s">
        <v>66</v>
      </c>
      <c r="B14" s="5" t="s">
        <v>67</v>
      </c>
      <c r="C14" s="16">
        <v>67</v>
      </c>
      <c r="D14" s="17">
        <v>47.9</v>
      </c>
      <c r="E14" s="17">
        <f>VLOOKUP(C14,Data_Figure1!$A$3:$G$668,7,0)</f>
        <v>49.837638206446918</v>
      </c>
      <c r="F14" s="17">
        <f t="shared" si="0"/>
        <v>1.9376382064469198</v>
      </c>
      <c r="G14" s="17">
        <f>ABS((D14-'Election result'!$C$3))</f>
        <v>4.062123607824816</v>
      </c>
      <c r="H14" s="17">
        <f>ABS((E14-'Election result'!$C$3))</f>
        <v>2.1244854013778962</v>
      </c>
    </row>
    <row r="15" spans="1:8" ht="11">
      <c r="A15" s="5" t="s">
        <v>68</v>
      </c>
      <c r="B15" s="5" t="s">
        <v>69</v>
      </c>
      <c r="C15" s="16">
        <v>57</v>
      </c>
      <c r="D15" s="17">
        <v>52</v>
      </c>
      <c r="E15" s="17">
        <f>VLOOKUP(C15,Data_Figure1!$A$3:$G$668,7,0)</f>
        <v>50.731718248168214</v>
      </c>
      <c r="F15" s="17">
        <f t="shared" si="0"/>
        <v>-1.1925289674814152</v>
      </c>
      <c r="G15" s="17">
        <f>ABS((D15-'Election result'!$C$3))</f>
        <v>3.7876392175185458E-2</v>
      </c>
      <c r="H15" s="17">
        <f>ABS((E15-'Election result'!$C$3))</f>
        <v>1.2304053596566007</v>
      </c>
    </row>
    <row r="16" spans="1:8" ht="11">
      <c r="A16" s="5" t="s">
        <v>68</v>
      </c>
      <c r="B16" s="5" t="s">
        <v>70</v>
      </c>
      <c r="C16" s="16">
        <v>57</v>
      </c>
      <c r="D16" s="17">
        <v>51.3</v>
      </c>
      <c r="E16" s="17">
        <f>VLOOKUP(C16,Data_Figure1!$A$3:$G$668,7,0)</f>
        <v>50.731718248168214</v>
      </c>
      <c r="F16" s="17">
        <f t="shared" si="0"/>
        <v>-0.56828175183178331</v>
      </c>
      <c r="G16" s="17">
        <f>ABS((D16-'Election result'!$C$3))</f>
        <v>0.66212360782481738</v>
      </c>
      <c r="H16" s="17">
        <f>ABS((E16-'Election result'!$C$3))</f>
        <v>1.2304053596566007</v>
      </c>
    </row>
    <row r="17" spans="1:20" ht="11">
      <c r="A17" s="18"/>
      <c r="B17" s="30" t="s">
        <v>75</v>
      </c>
      <c r="C17" s="9">
        <v>57</v>
      </c>
      <c r="D17" s="19">
        <f>AVERAGE(D2:D16)</f>
        <v>49.9</v>
      </c>
      <c r="E17" s="19">
        <f>VLOOKUP(C17,Data_Figure1!$A$3:$G$668,7,0)</f>
        <v>50.731718248168214</v>
      </c>
      <c r="F17" s="19">
        <f t="shared" si="0"/>
        <v>0.83171824816821527</v>
      </c>
      <c r="G17" s="19">
        <f>ABS((D17-'Election result'!$C$3))</f>
        <v>2.062123607824816</v>
      </c>
      <c r="H17" s="19">
        <f>ABS((E17-'Election result'!$C$3))</f>
        <v>1.2304053596566007</v>
      </c>
      <c r="I17" s="20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</row>
    <row r="18" spans="1:20" ht="11">
      <c r="C18" s="16"/>
      <c r="D18" s="16"/>
      <c r="E18" s="16"/>
      <c r="F18" s="16"/>
      <c r="G18" s="16"/>
      <c r="H18" s="16"/>
    </row>
    <row r="19" spans="1:20" ht="11">
      <c r="C19" s="16"/>
      <c r="D19" s="16"/>
      <c r="E19" s="16"/>
      <c r="F19" s="16"/>
    </row>
    <row r="20" spans="1:20" s="20" customFormat="1" ht="11">
      <c r="A20" s="5"/>
      <c r="B20" s="5"/>
      <c r="C20" s="16"/>
      <c r="D20" s="16"/>
      <c r="E20" s="16"/>
      <c r="F20" s="16"/>
      <c r="G20" s="22" t="s">
        <v>71</v>
      </c>
      <c r="H20" s="23">
        <f>AVERAGE(G2:G16)</f>
        <v>2.4956576836515802</v>
      </c>
    </row>
    <row r="21" spans="1:20" ht="11">
      <c r="A21" s="20"/>
      <c r="B21" s="20"/>
      <c r="C21" s="12"/>
      <c r="D21" s="12"/>
      <c r="E21" s="12"/>
      <c r="F21" s="12"/>
      <c r="G21" s="24" t="s">
        <v>72</v>
      </c>
      <c r="H21" s="25">
        <f>AVERAGE(H2:H16)</f>
        <v>1.3091893363042388</v>
      </c>
      <c r="I21" s="29"/>
    </row>
    <row r="22" spans="1:20" s="20" customFormat="1" ht="11">
      <c r="A22" s="5"/>
      <c r="B22" s="5"/>
      <c r="C22" s="16"/>
      <c r="D22" s="16"/>
      <c r="E22" s="16"/>
      <c r="F22" s="16"/>
      <c r="G22" s="22" t="s">
        <v>73</v>
      </c>
      <c r="H22" s="26">
        <f>1-H21/H20</f>
        <v>0.47541309656352082</v>
      </c>
    </row>
    <row r="23" spans="1:20" ht="11">
      <c r="A23" s="20"/>
      <c r="B23" s="20"/>
      <c r="C23" s="12"/>
      <c r="D23" s="12"/>
      <c r="E23" s="12"/>
      <c r="F23" s="12"/>
      <c r="G23" s="24" t="s">
        <v>74</v>
      </c>
      <c r="H23" s="27">
        <f>1-H17/G17</f>
        <v>0.40333093758891314</v>
      </c>
    </row>
    <row r="24" spans="1:20" ht="11">
      <c r="C24" s="16"/>
      <c r="D24" s="16"/>
      <c r="E24" s="16"/>
      <c r="F24" s="16"/>
      <c r="G24" s="16"/>
      <c r="H24" s="16"/>
    </row>
    <row r="25" spans="1:20" ht="11">
      <c r="C25" s="16"/>
      <c r="D25" s="16"/>
      <c r="E25" s="16"/>
      <c r="F25" s="16"/>
      <c r="G25" s="16"/>
      <c r="H25" s="16"/>
    </row>
    <row r="26" spans="1:20" ht="11">
      <c r="C26" s="16"/>
      <c r="D26" s="16"/>
      <c r="E26" s="16"/>
      <c r="F26" s="16"/>
      <c r="G26" s="16"/>
      <c r="H26" s="16"/>
    </row>
    <row r="27" spans="1:20" ht="11">
      <c r="C27" s="16"/>
      <c r="D27" s="16"/>
      <c r="E27" s="16"/>
      <c r="F27" s="16"/>
      <c r="G27" s="16"/>
      <c r="H27" s="16"/>
    </row>
    <row r="28" spans="1:20" ht="11">
      <c r="C28" s="16"/>
      <c r="D28" s="16"/>
      <c r="E28" s="16"/>
      <c r="F28" s="16"/>
      <c r="G28" s="16"/>
      <c r="H28" s="16"/>
    </row>
    <row r="29" spans="1:20" ht="11">
      <c r="C29" s="16"/>
      <c r="D29" s="16"/>
      <c r="E29" s="16"/>
      <c r="F29" s="16"/>
      <c r="G29" s="16"/>
      <c r="H29" s="16"/>
    </row>
    <row r="30" spans="1:20" ht="11">
      <c r="C30" s="16"/>
      <c r="D30" s="16"/>
      <c r="E30" s="16"/>
      <c r="F30" s="16"/>
      <c r="G30" s="16"/>
      <c r="H30" s="16"/>
    </row>
    <row r="31" spans="1:20" ht="11">
      <c r="C31" s="16"/>
      <c r="D31" s="16"/>
      <c r="E31" s="16"/>
      <c r="F31" s="16"/>
      <c r="G31" s="16"/>
      <c r="H31" s="16"/>
    </row>
    <row r="32" spans="1:20" ht="11">
      <c r="C32" s="16"/>
      <c r="D32" s="16"/>
      <c r="E32" s="16"/>
      <c r="F32" s="16"/>
      <c r="G32" s="16"/>
      <c r="H32" s="16"/>
    </row>
    <row r="33" spans="3:8" ht="11">
      <c r="C33" s="16"/>
      <c r="D33" s="16"/>
      <c r="E33" s="16"/>
      <c r="F33" s="16"/>
      <c r="G33" s="16"/>
      <c r="H33" s="16"/>
    </row>
    <row r="34" spans="3:8" ht="11">
      <c r="C34" s="16"/>
      <c r="D34" s="16"/>
      <c r="E34" s="16"/>
      <c r="F34" s="16"/>
      <c r="G34" s="16"/>
      <c r="H34" s="16"/>
    </row>
    <row r="35" spans="3:8" ht="11">
      <c r="C35" s="16"/>
      <c r="D35" s="16"/>
      <c r="E35" s="16"/>
      <c r="F35" s="16"/>
      <c r="G35" s="16"/>
      <c r="H35" s="16"/>
    </row>
    <row r="36" spans="3:8" ht="11">
      <c r="C36" s="16"/>
      <c r="D36" s="16"/>
      <c r="E36" s="16"/>
      <c r="F36" s="16"/>
      <c r="G36" s="16"/>
      <c r="H36" s="16"/>
    </row>
    <row r="37" spans="3:8" ht="11">
      <c r="C37" s="16"/>
      <c r="D37" s="16"/>
      <c r="E37" s="16"/>
      <c r="F37" s="16"/>
      <c r="G37" s="16"/>
      <c r="H37" s="16"/>
    </row>
    <row r="38" spans="3:8" ht="11">
      <c r="C38" s="16"/>
      <c r="D38" s="16"/>
      <c r="E38" s="16"/>
      <c r="F38" s="16"/>
      <c r="G38" s="16"/>
      <c r="H38" s="16"/>
    </row>
    <row r="39" spans="3:8" ht="11">
      <c r="C39" s="16"/>
      <c r="D39" s="16"/>
      <c r="E39" s="16"/>
      <c r="F39" s="16"/>
      <c r="G39" s="16"/>
      <c r="H39" s="16"/>
    </row>
    <row r="40" spans="3:8" ht="11">
      <c r="C40" s="16"/>
      <c r="D40" s="16"/>
      <c r="E40" s="16"/>
      <c r="F40" s="16"/>
      <c r="G40" s="16"/>
      <c r="H40" s="16"/>
    </row>
    <row r="41" spans="3:8" ht="11">
      <c r="C41" s="16"/>
      <c r="D41" s="16"/>
      <c r="E41" s="16"/>
      <c r="F41" s="16"/>
      <c r="G41" s="16"/>
      <c r="H41" s="16"/>
    </row>
    <row r="42" spans="3:8" ht="11">
      <c r="C42" s="16"/>
      <c r="D42" s="16"/>
      <c r="E42" s="16"/>
      <c r="F42" s="16"/>
      <c r="G42" s="16"/>
      <c r="H42" s="16"/>
    </row>
    <row r="43" spans="3:8" ht="11">
      <c r="C43" s="16"/>
      <c r="D43" s="16"/>
      <c r="E43" s="16"/>
      <c r="F43" s="16"/>
      <c r="G43" s="16"/>
      <c r="H43" s="16"/>
    </row>
    <row r="44" spans="3:8" ht="11">
      <c r="C44" s="16"/>
      <c r="D44" s="16"/>
      <c r="E44" s="16"/>
      <c r="F44" s="16"/>
      <c r="G44" s="16"/>
      <c r="H44" s="16"/>
    </row>
    <row r="45" spans="3:8" ht="11">
      <c r="C45" s="16"/>
      <c r="D45" s="16"/>
      <c r="E45" s="16"/>
      <c r="F45" s="16"/>
      <c r="G45" s="16"/>
      <c r="H45" s="16"/>
    </row>
    <row r="46" spans="3:8" ht="11">
      <c r="C46" s="16"/>
      <c r="D46" s="16"/>
      <c r="E46" s="16"/>
      <c r="F46" s="16"/>
      <c r="G46" s="16"/>
      <c r="H46" s="16"/>
    </row>
    <row r="47" spans="3:8" ht="11">
      <c r="C47" s="16"/>
      <c r="D47" s="16"/>
      <c r="E47" s="16"/>
      <c r="F47" s="16"/>
      <c r="G47" s="16"/>
      <c r="H47" s="16"/>
    </row>
    <row r="48" spans="3:8" ht="11">
      <c r="C48" s="16"/>
      <c r="D48" s="16"/>
      <c r="E48" s="16"/>
      <c r="F48" s="16"/>
      <c r="G48" s="16"/>
      <c r="H48" s="16"/>
    </row>
    <row r="49" spans="3:8" ht="11">
      <c r="C49" s="16"/>
      <c r="D49" s="16"/>
      <c r="E49" s="16"/>
      <c r="F49" s="16"/>
      <c r="G49" s="16"/>
      <c r="H49" s="16"/>
    </row>
    <row r="50" spans="3:8" ht="11">
      <c r="C50" s="16"/>
      <c r="D50" s="16"/>
      <c r="E50" s="16"/>
      <c r="F50" s="16"/>
      <c r="G50" s="16"/>
      <c r="H50" s="16"/>
    </row>
    <row r="51" spans="3:8" ht="11">
      <c r="C51" s="16"/>
      <c r="D51" s="16"/>
      <c r="E51" s="16"/>
      <c r="F51" s="16"/>
      <c r="G51" s="16"/>
      <c r="H51" s="16"/>
    </row>
    <row r="52" spans="3:8" ht="11">
      <c r="C52" s="16"/>
      <c r="D52" s="16"/>
      <c r="E52" s="16"/>
      <c r="F52" s="16"/>
      <c r="G52" s="16"/>
      <c r="H52" s="16"/>
    </row>
    <row r="53" spans="3:8" ht="11">
      <c r="C53" s="16"/>
      <c r="D53" s="16"/>
      <c r="E53" s="16"/>
      <c r="F53" s="16"/>
      <c r="G53" s="16"/>
      <c r="H53" s="16"/>
    </row>
    <row r="54" spans="3:8" ht="11">
      <c r="C54" s="16"/>
      <c r="D54" s="16"/>
      <c r="E54" s="16"/>
      <c r="F54" s="16"/>
      <c r="G54" s="16"/>
      <c r="H54" s="16"/>
    </row>
    <row r="55" spans="3:8" ht="11">
      <c r="C55" s="16"/>
      <c r="D55" s="16"/>
      <c r="E55" s="16"/>
      <c r="F55" s="16"/>
      <c r="G55" s="16"/>
      <c r="H55" s="16"/>
    </row>
    <row r="56" spans="3:8" ht="11">
      <c r="C56" s="16"/>
      <c r="D56" s="16"/>
      <c r="E56" s="16"/>
      <c r="F56" s="16"/>
      <c r="G56" s="16"/>
      <c r="H56" s="16"/>
    </row>
    <row r="57" spans="3:8" ht="11">
      <c r="C57" s="16"/>
      <c r="D57" s="16"/>
      <c r="E57" s="16"/>
      <c r="F57" s="16"/>
      <c r="G57" s="16"/>
      <c r="H57" s="16"/>
    </row>
    <row r="58" spans="3:8" ht="11">
      <c r="C58" s="16"/>
      <c r="D58" s="16"/>
      <c r="E58" s="16"/>
      <c r="F58" s="16"/>
      <c r="G58" s="16"/>
      <c r="H58" s="16"/>
    </row>
    <row r="59" spans="3:8" ht="11">
      <c r="C59" s="16"/>
      <c r="D59" s="16"/>
      <c r="E59" s="16"/>
      <c r="F59" s="16"/>
      <c r="G59" s="16"/>
      <c r="H59" s="16"/>
    </row>
    <row r="60" spans="3:8" ht="11">
      <c r="C60" s="16"/>
      <c r="D60" s="16"/>
      <c r="E60" s="16"/>
      <c r="F60" s="16"/>
      <c r="G60" s="16"/>
      <c r="H60" s="16"/>
    </row>
    <row r="61" spans="3:8" ht="11">
      <c r="C61" s="16"/>
      <c r="D61" s="16"/>
      <c r="E61" s="16"/>
      <c r="F61" s="16"/>
      <c r="G61" s="16"/>
      <c r="H61" s="16"/>
    </row>
    <row r="62" spans="3:8" ht="11">
      <c r="C62" s="16"/>
      <c r="D62" s="16"/>
      <c r="E62" s="16"/>
      <c r="F62" s="16"/>
      <c r="G62" s="16"/>
      <c r="H62" s="16"/>
    </row>
    <row r="63" spans="3:8" ht="11">
      <c r="C63" s="16"/>
      <c r="D63" s="16"/>
      <c r="E63" s="16"/>
      <c r="F63" s="16"/>
      <c r="G63" s="16"/>
      <c r="H63" s="16"/>
    </row>
    <row r="64" spans="3:8" ht="11">
      <c r="C64" s="16"/>
      <c r="D64" s="16"/>
      <c r="E64" s="16"/>
      <c r="F64" s="16"/>
      <c r="G64" s="16"/>
      <c r="H64" s="16"/>
    </row>
    <row r="65" spans="3:8" ht="11">
      <c r="C65" s="16"/>
      <c r="D65" s="16"/>
      <c r="E65" s="16"/>
      <c r="F65" s="16"/>
      <c r="G65" s="16"/>
      <c r="H65" s="16"/>
    </row>
    <row r="66" spans="3:8" ht="11">
      <c r="C66" s="16"/>
      <c r="D66" s="16"/>
      <c r="E66" s="16"/>
      <c r="F66" s="16"/>
      <c r="G66" s="16"/>
      <c r="H66" s="16"/>
    </row>
    <row r="67" spans="3:8" ht="11">
      <c r="C67" s="16"/>
      <c r="D67" s="16"/>
      <c r="E67" s="16"/>
      <c r="F67" s="16"/>
      <c r="G67" s="16"/>
      <c r="H67" s="16"/>
    </row>
    <row r="68" spans="3:8" ht="11">
      <c r="C68" s="16"/>
      <c r="D68" s="16"/>
      <c r="E68" s="16"/>
      <c r="F68" s="16"/>
      <c r="G68" s="16"/>
      <c r="H68" s="16"/>
    </row>
    <row r="69" spans="3:8" ht="11">
      <c r="C69" s="16"/>
      <c r="D69" s="16"/>
      <c r="E69" s="16"/>
      <c r="F69" s="16"/>
      <c r="G69" s="16"/>
      <c r="H69" s="16"/>
    </row>
    <row r="70" spans="3:8" ht="11">
      <c r="C70" s="16"/>
      <c r="D70" s="16"/>
      <c r="E70" s="16"/>
      <c r="F70" s="16"/>
      <c r="G70" s="16"/>
      <c r="H70" s="16"/>
    </row>
    <row r="71" spans="3:8" ht="11">
      <c r="C71" s="16"/>
      <c r="D71" s="16"/>
      <c r="E71" s="16"/>
      <c r="F71" s="16"/>
      <c r="G71" s="16"/>
      <c r="H71" s="16"/>
    </row>
    <row r="72" spans="3:8" ht="11">
      <c r="C72" s="16"/>
      <c r="D72" s="16"/>
      <c r="E72" s="16"/>
      <c r="F72" s="16"/>
      <c r="G72" s="16"/>
      <c r="H72" s="16"/>
    </row>
    <row r="73" spans="3:8" ht="11">
      <c r="C73" s="16"/>
      <c r="D73" s="16"/>
      <c r="E73" s="16"/>
      <c r="F73" s="16"/>
      <c r="G73" s="16"/>
      <c r="H73" s="16"/>
    </row>
    <row r="74" spans="3:8" ht="11">
      <c r="C74" s="16"/>
      <c r="D74" s="16"/>
      <c r="E74" s="16"/>
      <c r="F74" s="16"/>
      <c r="G74" s="16"/>
      <c r="H74" s="16"/>
    </row>
    <row r="75" spans="3:8" ht="11">
      <c r="C75" s="16"/>
      <c r="D75" s="16"/>
      <c r="E75" s="16"/>
      <c r="F75" s="16"/>
      <c r="G75" s="16"/>
      <c r="H75" s="16"/>
    </row>
    <row r="76" spans="3:8" ht="11">
      <c r="C76" s="16"/>
      <c r="D76" s="16"/>
      <c r="E76" s="16"/>
      <c r="F76" s="16"/>
      <c r="G76" s="16"/>
      <c r="H76" s="16"/>
    </row>
    <row r="77" spans="3:8" ht="11">
      <c r="C77" s="16"/>
      <c r="D77" s="16"/>
      <c r="E77" s="16"/>
      <c r="F77" s="16"/>
      <c r="G77" s="16"/>
      <c r="H77" s="16"/>
    </row>
    <row r="78" spans="3:8" ht="11">
      <c r="C78" s="16"/>
      <c r="D78" s="16"/>
      <c r="E78" s="16"/>
      <c r="F78" s="16"/>
      <c r="G78" s="16"/>
      <c r="H78" s="16"/>
    </row>
    <row r="79" spans="3:8" ht="11">
      <c r="C79" s="16"/>
      <c r="D79" s="16"/>
      <c r="E79" s="16"/>
      <c r="F79" s="16"/>
      <c r="G79" s="16"/>
      <c r="H79" s="16"/>
    </row>
    <row r="80" spans="3:8" ht="11">
      <c r="C80" s="16"/>
      <c r="D80" s="16"/>
      <c r="E80" s="16"/>
      <c r="F80" s="16"/>
      <c r="G80" s="16"/>
      <c r="H80" s="16"/>
    </row>
    <row r="81" spans="3:8" ht="11">
      <c r="C81" s="16"/>
      <c r="D81" s="16"/>
      <c r="E81" s="16"/>
      <c r="F81" s="16"/>
      <c r="G81" s="16"/>
      <c r="H81" s="16"/>
    </row>
    <row r="82" spans="3:8" ht="11">
      <c r="C82" s="16"/>
      <c r="D82" s="16"/>
      <c r="E82" s="16"/>
      <c r="F82" s="16"/>
      <c r="G82" s="16"/>
      <c r="H82" s="16"/>
    </row>
    <row r="83" spans="3:8" ht="11">
      <c r="C83" s="16"/>
      <c r="D83" s="16"/>
      <c r="E83" s="16"/>
      <c r="F83" s="16"/>
      <c r="G83" s="16"/>
      <c r="H83" s="16"/>
    </row>
    <row r="84" spans="3:8" ht="11">
      <c r="C84" s="16"/>
      <c r="D84" s="16"/>
      <c r="E84" s="16"/>
      <c r="F84" s="16"/>
      <c r="G84" s="16"/>
      <c r="H84" s="16"/>
    </row>
    <row r="85" spans="3:8" ht="11">
      <c r="C85" s="16"/>
      <c r="D85" s="16"/>
      <c r="E85" s="16"/>
      <c r="F85" s="16"/>
      <c r="G85" s="16"/>
      <c r="H85" s="16"/>
    </row>
    <row r="86" spans="3:8" ht="11">
      <c r="C86" s="16"/>
      <c r="D86" s="16"/>
      <c r="E86" s="16"/>
      <c r="F86" s="16"/>
      <c r="G86" s="16"/>
      <c r="H86" s="16"/>
    </row>
    <row r="87" spans="3:8" ht="11">
      <c r="C87" s="16"/>
      <c r="D87" s="16"/>
      <c r="E87" s="16"/>
      <c r="F87" s="16"/>
      <c r="G87" s="16"/>
      <c r="H87" s="16"/>
    </row>
    <row r="88" spans="3:8" ht="11">
      <c r="C88" s="16"/>
      <c r="D88" s="16"/>
      <c r="E88" s="16"/>
      <c r="F88" s="16"/>
      <c r="G88" s="16"/>
      <c r="H88" s="16"/>
    </row>
    <row r="89" spans="3:8" ht="11">
      <c r="C89" s="16"/>
      <c r="D89" s="16"/>
      <c r="E89" s="16"/>
      <c r="F89" s="16"/>
      <c r="G89" s="16"/>
      <c r="H89" s="16"/>
    </row>
    <row r="90" spans="3:8" ht="11">
      <c r="C90" s="16"/>
      <c r="D90" s="16"/>
      <c r="E90" s="16"/>
      <c r="F90" s="16"/>
      <c r="G90" s="16"/>
      <c r="H90" s="16"/>
    </row>
    <row r="91" spans="3:8" ht="11">
      <c r="C91" s="16"/>
      <c r="D91" s="16"/>
      <c r="E91" s="16"/>
      <c r="F91" s="16"/>
      <c r="G91" s="16"/>
      <c r="H91" s="16"/>
    </row>
    <row r="92" spans="3:8" ht="11">
      <c r="C92" s="16"/>
      <c r="D92" s="16"/>
      <c r="E92" s="16"/>
      <c r="F92" s="16"/>
      <c r="G92" s="16"/>
      <c r="H92" s="16"/>
    </row>
    <row r="93" spans="3:8" ht="11">
      <c r="C93" s="16"/>
      <c r="D93" s="16"/>
      <c r="E93" s="16"/>
      <c r="F93" s="16"/>
      <c r="G93" s="16"/>
      <c r="H93" s="16"/>
    </row>
    <row r="94" spans="3:8" ht="11">
      <c r="C94" s="16"/>
      <c r="D94" s="16"/>
      <c r="E94" s="16"/>
      <c r="F94" s="16"/>
      <c r="G94" s="16"/>
      <c r="H94" s="16"/>
    </row>
    <row r="95" spans="3:8" ht="11">
      <c r="C95" s="16"/>
      <c r="D95" s="16"/>
      <c r="E95" s="16"/>
      <c r="F95" s="16"/>
      <c r="G95" s="16"/>
      <c r="H95" s="16"/>
    </row>
    <row r="96" spans="3:8" ht="11">
      <c r="C96" s="16"/>
      <c r="D96" s="16"/>
      <c r="E96" s="16"/>
      <c r="F96" s="16"/>
      <c r="G96" s="16"/>
      <c r="H96" s="16"/>
    </row>
    <row r="97" spans="3:8" ht="11">
      <c r="C97" s="16"/>
      <c r="D97" s="16"/>
      <c r="E97" s="16"/>
      <c r="F97" s="16"/>
      <c r="G97" s="16"/>
      <c r="H97" s="16"/>
    </row>
    <row r="98" spans="3:8" ht="11">
      <c r="C98" s="16"/>
      <c r="D98" s="16"/>
      <c r="E98" s="16"/>
      <c r="F98" s="16"/>
      <c r="G98" s="16"/>
      <c r="H98" s="16"/>
    </row>
    <row r="99" spans="3:8" ht="11">
      <c r="C99" s="16"/>
      <c r="D99" s="16"/>
      <c r="E99" s="16"/>
      <c r="F99" s="16"/>
      <c r="G99" s="16"/>
      <c r="H99" s="16"/>
    </row>
    <row r="100" spans="3:8" ht="11">
      <c r="C100" s="16"/>
      <c r="D100" s="16"/>
      <c r="E100" s="16"/>
      <c r="F100" s="16"/>
      <c r="G100" s="16"/>
      <c r="H100" s="16"/>
    </row>
  </sheetData>
  <phoneticPr fontId="1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D66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9" sqref="C9"/>
    </sheetView>
  </sheetViews>
  <sheetFormatPr baseColWidth="10" defaultColWidth="17.1640625" defaultRowHeight="12.75" customHeight="1" x14ac:dyDescent="0"/>
  <cols>
    <col min="1" max="1" width="15.83203125" customWidth="1"/>
    <col min="2" max="2" width="17" customWidth="1"/>
  </cols>
  <sheetData>
    <row r="1" spans="1:4" ht="42" customHeight="1">
      <c r="A1" s="2" t="s">
        <v>2</v>
      </c>
      <c r="B1" s="53" t="s">
        <v>110</v>
      </c>
      <c r="C1" s="10" t="s">
        <v>10</v>
      </c>
      <c r="D1" s="53" t="s">
        <v>102</v>
      </c>
    </row>
    <row r="2" spans="1:4" ht="12">
      <c r="A2" s="7">
        <v>40553</v>
      </c>
      <c r="B2" s="13">
        <f>IF((COUNTIF('Economy-issue-polls'!$A$2:$A$62,$A2)=0),"",(SUMIF('Economy-issue-polls'!$A$2:$A$62,$A2,'Economy-issue-polls'!$B$2:$B$62)/COUNTIF('Economy-issue-polls'!$A$2:$A$62,$A2)))</f>
        <v>51.162790697674424</v>
      </c>
      <c r="C2" s="13">
        <f>B2</f>
        <v>51.162790697674424</v>
      </c>
      <c r="D2" s="13">
        <f t="shared" ref="D2:D65" si="0">27+(0.5*C2)</f>
        <v>52.581395348837212</v>
      </c>
    </row>
    <row r="3" spans="1:4" ht="12">
      <c r="A3" s="7">
        <v>40554</v>
      </c>
      <c r="B3" s="13">
        <f>IF((COUNTIF('Economy-issue-polls'!$A$2:$A$62,$A3)=0),"",(SUMIF('Economy-issue-polls'!$A$2:$A$62,$A3,'Economy-issue-polls'!$B$2:$B$62)/COUNTIF('Economy-issue-polls'!$A$2:$A$62,$A3)))</f>
        <v>54.117647058823529</v>
      </c>
      <c r="C3" s="13">
        <f t="shared" ref="C3:C66" si="1">IF((B3=""),C2,((0.3*B3)+(0.7*C2)))</f>
        <v>52.049247606019151</v>
      </c>
      <c r="D3" s="13">
        <f t="shared" si="0"/>
        <v>53.024623803009575</v>
      </c>
    </row>
    <row r="4" spans="1:4" ht="12">
      <c r="A4" s="7">
        <v>40555</v>
      </c>
      <c r="B4" s="13" t="str">
        <f>IF((COUNTIF('Economy-issue-polls'!$A$2:$A$62,$A4)=0),"",(SUMIF('Economy-issue-polls'!$A$2:$A$62,$A4,'Economy-issue-polls'!$B$2:$B$62)/COUNTIF('Economy-issue-polls'!$A$2:$A$62,$A4)))</f>
        <v/>
      </c>
      <c r="C4" s="13">
        <f t="shared" si="1"/>
        <v>52.049247606019151</v>
      </c>
      <c r="D4" s="13">
        <f t="shared" si="0"/>
        <v>53.024623803009575</v>
      </c>
    </row>
    <row r="5" spans="1:4" ht="12">
      <c r="A5" s="7">
        <v>40556</v>
      </c>
      <c r="B5" s="13" t="str">
        <f>IF((COUNTIF('Economy-issue-polls'!$A$2:$A$62,$A5)=0),"",(SUMIF('Economy-issue-polls'!$A$2:$A$62,$A5,'Economy-issue-polls'!$B$2:$B$62)/COUNTIF('Economy-issue-polls'!$A$2:$A$62,$A5)))</f>
        <v/>
      </c>
      <c r="C5" s="13">
        <f t="shared" si="1"/>
        <v>52.049247606019151</v>
      </c>
      <c r="D5" s="13">
        <f t="shared" si="0"/>
        <v>53.024623803009575</v>
      </c>
    </row>
    <row r="6" spans="1:4" ht="12">
      <c r="A6" s="7">
        <v>40557</v>
      </c>
      <c r="B6" s="13" t="str">
        <f>IF((COUNTIF('Economy-issue-polls'!$A$2:$A$62,$A6)=0),"",(SUMIF('Economy-issue-polls'!$A$2:$A$62,$A6,'Economy-issue-polls'!$B$2:$B$62)/COUNTIF('Economy-issue-polls'!$A$2:$A$62,$A6)))</f>
        <v/>
      </c>
      <c r="C6" s="13">
        <f t="shared" si="1"/>
        <v>52.049247606019151</v>
      </c>
      <c r="D6" s="13">
        <f t="shared" si="0"/>
        <v>53.024623803009575</v>
      </c>
    </row>
    <row r="7" spans="1:4" ht="12">
      <c r="A7" s="7">
        <v>40558</v>
      </c>
      <c r="B7" s="13" t="str">
        <f>IF((COUNTIF('Economy-issue-polls'!$A$2:$A$62,$A7)=0),"",(SUMIF('Economy-issue-polls'!$A$2:$A$62,$A7,'Economy-issue-polls'!$B$2:$B$62)/COUNTIF('Economy-issue-polls'!$A$2:$A$62,$A7)))</f>
        <v/>
      </c>
      <c r="C7" s="13">
        <f t="shared" si="1"/>
        <v>52.049247606019151</v>
      </c>
      <c r="D7" s="13">
        <f t="shared" si="0"/>
        <v>53.024623803009575</v>
      </c>
    </row>
    <row r="8" spans="1:4" ht="12">
      <c r="A8" s="7">
        <v>40559</v>
      </c>
      <c r="B8" s="13">
        <f>IF((COUNTIF('Economy-issue-polls'!$A$2:$A$62,$A8)=0),"",(SUMIF('Economy-issue-polls'!$A$2:$A$62,$A8,'Economy-issue-polls'!$B$2:$B$62)/COUNTIF('Economy-issue-polls'!$A$2:$A$62,$A8)))</f>
        <v>52.873563218390807</v>
      </c>
      <c r="C8" s="13">
        <f t="shared" si="1"/>
        <v>52.296542289730638</v>
      </c>
      <c r="D8" s="13">
        <f t="shared" si="0"/>
        <v>53.148271144865319</v>
      </c>
    </row>
    <row r="9" spans="1:4" ht="12">
      <c r="A9" s="7">
        <v>40560</v>
      </c>
      <c r="B9" s="13" t="str">
        <f>IF((COUNTIF('Economy-issue-polls'!$A$2:$A$62,$A9)=0),"",(SUMIF('Economy-issue-polls'!$A$2:$A$62,$A9,'Economy-issue-polls'!$B$2:$B$62)/COUNTIF('Economy-issue-polls'!$A$2:$A$62,$A9)))</f>
        <v/>
      </c>
      <c r="C9" s="13">
        <f t="shared" si="1"/>
        <v>52.296542289730638</v>
      </c>
      <c r="D9" s="13">
        <f t="shared" si="0"/>
        <v>53.148271144865319</v>
      </c>
    </row>
    <row r="10" spans="1:4" ht="12">
      <c r="A10" s="7">
        <v>40561</v>
      </c>
      <c r="B10" s="13" t="str">
        <f>IF((COUNTIF('Economy-issue-polls'!$A$2:$A$62,$A10)=0),"",(SUMIF('Economy-issue-polls'!$A$2:$A$62,$A10,'Economy-issue-polls'!$B$2:$B$62)/COUNTIF('Economy-issue-polls'!$A$2:$A$62,$A10)))</f>
        <v/>
      </c>
      <c r="C10" s="13">
        <f t="shared" si="1"/>
        <v>52.296542289730638</v>
      </c>
      <c r="D10" s="13">
        <f t="shared" si="0"/>
        <v>53.148271144865319</v>
      </c>
    </row>
    <row r="11" spans="1:4" ht="12">
      <c r="A11" s="7">
        <v>40562</v>
      </c>
      <c r="B11" s="13" t="str">
        <f>IF((COUNTIF('Economy-issue-polls'!$A$2:$A$62,$A11)=0),"",(SUMIF('Economy-issue-polls'!$A$2:$A$62,$A11,'Economy-issue-polls'!$B$2:$B$62)/COUNTIF('Economy-issue-polls'!$A$2:$A$62,$A11)))</f>
        <v/>
      </c>
      <c r="C11" s="13">
        <f t="shared" si="1"/>
        <v>52.296542289730638</v>
      </c>
      <c r="D11" s="13">
        <f t="shared" si="0"/>
        <v>53.148271144865319</v>
      </c>
    </row>
    <row r="12" spans="1:4" ht="12">
      <c r="A12" s="7">
        <v>40563</v>
      </c>
      <c r="B12" s="13" t="str">
        <f>IF((COUNTIF('Economy-issue-polls'!$A$2:$A$62,$A12)=0),"",(SUMIF('Economy-issue-polls'!$A$2:$A$62,$A12,'Economy-issue-polls'!$B$2:$B$62)/COUNTIF('Economy-issue-polls'!$A$2:$A$62,$A12)))</f>
        <v/>
      </c>
      <c r="C12" s="13">
        <f t="shared" si="1"/>
        <v>52.296542289730638</v>
      </c>
      <c r="D12" s="13">
        <f t="shared" si="0"/>
        <v>53.148271144865319</v>
      </c>
    </row>
    <row r="13" spans="1:4" ht="12">
      <c r="A13" s="7">
        <v>40564</v>
      </c>
      <c r="B13" s="13" t="str">
        <f>IF((COUNTIF('Economy-issue-polls'!$A$2:$A$62,$A13)=0),"",(SUMIF('Economy-issue-polls'!$A$2:$A$62,$A13,'Economy-issue-polls'!$B$2:$B$62)/COUNTIF('Economy-issue-polls'!$A$2:$A$62,$A13)))</f>
        <v/>
      </c>
      <c r="C13" s="13">
        <f t="shared" si="1"/>
        <v>52.296542289730638</v>
      </c>
      <c r="D13" s="13">
        <f t="shared" si="0"/>
        <v>53.148271144865319</v>
      </c>
    </row>
    <row r="14" spans="1:4" ht="12">
      <c r="A14" s="7">
        <v>40565</v>
      </c>
      <c r="B14" s="13" t="str">
        <f>IF((COUNTIF('Economy-issue-polls'!$A$2:$A$62,$A14)=0),"",(SUMIF('Economy-issue-polls'!$A$2:$A$62,$A14,'Economy-issue-polls'!$B$2:$B$62)/COUNTIF('Economy-issue-polls'!$A$2:$A$62,$A14)))</f>
        <v/>
      </c>
      <c r="C14" s="13">
        <f t="shared" si="1"/>
        <v>52.296542289730638</v>
      </c>
      <c r="D14" s="13">
        <f t="shared" si="0"/>
        <v>53.148271144865319</v>
      </c>
    </row>
    <row r="15" spans="1:4" ht="12">
      <c r="A15" s="7">
        <v>40566</v>
      </c>
      <c r="B15" s="13" t="str">
        <f>IF((COUNTIF('Economy-issue-polls'!$A$2:$A$62,$A15)=0),"",(SUMIF('Economy-issue-polls'!$A$2:$A$62,$A15,'Economy-issue-polls'!$B$2:$B$62)/COUNTIF('Economy-issue-polls'!$A$2:$A$62,$A15)))</f>
        <v/>
      </c>
      <c r="C15" s="13">
        <f t="shared" si="1"/>
        <v>52.296542289730638</v>
      </c>
      <c r="D15" s="13">
        <f t="shared" si="0"/>
        <v>53.148271144865319</v>
      </c>
    </row>
    <row r="16" spans="1:4" ht="12">
      <c r="A16" s="7">
        <v>40567</v>
      </c>
      <c r="B16" s="13" t="str">
        <f>IF((COUNTIF('Economy-issue-polls'!$A$2:$A$62,$A16)=0),"",(SUMIF('Economy-issue-polls'!$A$2:$A$62,$A16,'Economy-issue-polls'!$B$2:$B$62)/COUNTIF('Economy-issue-polls'!$A$2:$A$62,$A16)))</f>
        <v/>
      </c>
      <c r="C16" s="13">
        <f t="shared" si="1"/>
        <v>52.296542289730638</v>
      </c>
      <c r="D16" s="13">
        <f t="shared" si="0"/>
        <v>53.148271144865319</v>
      </c>
    </row>
    <row r="17" spans="1:4" ht="12">
      <c r="A17" s="7">
        <v>40568</v>
      </c>
      <c r="B17" s="13" t="str">
        <f>IF((COUNTIF('Economy-issue-polls'!$A$2:$A$62,$A17)=0),"",(SUMIF('Economy-issue-polls'!$A$2:$A$62,$A17,'Economy-issue-polls'!$B$2:$B$62)/COUNTIF('Economy-issue-polls'!$A$2:$A$62,$A17)))</f>
        <v/>
      </c>
      <c r="C17" s="13">
        <f t="shared" si="1"/>
        <v>52.296542289730638</v>
      </c>
      <c r="D17" s="13">
        <f t="shared" si="0"/>
        <v>53.148271144865319</v>
      </c>
    </row>
    <row r="18" spans="1:4" ht="12">
      <c r="A18" s="7">
        <v>40569</v>
      </c>
      <c r="B18" s="13" t="str">
        <f>IF((COUNTIF('Economy-issue-polls'!$A$2:$A$62,$A18)=0),"",(SUMIF('Economy-issue-polls'!$A$2:$A$62,$A18,'Economy-issue-polls'!$B$2:$B$62)/COUNTIF('Economy-issue-polls'!$A$2:$A$62,$A18)))</f>
        <v/>
      </c>
      <c r="C18" s="13">
        <f t="shared" si="1"/>
        <v>52.296542289730638</v>
      </c>
      <c r="D18" s="13">
        <f t="shared" si="0"/>
        <v>53.148271144865319</v>
      </c>
    </row>
    <row r="19" spans="1:4" ht="12">
      <c r="A19" s="7">
        <v>40570</v>
      </c>
      <c r="B19" s="13" t="str">
        <f>IF((COUNTIF('Economy-issue-polls'!$A$2:$A$62,$A19)=0),"",(SUMIF('Economy-issue-polls'!$A$2:$A$62,$A19,'Economy-issue-polls'!$B$2:$B$62)/COUNTIF('Economy-issue-polls'!$A$2:$A$62,$A19)))</f>
        <v/>
      </c>
      <c r="C19" s="13">
        <f t="shared" si="1"/>
        <v>52.296542289730638</v>
      </c>
      <c r="D19" s="13">
        <f t="shared" si="0"/>
        <v>53.148271144865319</v>
      </c>
    </row>
    <row r="20" spans="1:4" ht="12">
      <c r="A20" s="7">
        <v>40571</v>
      </c>
      <c r="B20" s="13" t="str">
        <f>IF((COUNTIF('Economy-issue-polls'!$A$2:$A$62,$A20)=0),"",(SUMIF('Economy-issue-polls'!$A$2:$A$62,$A20,'Economy-issue-polls'!$B$2:$B$62)/COUNTIF('Economy-issue-polls'!$A$2:$A$62,$A20)))</f>
        <v/>
      </c>
      <c r="C20" s="13">
        <f t="shared" si="1"/>
        <v>52.296542289730638</v>
      </c>
      <c r="D20" s="13">
        <f t="shared" si="0"/>
        <v>53.148271144865319</v>
      </c>
    </row>
    <row r="21" spans="1:4" ht="12">
      <c r="A21" s="7">
        <v>40572</v>
      </c>
      <c r="B21" s="13" t="str">
        <f>IF((COUNTIF('Economy-issue-polls'!$A$2:$A$62,$A21)=0),"",(SUMIF('Economy-issue-polls'!$A$2:$A$62,$A21,'Economy-issue-polls'!$B$2:$B$62)/COUNTIF('Economy-issue-polls'!$A$2:$A$62,$A21)))</f>
        <v/>
      </c>
      <c r="C21" s="13">
        <f t="shared" si="1"/>
        <v>52.296542289730638</v>
      </c>
      <c r="D21" s="13">
        <f t="shared" si="0"/>
        <v>53.148271144865319</v>
      </c>
    </row>
    <row r="22" spans="1:4" ht="12">
      <c r="A22" s="7">
        <v>40573</v>
      </c>
      <c r="B22" s="13" t="str">
        <f>IF((COUNTIF('Economy-issue-polls'!$A$2:$A$62,$A22)=0),"",(SUMIF('Economy-issue-polls'!$A$2:$A$62,$A22,'Economy-issue-polls'!$B$2:$B$62)/COUNTIF('Economy-issue-polls'!$A$2:$A$62,$A22)))</f>
        <v/>
      </c>
      <c r="C22" s="13">
        <f t="shared" si="1"/>
        <v>52.296542289730638</v>
      </c>
      <c r="D22" s="13">
        <f t="shared" si="0"/>
        <v>53.148271144865319</v>
      </c>
    </row>
    <row r="23" spans="1:4" ht="12">
      <c r="A23" s="7">
        <v>40574</v>
      </c>
      <c r="B23" s="13" t="str">
        <f>IF((COUNTIF('Economy-issue-polls'!$A$2:$A$62,$A23)=0),"",(SUMIF('Economy-issue-polls'!$A$2:$A$62,$A23,'Economy-issue-polls'!$B$2:$B$62)/COUNTIF('Economy-issue-polls'!$A$2:$A$62,$A23)))</f>
        <v/>
      </c>
      <c r="C23" s="13">
        <f t="shared" si="1"/>
        <v>52.296542289730638</v>
      </c>
      <c r="D23" s="13">
        <f t="shared" si="0"/>
        <v>53.148271144865319</v>
      </c>
    </row>
    <row r="24" spans="1:4" ht="12">
      <c r="A24" s="7">
        <v>40575</v>
      </c>
      <c r="B24" s="13" t="str">
        <f>IF((COUNTIF('Economy-issue-polls'!$A$2:$A$62,$A24)=0),"",(SUMIF('Economy-issue-polls'!$A$2:$A$62,$A24,'Economy-issue-polls'!$B$2:$B$62)/COUNTIF('Economy-issue-polls'!$A$2:$A$62,$A24)))</f>
        <v/>
      </c>
      <c r="C24" s="13">
        <f t="shared" si="1"/>
        <v>52.296542289730638</v>
      </c>
      <c r="D24" s="13">
        <f t="shared" si="0"/>
        <v>53.148271144865319</v>
      </c>
    </row>
    <row r="25" spans="1:4" ht="12">
      <c r="A25" s="7">
        <v>40576</v>
      </c>
      <c r="B25" s="13" t="str">
        <f>IF((COUNTIF('Economy-issue-polls'!$A$2:$A$62,$A25)=0),"",(SUMIF('Economy-issue-polls'!$A$2:$A$62,$A25,'Economy-issue-polls'!$B$2:$B$62)/COUNTIF('Economy-issue-polls'!$A$2:$A$62,$A25)))</f>
        <v/>
      </c>
      <c r="C25" s="13">
        <f t="shared" si="1"/>
        <v>52.296542289730638</v>
      </c>
      <c r="D25" s="13">
        <f t="shared" si="0"/>
        <v>53.148271144865319</v>
      </c>
    </row>
    <row r="26" spans="1:4" ht="12">
      <c r="A26" s="7">
        <v>40577</v>
      </c>
      <c r="B26" s="13" t="str">
        <f>IF((COUNTIF('Economy-issue-polls'!$A$2:$A$62,$A26)=0),"",(SUMIF('Economy-issue-polls'!$A$2:$A$62,$A26,'Economy-issue-polls'!$B$2:$B$62)/COUNTIF('Economy-issue-polls'!$A$2:$A$62,$A26)))</f>
        <v/>
      </c>
      <c r="C26" s="13">
        <f t="shared" si="1"/>
        <v>52.296542289730638</v>
      </c>
      <c r="D26" s="13">
        <f t="shared" si="0"/>
        <v>53.148271144865319</v>
      </c>
    </row>
    <row r="27" spans="1:4" ht="12">
      <c r="A27" s="7">
        <v>40578</v>
      </c>
      <c r="B27" s="13" t="str">
        <f>IF((COUNTIF('Economy-issue-polls'!$A$2:$A$62,$A27)=0),"",(SUMIF('Economy-issue-polls'!$A$2:$A$62,$A27,'Economy-issue-polls'!$B$2:$B$62)/COUNTIF('Economy-issue-polls'!$A$2:$A$62,$A27)))</f>
        <v/>
      </c>
      <c r="C27" s="13">
        <f t="shared" si="1"/>
        <v>52.296542289730638</v>
      </c>
      <c r="D27" s="13">
        <f t="shared" si="0"/>
        <v>53.148271144865319</v>
      </c>
    </row>
    <row r="28" spans="1:4" ht="12">
      <c r="A28" s="7">
        <v>40579</v>
      </c>
      <c r="B28" s="13" t="str">
        <f>IF((COUNTIF('Economy-issue-polls'!$A$2:$A$62,$A28)=0),"",(SUMIF('Economy-issue-polls'!$A$2:$A$62,$A28,'Economy-issue-polls'!$B$2:$B$62)/COUNTIF('Economy-issue-polls'!$A$2:$A$62,$A28)))</f>
        <v/>
      </c>
      <c r="C28" s="13">
        <f t="shared" si="1"/>
        <v>52.296542289730638</v>
      </c>
      <c r="D28" s="13">
        <f t="shared" si="0"/>
        <v>53.148271144865319</v>
      </c>
    </row>
    <row r="29" spans="1:4" ht="12">
      <c r="A29" s="7">
        <v>40580</v>
      </c>
      <c r="B29" s="13" t="str">
        <f>IF((COUNTIF('Economy-issue-polls'!$A$2:$A$62,$A29)=0),"",(SUMIF('Economy-issue-polls'!$A$2:$A$62,$A29,'Economy-issue-polls'!$B$2:$B$62)/COUNTIF('Economy-issue-polls'!$A$2:$A$62,$A29)))</f>
        <v/>
      </c>
      <c r="C29" s="13">
        <f t="shared" si="1"/>
        <v>52.296542289730638</v>
      </c>
      <c r="D29" s="13">
        <f t="shared" si="0"/>
        <v>53.148271144865319</v>
      </c>
    </row>
    <row r="30" spans="1:4" ht="12">
      <c r="A30" s="7">
        <v>40581</v>
      </c>
      <c r="B30" s="13" t="str">
        <f>IF((COUNTIF('Economy-issue-polls'!$A$2:$A$62,$A30)=0),"",(SUMIF('Economy-issue-polls'!$A$2:$A$62,$A30,'Economy-issue-polls'!$B$2:$B$62)/COUNTIF('Economy-issue-polls'!$A$2:$A$62,$A30)))</f>
        <v/>
      </c>
      <c r="C30" s="13">
        <f t="shared" si="1"/>
        <v>52.296542289730638</v>
      </c>
      <c r="D30" s="13">
        <f t="shared" si="0"/>
        <v>53.148271144865319</v>
      </c>
    </row>
    <row r="31" spans="1:4" ht="12">
      <c r="A31" s="7">
        <v>40582</v>
      </c>
      <c r="B31" s="13" t="str">
        <f>IF((COUNTIF('Economy-issue-polls'!$A$2:$A$62,$A31)=0),"",(SUMIF('Economy-issue-polls'!$A$2:$A$62,$A31,'Economy-issue-polls'!$B$2:$B$62)/COUNTIF('Economy-issue-polls'!$A$2:$A$62,$A31)))</f>
        <v/>
      </c>
      <c r="C31" s="13">
        <f t="shared" si="1"/>
        <v>52.296542289730638</v>
      </c>
      <c r="D31" s="13">
        <f t="shared" si="0"/>
        <v>53.148271144865319</v>
      </c>
    </row>
    <row r="32" spans="1:4" ht="12">
      <c r="A32" s="7">
        <v>40583</v>
      </c>
      <c r="B32" s="13">
        <f>IF((COUNTIF('Economy-issue-polls'!$A$2:$A$62,$A32)=0),"",(SUMIF('Economy-issue-polls'!$A$2:$A$62,$A32,'Economy-issue-polls'!$B$2:$B$62)/COUNTIF('Economy-issue-polls'!$A$2:$A$62,$A32)))</f>
        <v>53.846153846153847</v>
      </c>
      <c r="C32" s="13">
        <f t="shared" si="1"/>
        <v>52.761425756657594</v>
      </c>
      <c r="D32" s="13">
        <f t="shared" si="0"/>
        <v>53.380712878328794</v>
      </c>
    </row>
    <row r="33" spans="1:4" ht="12">
      <c r="A33" s="7">
        <v>40584</v>
      </c>
      <c r="B33" s="13" t="str">
        <f>IF((COUNTIF('Economy-issue-polls'!$A$2:$A$62,$A33)=0),"",(SUMIF('Economy-issue-polls'!$A$2:$A$62,$A33,'Economy-issue-polls'!$B$2:$B$62)/COUNTIF('Economy-issue-polls'!$A$2:$A$62,$A33)))</f>
        <v/>
      </c>
      <c r="C33" s="13">
        <f t="shared" si="1"/>
        <v>52.761425756657594</v>
      </c>
      <c r="D33" s="13">
        <f t="shared" si="0"/>
        <v>53.380712878328794</v>
      </c>
    </row>
    <row r="34" spans="1:4" ht="12">
      <c r="A34" s="7">
        <v>40585</v>
      </c>
      <c r="B34" s="13" t="str">
        <f>IF((COUNTIF('Economy-issue-polls'!$A$2:$A$62,$A34)=0),"",(SUMIF('Economy-issue-polls'!$A$2:$A$62,$A34,'Economy-issue-polls'!$B$2:$B$62)/COUNTIF('Economy-issue-polls'!$A$2:$A$62,$A34)))</f>
        <v/>
      </c>
      <c r="C34" s="13">
        <f t="shared" si="1"/>
        <v>52.761425756657594</v>
      </c>
      <c r="D34" s="13">
        <f t="shared" si="0"/>
        <v>53.380712878328794</v>
      </c>
    </row>
    <row r="35" spans="1:4" ht="12">
      <c r="A35" s="7">
        <v>40586</v>
      </c>
      <c r="B35" s="13" t="str">
        <f>IF((COUNTIF('Economy-issue-polls'!$A$2:$A$62,$A35)=0),"",(SUMIF('Economy-issue-polls'!$A$2:$A$62,$A35,'Economy-issue-polls'!$B$2:$B$62)/COUNTIF('Economy-issue-polls'!$A$2:$A$62,$A35)))</f>
        <v/>
      </c>
      <c r="C35" s="13">
        <f t="shared" si="1"/>
        <v>52.761425756657594</v>
      </c>
      <c r="D35" s="13">
        <f t="shared" si="0"/>
        <v>53.380712878328794</v>
      </c>
    </row>
    <row r="36" spans="1:4" ht="12">
      <c r="A36" s="7">
        <v>40587</v>
      </c>
      <c r="B36" s="13" t="str">
        <f>IF((COUNTIF('Economy-issue-polls'!$A$2:$A$62,$A36)=0),"",(SUMIF('Economy-issue-polls'!$A$2:$A$62,$A36,'Economy-issue-polls'!$B$2:$B$62)/COUNTIF('Economy-issue-polls'!$A$2:$A$62,$A36)))</f>
        <v/>
      </c>
      <c r="C36" s="13">
        <f t="shared" si="1"/>
        <v>52.761425756657594</v>
      </c>
      <c r="D36" s="13">
        <f t="shared" si="0"/>
        <v>53.380712878328794</v>
      </c>
    </row>
    <row r="37" spans="1:4" ht="12">
      <c r="A37" s="7">
        <v>40588</v>
      </c>
      <c r="B37" s="13" t="str">
        <f>IF((COUNTIF('Economy-issue-polls'!$A$2:$A$62,$A37)=0),"",(SUMIF('Economy-issue-polls'!$A$2:$A$62,$A37,'Economy-issue-polls'!$B$2:$B$62)/COUNTIF('Economy-issue-polls'!$A$2:$A$62,$A37)))</f>
        <v/>
      </c>
      <c r="C37" s="13">
        <f t="shared" si="1"/>
        <v>52.761425756657594</v>
      </c>
      <c r="D37" s="13">
        <f t="shared" si="0"/>
        <v>53.380712878328794</v>
      </c>
    </row>
    <row r="38" spans="1:4" ht="12">
      <c r="A38" s="7">
        <v>40589</v>
      </c>
      <c r="B38" s="13" t="str">
        <f>IF((COUNTIF('Economy-issue-polls'!$A$2:$A$62,$A38)=0),"",(SUMIF('Economy-issue-polls'!$A$2:$A$62,$A38,'Economy-issue-polls'!$B$2:$B$62)/COUNTIF('Economy-issue-polls'!$A$2:$A$62,$A38)))</f>
        <v/>
      </c>
      <c r="C38" s="13">
        <f t="shared" si="1"/>
        <v>52.761425756657594</v>
      </c>
      <c r="D38" s="13">
        <f t="shared" si="0"/>
        <v>53.380712878328794</v>
      </c>
    </row>
    <row r="39" spans="1:4" ht="12">
      <c r="A39" s="7">
        <v>40590</v>
      </c>
      <c r="B39" s="13" t="str">
        <f>IF((COUNTIF('Economy-issue-polls'!$A$2:$A$62,$A39)=0),"",(SUMIF('Economy-issue-polls'!$A$2:$A$62,$A39,'Economy-issue-polls'!$B$2:$B$62)/COUNTIF('Economy-issue-polls'!$A$2:$A$62,$A39)))</f>
        <v/>
      </c>
      <c r="C39" s="13">
        <f t="shared" si="1"/>
        <v>52.761425756657594</v>
      </c>
      <c r="D39" s="13">
        <f t="shared" si="0"/>
        <v>53.380712878328794</v>
      </c>
    </row>
    <row r="40" spans="1:4" ht="12">
      <c r="A40" s="7">
        <v>40591</v>
      </c>
      <c r="B40" s="13" t="str">
        <f>IF((COUNTIF('Economy-issue-polls'!$A$2:$A$62,$A40)=0),"",(SUMIF('Economy-issue-polls'!$A$2:$A$62,$A40,'Economy-issue-polls'!$B$2:$B$62)/COUNTIF('Economy-issue-polls'!$A$2:$A$62,$A40)))</f>
        <v/>
      </c>
      <c r="C40" s="13">
        <f t="shared" si="1"/>
        <v>52.761425756657594</v>
      </c>
      <c r="D40" s="13">
        <f t="shared" si="0"/>
        <v>53.380712878328794</v>
      </c>
    </row>
    <row r="41" spans="1:4" ht="12">
      <c r="A41" s="7">
        <v>40592</v>
      </c>
      <c r="B41" s="13" t="str">
        <f>IF((COUNTIF('Economy-issue-polls'!$A$2:$A$62,$A41)=0),"",(SUMIF('Economy-issue-polls'!$A$2:$A$62,$A41,'Economy-issue-polls'!$B$2:$B$62)/COUNTIF('Economy-issue-polls'!$A$2:$A$62,$A41)))</f>
        <v/>
      </c>
      <c r="C41" s="13">
        <f t="shared" si="1"/>
        <v>52.761425756657594</v>
      </c>
      <c r="D41" s="13">
        <f t="shared" si="0"/>
        <v>53.380712878328794</v>
      </c>
    </row>
    <row r="42" spans="1:4" ht="12">
      <c r="A42" s="7">
        <v>40593</v>
      </c>
      <c r="B42" s="13" t="str">
        <f>IF((COUNTIF('Economy-issue-polls'!$A$2:$A$62,$A42)=0),"",(SUMIF('Economy-issue-polls'!$A$2:$A$62,$A42,'Economy-issue-polls'!$B$2:$B$62)/COUNTIF('Economy-issue-polls'!$A$2:$A$62,$A42)))</f>
        <v/>
      </c>
      <c r="C42" s="13">
        <f t="shared" si="1"/>
        <v>52.761425756657594</v>
      </c>
      <c r="D42" s="13">
        <f t="shared" si="0"/>
        <v>53.380712878328794</v>
      </c>
    </row>
    <row r="43" spans="1:4" ht="12">
      <c r="A43" s="7">
        <v>40594</v>
      </c>
      <c r="B43" s="13" t="str">
        <f>IF((COUNTIF('Economy-issue-polls'!$A$2:$A$62,$A43)=0),"",(SUMIF('Economy-issue-polls'!$A$2:$A$62,$A43,'Economy-issue-polls'!$B$2:$B$62)/COUNTIF('Economy-issue-polls'!$A$2:$A$62,$A43)))</f>
        <v/>
      </c>
      <c r="C43" s="13">
        <f t="shared" si="1"/>
        <v>52.761425756657594</v>
      </c>
      <c r="D43" s="13">
        <f t="shared" si="0"/>
        <v>53.380712878328794</v>
      </c>
    </row>
    <row r="44" spans="1:4" ht="12">
      <c r="A44" s="7">
        <v>40595</v>
      </c>
      <c r="B44" s="13" t="str">
        <f>IF((COUNTIF('Economy-issue-polls'!$A$2:$A$62,$A44)=0),"",(SUMIF('Economy-issue-polls'!$A$2:$A$62,$A44,'Economy-issue-polls'!$B$2:$B$62)/COUNTIF('Economy-issue-polls'!$A$2:$A$62,$A44)))</f>
        <v/>
      </c>
      <c r="C44" s="13">
        <f t="shared" si="1"/>
        <v>52.761425756657594</v>
      </c>
      <c r="D44" s="13">
        <f t="shared" si="0"/>
        <v>53.380712878328794</v>
      </c>
    </row>
    <row r="45" spans="1:4" ht="12">
      <c r="A45" s="7">
        <v>40596</v>
      </c>
      <c r="B45" s="13" t="str">
        <f>IF((COUNTIF('Economy-issue-polls'!$A$2:$A$62,$A45)=0),"",(SUMIF('Economy-issue-polls'!$A$2:$A$62,$A45,'Economy-issue-polls'!$B$2:$B$62)/COUNTIF('Economy-issue-polls'!$A$2:$A$62,$A45)))</f>
        <v/>
      </c>
      <c r="C45" s="13">
        <f t="shared" si="1"/>
        <v>52.761425756657594</v>
      </c>
      <c r="D45" s="13">
        <f t="shared" si="0"/>
        <v>53.380712878328794</v>
      </c>
    </row>
    <row r="46" spans="1:4" ht="12">
      <c r="A46" s="7">
        <v>40597</v>
      </c>
      <c r="B46" s="13" t="str">
        <f>IF((COUNTIF('Economy-issue-polls'!$A$2:$A$62,$A46)=0),"",(SUMIF('Economy-issue-polls'!$A$2:$A$62,$A46,'Economy-issue-polls'!$B$2:$B$62)/COUNTIF('Economy-issue-polls'!$A$2:$A$62,$A46)))</f>
        <v/>
      </c>
      <c r="C46" s="13">
        <f t="shared" si="1"/>
        <v>52.761425756657594</v>
      </c>
      <c r="D46" s="13">
        <f t="shared" si="0"/>
        <v>53.380712878328794</v>
      </c>
    </row>
    <row r="47" spans="1:4" ht="12">
      <c r="A47" s="7">
        <v>40598</v>
      </c>
      <c r="B47" s="13" t="str">
        <f>IF((COUNTIF('Economy-issue-polls'!$A$2:$A$62,$A47)=0),"",(SUMIF('Economy-issue-polls'!$A$2:$A$62,$A47,'Economy-issue-polls'!$B$2:$B$62)/COUNTIF('Economy-issue-polls'!$A$2:$A$62,$A47)))</f>
        <v/>
      </c>
      <c r="C47" s="13">
        <f t="shared" si="1"/>
        <v>52.761425756657594</v>
      </c>
      <c r="D47" s="13">
        <f t="shared" si="0"/>
        <v>53.380712878328794</v>
      </c>
    </row>
    <row r="48" spans="1:4" ht="12">
      <c r="A48" s="7">
        <v>40599</v>
      </c>
      <c r="B48" s="13" t="str">
        <f>IF((COUNTIF('Economy-issue-polls'!$A$2:$A$62,$A48)=0),"",(SUMIF('Economy-issue-polls'!$A$2:$A$62,$A48,'Economy-issue-polls'!$B$2:$B$62)/COUNTIF('Economy-issue-polls'!$A$2:$A$62,$A48)))</f>
        <v/>
      </c>
      <c r="C48" s="13">
        <f t="shared" si="1"/>
        <v>52.761425756657594</v>
      </c>
      <c r="D48" s="13">
        <f t="shared" si="0"/>
        <v>53.380712878328794</v>
      </c>
    </row>
    <row r="49" spans="1:4" ht="12">
      <c r="A49" s="7">
        <v>40600</v>
      </c>
      <c r="B49" s="13" t="str">
        <f>IF((COUNTIF('Economy-issue-polls'!$A$2:$A$62,$A49)=0),"",(SUMIF('Economy-issue-polls'!$A$2:$A$62,$A49,'Economy-issue-polls'!$B$2:$B$62)/COUNTIF('Economy-issue-polls'!$A$2:$A$62,$A49)))</f>
        <v/>
      </c>
      <c r="C49" s="13">
        <f t="shared" si="1"/>
        <v>52.761425756657594</v>
      </c>
      <c r="D49" s="13">
        <f t="shared" si="0"/>
        <v>53.380712878328794</v>
      </c>
    </row>
    <row r="50" spans="1:4" ht="12">
      <c r="A50" s="7">
        <v>40601</v>
      </c>
      <c r="B50" s="13" t="str">
        <f>IF((COUNTIF('Economy-issue-polls'!$A$2:$A$62,$A50)=0),"",(SUMIF('Economy-issue-polls'!$A$2:$A$62,$A50,'Economy-issue-polls'!$B$2:$B$62)/COUNTIF('Economy-issue-polls'!$A$2:$A$62,$A50)))</f>
        <v/>
      </c>
      <c r="C50" s="13">
        <f t="shared" si="1"/>
        <v>52.761425756657594</v>
      </c>
      <c r="D50" s="13">
        <f t="shared" si="0"/>
        <v>53.380712878328794</v>
      </c>
    </row>
    <row r="51" spans="1:4" ht="12">
      <c r="A51" s="7">
        <v>40602</v>
      </c>
      <c r="B51" s="13" t="str">
        <f>IF((COUNTIF('Economy-issue-polls'!$A$2:$A$62,$A51)=0),"",(SUMIF('Economy-issue-polls'!$A$2:$A$62,$A51,'Economy-issue-polls'!$B$2:$B$62)/COUNTIF('Economy-issue-polls'!$A$2:$A$62,$A51)))</f>
        <v/>
      </c>
      <c r="C51" s="13">
        <f t="shared" si="1"/>
        <v>52.761425756657594</v>
      </c>
      <c r="D51" s="13">
        <f t="shared" si="0"/>
        <v>53.380712878328794</v>
      </c>
    </row>
    <row r="52" spans="1:4" ht="12">
      <c r="A52" s="7">
        <v>40603</v>
      </c>
      <c r="B52" s="13" t="str">
        <f>IF((COUNTIF('Economy-issue-polls'!$A$2:$A$62,$A52)=0),"",(SUMIF('Economy-issue-polls'!$A$2:$A$62,$A52,'Economy-issue-polls'!$B$2:$B$62)/COUNTIF('Economy-issue-polls'!$A$2:$A$62,$A52)))</f>
        <v/>
      </c>
      <c r="C52" s="13">
        <f t="shared" si="1"/>
        <v>52.761425756657594</v>
      </c>
      <c r="D52" s="13">
        <f t="shared" si="0"/>
        <v>53.380712878328794</v>
      </c>
    </row>
    <row r="53" spans="1:4" ht="12">
      <c r="A53" s="7">
        <v>40604</v>
      </c>
      <c r="B53" s="13" t="str">
        <f>IF((COUNTIF('Economy-issue-polls'!$A$2:$A$62,$A53)=0),"",(SUMIF('Economy-issue-polls'!$A$2:$A$62,$A53,'Economy-issue-polls'!$B$2:$B$62)/COUNTIF('Economy-issue-polls'!$A$2:$A$62,$A53)))</f>
        <v/>
      </c>
      <c r="C53" s="13">
        <f t="shared" si="1"/>
        <v>52.761425756657594</v>
      </c>
      <c r="D53" s="13">
        <f t="shared" si="0"/>
        <v>53.380712878328794</v>
      </c>
    </row>
    <row r="54" spans="1:4" ht="12">
      <c r="A54" s="7">
        <v>40605</v>
      </c>
      <c r="B54" s="13" t="str">
        <f>IF((COUNTIF('Economy-issue-polls'!$A$2:$A$62,$A54)=0),"",(SUMIF('Economy-issue-polls'!$A$2:$A$62,$A54,'Economy-issue-polls'!$B$2:$B$62)/COUNTIF('Economy-issue-polls'!$A$2:$A$62,$A54)))</f>
        <v/>
      </c>
      <c r="C54" s="13">
        <f t="shared" si="1"/>
        <v>52.761425756657594</v>
      </c>
      <c r="D54" s="13">
        <f t="shared" si="0"/>
        <v>53.380712878328794</v>
      </c>
    </row>
    <row r="55" spans="1:4" ht="12">
      <c r="A55" s="7">
        <v>40606</v>
      </c>
      <c r="B55" s="13" t="str">
        <f>IF((COUNTIF('Economy-issue-polls'!$A$2:$A$62,$A55)=0),"",(SUMIF('Economy-issue-polls'!$A$2:$A$62,$A55,'Economy-issue-polls'!$B$2:$B$62)/COUNTIF('Economy-issue-polls'!$A$2:$A$62,$A55)))</f>
        <v/>
      </c>
      <c r="C55" s="13">
        <f t="shared" si="1"/>
        <v>52.761425756657594</v>
      </c>
      <c r="D55" s="13">
        <f t="shared" si="0"/>
        <v>53.380712878328794</v>
      </c>
    </row>
    <row r="56" spans="1:4" ht="12">
      <c r="A56" s="7">
        <v>40607</v>
      </c>
      <c r="B56" s="13" t="str">
        <f>IF((COUNTIF('Economy-issue-polls'!$A$2:$A$62,$A56)=0),"",(SUMIF('Economy-issue-polls'!$A$2:$A$62,$A56,'Economy-issue-polls'!$B$2:$B$62)/COUNTIF('Economy-issue-polls'!$A$2:$A$62,$A56)))</f>
        <v/>
      </c>
      <c r="C56" s="13">
        <f t="shared" si="1"/>
        <v>52.761425756657594</v>
      </c>
      <c r="D56" s="13">
        <f t="shared" si="0"/>
        <v>53.380712878328794</v>
      </c>
    </row>
    <row r="57" spans="1:4" ht="12">
      <c r="A57" s="7">
        <v>40608</v>
      </c>
      <c r="B57" s="13" t="str">
        <f>IF((COUNTIF('Economy-issue-polls'!$A$2:$A$62,$A57)=0),"",(SUMIF('Economy-issue-polls'!$A$2:$A$62,$A57,'Economy-issue-polls'!$B$2:$B$62)/COUNTIF('Economy-issue-polls'!$A$2:$A$62,$A57)))</f>
        <v/>
      </c>
      <c r="C57" s="13">
        <f t="shared" si="1"/>
        <v>52.761425756657594</v>
      </c>
      <c r="D57" s="13">
        <f t="shared" si="0"/>
        <v>53.380712878328794</v>
      </c>
    </row>
    <row r="58" spans="1:4" ht="12">
      <c r="A58" s="7">
        <v>40609</v>
      </c>
      <c r="B58" s="13" t="str">
        <f>IF((COUNTIF('Economy-issue-polls'!$A$2:$A$62,$A58)=0),"",(SUMIF('Economy-issue-polls'!$A$2:$A$62,$A58,'Economy-issue-polls'!$B$2:$B$62)/COUNTIF('Economy-issue-polls'!$A$2:$A$62,$A58)))</f>
        <v/>
      </c>
      <c r="C58" s="13">
        <f t="shared" si="1"/>
        <v>52.761425756657594</v>
      </c>
      <c r="D58" s="13">
        <f t="shared" si="0"/>
        <v>53.380712878328794</v>
      </c>
    </row>
    <row r="59" spans="1:4" ht="12">
      <c r="A59" s="7">
        <v>40610</v>
      </c>
      <c r="B59" s="13" t="str">
        <f>IF((COUNTIF('Economy-issue-polls'!$A$2:$A$62,$A59)=0),"",(SUMIF('Economy-issue-polls'!$A$2:$A$62,$A59,'Economy-issue-polls'!$B$2:$B$62)/COUNTIF('Economy-issue-polls'!$A$2:$A$62,$A59)))</f>
        <v/>
      </c>
      <c r="C59" s="13">
        <f t="shared" si="1"/>
        <v>52.761425756657594</v>
      </c>
      <c r="D59" s="13">
        <f t="shared" si="0"/>
        <v>53.380712878328794</v>
      </c>
    </row>
    <row r="60" spans="1:4" ht="12">
      <c r="A60" s="7">
        <v>40611</v>
      </c>
      <c r="B60" s="13" t="str">
        <f>IF((COUNTIF('Economy-issue-polls'!$A$2:$A$62,$A60)=0),"",(SUMIF('Economy-issue-polls'!$A$2:$A$62,$A60,'Economy-issue-polls'!$B$2:$B$62)/COUNTIF('Economy-issue-polls'!$A$2:$A$62,$A60)))</f>
        <v/>
      </c>
      <c r="C60" s="13">
        <f t="shared" si="1"/>
        <v>52.761425756657594</v>
      </c>
      <c r="D60" s="13">
        <f t="shared" si="0"/>
        <v>53.380712878328794</v>
      </c>
    </row>
    <row r="61" spans="1:4" ht="12">
      <c r="A61" s="7">
        <v>40612</v>
      </c>
      <c r="B61" s="13" t="str">
        <f>IF((COUNTIF('Economy-issue-polls'!$A$2:$A$62,$A61)=0),"",(SUMIF('Economy-issue-polls'!$A$2:$A$62,$A61,'Economy-issue-polls'!$B$2:$B$62)/COUNTIF('Economy-issue-polls'!$A$2:$A$62,$A61)))</f>
        <v/>
      </c>
      <c r="C61" s="13">
        <f t="shared" si="1"/>
        <v>52.761425756657594</v>
      </c>
      <c r="D61" s="13">
        <f t="shared" si="0"/>
        <v>53.380712878328794</v>
      </c>
    </row>
    <row r="62" spans="1:4" ht="12">
      <c r="A62" s="7">
        <v>40613</v>
      </c>
      <c r="B62" s="13" t="str">
        <f>IF((COUNTIF('Economy-issue-polls'!$A$2:$A$62,$A62)=0),"",(SUMIF('Economy-issue-polls'!$A$2:$A$62,$A62,'Economy-issue-polls'!$B$2:$B$62)/COUNTIF('Economy-issue-polls'!$A$2:$A$62,$A62)))</f>
        <v/>
      </c>
      <c r="C62" s="13">
        <f t="shared" si="1"/>
        <v>52.761425756657594</v>
      </c>
      <c r="D62" s="13">
        <f t="shared" si="0"/>
        <v>53.380712878328794</v>
      </c>
    </row>
    <row r="63" spans="1:4" ht="12">
      <c r="A63" s="7">
        <v>40614</v>
      </c>
      <c r="B63" s="13" t="str">
        <f>IF((COUNTIF('Economy-issue-polls'!$A$2:$A$62,$A63)=0),"",(SUMIF('Economy-issue-polls'!$A$2:$A$62,$A63,'Economy-issue-polls'!$B$2:$B$62)/COUNTIF('Economy-issue-polls'!$A$2:$A$62,$A63)))</f>
        <v/>
      </c>
      <c r="C63" s="13">
        <f t="shared" si="1"/>
        <v>52.761425756657594</v>
      </c>
      <c r="D63" s="13">
        <f t="shared" si="0"/>
        <v>53.380712878328794</v>
      </c>
    </row>
    <row r="64" spans="1:4" ht="12">
      <c r="A64" s="7">
        <v>40615</v>
      </c>
      <c r="B64" s="13">
        <f>IF((COUNTIF('Economy-issue-polls'!$A$2:$A$62,$A64)=0),"",(SUMIF('Economy-issue-polls'!$A$2:$A$62,$A64,'Economy-issue-polls'!$B$2:$B$62)/COUNTIF('Economy-issue-polls'!$A$2:$A$62,$A64)))</f>
        <v>57.499999999999993</v>
      </c>
      <c r="C64" s="13">
        <f t="shared" si="1"/>
        <v>54.182998029660311</v>
      </c>
      <c r="D64" s="13">
        <f t="shared" si="0"/>
        <v>54.091499014830156</v>
      </c>
    </row>
    <row r="65" spans="1:4" ht="12">
      <c r="A65" s="7">
        <v>40616</v>
      </c>
      <c r="B65" s="13" t="str">
        <f>IF((COUNTIF('Economy-issue-polls'!$A$2:$A$62,$A65)=0),"",(SUMIF('Economy-issue-polls'!$A$2:$A$62,$A65,'Economy-issue-polls'!$B$2:$B$62)/COUNTIF('Economy-issue-polls'!$A$2:$A$62,$A65)))</f>
        <v/>
      </c>
      <c r="C65" s="13">
        <f t="shared" si="1"/>
        <v>54.182998029660311</v>
      </c>
      <c r="D65" s="13">
        <f t="shared" si="0"/>
        <v>54.091499014830156</v>
      </c>
    </row>
    <row r="66" spans="1:4" ht="12">
      <c r="A66" s="7">
        <v>40617</v>
      </c>
      <c r="B66" s="13" t="str">
        <f>IF((COUNTIF('Economy-issue-polls'!$A$2:$A$62,$A66)=0),"",(SUMIF('Economy-issue-polls'!$A$2:$A$62,$A66,'Economy-issue-polls'!$B$2:$B$62)/COUNTIF('Economy-issue-polls'!$A$2:$A$62,$A66)))</f>
        <v/>
      </c>
      <c r="C66" s="13">
        <f t="shared" si="1"/>
        <v>54.182998029660311</v>
      </c>
      <c r="D66" s="13">
        <f t="shared" ref="D66:D129" si="2">27+(0.5*C66)</f>
        <v>54.091499014830156</v>
      </c>
    </row>
    <row r="67" spans="1:4" ht="12">
      <c r="A67" s="7">
        <v>40618</v>
      </c>
      <c r="B67" s="13" t="str">
        <f>IF((COUNTIF('Economy-issue-polls'!$A$2:$A$62,$A67)=0),"",(SUMIF('Economy-issue-polls'!$A$2:$A$62,$A67,'Economy-issue-polls'!$B$2:$B$62)/COUNTIF('Economy-issue-polls'!$A$2:$A$62,$A67)))</f>
        <v/>
      </c>
      <c r="C67" s="13">
        <f t="shared" ref="C67:C130" si="3">IF((B67=""),C66,((0.3*B67)+(0.7*C66)))</f>
        <v>54.182998029660311</v>
      </c>
      <c r="D67" s="13">
        <f t="shared" si="2"/>
        <v>54.091499014830156</v>
      </c>
    </row>
    <row r="68" spans="1:4" ht="12">
      <c r="A68" s="7">
        <v>40619</v>
      </c>
      <c r="B68" s="13" t="str">
        <f>IF((COUNTIF('Economy-issue-polls'!$A$2:$A$62,$A68)=0),"",(SUMIF('Economy-issue-polls'!$A$2:$A$62,$A68,'Economy-issue-polls'!$B$2:$B$62)/COUNTIF('Economy-issue-polls'!$A$2:$A$62,$A68)))</f>
        <v/>
      </c>
      <c r="C68" s="13">
        <f t="shared" si="3"/>
        <v>54.182998029660311</v>
      </c>
      <c r="D68" s="13">
        <f t="shared" si="2"/>
        <v>54.091499014830156</v>
      </c>
    </row>
    <row r="69" spans="1:4" ht="12">
      <c r="A69" s="7">
        <v>40620</v>
      </c>
      <c r="B69" s="13" t="str">
        <f>IF((COUNTIF('Economy-issue-polls'!$A$2:$A$62,$A69)=0),"",(SUMIF('Economy-issue-polls'!$A$2:$A$62,$A69,'Economy-issue-polls'!$B$2:$B$62)/COUNTIF('Economy-issue-polls'!$A$2:$A$62,$A69)))</f>
        <v/>
      </c>
      <c r="C69" s="13">
        <f t="shared" si="3"/>
        <v>54.182998029660311</v>
      </c>
      <c r="D69" s="13">
        <f t="shared" si="2"/>
        <v>54.091499014830156</v>
      </c>
    </row>
    <row r="70" spans="1:4" ht="12">
      <c r="A70" s="7">
        <v>40621</v>
      </c>
      <c r="B70" s="13" t="str">
        <f>IF((COUNTIF('Economy-issue-polls'!$A$2:$A$62,$A70)=0),"",(SUMIF('Economy-issue-polls'!$A$2:$A$62,$A70,'Economy-issue-polls'!$B$2:$B$62)/COUNTIF('Economy-issue-polls'!$A$2:$A$62,$A70)))</f>
        <v/>
      </c>
      <c r="C70" s="13">
        <f t="shared" si="3"/>
        <v>54.182998029660311</v>
      </c>
      <c r="D70" s="13">
        <f t="shared" si="2"/>
        <v>54.091499014830156</v>
      </c>
    </row>
    <row r="71" spans="1:4" ht="12">
      <c r="A71" s="7">
        <v>40622</v>
      </c>
      <c r="B71" s="13" t="str">
        <f>IF((COUNTIF('Economy-issue-polls'!$A$2:$A$62,$A71)=0),"",(SUMIF('Economy-issue-polls'!$A$2:$A$62,$A71,'Economy-issue-polls'!$B$2:$B$62)/COUNTIF('Economy-issue-polls'!$A$2:$A$62,$A71)))</f>
        <v/>
      </c>
      <c r="C71" s="13">
        <f t="shared" si="3"/>
        <v>54.182998029660311</v>
      </c>
      <c r="D71" s="13">
        <f t="shared" si="2"/>
        <v>54.091499014830156</v>
      </c>
    </row>
    <row r="72" spans="1:4" ht="12">
      <c r="A72" s="7">
        <v>40623</v>
      </c>
      <c r="B72" s="13" t="str">
        <f>IF((COUNTIF('Economy-issue-polls'!$A$2:$A$62,$A72)=0),"",(SUMIF('Economy-issue-polls'!$A$2:$A$62,$A72,'Economy-issue-polls'!$B$2:$B$62)/COUNTIF('Economy-issue-polls'!$A$2:$A$62,$A72)))</f>
        <v/>
      </c>
      <c r="C72" s="13">
        <f t="shared" si="3"/>
        <v>54.182998029660311</v>
      </c>
      <c r="D72" s="13">
        <f t="shared" si="2"/>
        <v>54.091499014830156</v>
      </c>
    </row>
    <row r="73" spans="1:4" ht="12">
      <c r="A73" s="7">
        <v>40624</v>
      </c>
      <c r="B73" s="13" t="str">
        <f>IF((COUNTIF('Economy-issue-polls'!$A$2:$A$62,$A73)=0),"",(SUMIF('Economy-issue-polls'!$A$2:$A$62,$A73,'Economy-issue-polls'!$B$2:$B$62)/COUNTIF('Economy-issue-polls'!$A$2:$A$62,$A73)))</f>
        <v/>
      </c>
      <c r="C73" s="13">
        <f t="shared" si="3"/>
        <v>54.182998029660311</v>
      </c>
      <c r="D73" s="13">
        <f t="shared" si="2"/>
        <v>54.091499014830156</v>
      </c>
    </row>
    <row r="74" spans="1:4" ht="12">
      <c r="A74" s="7">
        <v>40625</v>
      </c>
      <c r="B74" s="13" t="str">
        <f>IF((COUNTIF('Economy-issue-polls'!$A$2:$A$62,$A74)=0),"",(SUMIF('Economy-issue-polls'!$A$2:$A$62,$A74,'Economy-issue-polls'!$B$2:$B$62)/COUNTIF('Economy-issue-polls'!$A$2:$A$62,$A74)))</f>
        <v/>
      </c>
      <c r="C74" s="13">
        <f t="shared" si="3"/>
        <v>54.182998029660311</v>
      </c>
      <c r="D74" s="13">
        <f t="shared" si="2"/>
        <v>54.091499014830156</v>
      </c>
    </row>
    <row r="75" spans="1:4" ht="12">
      <c r="A75" s="7">
        <v>40626</v>
      </c>
      <c r="B75" s="13" t="str">
        <f>IF((COUNTIF('Economy-issue-polls'!$A$2:$A$62,$A75)=0),"",(SUMIF('Economy-issue-polls'!$A$2:$A$62,$A75,'Economy-issue-polls'!$B$2:$B$62)/COUNTIF('Economy-issue-polls'!$A$2:$A$62,$A75)))</f>
        <v/>
      </c>
      <c r="C75" s="13">
        <f t="shared" si="3"/>
        <v>54.182998029660311</v>
      </c>
      <c r="D75" s="13">
        <f t="shared" si="2"/>
        <v>54.091499014830156</v>
      </c>
    </row>
    <row r="76" spans="1:4" ht="12">
      <c r="A76" s="7">
        <v>40627</v>
      </c>
      <c r="B76" s="13" t="str">
        <f>IF((COUNTIF('Economy-issue-polls'!$A$2:$A$62,$A76)=0),"",(SUMIF('Economy-issue-polls'!$A$2:$A$62,$A76,'Economy-issue-polls'!$B$2:$B$62)/COUNTIF('Economy-issue-polls'!$A$2:$A$62,$A76)))</f>
        <v/>
      </c>
      <c r="C76" s="13">
        <f t="shared" si="3"/>
        <v>54.182998029660311</v>
      </c>
      <c r="D76" s="13">
        <f t="shared" si="2"/>
        <v>54.091499014830156</v>
      </c>
    </row>
    <row r="77" spans="1:4" ht="12">
      <c r="A77" s="7">
        <v>40628</v>
      </c>
      <c r="B77" s="13" t="str">
        <f>IF((COUNTIF('Economy-issue-polls'!$A$2:$A$62,$A77)=0),"",(SUMIF('Economy-issue-polls'!$A$2:$A$62,$A77,'Economy-issue-polls'!$B$2:$B$62)/COUNTIF('Economy-issue-polls'!$A$2:$A$62,$A77)))</f>
        <v/>
      </c>
      <c r="C77" s="13">
        <f t="shared" si="3"/>
        <v>54.182998029660311</v>
      </c>
      <c r="D77" s="13">
        <f t="shared" si="2"/>
        <v>54.091499014830156</v>
      </c>
    </row>
    <row r="78" spans="1:4" ht="12">
      <c r="A78" s="7">
        <v>40629</v>
      </c>
      <c r="B78" s="13" t="str">
        <f>IF((COUNTIF('Economy-issue-polls'!$A$2:$A$62,$A78)=0),"",(SUMIF('Economy-issue-polls'!$A$2:$A$62,$A78,'Economy-issue-polls'!$B$2:$B$62)/COUNTIF('Economy-issue-polls'!$A$2:$A$62,$A78)))</f>
        <v/>
      </c>
      <c r="C78" s="13">
        <f t="shared" si="3"/>
        <v>54.182998029660311</v>
      </c>
      <c r="D78" s="13">
        <f t="shared" si="2"/>
        <v>54.091499014830156</v>
      </c>
    </row>
    <row r="79" spans="1:4" ht="12">
      <c r="A79" s="7">
        <v>40630</v>
      </c>
      <c r="B79" s="13">
        <f>IF((COUNTIF('Economy-issue-polls'!$A$2:$A$62,$A79)=0),"",(SUMIF('Economy-issue-polls'!$A$2:$A$62,$A79,'Economy-issue-polls'!$B$2:$B$62)/COUNTIF('Economy-issue-polls'!$A$2:$A$62,$A79)))</f>
        <v>53.409090909090907</v>
      </c>
      <c r="C79" s="13">
        <f t="shared" si="3"/>
        <v>53.95082589348948</v>
      </c>
      <c r="D79" s="13">
        <f t="shared" si="2"/>
        <v>53.97541294674474</v>
      </c>
    </row>
    <row r="80" spans="1:4" ht="12">
      <c r="A80" s="7">
        <v>40631</v>
      </c>
      <c r="B80" s="13" t="str">
        <f>IF((COUNTIF('Economy-issue-polls'!$A$2:$A$62,$A80)=0),"",(SUMIF('Economy-issue-polls'!$A$2:$A$62,$A80,'Economy-issue-polls'!$B$2:$B$62)/COUNTIF('Economy-issue-polls'!$A$2:$A$62,$A80)))</f>
        <v/>
      </c>
      <c r="C80" s="13">
        <f t="shared" si="3"/>
        <v>53.95082589348948</v>
      </c>
      <c r="D80" s="13">
        <f t="shared" si="2"/>
        <v>53.97541294674474</v>
      </c>
    </row>
    <row r="81" spans="1:4" ht="12">
      <c r="A81" s="7">
        <v>40632</v>
      </c>
      <c r="B81" s="13" t="str">
        <f>IF((COUNTIF('Economy-issue-polls'!$A$2:$A$62,$A81)=0),"",(SUMIF('Economy-issue-polls'!$A$2:$A$62,$A81,'Economy-issue-polls'!$B$2:$B$62)/COUNTIF('Economy-issue-polls'!$A$2:$A$62,$A81)))</f>
        <v/>
      </c>
      <c r="C81" s="13">
        <f t="shared" si="3"/>
        <v>53.95082589348948</v>
      </c>
      <c r="D81" s="13">
        <f t="shared" si="2"/>
        <v>53.97541294674474</v>
      </c>
    </row>
    <row r="82" spans="1:4" ht="12">
      <c r="A82" s="7">
        <v>40633</v>
      </c>
      <c r="B82" s="13" t="str">
        <f>IF((COUNTIF('Economy-issue-polls'!$A$2:$A$62,$A82)=0),"",(SUMIF('Economy-issue-polls'!$A$2:$A$62,$A82,'Economy-issue-polls'!$B$2:$B$62)/COUNTIF('Economy-issue-polls'!$A$2:$A$62,$A82)))</f>
        <v/>
      </c>
      <c r="C82" s="13">
        <f t="shared" si="3"/>
        <v>53.95082589348948</v>
      </c>
      <c r="D82" s="13">
        <f t="shared" si="2"/>
        <v>53.97541294674474</v>
      </c>
    </row>
    <row r="83" spans="1:4" ht="12">
      <c r="A83" s="7">
        <v>40634</v>
      </c>
      <c r="B83" s="13" t="str">
        <f>IF((COUNTIF('Economy-issue-polls'!$A$2:$A$62,$A83)=0),"",(SUMIF('Economy-issue-polls'!$A$2:$A$62,$A83,'Economy-issue-polls'!$B$2:$B$62)/COUNTIF('Economy-issue-polls'!$A$2:$A$62,$A83)))</f>
        <v/>
      </c>
      <c r="C83" s="13">
        <f t="shared" si="3"/>
        <v>53.95082589348948</v>
      </c>
      <c r="D83" s="13">
        <f t="shared" si="2"/>
        <v>53.97541294674474</v>
      </c>
    </row>
    <row r="84" spans="1:4" ht="12">
      <c r="A84" s="7">
        <v>40635</v>
      </c>
      <c r="B84" s="13" t="str">
        <f>IF((COUNTIF('Economy-issue-polls'!$A$2:$A$62,$A84)=0),"",(SUMIF('Economy-issue-polls'!$A$2:$A$62,$A84,'Economy-issue-polls'!$B$2:$B$62)/COUNTIF('Economy-issue-polls'!$A$2:$A$62,$A84)))</f>
        <v/>
      </c>
      <c r="C84" s="13">
        <f t="shared" si="3"/>
        <v>53.95082589348948</v>
      </c>
      <c r="D84" s="13">
        <f t="shared" si="2"/>
        <v>53.97541294674474</v>
      </c>
    </row>
    <row r="85" spans="1:4" ht="12">
      <c r="A85" s="7">
        <v>40636</v>
      </c>
      <c r="B85" s="13" t="str">
        <f>IF((COUNTIF('Economy-issue-polls'!$A$2:$A$62,$A85)=0),"",(SUMIF('Economy-issue-polls'!$A$2:$A$62,$A85,'Economy-issue-polls'!$B$2:$B$62)/COUNTIF('Economy-issue-polls'!$A$2:$A$62,$A85)))</f>
        <v/>
      </c>
      <c r="C85" s="13">
        <f t="shared" si="3"/>
        <v>53.95082589348948</v>
      </c>
      <c r="D85" s="13">
        <f t="shared" si="2"/>
        <v>53.97541294674474</v>
      </c>
    </row>
    <row r="86" spans="1:4" ht="12">
      <c r="A86" s="7">
        <v>40637</v>
      </c>
      <c r="B86" s="13" t="str">
        <f>IF((COUNTIF('Economy-issue-polls'!$A$2:$A$62,$A86)=0),"",(SUMIF('Economy-issue-polls'!$A$2:$A$62,$A86,'Economy-issue-polls'!$B$2:$B$62)/COUNTIF('Economy-issue-polls'!$A$2:$A$62,$A86)))</f>
        <v/>
      </c>
      <c r="C86" s="13">
        <f t="shared" si="3"/>
        <v>53.95082589348948</v>
      </c>
      <c r="D86" s="13">
        <f t="shared" si="2"/>
        <v>53.97541294674474</v>
      </c>
    </row>
    <row r="87" spans="1:4" ht="12">
      <c r="A87" s="7">
        <v>40638</v>
      </c>
      <c r="B87" s="13" t="str">
        <f>IF((COUNTIF('Economy-issue-polls'!$A$2:$A$62,$A87)=0),"",(SUMIF('Economy-issue-polls'!$A$2:$A$62,$A87,'Economy-issue-polls'!$B$2:$B$62)/COUNTIF('Economy-issue-polls'!$A$2:$A$62,$A87)))</f>
        <v/>
      </c>
      <c r="C87" s="13">
        <f t="shared" si="3"/>
        <v>53.95082589348948</v>
      </c>
      <c r="D87" s="13">
        <f t="shared" si="2"/>
        <v>53.97541294674474</v>
      </c>
    </row>
    <row r="88" spans="1:4" ht="12">
      <c r="A88" s="7">
        <v>40639</v>
      </c>
      <c r="B88" s="13" t="str">
        <f>IF((COUNTIF('Economy-issue-polls'!$A$2:$A$62,$A88)=0),"",(SUMIF('Economy-issue-polls'!$A$2:$A$62,$A88,'Economy-issue-polls'!$B$2:$B$62)/COUNTIF('Economy-issue-polls'!$A$2:$A$62,$A88)))</f>
        <v/>
      </c>
      <c r="C88" s="13">
        <f t="shared" si="3"/>
        <v>53.95082589348948</v>
      </c>
      <c r="D88" s="13">
        <f t="shared" si="2"/>
        <v>53.97541294674474</v>
      </c>
    </row>
    <row r="89" spans="1:4" ht="12">
      <c r="A89" s="7">
        <v>40640</v>
      </c>
      <c r="B89" s="13" t="str">
        <f>IF((COUNTIF('Economy-issue-polls'!$A$2:$A$62,$A89)=0),"",(SUMIF('Economy-issue-polls'!$A$2:$A$62,$A89,'Economy-issue-polls'!$B$2:$B$62)/COUNTIF('Economy-issue-polls'!$A$2:$A$62,$A89)))</f>
        <v/>
      </c>
      <c r="C89" s="13">
        <f t="shared" si="3"/>
        <v>53.95082589348948</v>
      </c>
      <c r="D89" s="13">
        <f t="shared" si="2"/>
        <v>53.97541294674474</v>
      </c>
    </row>
    <row r="90" spans="1:4" ht="12">
      <c r="A90" s="7">
        <v>40641</v>
      </c>
      <c r="B90" s="13" t="str">
        <f>IF((COUNTIF('Economy-issue-polls'!$A$2:$A$62,$A90)=0),"",(SUMIF('Economy-issue-polls'!$A$2:$A$62,$A90,'Economy-issue-polls'!$B$2:$B$62)/COUNTIF('Economy-issue-polls'!$A$2:$A$62,$A90)))</f>
        <v/>
      </c>
      <c r="C90" s="13">
        <f t="shared" si="3"/>
        <v>53.95082589348948</v>
      </c>
      <c r="D90" s="13">
        <f t="shared" si="2"/>
        <v>53.97541294674474</v>
      </c>
    </row>
    <row r="91" spans="1:4" ht="12">
      <c r="A91" s="7">
        <v>40642</v>
      </c>
      <c r="B91" s="13" t="str">
        <f>IF((COUNTIF('Economy-issue-polls'!$A$2:$A$62,$A91)=0),"",(SUMIF('Economy-issue-polls'!$A$2:$A$62,$A91,'Economy-issue-polls'!$B$2:$B$62)/COUNTIF('Economy-issue-polls'!$A$2:$A$62,$A91)))</f>
        <v/>
      </c>
      <c r="C91" s="13">
        <f t="shared" si="3"/>
        <v>53.95082589348948</v>
      </c>
      <c r="D91" s="13">
        <f t="shared" si="2"/>
        <v>53.97541294674474</v>
      </c>
    </row>
    <row r="92" spans="1:4" ht="12">
      <c r="A92" s="7">
        <v>40643</v>
      </c>
      <c r="B92" s="13" t="str">
        <f>IF((COUNTIF('Economy-issue-polls'!$A$2:$A$62,$A92)=0),"",(SUMIF('Economy-issue-polls'!$A$2:$A$62,$A92,'Economy-issue-polls'!$B$2:$B$62)/COUNTIF('Economy-issue-polls'!$A$2:$A$62,$A92)))</f>
        <v/>
      </c>
      <c r="C92" s="13">
        <f t="shared" si="3"/>
        <v>53.95082589348948</v>
      </c>
      <c r="D92" s="13">
        <f t="shared" si="2"/>
        <v>53.97541294674474</v>
      </c>
    </row>
    <row r="93" spans="1:4" ht="12">
      <c r="A93" s="7">
        <v>40644</v>
      </c>
      <c r="B93" s="13" t="str">
        <f>IF((COUNTIF('Economy-issue-polls'!$A$2:$A$62,$A93)=0),"",(SUMIF('Economy-issue-polls'!$A$2:$A$62,$A93,'Economy-issue-polls'!$B$2:$B$62)/COUNTIF('Economy-issue-polls'!$A$2:$A$62,$A93)))</f>
        <v/>
      </c>
      <c r="C93" s="13">
        <f t="shared" si="3"/>
        <v>53.95082589348948</v>
      </c>
      <c r="D93" s="13">
        <f t="shared" si="2"/>
        <v>53.97541294674474</v>
      </c>
    </row>
    <row r="94" spans="1:4" ht="12">
      <c r="A94" s="7">
        <v>40645</v>
      </c>
      <c r="B94" s="13" t="str">
        <f>IF((COUNTIF('Economy-issue-polls'!$A$2:$A$62,$A94)=0),"",(SUMIF('Economy-issue-polls'!$A$2:$A$62,$A94,'Economy-issue-polls'!$B$2:$B$62)/COUNTIF('Economy-issue-polls'!$A$2:$A$62,$A94)))</f>
        <v/>
      </c>
      <c r="C94" s="13">
        <f t="shared" si="3"/>
        <v>53.95082589348948</v>
      </c>
      <c r="D94" s="13">
        <f t="shared" si="2"/>
        <v>53.97541294674474</v>
      </c>
    </row>
    <row r="95" spans="1:4" ht="12">
      <c r="A95" s="7">
        <v>40646</v>
      </c>
      <c r="B95" s="13" t="str">
        <f>IF((COUNTIF('Economy-issue-polls'!$A$2:$A$62,$A95)=0),"",(SUMIF('Economy-issue-polls'!$A$2:$A$62,$A95,'Economy-issue-polls'!$B$2:$B$62)/COUNTIF('Economy-issue-polls'!$A$2:$A$62,$A95)))</f>
        <v/>
      </c>
      <c r="C95" s="13">
        <f t="shared" si="3"/>
        <v>53.95082589348948</v>
      </c>
      <c r="D95" s="13">
        <f t="shared" si="2"/>
        <v>53.97541294674474</v>
      </c>
    </row>
    <row r="96" spans="1:4" ht="12">
      <c r="A96" s="7">
        <v>40647</v>
      </c>
      <c r="B96" s="13" t="str">
        <f>IF((COUNTIF('Economy-issue-polls'!$A$2:$A$62,$A96)=0),"",(SUMIF('Economy-issue-polls'!$A$2:$A$62,$A96,'Economy-issue-polls'!$B$2:$B$62)/COUNTIF('Economy-issue-polls'!$A$2:$A$62,$A96)))</f>
        <v/>
      </c>
      <c r="C96" s="13">
        <f t="shared" si="3"/>
        <v>53.95082589348948</v>
      </c>
      <c r="D96" s="13">
        <f t="shared" si="2"/>
        <v>53.97541294674474</v>
      </c>
    </row>
    <row r="97" spans="1:4" ht="12">
      <c r="A97" s="7">
        <v>40648</v>
      </c>
      <c r="B97" s="13" t="str">
        <f>IF((COUNTIF('Economy-issue-polls'!$A$2:$A$62,$A97)=0),"",(SUMIF('Economy-issue-polls'!$A$2:$A$62,$A97,'Economy-issue-polls'!$B$2:$B$62)/COUNTIF('Economy-issue-polls'!$A$2:$A$62,$A97)))</f>
        <v/>
      </c>
      <c r="C97" s="13">
        <f t="shared" si="3"/>
        <v>53.95082589348948</v>
      </c>
      <c r="D97" s="13">
        <f t="shared" si="2"/>
        <v>53.97541294674474</v>
      </c>
    </row>
    <row r="98" spans="1:4" ht="12">
      <c r="A98" s="7">
        <v>40649</v>
      </c>
      <c r="B98" s="13" t="str">
        <f>IF((COUNTIF('Economy-issue-polls'!$A$2:$A$62,$A98)=0),"",(SUMIF('Economy-issue-polls'!$A$2:$A$62,$A98,'Economy-issue-polls'!$B$2:$B$62)/COUNTIF('Economy-issue-polls'!$A$2:$A$62,$A98)))</f>
        <v/>
      </c>
      <c r="C98" s="13">
        <f t="shared" si="3"/>
        <v>53.95082589348948</v>
      </c>
      <c r="D98" s="13">
        <f t="shared" si="2"/>
        <v>53.97541294674474</v>
      </c>
    </row>
    <row r="99" spans="1:4" ht="12">
      <c r="A99" s="7">
        <v>40650</v>
      </c>
      <c r="B99" s="13" t="str">
        <f>IF((COUNTIF('Economy-issue-polls'!$A$2:$A$62,$A99)=0),"",(SUMIF('Economy-issue-polls'!$A$2:$A$62,$A99,'Economy-issue-polls'!$B$2:$B$62)/COUNTIF('Economy-issue-polls'!$A$2:$A$62,$A99)))</f>
        <v/>
      </c>
      <c r="C99" s="13">
        <f t="shared" si="3"/>
        <v>53.95082589348948</v>
      </c>
      <c r="D99" s="13">
        <f t="shared" si="2"/>
        <v>53.97541294674474</v>
      </c>
    </row>
    <row r="100" spans="1:4" ht="12">
      <c r="A100" s="7">
        <v>40651</v>
      </c>
      <c r="B100" s="13" t="str">
        <f>IF((COUNTIF('Economy-issue-polls'!$A$2:$A$62,$A100)=0),"",(SUMIF('Economy-issue-polls'!$A$2:$A$62,$A100,'Economy-issue-polls'!$B$2:$B$62)/COUNTIF('Economy-issue-polls'!$A$2:$A$62,$A100)))</f>
        <v/>
      </c>
      <c r="C100" s="13">
        <f t="shared" si="3"/>
        <v>53.95082589348948</v>
      </c>
      <c r="D100" s="13">
        <f t="shared" si="2"/>
        <v>53.97541294674474</v>
      </c>
    </row>
    <row r="101" spans="1:4" ht="12">
      <c r="A101" s="7">
        <v>40652</v>
      </c>
      <c r="B101" s="13" t="str">
        <f>IF((COUNTIF('Economy-issue-polls'!$A$2:$A$62,$A101)=0),"",(SUMIF('Economy-issue-polls'!$A$2:$A$62,$A101,'Economy-issue-polls'!$B$2:$B$62)/COUNTIF('Economy-issue-polls'!$A$2:$A$62,$A101)))</f>
        <v/>
      </c>
      <c r="C101" s="13">
        <f t="shared" si="3"/>
        <v>53.95082589348948</v>
      </c>
      <c r="D101" s="13">
        <f t="shared" si="2"/>
        <v>53.97541294674474</v>
      </c>
    </row>
    <row r="102" spans="1:4" ht="12">
      <c r="A102" s="7">
        <v>40653</v>
      </c>
      <c r="B102" s="13" t="str">
        <f>IF((COUNTIF('Economy-issue-polls'!$A$2:$A$62,$A102)=0),"",(SUMIF('Economy-issue-polls'!$A$2:$A$62,$A102,'Economy-issue-polls'!$B$2:$B$62)/COUNTIF('Economy-issue-polls'!$A$2:$A$62,$A102)))</f>
        <v/>
      </c>
      <c r="C102" s="13">
        <f t="shared" si="3"/>
        <v>53.95082589348948</v>
      </c>
      <c r="D102" s="13">
        <f t="shared" si="2"/>
        <v>53.97541294674474</v>
      </c>
    </row>
    <row r="103" spans="1:4" ht="12">
      <c r="A103" s="7">
        <v>40654</v>
      </c>
      <c r="B103" s="13" t="str">
        <f>IF((COUNTIF('Economy-issue-polls'!$A$2:$A$62,$A103)=0),"",(SUMIF('Economy-issue-polls'!$A$2:$A$62,$A103,'Economy-issue-polls'!$B$2:$B$62)/COUNTIF('Economy-issue-polls'!$A$2:$A$62,$A103)))</f>
        <v/>
      </c>
      <c r="C103" s="13">
        <f t="shared" si="3"/>
        <v>53.95082589348948</v>
      </c>
      <c r="D103" s="13">
        <f t="shared" si="2"/>
        <v>53.97541294674474</v>
      </c>
    </row>
    <row r="104" spans="1:4" ht="12">
      <c r="A104" s="7">
        <v>40655</v>
      </c>
      <c r="B104" s="13" t="str">
        <f>IF((COUNTIF('Economy-issue-polls'!$A$2:$A$62,$A104)=0),"",(SUMIF('Economy-issue-polls'!$A$2:$A$62,$A104,'Economy-issue-polls'!$B$2:$B$62)/COUNTIF('Economy-issue-polls'!$A$2:$A$62,$A104)))</f>
        <v/>
      </c>
      <c r="C104" s="13">
        <f t="shared" si="3"/>
        <v>53.95082589348948</v>
      </c>
      <c r="D104" s="13">
        <f t="shared" si="2"/>
        <v>53.97541294674474</v>
      </c>
    </row>
    <row r="105" spans="1:4" ht="12">
      <c r="A105" s="7">
        <v>40656</v>
      </c>
      <c r="B105" s="13" t="str">
        <f>IF((COUNTIF('Economy-issue-polls'!$A$2:$A$62,$A105)=0),"",(SUMIF('Economy-issue-polls'!$A$2:$A$62,$A105,'Economy-issue-polls'!$B$2:$B$62)/COUNTIF('Economy-issue-polls'!$A$2:$A$62,$A105)))</f>
        <v/>
      </c>
      <c r="C105" s="13">
        <f t="shared" si="3"/>
        <v>53.95082589348948</v>
      </c>
      <c r="D105" s="13">
        <f t="shared" si="2"/>
        <v>53.97541294674474</v>
      </c>
    </row>
    <row r="106" spans="1:4" ht="12">
      <c r="A106" s="7">
        <v>40657</v>
      </c>
      <c r="B106" s="13" t="str">
        <f>IF((COUNTIF('Economy-issue-polls'!$A$2:$A$62,$A106)=0),"",(SUMIF('Economy-issue-polls'!$A$2:$A$62,$A106,'Economy-issue-polls'!$B$2:$B$62)/COUNTIF('Economy-issue-polls'!$A$2:$A$62,$A106)))</f>
        <v/>
      </c>
      <c r="C106" s="13">
        <f t="shared" si="3"/>
        <v>53.95082589348948</v>
      </c>
      <c r="D106" s="13">
        <f t="shared" si="2"/>
        <v>53.97541294674474</v>
      </c>
    </row>
    <row r="107" spans="1:4" ht="12">
      <c r="A107" s="7">
        <v>40658</v>
      </c>
      <c r="B107" s="13" t="str">
        <f>IF((COUNTIF('Economy-issue-polls'!$A$2:$A$62,$A107)=0),"",(SUMIF('Economy-issue-polls'!$A$2:$A$62,$A107,'Economy-issue-polls'!$B$2:$B$62)/COUNTIF('Economy-issue-polls'!$A$2:$A$62,$A107)))</f>
        <v/>
      </c>
      <c r="C107" s="13">
        <f t="shared" si="3"/>
        <v>53.95082589348948</v>
      </c>
      <c r="D107" s="13">
        <f t="shared" si="2"/>
        <v>53.97541294674474</v>
      </c>
    </row>
    <row r="108" spans="1:4" ht="12">
      <c r="A108" s="7">
        <v>40659</v>
      </c>
      <c r="B108" s="13" t="str">
        <f>IF((COUNTIF('Economy-issue-polls'!$A$2:$A$62,$A108)=0),"",(SUMIF('Economy-issue-polls'!$A$2:$A$62,$A108,'Economy-issue-polls'!$B$2:$B$62)/COUNTIF('Economy-issue-polls'!$A$2:$A$62,$A108)))</f>
        <v/>
      </c>
      <c r="C108" s="13">
        <f t="shared" si="3"/>
        <v>53.95082589348948</v>
      </c>
      <c r="D108" s="13">
        <f t="shared" si="2"/>
        <v>53.97541294674474</v>
      </c>
    </row>
    <row r="109" spans="1:4" ht="12">
      <c r="A109" s="7">
        <v>40660</v>
      </c>
      <c r="B109" s="13" t="str">
        <f>IF((COUNTIF('Economy-issue-polls'!$A$2:$A$62,$A109)=0),"",(SUMIF('Economy-issue-polls'!$A$2:$A$62,$A109,'Economy-issue-polls'!$B$2:$B$62)/COUNTIF('Economy-issue-polls'!$A$2:$A$62,$A109)))</f>
        <v/>
      </c>
      <c r="C109" s="13">
        <f t="shared" si="3"/>
        <v>53.95082589348948</v>
      </c>
      <c r="D109" s="13">
        <f t="shared" si="2"/>
        <v>53.97541294674474</v>
      </c>
    </row>
    <row r="110" spans="1:4" ht="12">
      <c r="A110" s="7">
        <v>40661</v>
      </c>
      <c r="B110" s="13" t="str">
        <f>IF((COUNTIF('Economy-issue-polls'!$A$2:$A$62,$A110)=0),"",(SUMIF('Economy-issue-polls'!$A$2:$A$62,$A110,'Economy-issue-polls'!$B$2:$B$62)/COUNTIF('Economy-issue-polls'!$A$2:$A$62,$A110)))</f>
        <v/>
      </c>
      <c r="C110" s="13">
        <f t="shared" si="3"/>
        <v>53.95082589348948</v>
      </c>
      <c r="D110" s="13">
        <f t="shared" si="2"/>
        <v>53.97541294674474</v>
      </c>
    </row>
    <row r="111" spans="1:4" ht="12">
      <c r="A111" s="7">
        <v>40662</v>
      </c>
      <c r="B111" s="13" t="str">
        <f>IF((COUNTIF('Economy-issue-polls'!$A$2:$A$62,$A111)=0),"",(SUMIF('Economy-issue-polls'!$A$2:$A$62,$A111,'Economy-issue-polls'!$B$2:$B$62)/COUNTIF('Economy-issue-polls'!$A$2:$A$62,$A111)))</f>
        <v/>
      </c>
      <c r="C111" s="13">
        <f t="shared" si="3"/>
        <v>53.95082589348948</v>
      </c>
      <c r="D111" s="13">
        <f t="shared" si="2"/>
        <v>53.97541294674474</v>
      </c>
    </row>
    <row r="112" spans="1:4" ht="12">
      <c r="A112" s="7">
        <v>40663</v>
      </c>
      <c r="B112" s="13" t="str">
        <f>IF((COUNTIF('Economy-issue-polls'!$A$2:$A$62,$A112)=0),"",(SUMIF('Economy-issue-polls'!$A$2:$A$62,$A112,'Economy-issue-polls'!$B$2:$B$62)/COUNTIF('Economy-issue-polls'!$A$2:$A$62,$A112)))</f>
        <v/>
      </c>
      <c r="C112" s="13">
        <f t="shared" si="3"/>
        <v>53.95082589348948</v>
      </c>
      <c r="D112" s="13">
        <f t="shared" si="2"/>
        <v>53.97541294674474</v>
      </c>
    </row>
    <row r="113" spans="1:4" ht="12">
      <c r="A113" s="7">
        <v>40664</v>
      </c>
      <c r="B113" s="13" t="str">
        <f>IF((COUNTIF('Economy-issue-polls'!$A$2:$A$62,$A113)=0),"",(SUMIF('Economy-issue-polls'!$A$2:$A$62,$A113,'Economy-issue-polls'!$B$2:$B$62)/COUNTIF('Economy-issue-polls'!$A$2:$A$62,$A113)))</f>
        <v/>
      </c>
      <c r="C113" s="13">
        <f t="shared" si="3"/>
        <v>53.95082589348948</v>
      </c>
      <c r="D113" s="13">
        <f t="shared" si="2"/>
        <v>53.97541294674474</v>
      </c>
    </row>
    <row r="114" spans="1:4" ht="12">
      <c r="A114" s="7">
        <v>40665</v>
      </c>
      <c r="B114" s="13" t="str">
        <f>IF((COUNTIF('Economy-issue-polls'!$A$2:$A$62,$A114)=0),"",(SUMIF('Economy-issue-polls'!$A$2:$A$62,$A114,'Economy-issue-polls'!$B$2:$B$62)/COUNTIF('Economy-issue-polls'!$A$2:$A$62,$A114)))</f>
        <v/>
      </c>
      <c r="C114" s="13">
        <f t="shared" si="3"/>
        <v>53.95082589348948</v>
      </c>
      <c r="D114" s="13">
        <f t="shared" si="2"/>
        <v>53.97541294674474</v>
      </c>
    </row>
    <row r="115" spans="1:4" ht="12">
      <c r="A115" s="7">
        <v>40666</v>
      </c>
      <c r="B115" s="13" t="str">
        <f>IF((COUNTIF('Economy-issue-polls'!$A$2:$A$62,$A115)=0),"",(SUMIF('Economy-issue-polls'!$A$2:$A$62,$A115,'Economy-issue-polls'!$B$2:$B$62)/COUNTIF('Economy-issue-polls'!$A$2:$A$62,$A115)))</f>
        <v/>
      </c>
      <c r="C115" s="13">
        <f t="shared" si="3"/>
        <v>53.95082589348948</v>
      </c>
      <c r="D115" s="13">
        <f t="shared" si="2"/>
        <v>53.97541294674474</v>
      </c>
    </row>
    <row r="116" spans="1:4" ht="12">
      <c r="A116" s="7">
        <v>40667</v>
      </c>
      <c r="B116" s="13" t="str">
        <f>IF((COUNTIF('Economy-issue-polls'!$A$2:$A$62,$A116)=0),"",(SUMIF('Economy-issue-polls'!$A$2:$A$62,$A116,'Economy-issue-polls'!$B$2:$B$62)/COUNTIF('Economy-issue-polls'!$A$2:$A$62,$A116)))</f>
        <v/>
      </c>
      <c r="C116" s="13">
        <f t="shared" si="3"/>
        <v>53.95082589348948</v>
      </c>
      <c r="D116" s="13">
        <f t="shared" si="2"/>
        <v>53.97541294674474</v>
      </c>
    </row>
    <row r="117" spans="1:4" ht="12">
      <c r="A117" s="7">
        <v>40668</v>
      </c>
      <c r="B117" s="13" t="str">
        <f>IF((COUNTIF('Economy-issue-polls'!$A$2:$A$62,$A117)=0),"",(SUMIF('Economy-issue-polls'!$A$2:$A$62,$A117,'Economy-issue-polls'!$B$2:$B$62)/COUNTIF('Economy-issue-polls'!$A$2:$A$62,$A117)))</f>
        <v/>
      </c>
      <c r="C117" s="13">
        <f t="shared" si="3"/>
        <v>53.95082589348948</v>
      </c>
      <c r="D117" s="13">
        <f t="shared" si="2"/>
        <v>53.97541294674474</v>
      </c>
    </row>
    <row r="118" spans="1:4" ht="12">
      <c r="A118" s="7">
        <v>40669</v>
      </c>
      <c r="B118" s="13" t="str">
        <f>IF((COUNTIF('Economy-issue-polls'!$A$2:$A$62,$A118)=0),"",(SUMIF('Economy-issue-polls'!$A$2:$A$62,$A118,'Economy-issue-polls'!$B$2:$B$62)/COUNTIF('Economy-issue-polls'!$A$2:$A$62,$A118)))</f>
        <v/>
      </c>
      <c r="C118" s="13">
        <f t="shared" si="3"/>
        <v>53.95082589348948</v>
      </c>
      <c r="D118" s="13">
        <f t="shared" si="2"/>
        <v>53.97541294674474</v>
      </c>
    </row>
    <row r="119" spans="1:4" ht="12">
      <c r="A119" s="7">
        <v>40670</v>
      </c>
      <c r="B119" s="13" t="str">
        <f>IF((COUNTIF('Economy-issue-polls'!$A$2:$A$62,$A119)=0),"",(SUMIF('Economy-issue-polls'!$A$2:$A$62,$A119,'Economy-issue-polls'!$B$2:$B$62)/COUNTIF('Economy-issue-polls'!$A$2:$A$62,$A119)))</f>
        <v/>
      </c>
      <c r="C119" s="13">
        <f t="shared" si="3"/>
        <v>53.95082589348948</v>
      </c>
      <c r="D119" s="13">
        <f t="shared" si="2"/>
        <v>53.97541294674474</v>
      </c>
    </row>
    <row r="120" spans="1:4" ht="12">
      <c r="A120" s="7">
        <v>40671</v>
      </c>
      <c r="B120" s="13" t="str">
        <f>IF((COUNTIF('Economy-issue-polls'!$A$2:$A$62,$A120)=0),"",(SUMIF('Economy-issue-polls'!$A$2:$A$62,$A120,'Economy-issue-polls'!$B$2:$B$62)/COUNTIF('Economy-issue-polls'!$A$2:$A$62,$A120)))</f>
        <v/>
      </c>
      <c r="C120" s="13">
        <f t="shared" si="3"/>
        <v>53.95082589348948</v>
      </c>
      <c r="D120" s="13">
        <f t="shared" si="2"/>
        <v>53.97541294674474</v>
      </c>
    </row>
    <row r="121" spans="1:4" ht="12">
      <c r="A121" s="7">
        <v>40672</v>
      </c>
      <c r="B121" s="13">
        <f>IF((COUNTIF('Economy-issue-polls'!$A$2:$A$62,$A121)=0),"",(SUMIF('Economy-issue-polls'!$A$2:$A$62,$A121,'Economy-issue-polls'!$B$2:$B$62)/COUNTIF('Economy-issue-polls'!$A$2:$A$62,$A121)))</f>
        <v>56.321839080459768</v>
      </c>
      <c r="C121" s="13">
        <f t="shared" si="3"/>
        <v>54.662129849580559</v>
      </c>
      <c r="D121" s="13">
        <f t="shared" si="2"/>
        <v>54.331064924790283</v>
      </c>
    </row>
    <row r="122" spans="1:4" ht="12">
      <c r="A122" s="7">
        <v>40673</v>
      </c>
      <c r="B122" s="13" t="str">
        <f>IF((COUNTIF('Economy-issue-polls'!$A$2:$A$62,$A122)=0),"",(SUMIF('Economy-issue-polls'!$A$2:$A$62,$A122,'Economy-issue-polls'!$B$2:$B$62)/COUNTIF('Economy-issue-polls'!$A$2:$A$62,$A122)))</f>
        <v/>
      </c>
      <c r="C122" s="13">
        <f t="shared" si="3"/>
        <v>54.662129849580559</v>
      </c>
      <c r="D122" s="13">
        <f t="shared" si="2"/>
        <v>54.331064924790283</v>
      </c>
    </row>
    <row r="123" spans="1:4" ht="12">
      <c r="A123" s="7">
        <v>40674</v>
      </c>
      <c r="B123" s="13" t="str">
        <f>IF((COUNTIF('Economy-issue-polls'!$A$2:$A$62,$A123)=0),"",(SUMIF('Economy-issue-polls'!$A$2:$A$62,$A123,'Economy-issue-polls'!$B$2:$B$62)/COUNTIF('Economy-issue-polls'!$A$2:$A$62,$A123)))</f>
        <v/>
      </c>
      <c r="C123" s="13">
        <f t="shared" si="3"/>
        <v>54.662129849580559</v>
      </c>
      <c r="D123" s="13">
        <f t="shared" si="2"/>
        <v>54.331064924790283</v>
      </c>
    </row>
    <row r="124" spans="1:4" ht="12">
      <c r="A124" s="7">
        <v>40675</v>
      </c>
      <c r="B124" s="13" t="str">
        <f>IF((COUNTIF('Economy-issue-polls'!$A$2:$A$62,$A124)=0),"",(SUMIF('Economy-issue-polls'!$A$2:$A$62,$A124,'Economy-issue-polls'!$B$2:$B$62)/COUNTIF('Economy-issue-polls'!$A$2:$A$62,$A124)))</f>
        <v/>
      </c>
      <c r="C124" s="13">
        <f t="shared" si="3"/>
        <v>54.662129849580559</v>
      </c>
      <c r="D124" s="13">
        <f t="shared" si="2"/>
        <v>54.331064924790283</v>
      </c>
    </row>
    <row r="125" spans="1:4" ht="12">
      <c r="A125" s="7">
        <v>40676</v>
      </c>
      <c r="B125" s="13" t="str">
        <f>IF((COUNTIF('Economy-issue-polls'!$A$2:$A$62,$A125)=0),"",(SUMIF('Economy-issue-polls'!$A$2:$A$62,$A125,'Economy-issue-polls'!$B$2:$B$62)/COUNTIF('Economy-issue-polls'!$A$2:$A$62,$A125)))</f>
        <v/>
      </c>
      <c r="C125" s="13">
        <f t="shared" si="3"/>
        <v>54.662129849580559</v>
      </c>
      <c r="D125" s="13">
        <f t="shared" si="2"/>
        <v>54.331064924790283</v>
      </c>
    </row>
    <row r="126" spans="1:4" ht="12">
      <c r="A126" s="7">
        <v>40677</v>
      </c>
      <c r="B126" s="13" t="str">
        <f>IF((COUNTIF('Economy-issue-polls'!$A$2:$A$62,$A126)=0),"",(SUMIF('Economy-issue-polls'!$A$2:$A$62,$A126,'Economy-issue-polls'!$B$2:$B$62)/COUNTIF('Economy-issue-polls'!$A$2:$A$62,$A126)))</f>
        <v/>
      </c>
      <c r="C126" s="13">
        <f t="shared" si="3"/>
        <v>54.662129849580559</v>
      </c>
      <c r="D126" s="13">
        <f t="shared" si="2"/>
        <v>54.331064924790283</v>
      </c>
    </row>
    <row r="127" spans="1:4" ht="12">
      <c r="A127" s="7">
        <v>40678</v>
      </c>
      <c r="B127" s="13" t="str">
        <f>IF((COUNTIF('Economy-issue-polls'!$A$2:$A$62,$A127)=0),"",(SUMIF('Economy-issue-polls'!$A$2:$A$62,$A127,'Economy-issue-polls'!$B$2:$B$62)/COUNTIF('Economy-issue-polls'!$A$2:$A$62,$A127)))</f>
        <v/>
      </c>
      <c r="C127" s="13">
        <f t="shared" si="3"/>
        <v>54.662129849580559</v>
      </c>
      <c r="D127" s="13">
        <f t="shared" si="2"/>
        <v>54.331064924790283</v>
      </c>
    </row>
    <row r="128" spans="1:4" ht="12">
      <c r="A128" s="7">
        <v>40679</v>
      </c>
      <c r="B128" s="13" t="str">
        <f>IF((COUNTIF('Economy-issue-polls'!$A$2:$A$62,$A128)=0),"",(SUMIF('Economy-issue-polls'!$A$2:$A$62,$A128,'Economy-issue-polls'!$B$2:$B$62)/COUNTIF('Economy-issue-polls'!$A$2:$A$62,$A128)))</f>
        <v/>
      </c>
      <c r="C128" s="13">
        <f t="shared" si="3"/>
        <v>54.662129849580559</v>
      </c>
      <c r="D128" s="13">
        <f t="shared" si="2"/>
        <v>54.331064924790283</v>
      </c>
    </row>
    <row r="129" spans="1:4" ht="12">
      <c r="A129" s="7">
        <v>40680</v>
      </c>
      <c r="B129" s="13" t="str">
        <f>IF((COUNTIF('Economy-issue-polls'!$A$2:$A$62,$A129)=0),"",(SUMIF('Economy-issue-polls'!$A$2:$A$62,$A129,'Economy-issue-polls'!$B$2:$B$62)/COUNTIF('Economy-issue-polls'!$A$2:$A$62,$A129)))</f>
        <v/>
      </c>
      <c r="C129" s="13">
        <f t="shared" si="3"/>
        <v>54.662129849580559</v>
      </c>
      <c r="D129" s="13">
        <f t="shared" si="2"/>
        <v>54.331064924790283</v>
      </c>
    </row>
    <row r="130" spans="1:4" ht="12">
      <c r="A130" s="7">
        <v>40681</v>
      </c>
      <c r="B130" s="13" t="str">
        <f>IF((COUNTIF('Economy-issue-polls'!$A$2:$A$62,$A130)=0),"",(SUMIF('Economy-issue-polls'!$A$2:$A$62,$A130,'Economy-issue-polls'!$B$2:$B$62)/COUNTIF('Economy-issue-polls'!$A$2:$A$62,$A130)))</f>
        <v/>
      </c>
      <c r="C130" s="13">
        <f t="shared" si="3"/>
        <v>54.662129849580559</v>
      </c>
      <c r="D130" s="13">
        <f t="shared" ref="D130:D193" si="4">27+(0.5*C130)</f>
        <v>54.331064924790283</v>
      </c>
    </row>
    <row r="131" spans="1:4" ht="12">
      <c r="A131" s="7">
        <v>40682</v>
      </c>
      <c r="B131" s="13" t="str">
        <f>IF((COUNTIF('Economy-issue-polls'!$A$2:$A$62,$A131)=0),"",(SUMIF('Economy-issue-polls'!$A$2:$A$62,$A131,'Economy-issue-polls'!$B$2:$B$62)/COUNTIF('Economy-issue-polls'!$A$2:$A$62,$A131)))</f>
        <v/>
      </c>
      <c r="C131" s="13">
        <f t="shared" ref="C131:C194" si="5">IF((B131=""),C130,((0.3*B131)+(0.7*C130)))</f>
        <v>54.662129849580559</v>
      </c>
      <c r="D131" s="13">
        <f t="shared" si="4"/>
        <v>54.331064924790283</v>
      </c>
    </row>
    <row r="132" spans="1:4" ht="12">
      <c r="A132" s="7">
        <v>40683</v>
      </c>
      <c r="B132" s="13" t="str">
        <f>IF((COUNTIF('Economy-issue-polls'!$A$2:$A$62,$A132)=0),"",(SUMIF('Economy-issue-polls'!$A$2:$A$62,$A132,'Economy-issue-polls'!$B$2:$B$62)/COUNTIF('Economy-issue-polls'!$A$2:$A$62,$A132)))</f>
        <v/>
      </c>
      <c r="C132" s="13">
        <f t="shared" si="5"/>
        <v>54.662129849580559</v>
      </c>
      <c r="D132" s="13">
        <f t="shared" si="4"/>
        <v>54.331064924790283</v>
      </c>
    </row>
    <row r="133" spans="1:4" ht="12">
      <c r="A133" s="7">
        <v>40684</v>
      </c>
      <c r="B133" s="13" t="str">
        <f>IF((COUNTIF('Economy-issue-polls'!$A$2:$A$62,$A133)=0),"",(SUMIF('Economy-issue-polls'!$A$2:$A$62,$A133,'Economy-issue-polls'!$B$2:$B$62)/COUNTIF('Economy-issue-polls'!$A$2:$A$62,$A133)))</f>
        <v/>
      </c>
      <c r="C133" s="13">
        <f t="shared" si="5"/>
        <v>54.662129849580559</v>
      </c>
      <c r="D133" s="13">
        <f t="shared" si="4"/>
        <v>54.331064924790283</v>
      </c>
    </row>
    <row r="134" spans="1:4" ht="12">
      <c r="A134" s="7">
        <v>40685</v>
      </c>
      <c r="B134" s="13" t="str">
        <f>IF((COUNTIF('Economy-issue-polls'!$A$2:$A$62,$A134)=0),"",(SUMIF('Economy-issue-polls'!$A$2:$A$62,$A134,'Economy-issue-polls'!$B$2:$B$62)/COUNTIF('Economy-issue-polls'!$A$2:$A$62,$A134)))</f>
        <v/>
      </c>
      <c r="C134" s="13">
        <f t="shared" si="5"/>
        <v>54.662129849580559</v>
      </c>
      <c r="D134" s="13">
        <f t="shared" si="4"/>
        <v>54.331064924790283</v>
      </c>
    </row>
    <row r="135" spans="1:4" ht="12">
      <c r="A135" s="7">
        <v>40686</v>
      </c>
      <c r="B135" s="13" t="str">
        <f>IF((COUNTIF('Economy-issue-polls'!$A$2:$A$62,$A135)=0),"",(SUMIF('Economy-issue-polls'!$A$2:$A$62,$A135,'Economy-issue-polls'!$B$2:$B$62)/COUNTIF('Economy-issue-polls'!$A$2:$A$62,$A135)))</f>
        <v/>
      </c>
      <c r="C135" s="13">
        <f t="shared" si="5"/>
        <v>54.662129849580559</v>
      </c>
      <c r="D135" s="13">
        <f t="shared" si="4"/>
        <v>54.331064924790283</v>
      </c>
    </row>
    <row r="136" spans="1:4" ht="12">
      <c r="A136" s="7">
        <v>40687</v>
      </c>
      <c r="B136" s="13" t="str">
        <f>IF((COUNTIF('Economy-issue-polls'!$A$2:$A$62,$A136)=0),"",(SUMIF('Economy-issue-polls'!$A$2:$A$62,$A136,'Economy-issue-polls'!$B$2:$B$62)/COUNTIF('Economy-issue-polls'!$A$2:$A$62,$A136)))</f>
        <v/>
      </c>
      <c r="C136" s="13">
        <f t="shared" si="5"/>
        <v>54.662129849580559</v>
      </c>
      <c r="D136" s="13">
        <f t="shared" si="4"/>
        <v>54.331064924790283</v>
      </c>
    </row>
    <row r="137" spans="1:4" ht="12">
      <c r="A137" s="7">
        <v>40688</v>
      </c>
      <c r="B137" s="13" t="str">
        <f>IF((COUNTIF('Economy-issue-polls'!$A$2:$A$62,$A137)=0),"",(SUMIF('Economy-issue-polls'!$A$2:$A$62,$A137,'Economy-issue-polls'!$B$2:$B$62)/COUNTIF('Economy-issue-polls'!$A$2:$A$62,$A137)))</f>
        <v/>
      </c>
      <c r="C137" s="13">
        <f t="shared" si="5"/>
        <v>54.662129849580559</v>
      </c>
      <c r="D137" s="13">
        <f t="shared" si="4"/>
        <v>54.331064924790283</v>
      </c>
    </row>
    <row r="138" spans="1:4" ht="12">
      <c r="A138" s="7">
        <v>40689</v>
      </c>
      <c r="B138" s="13" t="str">
        <f>IF((COUNTIF('Economy-issue-polls'!$A$2:$A$62,$A138)=0),"",(SUMIF('Economy-issue-polls'!$A$2:$A$62,$A138,'Economy-issue-polls'!$B$2:$B$62)/COUNTIF('Economy-issue-polls'!$A$2:$A$62,$A138)))</f>
        <v/>
      </c>
      <c r="C138" s="13">
        <f t="shared" si="5"/>
        <v>54.662129849580559</v>
      </c>
      <c r="D138" s="13">
        <f t="shared" si="4"/>
        <v>54.331064924790283</v>
      </c>
    </row>
    <row r="139" spans="1:4" ht="12">
      <c r="A139" s="7">
        <v>40690</v>
      </c>
      <c r="B139" s="13" t="str">
        <f>IF((COUNTIF('Economy-issue-polls'!$A$2:$A$62,$A139)=0),"",(SUMIF('Economy-issue-polls'!$A$2:$A$62,$A139,'Economy-issue-polls'!$B$2:$B$62)/COUNTIF('Economy-issue-polls'!$A$2:$A$62,$A139)))</f>
        <v/>
      </c>
      <c r="C139" s="13">
        <f t="shared" si="5"/>
        <v>54.662129849580559</v>
      </c>
      <c r="D139" s="13">
        <f t="shared" si="4"/>
        <v>54.331064924790283</v>
      </c>
    </row>
    <row r="140" spans="1:4" ht="12">
      <c r="A140" s="7">
        <v>40691</v>
      </c>
      <c r="B140" s="13" t="str">
        <f>IF((COUNTIF('Economy-issue-polls'!$A$2:$A$62,$A140)=0),"",(SUMIF('Economy-issue-polls'!$A$2:$A$62,$A140,'Economy-issue-polls'!$B$2:$B$62)/COUNTIF('Economy-issue-polls'!$A$2:$A$62,$A140)))</f>
        <v/>
      </c>
      <c r="C140" s="13">
        <f t="shared" si="5"/>
        <v>54.662129849580559</v>
      </c>
      <c r="D140" s="13">
        <f t="shared" si="4"/>
        <v>54.331064924790283</v>
      </c>
    </row>
    <row r="141" spans="1:4" ht="12">
      <c r="A141" s="7">
        <v>40692</v>
      </c>
      <c r="B141" s="13" t="str">
        <f>IF((COUNTIF('Economy-issue-polls'!$A$2:$A$62,$A141)=0),"",(SUMIF('Economy-issue-polls'!$A$2:$A$62,$A141,'Economy-issue-polls'!$B$2:$B$62)/COUNTIF('Economy-issue-polls'!$A$2:$A$62,$A141)))</f>
        <v/>
      </c>
      <c r="C141" s="13">
        <f t="shared" si="5"/>
        <v>54.662129849580559</v>
      </c>
      <c r="D141" s="13">
        <f t="shared" si="4"/>
        <v>54.331064924790283</v>
      </c>
    </row>
    <row r="142" spans="1:4" ht="12">
      <c r="A142" s="7">
        <v>40693</v>
      </c>
      <c r="B142" s="13" t="str">
        <f>IF((COUNTIF('Economy-issue-polls'!$A$2:$A$62,$A142)=0),"",(SUMIF('Economy-issue-polls'!$A$2:$A$62,$A142,'Economy-issue-polls'!$B$2:$B$62)/COUNTIF('Economy-issue-polls'!$A$2:$A$62,$A142)))</f>
        <v/>
      </c>
      <c r="C142" s="13">
        <f t="shared" si="5"/>
        <v>54.662129849580559</v>
      </c>
      <c r="D142" s="13">
        <f t="shared" si="4"/>
        <v>54.331064924790283</v>
      </c>
    </row>
    <row r="143" spans="1:4" ht="12">
      <c r="A143" s="7">
        <v>40694</v>
      </c>
      <c r="B143" s="13" t="str">
        <f>IF((COUNTIF('Economy-issue-polls'!$A$2:$A$62,$A143)=0),"",(SUMIF('Economy-issue-polls'!$A$2:$A$62,$A143,'Economy-issue-polls'!$B$2:$B$62)/COUNTIF('Economy-issue-polls'!$A$2:$A$62,$A143)))</f>
        <v/>
      </c>
      <c r="C143" s="13">
        <f t="shared" si="5"/>
        <v>54.662129849580559</v>
      </c>
      <c r="D143" s="13">
        <f t="shared" si="4"/>
        <v>54.331064924790283</v>
      </c>
    </row>
    <row r="144" spans="1:4" ht="12">
      <c r="A144" s="7">
        <v>40695</v>
      </c>
      <c r="B144" s="13" t="str">
        <f>IF((COUNTIF('Economy-issue-polls'!$A$2:$A$62,$A144)=0),"",(SUMIF('Economy-issue-polls'!$A$2:$A$62,$A144,'Economy-issue-polls'!$B$2:$B$62)/COUNTIF('Economy-issue-polls'!$A$2:$A$62,$A144)))</f>
        <v/>
      </c>
      <c r="C144" s="13">
        <f t="shared" si="5"/>
        <v>54.662129849580559</v>
      </c>
      <c r="D144" s="13">
        <f t="shared" si="4"/>
        <v>54.331064924790283</v>
      </c>
    </row>
    <row r="145" spans="1:4" ht="12">
      <c r="A145" s="7">
        <v>40696</v>
      </c>
      <c r="B145" s="13" t="str">
        <f>IF((COUNTIF('Economy-issue-polls'!$A$2:$A$62,$A145)=0),"",(SUMIF('Economy-issue-polls'!$A$2:$A$62,$A145,'Economy-issue-polls'!$B$2:$B$62)/COUNTIF('Economy-issue-polls'!$A$2:$A$62,$A145)))</f>
        <v/>
      </c>
      <c r="C145" s="13">
        <f t="shared" si="5"/>
        <v>54.662129849580559</v>
      </c>
      <c r="D145" s="13">
        <f t="shared" si="4"/>
        <v>54.331064924790283</v>
      </c>
    </row>
    <row r="146" spans="1:4" ht="12">
      <c r="A146" s="7">
        <v>40697</v>
      </c>
      <c r="B146" s="13" t="str">
        <f>IF((COUNTIF('Economy-issue-polls'!$A$2:$A$62,$A146)=0),"",(SUMIF('Economy-issue-polls'!$A$2:$A$62,$A146,'Economy-issue-polls'!$B$2:$B$62)/COUNTIF('Economy-issue-polls'!$A$2:$A$62,$A146)))</f>
        <v/>
      </c>
      <c r="C146" s="13">
        <f t="shared" si="5"/>
        <v>54.662129849580559</v>
      </c>
      <c r="D146" s="13">
        <f t="shared" si="4"/>
        <v>54.331064924790283</v>
      </c>
    </row>
    <row r="147" spans="1:4" ht="12">
      <c r="A147" s="7">
        <v>40698</v>
      </c>
      <c r="B147" s="13" t="str">
        <f>IF((COUNTIF('Economy-issue-polls'!$A$2:$A$62,$A147)=0),"",(SUMIF('Economy-issue-polls'!$A$2:$A$62,$A147,'Economy-issue-polls'!$B$2:$B$62)/COUNTIF('Economy-issue-polls'!$A$2:$A$62,$A147)))</f>
        <v/>
      </c>
      <c r="C147" s="13">
        <f t="shared" si="5"/>
        <v>54.662129849580559</v>
      </c>
      <c r="D147" s="13">
        <f t="shared" si="4"/>
        <v>54.331064924790283</v>
      </c>
    </row>
    <row r="148" spans="1:4" ht="12">
      <c r="A148" s="7">
        <v>40699</v>
      </c>
      <c r="B148" s="13" t="str">
        <f>IF((COUNTIF('Economy-issue-polls'!$A$2:$A$62,$A148)=0),"",(SUMIF('Economy-issue-polls'!$A$2:$A$62,$A148,'Economy-issue-polls'!$B$2:$B$62)/COUNTIF('Economy-issue-polls'!$A$2:$A$62,$A148)))</f>
        <v/>
      </c>
      <c r="C148" s="13">
        <f t="shared" si="5"/>
        <v>54.662129849580559</v>
      </c>
      <c r="D148" s="13">
        <f t="shared" si="4"/>
        <v>54.331064924790283</v>
      </c>
    </row>
    <row r="149" spans="1:4" ht="12">
      <c r="A149" s="7">
        <v>40700</v>
      </c>
      <c r="B149" s="13" t="str">
        <f>IF((COUNTIF('Economy-issue-polls'!$A$2:$A$62,$A149)=0),"",(SUMIF('Economy-issue-polls'!$A$2:$A$62,$A149,'Economy-issue-polls'!$B$2:$B$62)/COUNTIF('Economy-issue-polls'!$A$2:$A$62,$A149)))</f>
        <v/>
      </c>
      <c r="C149" s="13">
        <f t="shared" si="5"/>
        <v>54.662129849580559</v>
      </c>
      <c r="D149" s="13">
        <f t="shared" si="4"/>
        <v>54.331064924790283</v>
      </c>
    </row>
    <row r="150" spans="1:4" ht="12">
      <c r="A150" s="7">
        <v>40701</v>
      </c>
      <c r="B150" s="13" t="str">
        <f>IF((COUNTIF('Economy-issue-polls'!$A$2:$A$62,$A150)=0),"",(SUMIF('Economy-issue-polls'!$A$2:$A$62,$A150,'Economy-issue-polls'!$B$2:$B$62)/COUNTIF('Economy-issue-polls'!$A$2:$A$62,$A150)))</f>
        <v/>
      </c>
      <c r="C150" s="13">
        <f t="shared" si="5"/>
        <v>54.662129849580559</v>
      </c>
      <c r="D150" s="13">
        <f t="shared" si="4"/>
        <v>54.331064924790283</v>
      </c>
    </row>
    <row r="151" spans="1:4" ht="12">
      <c r="A151" s="7">
        <v>40702</v>
      </c>
      <c r="B151" s="13" t="str">
        <f>IF((COUNTIF('Economy-issue-polls'!$A$2:$A$62,$A151)=0),"",(SUMIF('Economy-issue-polls'!$A$2:$A$62,$A151,'Economy-issue-polls'!$B$2:$B$62)/COUNTIF('Economy-issue-polls'!$A$2:$A$62,$A151)))</f>
        <v/>
      </c>
      <c r="C151" s="13">
        <f t="shared" si="5"/>
        <v>54.662129849580559</v>
      </c>
      <c r="D151" s="13">
        <f t="shared" si="4"/>
        <v>54.331064924790283</v>
      </c>
    </row>
    <row r="152" spans="1:4" ht="12">
      <c r="A152" s="7">
        <v>40703</v>
      </c>
      <c r="B152" s="13" t="str">
        <f>IF((COUNTIF('Economy-issue-polls'!$A$2:$A$62,$A152)=0),"",(SUMIF('Economy-issue-polls'!$A$2:$A$62,$A152,'Economy-issue-polls'!$B$2:$B$62)/COUNTIF('Economy-issue-polls'!$A$2:$A$62,$A152)))</f>
        <v/>
      </c>
      <c r="C152" s="13">
        <f t="shared" si="5"/>
        <v>54.662129849580559</v>
      </c>
      <c r="D152" s="13">
        <f t="shared" si="4"/>
        <v>54.331064924790283</v>
      </c>
    </row>
    <row r="153" spans="1:4" ht="12">
      <c r="A153" s="7">
        <v>40704</v>
      </c>
      <c r="B153" s="13" t="str">
        <f>IF((COUNTIF('Economy-issue-polls'!$A$2:$A$62,$A153)=0),"",(SUMIF('Economy-issue-polls'!$A$2:$A$62,$A153,'Economy-issue-polls'!$B$2:$B$62)/COUNTIF('Economy-issue-polls'!$A$2:$A$62,$A153)))</f>
        <v/>
      </c>
      <c r="C153" s="13">
        <f t="shared" si="5"/>
        <v>54.662129849580559</v>
      </c>
      <c r="D153" s="13">
        <f t="shared" si="4"/>
        <v>54.331064924790283</v>
      </c>
    </row>
    <row r="154" spans="1:4" ht="12">
      <c r="A154" s="7">
        <v>40705</v>
      </c>
      <c r="B154" s="13" t="str">
        <f>IF((COUNTIF('Economy-issue-polls'!$A$2:$A$62,$A154)=0),"",(SUMIF('Economy-issue-polls'!$A$2:$A$62,$A154,'Economy-issue-polls'!$B$2:$B$62)/COUNTIF('Economy-issue-polls'!$A$2:$A$62,$A154)))</f>
        <v/>
      </c>
      <c r="C154" s="13">
        <f t="shared" si="5"/>
        <v>54.662129849580559</v>
      </c>
      <c r="D154" s="13">
        <f t="shared" si="4"/>
        <v>54.331064924790283</v>
      </c>
    </row>
    <row r="155" spans="1:4" ht="12">
      <c r="A155" s="7">
        <v>40706</v>
      </c>
      <c r="B155" s="13" t="str">
        <f>IF((COUNTIF('Economy-issue-polls'!$A$2:$A$62,$A155)=0),"",(SUMIF('Economy-issue-polls'!$A$2:$A$62,$A155,'Economy-issue-polls'!$B$2:$B$62)/COUNTIF('Economy-issue-polls'!$A$2:$A$62,$A155)))</f>
        <v/>
      </c>
      <c r="C155" s="13">
        <f t="shared" si="5"/>
        <v>54.662129849580559</v>
      </c>
      <c r="D155" s="13">
        <f t="shared" si="4"/>
        <v>54.331064924790283</v>
      </c>
    </row>
    <row r="156" spans="1:4" ht="12">
      <c r="A156" s="7">
        <v>40707</v>
      </c>
      <c r="B156" s="13" t="str">
        <f>IF((COUNTIF('Economy-issue-polls'!$A$2:$A$62,$A156)=0),"",(SUMIF('Economy-issue-polls'!$A$2:$A$62,$A156,'Economy-issue-polls'!$B$2:$B$62)/COUNTIF('Economy-issue-polls'!$A$2:$A$62,$A156)))</f>
        <v/>
      </c>
      <c r="C156" s="13">
        <f t="shared" si="5"/>
        <v>54.662129849580559</v>
      </c>
      <c r="D156" s="13">
        <f t="shared" si="4"/>
        <v>54.331064924790283</v>
      </c>
    </row>
    <row r="157" spans="1:4" ht="12">
      <c r="A157" s="7">
        <v>40708</v>
      </c>
      <c r="B157" s="13" t="str">
        <f>IF((COUNTIF('Economy-issue-polls'!$A$2:$A$62,$A157)=0),"",(SUMIF('Economy-issue-polls'!$A$2:$A$62,$A157,'Economy-issue-polls'!$B$2:$B$62)/COUNTIF('Economy-issue-polls'!$A$2:$A$62,$A157)))</f>
        <v/>
      </c>
      <c r="C157" s="13">
        <f t="shared" si="5"/>
        <v>54.662129849580559</v>
      </c>
      <c r="D157" s="13">
        <f t="shared" si="4"/>
        <v>54.331064924790283</v>
      </c>
    </row>
    <row r="158" spans="1:4" ht="12">
      <c r="A158" s="7">
        <v>40709</v>
      </c>
      <c r="B158" s="13" t="str">
        <f>IF((COUNTIF('Economy-issue-polls'!$A$2:$A$62,$A158)=0),"",(SUMIF('Economy-issue-polls'!$A$2:$A$62,$A158,'Economy-issue-polls'!$B$2:$B$62)/COUNTIF('Economy-issue-polls'!$A$2:$A$62,$A158)))</f>
        <v/>
      </c>
      <c r="C158" s="13">
        <f t="shared" si="5"/>
        <v>54.662129849580559</v>
      </c>
      <c r="D158" s="13">
        <f t="shared" si="4"/>
        <v>54.331064924790283</v>
      </c>
    </row>
    <row r="159" spans="1:4" ht="12">
      <c r="A159" s="7">
        <v>40710</v>
      </c>
      <c r="B159" s="13" t="str">
        <f>IF((COUNTIF('Economy-issue-polls'!$A$2:$A$62,$A159)=0),"",(SUMIF('Economy-issue-polls'!$A$2:$A$62,$A159,'Economy-issue-polls'!$B$2:$B$62)/COUNTIF('Economy-issue-polls'!$A$2:$A$62,$A159)))</f>
        <v/>
      </c>
      <c r="C159" s="13">
        <f t="shared" si="5"/>
        <v>54.662129849580559</v>
      </c>
      <c r="D159" s="13">
        <f t="shared" si="4"/>
        <v>54.331064924790283</v>
      </c>
    </row>
    <row r="160" spans="1:4" ht="12">
      <c r="A160" s="7">
        <v>40711</v>
      </c>
      <c r="B160" s="13" t="str">
        <f>IF((COUNTIF('Economy-issue-polls'!$A$2:$A$62,$A160)=0),"",(SUMIF('Economy-issue-polls'!$A$2:$A$62,$A160,'Economy-issue-polls'!$B$2:$B$62)/COUNTIF('Economy-issue-polls'!$A$2:$A$62,$A160)))</f>
        <v/>
      </c>
      <c r="C160" s="13">
        <f t="shared" si="5"/>
        <v>54.662129849580559</v>
      </c>
      <c r="D160" s="13">
        <f t="shared" si="4"/>
        <v>54.331064924790283</v>
      </c>
    </row>
    <row r="161" spans="1:4" ht="12">
      <c r="A161" s="7">
        <v>40712</v>
      </c>
      <c r="B161" s="13" t="str">
        <f>IF((COUNTIF('Economy-issue-polls'!$A$2:$A$62,$A161)=0),"",(SUMIF('Economy-issue-polls'!$A$2:$A$62,$A161,'Economy-issue-polls'!$B$2:$B$62)/COUNTIF('Economy-issue-polls'!$A$2:$A$62,$A161)))</f>
        <v/>
      </c>
      <c r="C161" s="13">
        <f t="shared" si="5"/>
        <v>54.662129849580559</v>
      </c>
      <c r="D161" s="13">
        <f t="shared" si="4"/>
        <v>54.331064924790283</v>
      </c>
    </row>
    <row r="162" spans="1:4" ht="12">
      <c r="A162" s="7">
        <v>40713</v>
      </c>
      <c r="B162" s="13" t="str">
        <f>IF((COUNTIF('Economy-issue-polls'!$A$2:$A$62,$A162)=0),"",(SUMIF('Economy-issue-polls'!$A$2:$A$62,$A162,'Economy-issue-polls'!$B$2:$B$62)/COUNTIF('Economy-issue-polls'!$A$2:$A$62,$A162)))</f>
        <v/>
      </c>
      <c r="C162" s="13">
        <f t="shared" si="5"/>
        <v>54.662129849580559</v>
      </c>
      <c r="D162" s="13">
        <f t="shared" si="4"/>
        <v>54.331064924790283</v>
      </c>
    </row>
    <row r="163" spans="1:4" ht="12">
      <c r="A163" s="7">
        <v>40714</v>
      </c>
      <c r="B163" s="13">
        <f>IF((COUNTIF('Economy-issue-polls'!$A$2:$A$62,$A163)=0),"",(SUMIF('Economy-issue-polls'!$A$2:$A$62,$A163,'Economy-issue-polls'!$B$2:$B$62)/COUNTIF('Economy-issue-polls'!$A$2:$A$62,$A163)))</f>
        <v>49.43204868154158</v>
      </c>
      <c r="C163" s="13">
        <f t="shared" si="5"/>
        <v>53.093105499168857</v>
      </c>
      <c r="D163" s="13">
        <f t="shared" si="4"/>
        <v>53.546552749584428</v>
      </c>
    </row>
    <row r="164" spans="1:4" ht="12">
      <c r="A164" s="7">
        <v>40715</v>
      </c>
      <c r="B164" s="13" t="str">
        <f>IF((COUNTIF('Economy-issue-polls'!$A$2:$A$62,$A164)=0),"",(SUMIF('Economy-issue-polls'!$A$2:$A$62,$A164,'Economy-issue-polls'!$B$2:$B$62)/COUNTIF('Economy-issue-polls'!$A$2:$A$62,$A164)))</f>
        <v/>
      </c>
      <c r="C164" s="13">
        <f t="shared" si="5"/>
        <v>53.093105499168857</v>
      </c>
      <c r="D164" s="13">
        <f t="shared" si="4"/>
        <v>53.546552749584428</v>
      </c>
    </row>
    <row r="165" spans="1:4" ht="12">
      <c r="A165" s="7">
        <v>40716</v>
      </c>
      <c r="B165" s="13" t="str">
        <f>IF((COUNTIF('Economy-issue-polls'!$A$2:$A$62,$A165)=0),"",(SUMIF('Economy-issue-polls'!$A$2:$A$62,$A165,'Economy-issue-polls'!$B$2:$B$62)/COUNTIF('Economy-issue-polls'!$A$2:$A$62,$A165)))</f>
        <v/>
      </c>
      <c r="C165" s="13">
        <f t="shared" si="5"/>
        <v>53.093105499168857</v>
      </c>
      <c r="D165" s="13">
        <f t="shared" si="4"/>
        <v>53.546552749584428</v>
      </c>
    </row>
    <row r="166" spans="1:4" ht="12">
      <c r="A166" s="7">
        <v>40717</v>
      </c>
      <c r="B166" s="13" t="str">
        <f>IF((COUNTIF('Economy-issue-polls'!$A$2:$A$62,$A166)=0),"",(SUMIF('Economy-issue-polls'!$A$2:$A$62,$A166,'Economy-issue-polls'!$B$2:$B$62)/COUNTIF('Economy-issue-polls'!$A$2:$A$62,$A166)))</f>
        <v/>
      </c>
      <c r="C166" s="13">
        <f t="shared" si="5"/>
        <v>53.093105499168857</v>
      </c>
      <c r="D166" s="13">
        <f t="shared" si="4"/>
        <v>53.546552749584428</v>
      </c>
    </row>
    <row r="167" spans="1:4" ht="12">
      <c r="A167" s="7">
        <v>40718</v>
      </c>
      <c r="B167" s="13" t="str">
        <f>IF((COUNTIF('Economy-issue-polls'!$A$2:$A$62,$A167)=0),"",(SUMIF('Economy-issue-polls'!$A$2:$A$62,$A167,'Economy-issue-polls'!$B$2:$B$62)/COUNTIF('Economy-issue-polls'!$A$2:$A$62,$A167)))</f>
        <v/>
      </c>
      <c r="C167" s="13">
        <f t="shared" si="5"/>
        <v>53.093105499168857</v>
      </c>
      <c r="D167" s="13">
        <f t="shared" si="4"/>
        <v>53.546552749584428</v>
      </c>
    </row>
    <row r="168" spans="1:4" ht="12">
      <c r="A168" s="7">
        <v>40719</v>
      </c>
      <c r="B168" s="13" t="str">
        <f>IF((COUNTIF('Economy-issue-polls'!$A$2:$A$62,$A168)=0),"",(SUMIF('Economy-issue-polls'!$A$2:$A$62,$A168,'Economy-issue-polls'!$B$2:$B$62)/COUNTIF('Economy-issue-polls'!$A$2:$A$62,$A168)))</f>
        <v/>
      </c>
      <c r="C168" s="13">
        <f t="shared" si="5"/>
        <v>53.093105499168857</v>
      </c>
      <c r="D168" s="13">
        <f t="shared" si="4"/>
        <v>53.546552749584428</v>
      </c>
    </row>
    <row r="169" spans="1:4" ht="12">
      <c r="A169" s="7">
        <v>40720</v>
      </c>
      <c r="B169" s="13" t="str">
        <f>IF((COUNTIF('Economy-issue-polls'!$A$2:$A$62,$A169)=0),"",(SUMIF('Economy-issue-polls'!$A$2:$A$62,$A169,'Economy-issue-polls'!$B$2:$B$62)/COUNTIF('Economy-issue-polls'!$A$2:$A$62,$A169)))</f>
        <v/>
      </c>
      <c r="C169" s="13">
        <f t="shared" si="5"/>
        <v>53.093105499168857</v>
      </c>
      <c r="D169" s="13">
        <f t="shared" si="4"/>
        <v>53.546552749584428</v>
      </c>
    </row>
    <row r="170" spans="1:4" ht="12">
      <c r="A170" s="7">
        <v>40721</v>
      </c>
      <c r="B170" s="13" t="str">
        <f>IF((COUNTIF('Economy-issue-polls'!$A$2:$A$62,$A170)=0),"",(SUMIF('Economy-issue-polls'!$A$2:$A$62,$A170,'Economy-issue-polls'!$B$2:$B$62)/COUNTIF('Economy-issue-polls'!$A$2:$A$62,$A170)))</f>
        <v/>
      </c>
      <c r="C170" s="13">
        <f t="shared" si="5"/>
        <v>53.093105499168857</v>
      </c>
      <c r="D170" s="13">
        <f t="shared" si="4"/>
        <v>53.546552749584428</v>
      </c>
    </row>
    <row r="171" spans="1:4" ht="12">
      <c r="A171" s="7">
        <v>40722</v>
      </c>
      <c r="B171" s="13">
        <f>IF((COUNTIF('Economy-issue-polls'!$A$2:$A$62,$A171)=0),"",(SUMIF('Economy-issue-polls'!$A$2:$A$62,$A171,'Economy-issue-polls'!$B$2:$B$62)/COUNTIF('Economy-issue-polls'!$A$2:$A$62,$A171)))</f>
        <v>54.430379746835442</v>
      </c>
      <c r="C171" s="13">
        <f t="shared" si="5"/>
        <v>53.494287773468827</v>
      </c>
      <c r="D171" s="13">
        <f t="shared" si="4"/>
        <v>53.747143886734413</v>
      </c>
    </row>
    <row r="172" spans="1:4" ht="12">
      <c r="A172" s="7">
        <v>40723</v>
      </c>
      <c r="B172" s="13" t="str">
        <f>IF((COUNTIF('Economy-issue-polls'!$A$2:$A$62,$A172)=0),"",(SUMIF('Economy-issue-polls'!$A$2:$A$62,$A172,'Economy-issue-polls'!$B$2:$B$62)/COUNTIF('Economy-issue-polls'!$A$2:$A$62,$A172)))</f>
        <v/>
      </c>
      <c r="C172" s="13">
        <f t="shared" si="5"/>
        <v>53.494287773468827</v>
      </c>
      <c r="D172" s="13">
        <f t="shared" si="4"/>
        <v>53.747143886734413</v>
      </c>
    </row>
    <row r="173" spans="1:4" ht="12">
      <c r="A173" s="7">
        <v>40724</v>
      </c>
      <c r="B173" s="13" t="str">
        <f>IF((COUNTIF('Economy-issue-polls'!$A$2:$A$62,$A173)=0),"",(SUMIF('Economy-issue-polls'!$A$2:$A$62,$A173,'Economy-issue-polls'!$B$2:$B$62)/COUNTIF('Economy-issue-polls'!$A$2:$A$62,$A173)))</f>
        <v/>
      </c>
      <c r="C173" s="13">
        <f t="shared" si="5"/>
        <v>53.494287773468827</v>
      </c>
      <c r="D173" s="13">
        <f t="shared" si="4"/>
        <v>53.747143886734413</v>
      </c>
    </row>
    <row r="174" spans="1:4" ht="12">
      <c r="A174" s="7">
        <v>40725</v>
      </c>
      <c r="B174" s="13" t="str">
        <f>IF((COUNTIF('Economy-issue-polls'!$A$2:$A$62,$A174)=0),"",(SUMIF('Economy-issue-polls'!$A$2:$A$62,$A174,'Economy-issue-polls'!$B$2:$B$62)/COUNTIF('Economy-issue-polls'!$A$2:$A$62,$A174)))</f>
        <v/>
      </c>
      <c r="C174" s="13">
        <f t="shared" si="5"/>
        <v>53.494287773468827</v>
      </c>
      <c r="D174" s="13">
        <f t="shared" si="4"/>
        <v>53.747143886734413</v>
      </c>
    </row>
    <row r="175" spans="1:4" ht="12">
      <c r="A175" s="7">
        <v>40726</v>
      </c>
      <c r="B175" s="13" t="str">
        <f>IF((COUNTIF('Economy-issue-polls'!$A$2:$A$62,$A175)=0),"",(SUMIF('Economy-issue-polls'!$A$2:$A$62,$A175,'Economy-issue-polls'!$B$2:$B$62)/COUNTIF('Economy-issue-polls'!$A$2:$A$62,$A175)))</f>
        <v/>
      </c>
      <c r="C175" s="13">
        <f t="shared" si="5"/>
        <v>53.494287773468827</v>
      </c>
      <c r="D175" s="13">
        <f t="shared" si="4"/>
        <v>53.747143886734413</v>
      </c>
    </row>
    <row r="176" spans="1:4" ht="12">
      <c r="A176" s="7">
        <v>40727</v>
      </c>
      <c r="B176" s="13" t="str">
        <f>IF((COUNTIF('Economy-issue-polls'!$A$2:$A$62,$A176)=0),"",(SUMIF('Economy-issue-polls'!$A$2:$A$62,$A176,'Economy-issue-polls'!$B$2:$B$62)/COUNTIF('Economy-issue-polls'!$A$2:$A$62,$A176)))</f>
        <v/>
      </c>
      <c r="C176" s="13">
        <f t="shared" si="5"/>
        <v>53.494287773468827</v>
      </c>
      <c r="D176" s="13">
        <f t="shared" si="4"/>
        <v>53.747143886734413</v>
      </c>
    </row>
    <row r="177" spans="1:4" ht="12">
      <c r="A177" s="7">
        <v>40728</v>
      </c>
      <c r="B177" s="13" t="str">
        <f>IF((COUNTIF('Economy-issue-polls'!$A$2:$A$62,$A177)=0),"",(SUMIF('Economy-issue-polls'!$A$2:$A$62,$A177,'Economy-issue-polls'!$B$2:$B$62)/COUNTIF('Economy-issue-polls'!$A$2:$A$62,$A177)))</f>
        <v/>
      </c>
      <c r="C177" s="13">
        <f t="shared" si="5"/>
        <v>53.494287773468827</v>
      </c>
      <c r="D177" s="13">
        <f t="shared" si="4"/>
        <v>53.747143886734413</v>
      </c>
    </row>
    <row r="178" spans="1:4" ht="12">
      <c r="A178" s="7">
        <v>40729</v>
      </c>
      <c r="B178" s="13" t="str">
        <f>IF((COUNTIF('Economy-issue-polls'!$A$2:$A$62,$A178)=0),"",(SUMIF('Economy-issue-polls'!$A$2:$A$62,$A178,'Economy-issue-polls'!$B$2:$B$62)/COUNTIF('Economy-issue-polls'!$A$2:$A$62,$A178)))</f>
        <v/>
      </c>
      <c r="C178" s="13">
        <f t="shared" si="5"/>
        <v>53.494287773468827</v>
      </c>
      <c r="D178" s="13">
        <f t="shared" si="4"/>
        <v>53.747143886734413</v>
      </c>
    </row>
    <row r="179" spans="1:4" ht="12">
      <c r="A179" s="7">
        <v>40730</v>
      </c>
      <c r="B179" s="13" t="str">
        <f>IF((COUNTIF('Economy-issue-polls'!$A$2:$A$62,$A179)=0),"",(SUMIF('Economy-issue-polls'!$A$2:$A$62,$A179,'Economy-issue-polls'!$B$2:$B$62)/COUNTIF('Economy-issue-polls'!$A$2:$A$62,$A179)))</f>
        <v/>
      </c>
      <c r="C179" s="13">
        <f t="shared" si="5"/>
        <v>53.494287773468827</v>
      </c>
      <c r="D179" s="13">
        <f t="shared" si="4"/>
        <v>53.747143886734413</v>
      </c>
    </row>
    <row r="180" spans="1:4" ht="12">
      <c r="A180" s="7">
        <v>40731</v>
      </c>
      <c r="B180" s="13" t="str">
        <f>IF((COUNTIF('Economy-issue-polls'!$A$2:$A$62,$A180)=0),"",(SUMIF('Economy-issue-polls'!$A$2:$A$62,$A180,'Economy-issue-polls'!$B$2:$B$62)/COUNTIF('Economy-issue-polls'!$A$2:$A$62,$A180)))</f>
        <v/>
      </c>
      <c r="C180" s="13">
        <f t="shared" si="5"/>
        <v>53.494287773468827</v>
      </c>
      <c r="D180" s="13">
        <f t="shared" si="4"/>
        <v>53.747143886734413</v>
      </c>
    </row>
    <row r="181" spans="1:4" ht="12">
      <c r="A181" s="7">
        <v>40732</v>
      </c>
      <c r="B181" s="13" t="str">
        <f>IF((COUNTIF('Economy-issue-polls'!$A$2:$A$62,$A181)=0),"",(SUMIF('Economy-issue-polls'!$A$2:$A$62,$A181,'Economy-issue-polls'!$B$2:$B$62)/COUNTIF('Economy-issue-polls'!$A$2:$A$62,$A181)))</f>
        <v/>
      </c>
      <c r="C181" s="13">
        <f t="shared" si="5"/>
        <v>53.494287773468827</v>
      </c>
      <c r="D181" s="13">
        <f t="shared" si="4"/>
        <v>53.747143886734413</v>
      </c>
    </row>
    <row r="182" spans="1:4" ht="12">
      <c r="A182" s="7">
        <v>40733</v>
      </c>
      <c r="B182" s="13" t="str">
        <f>IF((COUNTIF('Economy-issue-polls'!$A$2:$A$62,$A182)=0),"",(SUMIF('Economy-issue-polls'!$A$2:$A$62,$A182,'Economy-issue-polls'!$B$2:$B$62)/COUNTIF('Economy-issue-polls'!$A$2:$A$62,$A182)))</f>
        <v/>
      </c>
      <c r="C182" s="13">
        <f t="shared" si="5"/>
        <v>53.494287773468827</v>
      </c>
      <c r="D182" s="13">
        <f t="shared" si="4"/>
        <v>53.747143886734413</v>
      </c>
    </row>
    <row r="183" spans="1:4" ht="12">
      <c r="A183" s="7">
        <v>40734</v>
      </c>
      <c r="B183" s="13" t="str">
        <f>IF((COUNTIF('Economy-issue-polls'!$A$2:$A$62,$A183)=0),"",(SUMIF('Economy-issue-polls'!$A$2:$A$62,$A183,'Economy-issue-polls'!$B$2:$B$62)/COUNTIF('Economy-issue-polls'!$A$2:$A$62,$A183)))</f>
        <v/>
      </c>
      <c r="C183" s="13">
        <f t="shared" si="5"/>
        <v>53.494287773468827</v>
      </c>
      <c r="D183" s="13">
        <f t="shared" si="4"/>
        <v>53.747143886734413</v>
      </c>
    </row>
    <row r="184" spans="1:4" ht="12">
      <c r="A184" s="7">
        <v>40735</v>
      </c>
      <c r="B184" s="13">
        <f>IF((COUNTIF('Economy-issue-polls'!$A$2:$A$62,$A184)=0),"",(SUMIF('Economy-issue-polls'!$A$2:$A$62,$A184,'Economy-issue-polls'!$B$2:$B$62)/COUNTIF('Economy-issue-polls'!$A$2:$A$62,$A184)))</f>
        <v>54.216867469879517</v>
      </c>
      <c r="C184" s="13">
        <f t="shared" si="5"/>
        <v>53.711061682392028</v>
      </c>
      <c r="D184" s="13">
        <f t="shared" si="4"/>
        <v>53.855530841196014</v>
      </c>
    </row>
    <row r="185" spans="1:4" ht="12">
      <c r="A185" s="7">
        <v>40736</v>
      </c>
      <c r="B185" s="13" t="str">
        <f>IF((COUNTIF('Economy-issue-polls'!$A$2:$A$62,$A185)=0),"",(SUMIF('Economy-issue-polls'!$A$2:$A$62,$A185,'Economy-issue-polls'!$B$2:$B$62)/COUNTIF('Economy-issue-polls'!$A$2:$A$62,$A185)))</f>
        <v/>
      </c>
      <c r="C185" s="13">
        <f t="shared" si="5"/>
        <v>53.711061682392028</v>
      </c>
      <c r="D185" s="13">
        <f t="shared" si="4"/>
        <v>53.855530841196014</v>
      </c>
    </row>
    <row r="186" spans="1:4" ht="12">
      <c r="A186" s="7">
        <v>40737</v>
      </c>
      <c r="B186" s="13" t="str">
        <f>IF((COUNTIF('Economy-issue-polls'!$A$2:$A$62,$A186)=0),"",(SUMIF('Economy-issue-polls'!$A$2:$A$62,$A186,'Economy-issue-polls'!$B$2:$B$62)/COUNTIF('Economy-issue-polls'!$A$2:$A$62,$A186)))</f>
        <v/>
      </c>
      <c r="C186" s="13">
        <f t="shared" si="5"/>
        <v>53.711061682392028</v>
      </c>
      <c r="D186" s="13">
        <f t="shared" si="4"/>
        <v>53.855530841196014</v>
      </c>
    </row>
    <row r="187" spans="1:4" ht="12">
      <c r="A187" s="7">
        <v>40738</v>
      </c>
      <c r="B187" s="13" t="str">
        <f>IF((COUNTIF('Economy-issue-polls'!$A$2:$A$62,$A187)=0),"",(SUMIF('Economy-issue-polls'!$A$2:$A$62,$A187,'Economy-issue-polls'!$B$2:$B$62)/COUNTIF('Economy-issue-polls'!$A$2:$A$62,$A187)))</f>
        <v/>
      </c>
      <c r="C187" s="13">
        <f t="shared" si="5"/>
        <v>53.711061682392028</v>
      </c>
      <c r="D187" s="13">
        <f t="shared" si="4"/>
        <v>53.855530841196014</v>
      </c>
    </row>
    <row r="188" spans="1:4" ht="12">
      <c r="A188" s="7">
        <v>40739</v>
      </c>
      <c r="B188" s="13" t="str">
        <f>IF((COUNTIF('Economy-issue-polls'!$A$2:$A$62,$A188)=0),"",(SUMIF('Economy-issue-polls'!$A$2:$A$62,$A188,'Economy-issue-polls'!$B$2:$B$62)/COUNTIF('Economy-issue-polls'!$A$2:$A$62,$A188)))</f>
        <v/>
      </c>
      <c r="C188" s="13">
        <f t="shared" si="5"/>
        <v>53.711061682392028</v>
      </c>
      <c r="D188" s="13">
        <f t="shared" si="4"/>
        <v>53.855530841196014</v>
      </c>
    </row>
    <row r="189" spans="1:4" ht="12">
      <c r="A189" s="7">
        <v>40740</v>
      </c>
      <c r="B189" s="13" t="str">
        <f>IF((COUNTIF('Economy-issue-polls'!$A$2:$A$62,$A189)=0),"",(SUMIF('Economy-issue-polls'!$A$2:$A$62,$A189,'Economy-issue-polls'!$B$2:$B$62)/COUNTIF('Economy-issue-polls'!$A$2:$A$62,$A189)))</f>
        <v/>
      </c>
      <c r="C189" s="13">
        <f t="shared" si="5"/>
        <v>53.711061682392028</v>
      </c>
      <c r="D189" s="13">
        <f t="shared" si="4"/>
        <v>53.855530841196014</v>
      </c>
    </row>
    <row r="190" spans="1:4" ht="12">
      <c r="A190" s="7">
        <v>40741</v>
      </c>
      <c r="B190" s="13" t="str">
        <f>IF((COUNTIF('Economy-issue-polls'!$A$2:$A$62,$A190)=0),"",(SUMIF('Economy-issue-polls'!$A$2:$A$62,$A190,'Economy-issue-polls'!$B$2:$B$62)/COUNTIF('Economy-issue-polls'!$A$2:$A$62,$A190)))</f>
        <v/>
      </c>
      <c r="C190" s="13">
        <f t="shared" si="5"/>
        <v>53.711061682392028</v>
      </c>
      <c r="D190" s="13">
        <f t="shared" si="4"/>
        <v>53.855530841196014</v>
      </c>
    </row>
    <row r="191" spans="1:4" ht="12">
      <c r="A191" s="7">
        <v>40742</v>
      </c>
      <c r="B191" s="13" t="str">
        <f>IF((COUNTIF('Economy-issue-polls'!$A$2:$A$62,$A191)=0),"",(SUMIF('Economy-issue-polls'!$A$2:$A$62,$A191,'Economy-issue-polls'!$B$2:$B$62)/COUNTIF('Economy-issue-polls'!$A$2:$A$62,$A191)))</f>
        <v/>
      </c>
      <c r="C191" s="13">
        <f t="shared" si="5"/>
        <v>53.711061682392028</v>
      </c>
      <c r="D191" s="13">
        <f t="shared" si="4"/>
        <v>53.855530841196014</v>
      </c>
    </row>
    <row r="192" spans="1:4" ht="12">
      <c r="A192" s="7">
        <v>40743</v>
      </c>
      <c r="B192" s="13" t="str">
        <f>IF((COUNTIF('Economy-issue-polls'!$A$2:$A$62,$A192)=0),"",(SUMIF('Economy-issue-polls'!$A$2:$A$62,$A192,'Economy-issue-polls'!$B$2:$B$62)/COUNTIF('Economy-issue-polls'!$A$2:$A$62,$A192)))</f>
        <v/>
      </c>
      <c r="C192" s="13">
        <f t="shared" si="5"/>
        <v>53.711061682392028</v>
      </c>
      <c r="D192" s="13">
        <f t="shared" si="4"/>
        <v>53.855530841196014</v>
      </c>
    </row>
    <row r="193" spans="1:4" ht="12">
      <c r="A193" s="7">
        <v>40744</v>
      </c>
      <c r="B193" s="13" t="str">
        <f>IF((COUNTIF('Economy-issue-polls'!$A$2:$A$62,$A193)=0),"",(SUMIF('Economy-issue-polls'!$A$2:$A$62,$A193,'Economy-issue-polls'!$B$2:$B$62)/COUNTIF('Economy-issue-polls'!$A$2:$A$62,$A193)))</f>
        <v/>
      </c>
      <c r="C193" s="13">
        <f t="shared" si="5"/>
        <v>53.711061682392028</v>
      </c>
      <c r="D193" s="13">
        <f t="shared" si="4"/>
        <v>53.855530841196014</v>
      </c>
    </row>
    <row r="194" spans="1:4" ht="12">
      <c r="A194" s="7">
        <v>40745</v>
      </c>
      <c r="B194" s="13" t="str">
        <f>IF((COUNTIF('Economy-issue-polls'!$A$2:$A$62,$A194)=0),"",(SUMIF('Economy-issue-polls'!$A$2:$A$62,$A194,'Economy-issue-polls'!$B$2:$B$62)/COUNTIF('Economy-issue-polls'!$A$2:$A$62,$A194)))</f>
        <v/>
      </c>
      <c r="C194" s="13">
        <f t="shared" si="5"/>
        <v>53.711061682392028</v>
      </c>
      <c r="D194" s="13">
        <f t="shared" ref="D194:D257" si="6">27+(0.5*C194)</f>
        <v>53.855530841196014</v>
      </c>
    </row>
    <row r="195" spans="1:4" ht="12">
      <c r="A195" s="7">
        <v>40746</v>
      </c>
      <c r="B195" s="13" t="str">
        <f>IF((COUNTIF('Economy-issue-polls'!$A$2:$A$62,$A195)=0),"",(SUMIF('Economy-issue-polls'!$A$2:$A$62,$A195,'Economy-issue-polls'!$B$2:$B$62)/COUNTIF('Economy-issue-polls'!$A$2:$A$62,$A195)))</f>
        <v/>
      </c>
      <c r="C195" s="13">
        <f t="shared" ref="C195:C258" si="7">IF((B195=""),C194,((0.3*B195)+(0.7*C194)))</f>
        <v>53.711061682392028</v>
      </c>
      <c r="D195" s="13">
        <f t="shared" si="6"/>
        <v>53.855530841196014</v>
      </c>
    </row>
    <row r="196" spans="1:4" ht="12">
      <c r="A196" s="7">
        <v>40747</v>
      </c>
      <c r="B196" s="13" t="str">
        <f>IF((COUNTIF('Economy-issue-polls'!$A$2:$A$62,$A196)=0),"",(SUMIF('Economy-issue-polls'!$A$2:$A$62,$A196,'Economy-issue-polls'!$B$2:$B$62)/COUNTIF('Economy-issue-polls'!$A$2:$A$62,$A196)))</f>
        <v/>
      </c>
      <c r="C196" s="13">
        <f t="shared" si="7"/>
        <v>53.711061682392028</v>
      </c>
      <c r="D196" s="13">
        <f t="shared" si="6"/>
        <v>53.855530841196014</v>
      </c>
    </row>
    <row r="197" spans="1:4" ht="12">
      <c r="A197" s="7">
        <v>40748</v>
      </c>
      <c r="B197" s="13" t="str">
        <f>IF((COUNTIF('Economy-issue-polls'!$A$2:$A$62,$A197)=0),"",(SUMIF('Economy-issue-polls'!$A$2:$A$62,$A197,'Economy-issue-polls'!$B$2:$B$62)/COUNTIF('Economy-issue-polls'!$A$2:$A$62,$A197)))</f>
        <v/>
      </c>
      <c r="C197" s="13">
        <f t="shared" si="7"/>
        <v>53.711061682392028</v>
      </c>
      <c r="D197" s="13">
        <f t="shared" si="6"/>
        <v>53.855530841196014</v>
      </c>
    </row>
    <row r="198" spans="1:4" ht="12">
      <c r="A198" s="7">
        <v>40749</v>
      </c>
      <c r="B198" s="13" t="str">
        <f>IF((COUNTIF('Economy-issue-polls'!$A$2:$A$62,$A198)=0),"",(SUMIF('Economy-issue-polls'!$A$2:$A$62,$A198,'Economy-issue-polls'!$B$2:$B$62)/COUNTIF('Economy-issue-polls'!$A$2:$A$62,$A198)))</f>
        <v/>
      </c>
      <c r="C198" s="13">
        <f t="shared" si="7"/>
        <v>53.711061682392028</v>
      </c>
      <c r="D198" s="13">
        <f t="shared" si="6"/>
        <v>53.855530841196014</v>
      </c>
    </row>
    <row r="199" spans="1:4" ht="12">
      <c r="A199" s="7">
        <v>40750</v>
      </c>
      <c r="B199" s="13" t="str">
        <f>IF((COUNTIF('Economy-issue-polls'!$A$2:$A$62,$A199)=0),"",(SUMIF('Economy-issue-polls'!$A$2:$A$62,$A199,'Economy-issue-polls'!$B$2:$B$62)/COUNTIF('Economy-issue-polls'!$A$2:$A$62,$A199)))</f>
        <v/>
      </c>
      <c r="C199" s="13">
        <f t="shared" si="7"/>
        <v>53.711061682392028</v>
      </c>
      <c r="D199" s="13">
        <f t="shared" si="6"/>
        <v>53.855530841196014</v>
      </c>
    </row>
    <row r="200" spans="1:4" ht="12">
      <c r="A200" s="7">
        <v>40751</v>
      </c>
      <c r="B200" s="13" t="str">
        <f>IF((COUNTIF('Economy-issue-polls'!$A$2:$A$62,$A200)=0),"",(SUMIF('Economy-issue-polls'!$A$2:$A$62,$A200,'Economy-issue-polls'!$B$2:$B$62)/COUNTIF('Economy-issue-polls'!$A$2:$A$62,$A200)))</f>
        <v/>
      </c>
      <c r="C200" s="13">
        <f t="shared" si="7"/>
        <v>53.711061682392028</v>
      </c>
      <c r="D200" s="13">
        <f t="shared" si="6"/>
        <v>53.855530841196014</v>
      </c>
    </row>
    <row r="201" spans="1:4" ht="12">
      <c r="A201" s="7">
        <v>40752</v>
      </c>
      <c r="B201" s="13" t="str">
        <f>IF((COUNTIF('Economy-issue-polls'!$A$2:$A$62,$A201)=0),"",(SUMIF('Economy-issue-polls'!$A$2:$A$62,$A201,'Economy-issue-polls'!$B$2:$B$62)/COUNTIF('Economy-issue-polls'!$A$2:$A$62,$A201)))</f>
        <v/>
      </c>
      <c r="C201" s="13">
        <f t="shared" si="7"/>
        <v>53.711061682392028</v>
      </c>
      <c r="D201" s="13">
        <f t="shared" si="6"/>
        <v>53.855530841196014</v>
      </c>
    </row>
    <row r="202" spans="1:4" ht="12">
      <c r="A202" s="7">
        <v>40753</v>
      </c>
      <c r="B202" s="13" t="str">
        <f>IF((COUNTIF('Economy-issue-polls'!$A$2:$A$62,$A202)=0),"",(SUMIF('Economy-issue-polls'!$A$2:$A$62,$A202,'Economy-issue-polls'!$B$2:$B$62)/COUNTIF('Economy-issue-polls'!$A$2:$A$62,$A202)))</f>
        <v/>
      </c>
      <c r="C202" s="13">
        <f t="shared" si="7"/>
        <v>53.711061682392028</v>
      </c>
      <c r="D202" s="13">
        <f t="shared" si="6"/>
        <v>53.855530841196014</v>
      </c>
    </row>
    <row r="203" spans="1:4" ht="12">
      <c r="A203" s="7">
        <v>40754</v>
      </c>
      <c r="B203" s="13" t="str">
        <f>IF((COUNTIF('Economy-issue-polls'!$A$2:$A$62,$A203)=0),"",(SUMIF('Economy-issue-polls'!$A$2:$A$62,$A203,'Economy-issue-polls'!$B$2:$B$62)/COUNTIF('Economy-issue-polls'!$A$2:$A$62,$A203)))</f>
        <v/>
      </c>
      <c r="C203" s="13">
        <f t="shared" si="7"/>
        <v>53.711061682392028</v>
      </c>
      <c r="D203" s="13">
        <f t="shared" si="6"/>
        <v>53.855530841196014</v>
      </c>
    </row>
    <row r="204" spans="1:4" ht="12">
      <c r="A204" s="7">
        <v>40755</v>
      </c>
      <c r="B204" s="13" t="str">
        <f>IF((COUNTIF('Economy-issue-polls'!$A$2:$A$62,$A204)=0),"",(SUMIF('Economy-issue-polls'!$A$2:$A$62,$A204,'Economy-issue-polls'!$B$2:$B$62)/COUNTIF('Economy-issue-polls'!$A$2:$A$62,$A204)))</f>
        <v/>
      </c>
      <c r="C204" s="13">
        <f t="shared" si="7"/>
        <v>53.711061682392028</v>
      </c>
      <c r="D204" s="13">
        <f t="shared" si="6"/>
        <v>53.855530841196014</v>
      </c>
    </row>
    <row r="205" spans="1:4" ht="12">
      <c r="A205" s="7">
        <v>40756</v>
      </c>
      <c r="B205" s="13" t="str">
        <f>IF((COUNTIF('Economy-issue-polls'!$A$2:$A$62,$A205)=0),"",(SUMIF('Economy-issue-polls'!$A$2:$A$62,$A205,'Economy-issue-polls'!$B$2:$B$62)/COUNTIF('Economy-issue-polls'!$A$2:$A$62,$A205)))</f>
        <v/>
      </c>
      <c r="C205" s="13">
        <f t="shared" si="7"/>
        <v>53.711061682392028</v>
      </c>
      <c r="D205" s="13">
        <f t="shared" si="6"/>
        <v>53.855530841196014</v>
      </c>
    </row>
    <row r="206" spans="1:4" ht="12">
      <c r="A206" s="7">
        <v>40757</v>
      </c>
      <c r="B206" s="13" t="str">
        <f>IF((COUNTIF('Economy-issue-polls'!$A$2:$A$62,$A206)=0),"",(SUMIF('Economy-issue-polls'!$A$2:$A$62,$A206,'Economy-issue-polls'!$B$2:$B$62)/COUNTIF('Economy-issue-polls'!$A$2:$A$62,$A206)))</f>
        <v/>
      </c>
      <c r="C206" s="13">
        <f t="shared" si="7"/>
        <v>53.711061682392028</v>
      </c>
      <c r="D206" s="13">
        <f t="shared" si="6"/>
        <v>53.855530841196014</v>
      </c>
    </row>
    <row r="207" spans="1:4" ht="12">
      <c r="A207" s="7">
        <v>40758</v>
      </c>
      <c r="B207" s="13">
        <f>IF((COUNTIF('Economy-issue-polls'!$A$2:$A$62,$A207)=0),"",(SUMIF('Economy-issue-polls'!$A$2:$A$62,$A207,'Economy-issue-polls'!$B$2:$B$62)/COUNTIF('Economy-issue-polls'!$A$2:$A$62,$A207)))</f>
        <v>58.75</v>
      </c>
      <c r="C207" s="13">
        <f t="shared" si="7"/>
        <v>55.222743177674417</v>
      </c>
      <c r="D207" s="13">
        <f t="shared" si="6"/>
        <v>54.611371588837208</v>
      </c>
    </row>
    <row r="208" spans="1:4" ht="12">
      <c r="A208" s="7">
        <v>40759</v>
      </c>
      <c r="B208" s="13" t="str">
        <f>IF((COUNTIF('Economy-issue-polls'!$A$2:$A$62,$A208)=0),"",(SUMIF('Economy-issue-polls'!$A$2:$A$62,$A208,'Economy-issue-polls'!$B$2:$B$62)/COUNTIF('Economy-issue-polls'!$A$2:$A$62,$A208)))</f>
        <v/>
      </c>
      <c r="C208" s="13">
        <f t="shared" si="7"/>
        <v>55.222743177674417</v>
      </c>
      <c r="D208" s="13">
        <f t="shared" si="6"/>
        <v>54.611371588837208</v>
      </c>
    </row>
    <row r="209" spans="1:4" ht="12">
      <c r="A209" s="7">
        <v>40760</v>
      </c>
      <c r="B209" s="13" t="str">
        <f>IF((COUNTIF('Economy-issue-polls'!$A$2:$A$62,$A209)=0),"",(SUMIF('Economy-issue-polls'!$A$2:$A$62,$A209,'Economy-issue-polls'!$B$2:$B$62)/COUNTIF('Economy-issue-polls'!$A$2:$A$62,$A209)))</f>
        <v/>
      </c>
      <c r="C209" s="13">
        <f t="shared" si="7"/>
        <v>55.222743177674417</v>
      </c>
      <c r="D209" s="13">
        <f t="shared" si="6"/>
        <v>54.611371588837208</v>
      </c>
    </row>
    <row r="210" spans="1:4" ht="12">
      <c r="A210" s="7">
        <v>40761</v>
      </c>
      <c r="B210" s="13" t="str">
        <f>IF((COUNTIF('Economy-issue-polls'!$A$2:$A$62,$A210)=0),"",(SUMIF('Economy-issue-polls'!$A$2:$A$62,$A210,'Economy-issue-polls'!$B$2:$B$62)/COUNTIF('Economy-issue-polls'!$A$2:$A$62,$A210)))</f>
        <v/>
      </c>
      <c r="C210" s="13">
        <f t="shared" si="7"/>
        <v>55.222743177674417</v>
      </c>
      <c r="D210" s="13">
        <f t="shared" si="6"/>
        <v>54.611371588837208</v>
      </c>
    </row>
    <row r="211" spans="1:4" ht="12">
      <c r="A211" s="7">
        <v>40762</v>
      </c>
      <c r="B211" s="13" t="str">
        <f>IF((COUNTIF('Economy-issue-polls'!$A$2:$A$62,$A211)=0),"",(SUMIF('Economy-issue-polls'!$A$2:$A$62,$A211,'Economy-issue-polls'!$B$2:$B$62)/COUNTIF('Economy-issue-polls'!$A$2:$A$62,$A211)))</f>
        <v/>
      </c>
      <c r="C211" s="13">
        <f t="shared" si="7"/>
        <v>55.222743177674417</v>
      </c>
      <c r="D211" s="13">
        <f t="shared" si="6"/>
        <v>54.611371588837208</v>
      </c>
    </row>
    <row r="212" spans="1:4" ht="12">
      <c r="A212" s="7">
        <v>40763</v>
      </c>
      <c r="B212" s="13" t="str">
        <f>IF((COUNTIF('Economy-issue-polls'!$A$2:$A$62,$A212)=0),"",(SUMIF('Economy-issue-polls'!$A$2:$A$62,$A212,'Economy-issue-polls'!$B$2:$B$62)/COUNTIF('Economy-issue-polls'!$A$2:$A$62,$A212)))</f>
        <v/>
      </c>
      <c r="C212" s="13">
        <f t="shared" si="7"/>
        <v>55.222743177674417</v>
      </c>
      <c r="D212" s="13">
        <f t="shared" si="6"/>
        <v>54.611371588837208</v>
      </c>
    </row>
    <row r="213" spans="1:4" ht="12">
      <c r="A213" s="7">
        <v>40764</v>
      </c>
      <c r="B213" s="13" t="str">
        <f>IF((COUNTIF('Economy-issue-polls'!$A$2:$A$62,$A213)=0),"",(SUMIF('Economy-issue-polls'!$A$2:$A$62,$A213,'Economy-issue-polls'!$B$2:$B$62)/COUNTIF('Economy-issue-polls'!$A$2:$A$62,$A213)))</f>
        <v/>
      </c>
      <c r="C213" s="13">
        <f t="shared" si="7"/>
        <v>55.222743177674417</v>
      </c>
      <c r="D213" s="13">
        <f t="shared" si="6"/>
        <v>54.611371588837208</v>
      </c>
    </row>
    <row r="214" spans="1:4" ht="12">
      <c r="A214" s="7">
        <v>40765</v>
      </c>
      <c r="B214" s="13" t="str">
        <f>IF((COUNTIF('Economy-issue-polls'!$A$2:$A$62,$A214)=0),"",(SUMIF('Economy-issue-polls'!$A$2:$A$62,$A214,'Economy-issue-polls'!$B$2:$B$62)/COUNTIF('Economy-issue-polls'!$A$2:$A$62,$A214)))</f>
        <v/>
      </c>
      <c r="C214" s="13">
        <f t="shared" si="7"/>
        <v>55.222743177674417</v>
      </c>
      <c r="D214" s="13">
        <f t="shared" si="6"/>
        <v>54.611371588837208</v>
      </c>
    </row>
    <row r="215" spans="1:4" ht="12">
      <c r="A215" s="7">
        <v>40766</v>
      </c>
      <c r="B215" s="13" t="str">
        <f>IF((COUNTIF('Economy-issue-polls'!$A$2:$A$62,$A215)=0),"",(SUMIF('Economy-issue-polls'!$A$2:$A$62,$A215,'Economy-issue-polls'!$B$2:$B$62)/COUNTIF('Economy-issue-polls'!$A$2:$A$62,$A215)))</f>
        <v/>
      </c>
      <c r="C215" s="13">
        <f t="shared" si="7"/>
        <v>55.222743177674417</v>
      </c>
      <c r="D215" s="13">
        <f t="shared" si="6"/>
        <v>54.611371588837208</v>
      </c>
    </row>
    <row r="216" spans="1:4" ht="12">
      <c r="A216" s="7">
        <v>40767</v>
      </c>
      <c r="B216" s="13" t="str">
        <f>IF((COUNTIF('Economy-issue-polls'!$A$2:$A$62,$A216)=0),"",(SUMIF('Economy-issue-polls'!$A$2:$A$62,$A216,'Economy-issue-polls'!$B$2:$B$62)/COUNTIF('Economy-issue-polls'!$A$2:$A$62,$A216)))</f>
        <v/>
      </c>
      <c r="C216" s="13">
        <f t="shared" si="7"/>
        <v>55.222743177674417</v>
      </c>
      <c r="D216" s="13">
        <f t="shared" si="6"/>
        <v>54.611371588837208</v>
      </c>
    </row>
    <row r="217" spans="1:4" ht="12">
      <c r="A217" s="7">
        <v>40768</v>
      </c>
      <c r="B217" s="13" t="str">
        <f>IF((COUNTIF('Economy-issue-polls'!$A$2:$A$62,$A217)=0),"",(SUMIF('Economy-issue-polls'!$A$2:$A$62,$A217,'Economy-issue-polls'!$B$2:$B$62)/COUNTIF('Economy-issue-polls'!$A$2:$A$62,$A217)))</f>
        <v/>
      </c>
      <c r="C217" s="13">
        <f t="shared" si="7"/>
        <v>55.222743177674417</v>
      </c>
      <c r="D217" s="13">
        <f t="shared" si="6"/>
        <v>54.611371588837208</v>
      </c>
    </row>
    <row r="218" spans="1:4" ht="12">
      <c r="A218" s="7">
        <v>40769</v>
      </c>
      <c r="B218" s="13" t="str">
        <f>IF((COUNTIF('Economy-issue-polls'!$A$2:$A$62,$A218)=0),"",(SUMIF('Economy-issue-polls'!$A$2:$A$62,$A218,'Economy-issue-polls'!$B$2:$B$62)/COUNTIF('Economy-issue-polls'!$A$2:$A$62,$A218)))</f>
        <v/>
      </c>
      <c r="C218" s="13">
        <f t="shared" si="7"/>
        <v>55.222743177674417</v>
      </c>
      <c r="D218" s="13">
        <f t="shared" si="6"/>
        <v>54.611371588837208</v>
      </c>
    </row>
    <row r="219" spans="1:4" ht="12">
      <c r="A219" s="7">
        <v>40770</v>
      </c>
      <c r="B219" s="13" t="str">
        <f>IF((COUNTIF('Economy-issue-polls'!$A$2:$A$62,$A219)=0),"",(SUMIF('Economy-issue-polls'!$A$2:$A$62,$A219,'Economy-issue-polls'!$B$2:$B$62)/COUNTIF('Economy-issue-polls'!$A$2:$A$62,$A219)))</f>
        <v/>
      </c>
      <c r="C219" s="13">
        <f t="shared" si="7"/>
        <v>55.222743177674417</v>
      </c>
      <c r="D219" s="13">
        <f t="shared" si="6"/>
        <v>54.611371588837208</v>
      </c>
    </row>
    <row r="220" spans="1:4" ht="12">
      <c r="A220" s="7">
        <v>40771</v>
      </c>
      <c r="B220" s="13" t="str">
        <f>IF((COUNTIF('Economy-issue-polls'!$A$2:$A$62,$A220)=0),"",(SUMIF('Economy-issue-polls'!$A$2:$A$62,$A220,'Economy-issue-polls'!$B$2:$B$62)/COUNTIF('Economy-issue-polls'!$A$2:$A$62,$A220)))</f>
        <v/>
      </c>
      <c r="C220" s="13">
        <f t="shared" si="7"/>
        <v>55.222743177674417</v>
      </c>
      <c r="D220" s="13">
        <f t="shared" si="6"/>
        <v>54.611371588837208</v>
      </c>
    </row>
    <row r="221" spans="1:4" ht="12">
      <c r="A221" s="7">
        <v>40772</v>
      </c>
      <c r="B221" s="13" t="str">
        <f>IF((COUNTIF('Economy-issue-polls'!$A$2:$A$62,$A221)=0),"",(SUMIF('Economy-issue-polls'!$A$2:$A$62,$A221,'Economy-issue-polls'!$B$2:$B$62)/COUNTIF('Economy-issue-polls'!$A$2:$A$62,$A221)))</f>
        <v/>
      </c>
      <c r="C221" s="13">
        <f t="shared" si="7"/>
        <v>55.222743177674417</v>
      </c>
      <c r="D221" s="13">
        <f t="shared" si="6"/>
        <v>54.611371588837208</v>
      </c>
    </row>
    <row r="222" spans="1:4" ht="12">
      <c r="A222" s="7">
        <v>40773</v>
      </c>
      <c r="B222" s="13" t="str">
        <f>IF((COUNTIF('Economy-issue-polls'!$A$2:$A$62,$A222)=0),"",(SUMIF('Economy-issue-polls'!$A$2:$A$62,$A222,'Economy-issue-polls'!$B$2:$B$62)/COUNTIF('Economy-issue-polls'!$A$2:$A$62,$A222)))</f>
        <v/>
      </c>
      <c r="C222" s="13">
        <f t="shared" si="7"/>
        <v>55.222743177674417</v>
      </c>
      <c r="D222" s="13">
        <f t="shared" si="6"/>
        <v>54.611371588837208</v>
      </c>
    </row>
    <row r="223" spans="1:4" ht="12">
      <c r="A223" s="7">
        <v>40774</v>
      </c>
      <c r="B223" s="13" t="str">
        <f>IF((COUNTIF('Economy-issue-polls'!$A$2:$A$62,$A223)=0),"",(SUMIF('Economy-issue-polls'!$A$2:$A$62,$A223,'Economy-issue-polls'!$B$2:$B$62)/COUNTIF('Economy-issue-polls'!$A$2:$A$62,$A223)))</f>
        <v/>
      </c>
      <c r="C223" s="13">
        <f t="shared" si="7"/>
        <v>55.222743177674417</v>
      </c>
      <c r="D223" s="13">
        <f t="shared" si="6"/>
        <v>54.611371588837208</v>
      </c>
    </row>
    <row r="224" spans="1:4" ht="12">
      <c r="A224" s="7">
        <v>40775</v>
      </c>
      <c r="B224" s="13" t="str">
        <f>IF((COUNTIF('Economy-issue-polls'!$A$2:$A$62,$A224)=0),"",(SUMIF('Economy-issue-polls'!$A$2:$A$62,$A224,'Economy-issue-polls'!$B$2:$B$62)/COUNTIF('Economy-issue-polls'!$A$2:$A$62,$A224)))</f>
        <v/>
      </c>
      <c r="C224" s="13">
        <f t="shared" si="7"/>
        <v>55.222743177674417</v>
      </c>
      <c r="D224" s="13">
        <f t="shared" si="6"/>
        <v>54.611371588837208</v>
      </c>
    </row>
    <row r="225" spans="1:4" ht="12">
      <c r="A225" s="7">
        <v>40776</v>
      </c>
      <c r="B225" s="13" t="str">
        <f>IF((COUNTIF('Economy-issue-polls'!$A$2:$A$62,$A225)=0),"",(SUMIF('Economy-issue-polls'!$A$2:$A$62,$A225,'Economy-issue-polls'!$B$2:$B$62)/COUNTIF('Economy-issue-polls'!$A$2:$A$62,$A225)))</f>
        <v/>
      </c>
      <c r="C225" s="13">
        <f t="shared" si="7"/>
        <v>55.222743177674417</v>
      </c>
      <c r="D225" s="13">
        <f t="shared" si="6"/>
        <v>54.611371588837208</v>
      </c>
    </row>
    <row r="226" spans="1:4" ht="12">
      <c r="A226" s="7">
        <v>40777</v>
      </c>
      <c r="B226" s="13" t="str">
        <f>IF((COUNTIF('Economy-issue-polls'!$A$2:$A$62,$A226)=0),"",(SUMIF('Economy-issue-polls'!$A$2:$A$62,$A226,'Economy-issue-polls'!$B$2:$B$62)/COUNTIF('Economy-issue-polls'!$A$2:$A$62,$A226)))</f>
        <v/>
      </c>
      <c r="C226" s="13">
        <f t="shared" si="7"/>
        <v>55.222743177674417</v>
      </c>
      <c r="D226" s="13">
        <f t="shared" si="6"/>
        <v>54.611371588837208</v>
      </c>
    </row>
    <row r="227" spans="1:4" ht="12">
      <c r="A227" s="7">
        <v>40778</v>
      </c>
      <c r="B227" s="13" t="str">
        <f>IF((COUNTIF('Economy-issue-polls'!$A$2:$A$62,$A227)=0),"",(SUMIF('Economy-issue-polls'!$A$2:$A$62,$A227,'Economy-issue-polls'!$B$2:$B$62)/COUNTIF('Economy-issue-polls'!$A$2:$A$62,$A227)))</f>
        <v/>
      </c>
      <c r="C227" s="13">
        <f t="shared" si="7"/>
        <v>55.222743177674417</v>
      </c>
      <c r="D227" s="13">
        <f t="shared" si="6"/>
        <v>54.611371588837208</v>
      </c>
    </row>
    <row r="228" spans="1:4" ht="12">
      <c r="A228" s="7">
        <v>40779</v>
      </c>
      <c r="B228" s="13" t="str">
        <f>IF((COUNTIF('Economy-issue-polls'!$A$2:$A$62,$A228)=0),"",(SUMIF('Economy-issue-polls'!$A$2:$A$62,$A228,'Economy-issue-polls'!$B$2:$B$62)/COUNTIF('Economy-issue-polls'!$A$2:$A$62,$A228)))</f>
        <v/>
      </c>
      <c r="C228" s="13">
        <f t="shared" si="7"/>
        <v>55.222743177674417</v>
      </c>
      <c r="D228" s="13">
        <f t="shared" si="6"/>
        <v>54.611371588837208</v>
      </c>
    </row>
    <row r="229" spans="1:4" ht="12">
      <c r="A229" s="7">
        <v>40780</v>
      </c>
      <c r="B229" s="13" t="str">
        <f>IF((COUNTIF('Economy-issue-polls'!$A$2:$A$62,$A229)=0),"",(SUMIF('Economy-issue-polls'!$A$2:$A$62,$A229,'Economy-issue-polls'!$B$2:$B$62)/COUNTIF('Economy-issue-polls'!$A$2:$A$62,$A229)))</f>
        <v/>
      </c>
      <c r="C229" s="13">
        <f t="shared" si="7"/>
        <v>55.222743177674417</v>
      </c>
      <c r="D229" s="13">
        <f t="shared" si="6"/>
        <v>54.611371588837208</v>
      </c>
    </row>
    <row r="230" spans="1:4" ht="12">
      <c r="A230" s="7">
        <v>40781</v>
      </c>
      <c r="B230" s="13" t="str">
        <f>IF((COUNTIF('Economy-issue-polls'!$A$2:$A$62,$A230)=0),"",(SUMIF('Economy-issue-polls'!$A$2:$A$62,$A230,'Economy-issue-polls'!$B$2:$B$62)/COUNTIF('Economy-issue-polls'!$A$2:$A$62,$A230)))</f>
        <v/>
      </c>
      <c r="C230" s="13">
        <f t="shared" si="7"/>
        <v>55.222743177674417</v>
      </c>
      <c r="D230" s="13">
        <f t="shared" si="6"/>
        <v>54.611371588837208</v>
      </c>
    </row>
    <row r="231" spans="1:4" ht="12">
      <c r="A231" s="7">
        <v>40782</v>
      </c>
      <c r="B231" s="13" t="str">
        <f>IF((COUNTIF('Economy-issue-polls'!$A$2:$A$62,$A231)=0),"",(SUMIF('Economy-issue-polls'!$A$2:$A$62,$A231,'Economy-issue-polls'!$B$2:$B$62)/COUNTIF('Economy-issue-polls'!$A$2:$A$62,$A231)))</f>
        <v/>
      </c>
      <c r="C231" s="13">
        <f t="shared" si="7"/>
        <v>55.222743177674417</v>
      </c>
      <c r="D231" s="13">
        <f t="shared" si="6"/>
        <v>54.611371588837208</v>
      </c>
    </row>
    <row r="232" spans="1:4" ht="12">
      <c r="A232" s="7">
        <v>40783</v>
      </c>
      <c r="B232" s="13" t="str">
        <f>IF((COUNTIF('Economy-issue-polls'!$A$2:$A$62,$A232)=0),"",(SUMIF('Economy-issue-polls'!$A$2:$A$62,$A232,'Economy-issue-polls'!$B$2:$B$62)/COUNTIF('Economy-issue-polls'!$A$2:$A$62,$A232)))</f>
        <v/>
      </c>
      <c r="C232" s="13">
        <f t="shared" si="7"/>
        <v>55.222743177674417</v>
      </c>
      <c r="D232" s="13">
        <f t="shared" si="6"/>
        <v>54.611371588837208</v>
      </c>
    </row>
    <row r="233" spans="1:4" ht="12">
      <c r="A233" s="7">
        <v>40784</v>
      </c>
      <c r="B233" s="13" t="str">
        <f>IF((COUNTIF('Economy-issue-polls'!$A$2:$A$62,$A233)=0),"",(SUMIF('Economy-issue-polls'!$A$2:$A$62,$A233,'Economy-issue-polls'!$B$2:$B$62)/COUNTIF('Economy-issue-polls'!$A$2:$A$62,$A233)))</f>
        <v/>
      </c>
      <c r="C233" s="13">
        <f t="shared" si="7"/>
        <v>55.222743177674417</v>
      </c>
      <c r="D233" s="13">
        <f t="shared" si="6"/>
        <v>54.611371588837208</v>
      </c>
    </row>
    <row r="234" spans="1:4" ht="12">
      <c r="A234" s="7">
        <v>40785</v>
      </c>
      <c r="B234" s="13" t="str">
        <f>IF((COUNTIF('Economy-issue-polls'!$A$2:$A$62,$A234)=0),"",(SUMIF('Economy-issue-polls'!$A$2:$A$62,$A234,'Economy-issue-polls'!$B$2:$B$62)/COUNTIF('Economy-issue-polls'!$A$2:$A$62,$A234)))</f>
        <v/>
      </c>
      <c r="C234" s="13">
        <f t="shared" si="7"/>
        <v>55.222743177674417</v>
      </c>
      <c r="D234" s="13">
        <f t="shared" si="6"/>
        <v>54.611371588837208</v>
      </c>
    </row>
    <row r="235" spans="1:4" ht="12">
      <c r="A235" s="7">
        <v>40786</v>
      </c>
      <c r="B235" s="13" t="str">
        <f>IF((COUNTIF('Economy-issue-polls'!$A$2:$A$62,$A235)=0),"",(SUMIF('Economy-issue-polls'!$A$2:$A$62,$A235,'Economy-issue-polls'!$B$2:$B$62)/COUNTIF('Economy-issue-polls'!$A$2:$A$62,$A235)))</f>
        <v/>
      </c>
      <c r="C235" s="13">
        <f t="shared" si="7"/>
        <v>55.222743177674417</v>
      </c>
      <c r="D235" s="13">
        <f t="shared" si="6"/>
        <v>54.611371588837208</v>
      </c>
    </row>
    <row r="236" spans="1:4" ht="12">
      <c r="A236" s="7">
        <v>40787</v>
      </c>
      <c r="B236" s="13">
        <f>IF((COUNTIF('Economy-issue-polls'!$A$2:$A$62,$A236)=0),"",(SUMIF('Economy-issue-polls'!$A$2:$A$62,$A236,'Economy-issue-polls'!$B$2:$B$62)/COUNTIF('Economy-issue-polls'!$A$2:$A$62,$A236)))</f>
        <v>51.851851851851848</v>
      </c>
      <c r="C236" s="13">
        <f t="shared" si="7"/>
        <v>54.211475779927639</v>
      </c>
      <c r="D236" s="13">
        <f t="shared" si="6"/>
        <v>54.105737889963819</v>
      </c>
    </row>
    <row r="237" spans="1:4" ht="12">
      <c r="A237" s="7">
        <v>40788</v>
      </c>
      <c r="B237" s="13" t="str">
        <f>IF((COUNTIF('Economy-issue-polls'!$A$2:$A$62,$A237)=0),"",(SUMIF('Economy-issue-polls'!$A$2:$A$62,$A237,'Economy-issue-polls'!$B$2:$B$62)/COUNTIF('Economy-issue-polls'!$A$2:$A$62,$A237)))</f>
        <v/>
      </c>
      <c r="C237" s="13">
        <f t="shared" si="7"/>
        <v>54.211475779927639</v>
      </c>
      <c r="D237" s="13">
        <f t="shared" si="6"/>
        <v>54.105737889963819</v>
      </c>
    </row>
    <row r="238" spans="1:4" ht="12">
      <c r="A238" s="7">
        <v>40789</v>
      </c>
      <c r="B238" s="13" t="str">
        <f>IF((COUNTIF('Economy-issue-polls'!$A$2:$A$62,$A238)=0),"",(SUMIF('Economy-issue-polls'!$A$2:$A$62,$A238,'Economy-issue-polls'!$B$2:$B$62)/COUNTIF('Economy-issue-polls'!$A$2:$A$62,$A238)))</f>
        <v/>
      </c>
      <c r="C238" s="13">
        <f t="shared" si="7"/>
        <v>54.211475779927639</v>
      </c>
      <c r="D238" s="13">
        <f t="shared" si="6"/>
        <v>54.105737889963819</v>
      </c>
    </row>
    <row r="239" spans="1:4" ht="12">
      <c r="A239" s="7">
        <v>40790</v>
      </c>
      <c r="B239" s="13" t="str">
        <f>IF((COUNTIF('Economy-issue-polls'!$A$2:$A$62,$A239)=0),"",(SUMIF('Economy-issue-polls'!$A$2:$A$62,$A239,'Economy-issue-polls'!$B$2:$B$62)/COUNTIF('Economy-issue-polls'!$A$2:$A$62,$A239)))</f>
        <v/>
      </c>
      <c r="C239" s="13">
        <f t="shared" si="7"/>
        <v>54.211475779927639</v>
      </c>
      <c r="D239" s="13">
        <f t="shared" si="6"/>
        <v>54.105737889963819</v>
      </c>
    </row>
    <row r="240" spans="1:4" ht="12">
      <c r="A240" s="7">
        <v>40791</v>
      </c>
      <c r="B240" s="13" t="str">
        <f>IF((COUNTIF('Economy-issue-polls'!$A$2:$A$62,$A240)=0),"",(SUMIF('Economy-issue-polls'!$A$2:$A$62,$A240,'Economy-issue-polls'!$B$2:$B$62)/COUNTIF('Economy-issue-polls'!$A$2:$A$62,$A240)))</f>
        <v/>
      </c>
      <c r="C240" s="13">
        <f t="shared" si="7"/>
        <v>54.211475779927639</v>
      </c>
      <c r="D240" s="13">
        <f t="shared" si="6"/>
        <v>54.105737889963819</v>
      </c>
    </row>
    <row r="241" spans="1:4" ht="12">
      <c r="A241" s="7">
        <v>40792</v>
      </c>
      <c r="B241" s="13" t="str">
        <f>IF((COUNTIF('Economy-issue-polls'!$A$2:$A$62,$A241)=0),"",(SUMIF('Economy-issue-polls'!$A$2:$A$62,$A241,'Economy-issue-polls'!$B$2:$B$62)/COUNTIF('Economy-issue-polls'!$A$2:$A$62,$A241)))</f>
        <v/>
      </c>
      <c r="C241" s="13">
        <f t="shared" si="7"/>
        <v>54.211475779927639</v>
      </c>
      <c r="D241" s="13">
        <f t="shared" si="6"/>
        <v>54.105737889963819</v>
      </c>
    </row>
    <row r="242" spans="1:4" ht="12">
      <c r="A242" s="7">
        <v>40793</v>
      </c>
      <c r="B242" s="13" t="str">
        <f>IF((COUNTIF('Economy-issue-polls'!$A$2:$A$62,$A242)=0),"",(SUMIF('Economy-issue-polls'!$A$2:$A$62,$A242,'Economy-issue-polls'!$B$2:$B$62)/COUNTIF('Economy-issue-polls'!$A$2:$A$62,$A242)))</f>
        <v/>
      </c>
      <c r="C242" s="13">
        <f t="shared" si="7"/>
        <v>54.211475779927639</v>
      </c>
      <c r="D242" s="13">
        <f t="shared" si="6"/>
        <v>54.105737889963819</v>
      </c>
    </row>
    <row r="243" spans="1:4" ht="12">
      <c r="A243" s="7">
        <v>40794</v>
      </c>
      <c r="B243" s="13" t="str">
        <f>IF((COUNTIF('Economy-issue-polls'!$A$2:$A$62,$A243)=0),"",(SUMIF('Economy-issue-polls'!$A$2:$A$62,$A243,'Economy-issue-polls'!$B$2:$B$62)/COUNTIF('Economy-issue-polls'!$A$2:$A$62,$A243)))</f>
        <v/>
      </c>
      <c r="C243" s="13">
        <f t="shared" si="7"/>
        <v>54.211475779927639</v>
      </c>
      <c r="D243" s="13">
        <f t="shared" si="6"/>
        <v>54.105737889963819</v>
      </c>
    </row>
    <row r="244" spans="1:4" ht="12">
      <c r="A244" s="7">
        <v>40795</v>
      </c>
      <c r="B244" s="13" t="str">
        <f>IF((COUNTIF('Economy-issue-polls'!$A$2:$A$62,$A244)=0),"",(SUMIF('Economy-issue-polls'!$A$2:$A$62,$A244,'Economy-issue-polls'!$B$2:$B$62)/COUNTIF('Economy-issue-polls'!$A$2:$A$62,$A244)))</f>
        <v/>
      </c>
      <c r="C244" s="13">
        <f t="shared" si="7"/>
        <v>54.211475779927639</v>
      </c>
      <c r="D244" s="13">
        <f t="shared" si="6"/>
        <v>54.105737889963819</v>
      </c>
    </row>
    <row r="245" spans="1:4" ht="12">
      <c r="A245" s="7">
        <v>40796</v>
      </c>
      <c r="B245" s="13" t="str">
        <f>IF((COUNTIF('Economy-issue-polls'!$A$2:$A$62,$A245)=0),"",(SUMIF('Economy-issue-polls'!$A$2:$A$62,$A245,'Economy-issue-polls'!$B$2:$B$62)/COUNTIF('Economy-issue-polls'!$A$2:$A$62,$A245)))</f>
        <v/>
      </c>
      <c r="C245" s="13">
        <f t="shared" si="7"/>
        <v>54.211475779927639</v>
      </c>
      <c r="D245" s="13">
        <f t="shared" si="6"/>
        <v>54.105737889963819</v>
      </c>
    </row>
    <row r="246" spans="1:4" ht="12">
      <c r="A246" s="7">
        <v>40797</v>
      </c>
      <c r="B246" s="13" t="str">
        <f>IF((COUNTIF('Economy-issue-polls'!$A$2:$A$62,$A246)=0),"",(SUMIF('Economy-issue-polls'!$A$2:$A$62,$A246,'Economy-issue-polls'!$B$2:$B$62)/COUNTIF('Economy-issue-polls'!$A$2:$A$62,$A246)))</f>
        <v/>
      </c>
      <c r="C246" s="13">
        <f t="shared" si="7"/>
        <v>54.211475779927639</v>
      </c>
      <c r="D246" s="13">
        <f t="shared" si="6"/>
        <v>54.105737889963819</v>
      </c>
    </row>
    <row r="247" spans="1:4" ht="12">
      <c r="A247" s="7">
        <v>40798</v>
      </c>
      <c r="B247" s="13" t="str">
        <f>IF((COUNTIF('Economy-issue-polls'!$A$2:$A$62,$A247)=0),"",(SUMIF('Economy-issue-polls'!$A$2:$A$62,$A247,'Economy-issue-polls'!$B$2:$B$62)/COUNTIF('Economy-issue-polls'!$A$2:$A$62,$A247)))</f>
        <v/>
      </c>
      <c r="C247" s="13">
        <f t="shared" si="7"/>
        <v>54.211475779927639</v>
      </c>
      <c r="D247" s="13">
        <f t="shared" si="6"/>
        <v>54.105737889963819</v>
      </c>
    </row>
    <row r="248" spans="1:4" ht="12">
      <c r="A248" s="7">
        <v>40799</v>
      </c>
      <c r="B248" s="13" t="str">
        <f>IF((COUNTIF('Economy-issue-polls'!$A$2:$A$62,$A248)=0),"",(SUMIF('Economy-issue-polls'!$A$2:$A$62,$A248,'Economy-issue-polls'!$B$2:$B$62)/COUNTIF('Economy-issue-polls'!$A$2:$A$62,$A248)))</f>
        <v/>
      </c>
      <c r="C248" s="13">
        <f t="shared" si="7"/>
        <v>54.211475779927639</v>
      </c>
      <c r="D248" s="13">
        <f t="shared" si="6"/>
        <v>54.105737889963819</v>
      </c>
    </row>
    <row r="249" spans="1:4" ht="12">
      <c r="A249" s="7">
        <v>40800</v>
      </c>
      <c r="B249" s="13" t="str">
        <f>IF((COUNTIF('Economy-issue-polls'!$A$2:$A$62,$A249)=0),"",(SUMIF('Economy-issue-polls'!$A$2:$A$62,$A249,'Economy-issue-polls'!$B$2:$B$62)/COUNTIF('Economy-issue-polls'!$A$2:$A$62,$A249)))</f>
        <v/>
      </c>
      <c r="C249" s="13">
        <f t="shared" si="7"/>
        <v>54.211475779927639</v>
      </c>
      <c r="D249" s="13">
        <f t="shared" si="6"/>
        <v>54.105737889963819</v>
      </c>
    </row>
    <row r="250" spans="1:4" ht="12">
      <c r="A250" s="7">
        <v>40801</v>
      </c>
      <c r="B250" s="13" t="str">
        <f>IF((COUNTIF('Economy-issue-polls'!$A$2:$A$62,$A250)=0),"",(SUMIF('Economy-issue-polls'!$A$2:$A$62,$A250,'Economy-issue-polls'!$B$2:$B$62)/COUNTIF('Economy-issue-polls'!$A$2:$A$62,$A250)))</f>
        <v/>
      </c>
      <c r="C250" s="13">
        <f t="shared" si="7"/>
        <v>54.211475779927639</v>
      </c>
      <c r="D250" s="13">
        <f t="shared" si="6"/>
        <v>54.105737889963819</v>
      </c>
    </row>
    <row r="251" spans="1:4" ht="12">
      <c r="A251" s="7">
        <v>40802</v>
      </c>
      <c r="B251" s="13" t="str">
        <f>IF((COUNTIF('Economy-issue-polls'!$A$2:$A$62,$A251)=0),"",(SUMIF('Economy-issue-polls'!$A$2:$A$62,$A251,'Economy-issue-polls'!$B$2:$B$62)/COUNTIF('Economy-issue-polls'!$A$2:$A$62,$A251)))</f>
        <v/>
      </c>
      <c r="C251" s="13">
        <f t="shared" si="7"/>
        <v>54.211475779927639</v>
      </c>
      <c r="D251" s="13">
        <f t="shared" si="6"/>
        <v>54.105737889963819</v>
      </c>
    </row>
    <row r="252" spans="1:4" ht="12">
      <c r="A252" s="7">
        <v>40803</v>
      </c>
      <c r="B252" s="13" t="str">
        <f>IF((COUNTIF('Economy-issue-polls'!$A$2:$A$62,$A252)=0),"",(SUMIF('Economy-issue-polls'!$A$2:$A$62,$A252,'Economy-issue-polls'!$B$2:$B$62)/COUNTIF('Economy-issue-polls'!$A$2:$A$62,$A252)))</f>
        <v/>
      </c>
      <c r="C252" s="13">
        <f t="shared" si="7"/>
        <v>54.211475779927639</v>
      </c>
      <c r="D252" s="13">
        <f t="shared" si="6"/>
        <v>54.105737889963819</v>
      </c>
    </row>
    <row r="253" spans="1:4" ht="12">
      <c r="A253" s="7">
        <v>40804</v>
      </c>
      <c r="B253" s="13" t="str">
        <f>IF((COUNTIF('Economy-issue-polls'!$A$2:$A$62,$A253)=0),"",(SUMIF('Economy-issue-polls'!$A$2:$A$62,$A253,'Economy-issue-polls'!$B$2:$B$62)/COUNTIF('Economy-issue-polls'!$A$2:$A$62,$A253)))</f>
        <v/>
      </c>
      <c r="C253" s="13">
        <f t="shared" si="7"/>
        <v>54.211475779927639</v>
      </c>
      <c r="D253" s="13">
        <f t="shared" si="6"/>
        <v>54.105737889963819</v>
      </c>
    </row>
    <row r="254" spans="1:4" ht="12">
      <c r="A254" s="7">
        <v>40805</v>
      </c>
      <c r="B254" s="13" t="str">
        <f>IF((COUNTIF('Economy-issue-polls'!$A$2:$A$62,$A254)=0),"",(SUMIF('Economy-issue-polls'!$A$2:$A$62,$A254,'Economy-issue-polls'!$B$2:$B$62)/COUNTIF('Economy-issue-polls'!$A$2:$A$62,$A254)))</f>
        <v/>
      </c>
      <c r="C254" s="13">
        <f t="shared" si="7"/>
        <v>54.211475779927639</v>
      </c>
      <c r="D254" s="13">
        <f t="shared" si="6"/>
        <v>54.105737889963819</v>
      </c>
    </row>
    <row r="255" spans="1:4" ht="12">
      <c r="A255" s="7">
        <v>40806</v>
      </c>
      <c r="B255" s="13" t="str">
        <f>IF((COUNTIF('Economy-issue-polls'!$A$2:$A$62,$A255)=0),"",(SUMIF('Economy-issue-polls'!$A$2:$A$62,$A255,'Economy-issue-polls'!$B$2:$B$62)/COUNTIF('Economy-issue-polls'!$A$2:$A$62,$A255)))</f>
        <v/>
      </c>
      <c r="C255" s="13">
        <f t="shared" si="7"/>
        <v>54.211475779927639</v>
      </c>
      <c r="D255" s="13">
        <f t="shared" si="6"/>
        <v>54.105737889963819</v>
      </c>
    </row>
    <row r="256" spans="1:4" ht="12">
      <c r="A256" s="7">
        <v>40807</v>
      </c>
      <c r="B256" s="13" t="str">
        <f>IF((COUNTIF('Economy-issue-polls'!$A$2:$A$62,$A256)=0),"",(SUMIF('Economy-issue-polls'!$A$2:$A$62,$A256,'Economy-issue-polls'!$B$2:$B$62)/COUNTIF('Economy-issue-polls'!$A$2:$A$62,$A256)))</f>
        <v/>
      </c>
      <c r="C256" s="13">
        <f t="shared" si="7"/>
        <v>54.211475779927639</v>
      </c>
      <c r="D256" s="13">
        <f t="shared" si="6"/>
        <v>54.105737889963819</v>
      </c>
    </row>
    <row r="257" spans="1:4" ht="12">
      <c r="A257" s="7">
        <v>40808</v>
      </c>
      <c r="B257" s="13" t="str">
        <f>IF((COUNTIF('Economy-issue-polls'!$A$2:$A$62,$A257)=0),"",(SUMIF('Economy-issue-polls'!$A$2:$A$62,$A257,'Economy-issue-polls'!$B$2:$B$62)/COUNTIF('Economy-issue-polls'!$A$2:$A$62,$A257)))</f>
        <v/>
      </c>
      <c r="C257" s="13">
        <f t="shared" si="7"/>
        <v>54.211475779927639</v>
      </c>
      <c r="D257" s="13">
        <f t="shared" si="6"/>
        <v>54.105737889963819</v>
      </c>
    </row>
    <row r="258" spans="1:4" ht="12">
      <c r="A258" s="7">
        <v>40809</v>
      </c>
      <c r="B258" s="13" t="str">
        <f>IF((COUNTIF('Economy-issue-polls'!$A$2:$A$62,$A258)=0),"",(SUMIF('Economy-issue-polls'!$A$2:$A$62,$A258,'Economy-issue-polls'!$B$2:$B$62)/COUNTIF('Economy-issue-polls'!$A$2:$A$62,$A258)))</f>
        <v/>
      </c>
      <c r="C258" s="13">
        <f t="shared" si="7"/>
        <v>54.211475779927639</v>
      </c>
      <c r="D258" s="13">
        <f t="shared" ref="D258:D321" si="8">27+(0.5*C258)</f>
        <v>54.105737889963819</v>
      </c>
    </row>
    <row r="259" spans="1:4" ht="12">
      <c r="A259" s="7">
        <v>40810</v>
      </c>
      <c r="B259" s="13" t="str">
        <f>IF((COUNTIF('Economy-issue-polls'!$A$2:$A$62,$A259)=0),"",(SUMIF('Economy-issue-polls'!$A$2:$A$62,$A259,'Economy-issue-polls'!$B$2:$B$62)/COUNTIF('Economy-issue-polls'!$A$2:$A$62,$A259)))</f>
        <v/>
      </c>
      <c r="C259" s="13">
        <f t="shared" ref="C259:C322" si="9">IF((B259=""),C258,((0.3*B259)+(0.7*C258)))</f>
        <v>54.211475779927639</v>
      </c>
      <c r="D259" s="13">
        <f t="shared" si="8"/>
        <v>54.105737889963819</v>
      </c>
    </row>
    <row r="260" spans="1:4" ht="12">
      <c r="A260" s="7">
        <v>40811</v>
      </c>
      <c r="B260" s="13" t="str">
        <f>IF((COUNTIF('Economy-issue-polls'!$A$2:$A$62,$A260)=0),"",(SUMIF('Economy-issue-polls'!$A$2:$A$62,$A260,'Economy-issue-polls'!$B$2:$B$62)/COUNTIF('Economy-issue-polls'!$A$2:$A$62,$A260)))</f>
        <v/>
      </c>
      <c r="C260" s="13">
        <f t="shared" si="9"/>
        <v>54.211475779927639</v>
      </c>
      <c r="D260" s="13">
        <f t="shared" si="8"/>
        <v>54.105737889963819</v>
      </c>
    </row>
    <row r="261" spans="1:4" ht="12">
      <c r="A261" s="7">
        <v>40812</v>
      </c>
      <c r="B261" s="13" t="str">
        <f>IF((COUNTIF('Economy-issue-polls'!$A$2:$A$62,$A261)=0),"",(SUMIF('Economy-issue-polls'!$A$2:$A$62,$A261,'Economy-issue-polls'!$B$2:$B$62)/COUNTIF('Economy-issue-polls'!$A$2:$A$62,$A261)))</f>
        <v/>
      </c>
      <c r="C261" s="13">
        <f t="shared" si="9"/>
        <v>54.211475779927639</v>
      </c>
      <c r="D261" s="13">
        <f t="shared" si="8"/>
        <v>54.105737889963819</v>
      </c>
    </row>
    <row r="262" spans="1:4" ht="12">
      <c r="A262" s="7">
        <v>40813</v>
      </c>
      <c r="B262" s="13" t="str">
        <f>IF((COUNTIF('Economy-issue-polls'!$A$2:$A$62,$A262)=0),"",(SUMIF('Economy-issue-polls'!$A$2:$A$62,$A262,'Economy-issue-polls'!$B$2:$B$62)/COUNTIF('Economy-issue-polls'!$A$2:$A$62,$A262)))</f>
        <v/>
      </c>
      <c r="C262" s="13">
        <f t="shared" si="9"/>
        <v>54.211475779927639</v>
      </c>
      <c r="D262" s="13">
        <f t="shared" si="8"/>
        <v>54.105737889963819</v>
      </c>
    </row>
    <row r="263" spans="1:4" ht="12">
      <c r="A263" s="7">
        <v>40814</v>
      </c>
      <c r="B263" s="13" t="str">
        <f>IF((COUNTIF('Economy-issue-polls'!$A$2:$A$62,$A263)=0),"",(SUMIF('Economy-issue-polls'!$A$2:$A$62,$A263,'Economy-issue-polls'!$B$2:$B$62)/COUNTIF('Economy-issue-polls'!$A$2:$A$62,$A263)))</f>
        <v/>
      </c>
      <c r="C263" s="13">
        <f t="shared" si="9"/>
        <v>54.211475779927639</v>
      </c>
      <c r="D263" s="13">
        <f t="shared" si="8"/>
        <v>54.105737889963819</v>
      </c>
    </row>
    <row r="264" spans="1:4" ht="12">
      <c r="A264" s="7">
        <v>40815</v>
      </c>
      <c r="B264" s="13" t="str">
        <f>IF((COUNTIF('Economy-issue-polls'!$A$2:$A$62,$A264)=0),"",(SUMIF('Economy-issue-polls'!$A$2:$A$62,$A264,'Economy-issue-polls'!$B$2:$B$62)/COUNTIF('Economy-issue-polls'!$A$2:$A$62,$A264)))</f>
        <v/>
      </c>
      <c r="C264" s="13">
        <f t="shared" si="9"/>
        <v>54.211475779927639</v>
      </c>
      <c r="D264" s="13">
        <f t="shared" si="8"/>
        <v>54.105737889963819</v>
      </c>
    </row>
    <row r="265" spans="1:4" ht="12">
      <c r="A265" s="7">
        <v>40816</v>
      </c>
      <c r="B265" s="13" t="str">
        <f>IF((COUNTIF('Economy-issue-polls'!$A$2:$A$62,$A265)=0),"",(SUMIF('Economy-issue-polls'!$A$2:$A$62,$A265,'Economy-issue-polls'!$B$2:$B$62)/COUNTIF('Economy-issue-polls'!$A$2:$A$62,$A265)))</f>
        <v/>
      </c>
      <c r="C265" s="13">
        <f t="shared" si="9"/>
        <v>54.211475779927639</v>
      </c>
      <c r="D265" s="13">
        <f t="shared" si="8"/>
        <v>54.105737889963819</v>
      </c>
    </row>
    <row r="266" spans="1:4" ht="12">
      <c r="A266" s="7">
        <v>40817</v>
      </c>
      <c r="B266" s="13" t="str">
        <f>IF((COUNTIF('Economy-issue-polls'!$A$2:$A$62,$A266)=0),"",(SUMIF('Economy-issue-polls'!$A$2:$A$62,$A266,'Economy-issue-polls'!$B$2:$B$62)/COUNTIF('Economy-issue-polls'!$A$2:$A$62,$A266)))</f>
        <v/>
      </c>
      <c r="C266" s="13">
        <f t="shared" si="9"/>
        <v>54.211475779927639</v>
      </c>
      <c r="D266" s="13">
        <f t="shared" si="8"/>
        <v>54.105737889963819</v>
      </c>
    </row>
    <row r="267" spans="1:4" ht="12">
      <c r="A267" s="7">
        <v>40818</v>
      </c>
      <c r="B267" s="13">
        <f>IF((COUNTIF('Economy-issue-polls'!$A$2:$A$62,$A267)=0),"",(SUMIF('Economy-issue-polls'!$A$2:$A$62,$A267,'Economy-issue-polls'!$B$2:$B$62)/COUNTIF('Economy-issue-polls'!$A$2:$A$62,$A267)))</f>
        <v>50.588235294117645</v>
      </c>
      <c r="C267" s="13">
        <f t="shared" si="9"/>
        <v>53.124503634184634</v>
      </c>
      <c r="D267" s="13">
        <f t="shared" si="8"/>
        <v>53.562251817092317</v>
      </c>
    </row>
    <row r="268" spans="1:4" ht="12">
      <c r="A268" s="7">
        <v>40819</v>
      </c>
      <c r="B268" s="13" t="str">
        <f>IF((COUNTIF('Economy-issue-polls'!$A$2:$A$62,$A268)=0),"",(SUMIF('Economy-issue-polls'!$A$2:$A$62,$A268,'Economy-issue-polls'!$B$2:$B$62)/COUNTIF('Economy-issue-polls'!$A$2:$A$62,$A268)))</f>
        <v/>
      </c>
      <c r="C268" s="13">
        <f t="shared" si="9"/>
        <v>53.124503634184634</v>
      </c>
      <c r="D268" s="13">
        <f t="shared" si="8"/>
        <v>53.562251817092317</v>
      </c>
    </row>
    <row r="269" spans="1:4" ht="12">
      <c r="A269" s="7">
        <v>40820</v>
      </c>
      <c r="B269" s="13" t="str">
        <f>IF((COUNTIF('Economy-issue-polls'!$A$2:$A$62,$A269)=0),"",(SUMIF('Economy-issue-polls'!$A$2:$A$62,$A269,'Economy-issue-polls'!$B$2:$B$62)/COUNTIF('Economy-issue-polls'!$A$2:$A$62,$A269)))</f>
        <v/>
      </c>
      <c r="C269" s="13">
        <f t="shared" si="9"/>
        <v>53.124503634184634</v>
      </c>
      <c r="D269" s="13">
        <f t="shared" si="8"/>
        <v>53.562251817092317</v>
      </c>
    </row>
    <row r="270" spans="1:4" ht="12">
      <c r="A270" s="7">
        <v>40821</v>
      </c>
      <c r="B270" s="13" t="str">
        <f>IF((COUNTIF('Economy-issue-polls'!$A$2:$A$62,$A270)=0),"",(SUMIF('Economy-issue-polls'!$A$2:$A$62,$A270,'Economy-issue-polls'!$B$2:$B$62)/COUNTIF('Economy-issue-polls'!$A$2:$A$62,$A270)))</f>
        <v/>
      </c>
      <c r="C270" s="13">
        <f t="shared" si="9"/>
        <v>53.124503634184634</v>
      </c>
      <c r="D270" s="13">
        <f t="shared" si="8"/>
        <v>53.562251817092317</v>
      </c>
    </row>
    <row r="271" spans="1:4" ht="12">
      <c r="A271" s="7">
        <v>40822</v>
      </c>
      <c r="B271" s="13" t="str">
        <f>IF((COUNTIF('Economy-issue-polls'!$A$2:$A$62,$A271)=0),"",(SUMIF('Economy-issue-polls'!$A$2:$A$62,$A271,'Economy-issue-polls'!$B$2:$B$62)/COUNTIF('Economy-issue-polls'!$A$2:$A$62,$A271)))</f>
        <v/>
      </c>
      <c r="C271" s="13">
        <f t="shared" si="9"/>
        <v>53.124503634184634</v>
      </c>
      <c r="D271" s="13">
        <f t="shared" si="8"/>
        <v>53.562251817092317</v>
      </c>
    </row>
    <row r="272" spans="1:4" ht="12">
      <c r="A272" s="7">
        <v>40823</v>
      </c>
      <c r="B272" s="13" t="str">
        <f>IF((COUNTIF('Economy-issue-polls'!$A$2:$A$62,$A272)=0),"",(SUMIF('Economy-issue-polls'!$A$2:$A$62,$A272,'Economy-issue-polls'!$B$2:$B$62)/COUNTIF('Economy-issue-polls'!$A$2:$A$62,$A272)))</f>
        <v/>
      </c>
      <c r="C272" s="13">
        <f t="shared" si="9"/>
        <v>53.124503634184634</v>
      </c>
      <c r="D272" s="13">
        <f t="shared" si="8"/>
        <v>53.562251817092317</v>
      </c>
    </row>
    <row r="273" spans="1:4" ht="12">
      <c r="A273" s="7">
        <v>40824</v>
      </c>
      <c r="B273" s="13" t="str">
        <f>IF((COUNTIF('Economy-issue-polls'!$A$2:$A$62,$A273)=0),"",(SUMIF('Economy-issue-polls'!$A$2:$A$62,$A273,'Economy-issue-polls'!$B$2:$B$62)/COUNTIF('Economy-issue-polls'!$A$2:$A$62,$A273)))</f>
        <v/>
      </c>
      <c r="C273" s="13">
        <f t="shared" si="9"/>
        <v>53.124503634184634</v>
      </c>
      <c r="D273" s="13">
        <f t="shared" si="8"/>
        <v>53.562251817092317</v>
      </c>
    </row>
    <row r="274" spans="1:4" ht="12">
      <c r="A274" s="7">
        <v>40825</v>
      </c>
      <c r="B274" s="13" t="str">
        <f>IF((COUNTIF('Economy-issue-polls'!$A$2:$A$62,$A274)=0),"",(SUMIF('Economy-issue-polls'!$A$2:$A$62,$A274,'Economy-issue-polls'!$B$2:$B$62)/COUNTIF('Economy-issue-polls'!$A$2:$A$62,$A274)))</f>
        <v/>
      </c>
      <c r="C274" s="13">
        <f t="shared" si="9"/>
        <v>53.124503634184634</v>
      </c>
      <c r="D274" s="13">
        <f t="shared" si="8"/>
        <v>53.562251817092317</v>
      </c>
    </row>
    <row r="275" spans="1:4" ht="12">
      <c r="A275" s="7">
        <v>40826</v>
      </c>
      <c r="B275" s="13" t="str">
        <f>IF((COUNTIF('Economy-issue-polls'!$A$2:$A$62,$A275)=0),"",(SUMIF('Economy-issue-polls'!$A$2:$A$62,$A275,'Economy-issue-polls'!$B$2:$B$62)/COUNTIF('Economy-issue-polls'!$A$2:$A$62,$A275)))</f>
        <v/>
      </c>
      <c r="C275" s="13">
        <f t="shared" si="9"/>
        <v>53.124503634184634</v>
      </c>
      <c r="D275" s="13">
        <f t="shared" si="8"/>
        <v>53.562251817092317</v>
      </c>
    </row>
    <row r="276" spans="1:4" ht="12">
      <c r="A276" s="7">
        <v>40827</v>
      </c>
      <c r="B276" s="13" t="str">
        <f>IF((COUNTIF('Economy-issue-polls'!$A$2:$A$62,$A276)=0),"",(SUMIF('Economy-issue-polls'!$A$2:$A$62,$A276,'Economy-issue-polls'!$B$2:$B$62)/COUNTIF('Economy-issue-polls'!$A$2:$A$62,$A276)))</f>
        <v/>
      </c>
      <c r="C276" s="13">
        <f t="shared" si="9"/>
        <v>53.124503634184634</v>
      </c>
      <c r="D276" s="13">
        <f t="shared" si="8"/>
        <v>53.562251817092317</v>
      </c>
    </row>
    <row r="277" spans="1:4" ht="12">
      <c r="A277" s="7">
        <v>40828</v>
      </c>
      <c r="B277" s="13" t="str">
        <f>IF((COUNTIF('Economy-issue-polls'!$A$2:$A$62,$A277)=0),"",(SUMIF('Economy-issue-polls'!$A$2:$A$62,$A277,'Economy-issue-polls'!$B$2:$B$62)/COUNTIF('Economy-issue-polls'!$A$2:$A$62,$A277)))</f>
        <v/>
      </c>
      <c r="C277" s="13">
        <f t="shared" si="9"/>
        <v>53.124503634184634</v>
      </c>
      <c r="D277" s="13">
        <f t="shared" si="8"/>
        <v>53.562251817092317</v>
      </c>
    </row>
    <row r="278" spans="1:4" ht="12">
      <c r="A278" s="7">
        <v>40829</v>
      </c>
      <c r="B278" s="13" t="str">
        <f>IF((COUNTIF('Economy-issue-polls'!$A$2:$A$62,$A278)=0),"",(SUMIF('Economy-issue-polls'!$A$2:$A$62,$A278,'Economy-issue-polls'!$B$2:$B$62)/COUNTIF('Economy-issue-polls'!$A$2:$A$62,$A278)))</f>
        <v/>
      </c>
      <c r="C278" s="13">
        <f t="shared" si="9"/>
        <v>53.124503634184634</v>
      </c>
      <c r="D278" s="13">
        <f t="shared" si="8"/>
        <v>53.562251817092317</v>
      </c>
    </row>
    <row r="279" spans="1:4" ht="12">
      <c r="A279" s="7">
        <v>40830</v>
      </c>
      <c r="B279" s="13" t="str">
        <f>IF((COUNTIF('Economy-issue-polls'!$A$2:$A$62,$A279)=0),"",(SUMIF('Economy-issue-polls'!$A$2:$A$62,$A279,'Economy-issue-polls'!$B$2:$B$62)/COUNTIF('Economy-issue-polls'!$A$2:$A$62,$A279)))</f>
        <v/>
      </c>
      <c r="C279" s="13">
        <f t="shared" si="9"/>
        <v>53.124503634184634</v>
      </c>
      <c r="D279" s="13">
        <f t="shared" si="8"/>
        <v>53.562251817092317</v>
      </c>
    </row>
    <row r="280" spans="1:4" ht="12">
      <c r="A280" s="7">
        <v>40831</v>
      </c>
      <c r="B280" s="13" t="str">
        <f>IF((COUNTIF('Economy-issue-polls'!$A$2:$A$62,$A280)=0),"",(SUMIF('Economy-issue-polls'!$A$2:$A$62,$A280,'Economy-issue-polls'!$B$2:$B$62)/COUNTIF('Economy-issue-polls'!$A$2:$A$62,$A280)))</f>
        <v/>
      </c>
      <c r="C280" s="13">
        <f t="shared" si="9"/>
        <v>53.124503634184634</v>
      </c>
      <c r="D280" s="13">
        <f t="shared" si="8"/>
        <v>53.562251817092317</v>
      </c>
    </row>
    <row r="281" spans="1:4" ht="12">
      <c r="A281" s="7">
        <v>40832</v>
      </c>
      <c r="B281" s="13" t="str">
        <f>IF((COUNTIF('Economy-issue-polls'!$A$2:$A$62,$A281)=0),"",(SUMIF('Economy-issue-polls'!$A$2:$A$62,$A281,'Economy-issue-polls'!$B$2:$B$62)/COUNTIF('Economy-issue-polls'!$A$2:$A$62,$A281)))</f>
        <v/>
      </c>
      <c r="C281" s="13">
        <f t="shared" si="9"/>
        <v>53.124503634184634</v>
      </c>
      <c r="D281" s="13">
        <f t="shared" si="8"/>
        <v>53.562251817092317</v>
      </c>
    </row>
    <row r="282" spans="1:4" ht="12">
      <c r="A282" s="7">
        <v>40833</v>
      </c>
      <c r="B282" s="13" t="str">
        <f>IF((COUNTIF('Economy-issue-polls'!$A$2:$A$62,$A282)=0),"",(SUMIF('Economy-issue-polls'!$A$2:$A$62,$A282,'Economy-issue-polls'!$B$2:$B$62)/COUNTIF('Economy-issue-polls'!$A$2:$A$62,$A282)))</f>
        <v/>
      </c>
      <c r="C282" s="13">
        <f t="shared" si="9"/>
        <v>53.124503634184634</v>
      </c>
      <c r="D282" s="13">
        <f t="shared" si="8"/>
        <v>53.562251817092317</v>
      </c>
    </row>
    <row r="283" spans="1:4" ht="12">
      <c r="A283" s="7">
        <v>40834</v>
      </c>
      <c r="B283" s="13" t="str">
        <f>IF((COUNTIF('Economy-issue-polls'!$A$2:$A$62,$A283)=0),"",(SUMIF('Economy-issue-polls'!$A$2:$A$62,$A283,'Economy-issue-polls'!$B$2:$B$62)/COUNTIF('Economy-issue-polls'!$A$2:$A$62,$A283)))</f>
        <v/>
      </c>
      <c r="C283" s="13">
        <f t="shared" si="9"/>
        <v>53.124503634184634</v>
      </c>
      <c r="D283" s="13">
        <f t="shared" si="8"/>
        <v>53.562251817092317</v>
      </c>
    </row>
    <row r="284" spans="1:4" ht="12">
      <c r="A284" s="7">
        <v>40835</v>
      </c>
      <c r="B284" s="13" t="str">
        <f>IF((COUNTIF('Economy-issue-polls'!$A$2:$A$62,$A284)=0),"",(SUMIF('Economy-issue-polls'!$A$2:$A$62,$A284,'Economy-issue-polls'!$B$2:$B$62)/COUNTIF('Economy-issue-polls'!$A$2:$A$62,$A284)))</f>
        <v/>
      </c>
      <c r="C284" s="13">
        <f t="shared" si="9"/>
        <v>53.124503634184634</v>
      </c>
      <c r="D284" s="13">
        <f t="shared" si="8"/>
        <v>53.562251817092317</v>
      </c>
    </row>
    <row r="285" spans="1:4" ht="12">
      <c r="A285" s="7">
        <v>40836</v>
      </c>
      <c r="B285" s="13" t="str">
        <f>IF((COUNTIF('Economy-issue-polls'!$A$2:$A$62,$A285)=0),"",(SUMIF('Economy-issue-polls'!$A$2:$A$62,$A285,'Economy-issue-polls'!$B$2:$B$62)/COUNTIF('Economy-issue-polls'!$A$2:$A$62,$A285)))</f>
        <v/>
      </c>
      <c r="C285" s="13">
        <f t="shared" si="9"/>
        <v>53.124503634184634</v>
      </c>
      <c r="D285" s="13">
        <f t="shared" si="8"/>
        <v>53.562251817092317</v>
      </c>
    </row>
    <row r="286" spans="1:4" ht="12">
      <c r="A286" s="7">
        <v>40837</v>
      </c>
      <c r="B286" s="13" t="str">
        <f>IF((COUNTIF('Economy-issue-polls'!$A$2:$A$62,$A286)=0),"",(SUMIF('Economy-issue-polls'!$A$2:$A$62,$A286,'Economy-issue-polls'!$B$2:$B$62)/COUNTIF('Economy-issue-polls'!$A$2:$A$62,$A286)))</f>
        <v/>
      </c>
      <c r="C286" s="13">
        <f t="shared" si="9"/>
        <v>53.124503634184634</v>
      </c>
      <c r="D286" s="13">
        <f t="shared" si="8"/>
        <v>53.562251817092317</v>
      </c>
    </row>
    <row r="287" spans="1:4" ht="12">
      <c r="A287" s="7">
        <v>40838</v>
      </c>
      <c r="B287" s="13" t="str">
        <f>IF((COUNTIF('Economy-issue-polls'!$A$2:$A$62,$A287)=0),"",(SUMIF('Economy-issue-polls'!$A$2:$A$62,$A287,'Economy-issue-polls'!$B$2:$B$62)/COUNTIF('Economy-issue-polls'!$A$2:$A$62,$A287)))</f>
        <v/>
      </c>
      <c r="C287" s="13">
        <f t="shared" si="9"/>
        <v>53.124503634184634</v>
      </c>
      <c r="D287" s="13">
        <f t="shared" si="8"/>
        <v>53.562251817092317</v>
      </c>
    </row>
    <row r="288" spans="1:4" ht="12">
      <c r="A288" s="7">
        <v>40839</v>
      </c>
      <c r="B288" s="13" t="str">
        <f>IF((COUNTIF('Economy-issue-polls'!$A$2:$A$62,$A288)=0),"",(SUMIF('Economy-issue-polls'!$A$2:$A$62,$A288,'Economy-issue-polls'!$B$2:$B$62)/COUNTIF('Economy-issue-polls'!$A$2:$A$62,$A288)))</f>
        <v/>
      </c>
      <c r="C288" s="13">
        <f t="shared" si="9"/>
        <v>53.124503634184634</v>
      </c>
      <c r="D288" s="13">
        <f t="shared" si="8"/>
        <v>53.562251817092317</v>
      </c>
    </row>
    <row r="289" spans="1:4" ht="12">
      <c r="A289" s="7">
        <v>40840</v>
      </c>
      <c r="B289" s="13" t="str">
        <f>IF((COUNTIF('Economy-issue-polls'!$A$2:$A$62,$A289)=0),"",(SUMIF('Economy-issue-polls'!$A$2:$A$62,$A289,'Economy-issue-polls'!$B$2:$B$62)/COUNTIF('Economy-issue-polls'!$A$2:$A$62,$A289)))</f>
        <v/>
      </c>
      <c r="C289" s="13">
        <f t="shared" si="9"/>
        <v>53.124503634184634</v>
      </c>
      <c r="D289" s="13">
        <f t="shared" si="8"/>
        <v>53.562251817092317</v>
      </c>
    </row>
    <row r="290" spans="1:4" ht="12">
      <c r="A290" s="7">
        <v>40841</v>
      </c>
      <c r="B290" s="13" t="str">
        <f>IF((COUNTIF('Economy-issue-polls'!$A$2:$A$62,$A290)=0),"",(SUMIF('Economy-issue-polls'!$A$2:$A$62,$A290,'Economy-issue-polls'!$B$2:$B$62)/COUNTIF('Economy-issue-polls'!$A$2:$A$62,$A290)))</f>
        <v/>
      </c>
      <c r="C290" s="13">
        <f t="shared" si="9"/>
        <v>53.124503634184634</v>
      </c>
      <c r="D290" s="13">
        <f t="shared" si="8"/>
        <v>53.562251817092317</v>
      </c>
    </row>
    <row r="291" spans="1:4" ht="12">
      <c r="A291" s="7">
        <v>40842</v>
      </c>
      <c r="B291" s="13" t="str">
        <f>IF((COUNTIF('Economy-issue-polls'!$A$2:$A$62,$A291)=0),"",(SUMIF('Economy-issue-polls'!$A$2:$A$62,$A291,'Economy-issue-polls'!$B$2:$B$62)/COUNTIF('Economy-issue-polls'!$A$2:$A$62,$A291)))</f>
        <v/>
      </c>
      <c r="C291" s="13">
        <f t="shared" si="9"/>
        <v>53.124503634184634</v>
      </c>
      <c r="D291" s="13">
        <f t="shared" si="8"/>
        <v>53.562251817092317</v>
      </c>
    </row>
    <row r="292" spans="1:4" ht="12">
      <c r="A292" s="7">
        <v>40843</v>
      </c>
      <c r="B292" s="13" t="str">
        <f>IF((COUNTIF('Economy-issue-polls'!$A$2:$A$62,$A292)=0),"",(SUMIF('Economy-issue-polls'!$A$2:$A$62,$A292,'Economy-issue-polls'!$B$2:$B$62)/COUNTIF('Economy-issue-polls'!$A$2:$A$62,$A292)))</f>
        <v/>
      </c>
      <c r="C292" s="13">
        <f t="shared" si="9"/>
        <v>53.124503634184634</v>
      </c>
      <c r="D292" s="13">
        <f t="shared" si="8"/>
        <v>53.562251817092317</v>
      </c>
    </row>
    <row r="293" spans="1:4" ht="12">
      <c r="A293" s="7">
        <v>40844</v>
      </c>
      <c r="B293" s="13" t="str">
        <f>IF((COUNTIF('Economy-issue-polls'!$A$2:$A$62,$A293)=0),"",(SUMIF('Economy-issue-polls'!$A$2:$A$62,$A293,'Economy-issue-polls'!$B$2:$B$62)/COUNTIF('Economy-issue-polls'!$A$2:$A$62,$A293)))</f>
        <v/>
      </c>
      <c r="C293" s="13">
        <f t="shared" si="9"/>
        <v>53.124503634184634</v>
      </c>
      <c r="D293" s="13">
        <f t="shared" si="8"/>
        <v>53.562251817092317</v>
      </c>
    </row>
    <row r="294" spans="1:4" ht="12">
      <c r="A294" s="7">
        <v>40845</v>
      </c>
      <c r="B294" s="13" t="str">
        <f>IF((COUNTIF('Economy-issue-polls'!$A$2:$A$62,$A294)=0),"",(SUMIF('Economy-issue-polls'!$A$2:$A$62,$A294,'Economy-issue-polls'!$B$2:$B$62)/COUNTIF('Economy-issue-polls'!$A$2:$A$62,$A294)))</f>
        <v/>
      </c>
      <c r="C294" s="13">
        <f t="shared" si="9"/>
        <v>53.124503634184634</v>
      </c>
      <c r="D294" s="13">
        <f t="shared" si="8"/>
        <v>53.562251817092317</v>
      </c>
    </row>
    <row r="295" spans="1:4" ht="12">
      <c r="A295" s="7">
        <v>40846</v>
      </c>
      <c r="B295" s="13" t="str">
        <f>IF((COUNTIF('Economy-issue-polls'!$A$2:$A$62,$A295)=0),"",(SUMIF('Economy-issue-polls'!$A$2:$A$62,$A295,'Economy-issue-polls'!$B$2:$B$62)/COUNTIF('Economy-issue-polls'!$A$2:$A$62,$A295)))</f>
        <v/>
      </c>
      <c r="C295" s="13">
        <f t="shared" si="9"/>
        <v>53.124503634184634</v>
      </c>
      <c r="D295" s="13">
        <f t="shared" si="8"/>
        <v>53.562251817092317</v>
      </c>
    </row>
    <row r="296" spans="1:4" ht="12">
      <c r="A296" s="7">
        <v>40847</v>
      </c>
      <c r="B296" s="13" t="str">
        <f>IF((COUNTIF('Economy-issue-polls'!$A$2:$A$62,$A296)=0),"",(SUMIF('Economy-issue-polls'!$A$2:$A$62,$A296,'Economy-issue-polls'!$B$2:$B$62)/COUNTIF('Economy-issue-polls'!$A$2:$A$62,$A296)))</f>
        <v/>
      </c>
      <c r="C296" s="13">
        <f t="shared" si="9"/>
        <v>53.124503634184634</v>
      </c>
      <c r="D296" s="13">
        <f t="shared" si="8"/>
        <v>53.562251817092317</v>
      </c>
    </row>
    <row r="297" spans="1:4" ht="12">
      <c r="A297" s="7">
        <v>40848</v>
      </c>
      <c r="B297" s="13" t="str">
        <f>IF((COUNTIF('Economy-issue-polls'!$A$2:$A$62,$A297)=0),"",(SUMIF('Economy-issue-polls'!$A$2:$A$62,$A297,'Economy-issue-polls'!$B$2:$B$62)/COUNTIF('Economy-issue-polls'!$A$2:$A$62,$A297)))</f>
        <v/>
      </c>
      <c r="C297" s="13">
        <f t="shared" si="9"/>
        <v>53.124503634184634</v>
      </c>
      <c r="D297" s="13">
        <f t="shared" si="8"/>
        <v>53.562251817092317</v>
      </c>
    </row>
    <row r="298" spans="1:4" ht="12">
      <c r="A298" s="7">
        <v>40849</v>
      </c>
      <c r="B298" s="13" t="str">
        <f>IF((COUNTIF('Economy-issue-polls'!$A$2:$A$62,$A298)=0),"",(SUMIF('Economy-issue-polls'!$A$2:$A$62,$A298,'Economy-issue-polls'!$B$2:$B$62)/COUNTIF('Economy-issue-polls'!$A$2:$A$62,$A298)))</f>
        <v/>
      </c>
      <c r="C298" s="13">
        <f t="shared" si="9"/>
        <v>53.124503634184634</v>
      </c>
      <c r="D298" s="13">
        <f t="shared" si="8"/>
        <v>53.562251817092317</v>
      </c>
    </row>
    <row r="299" spans="1:4" ht="12">
      <c r="A299" s="7">
        <v>40850</v>
      </c>
      <c r="B299" s="13">
        <f>IF((COUNTIF('Economy-issue-polls'!$A$2:$A$62,$A299)=0),"",(SUMIF('Economy-issue-polls'!$A$2:$A$62,$A299,'Economy-issue-polls'!$B$2:$B$62)/COUNTIF('Economy-issue-polls'!$A$2:$A$62,$A299)))</f>
        <v>50</v>
      </c>
      <c r="C299" s="13">
        <f t="shared" si="9"/>
        <v>52.187152543929244</v>
      </c>
      <c r="D299" s="13">
        <f t="shared" si="8"/>
        <v>53.093576271964622</v>
      </c>
    </row>
    <row r="300" spans="1:4" ht="12">
      <c r="A300" s="7">
        <v>40851</v>
      </c>
      <c r="B300" s="13" t="str">
        <f>IF((COUNTIF('Economy-issue-polls'!$A$2:$A$62,$A300)=0),"",(SUMIF('Economy-issue-polls'!$A$2:$A$62,$A300,'Economy-issue-polls'!$B$2:$B$62)/COUNTIF('Economy-issue-polls'!$A$2:$A$62,$A300)))</f>
        <v/>
      </c>
      <c r="C300" s="13">
        <f t="shared" si="9"/>
        <v>52.187152543929244</v>
      </c>
      <c r="D300" s="13">
        <f t="shared" si="8"/>
        <v>53.093576271964622</v>
      </c>
    </row>
    <row r="301" spans="1:4" ht="12">
      <c r="A301" s="7">
        <v>40852</v>
      </c>
      <c r="B301" s="13" t="str">
        <f>IF((COUNTIF('Economy-issue-polls'!$A$2:$A$62,$A301)=0),"",(SUMIF('Economy-issue-polls'!$A$2:$A$62,$A301,'Economy-issue-polls'!$B$2:$B$62)/COUNTIF('Economy-issue-polls'!$A$2:$A$62,$A301)))</f>
        <v/>
      </c>
      <c r="C301" s="13">
        <f t="shared" si="9"/>
        <v>52.187152543929244</v>
      </c>
      <c r="D301" s="13">
        <f t="shared" si="8"/>
        <v>53.093576271964622</v>
      </c>
    </row>
    <row r="302" spans="1:4" ht="12">
      <c r="A302" s="7">
        <v>40853</v>
      </c>
      <c r="B302" s="13" t="str">
        <f>IF((COUNTIF('Economy-issue-polls'!$A$2:$A$62,$A302)=0),"",(SUMIF('Economy-issue-polls'!$A$2:$A$62,$A302,'Economy-issue-polls'!$B$2:$B$62)/COUNTIF('Economy-issue-polls'!$A$2:$A$62,$A302)))</f>
        <v/>
      </c>
      <c r="C302" s="13">
        <f t="shared" si="9"/>
        <v>52.187152543929244</v>
      </c>
      <c r="D302" s="13">
        <f t="shared" si="8"/>
        <v>53.093576271964622</v>
      </c>
    </row>
    <row r="303" spans="1:4" ht="12">
      <c r="A303" s="7">
        <v>40854</v>
      </c>
      <c r="B303" s="13" t="str">
        <f>IF((COUNTIF('Economy-issue-polls'!$A$2:$A$62,$A303)=0),"",(SUMIF('Economy-issue-polls'!$A$2:$A$62,$A303,'Economy-issue-polls'!$B$2:$B$62)/COUNTIF('Economy-issue-polls'!$A$2:$A$62,$A303)))</f>
        <v/>
      </c>
      <c r="C303" s="13">
        <f t="shared" si="9"/>
        <v>52.187152543929244</v>
      </c>
      <c r="D303" s="13">
        <f t="shared" si="8"/>
        <v>53.093576271964622</v>
      </c>
    </row>
    <row r="304" spans="1:4" ht="12">
      <c r="A304" s="7">
        <v>40855</v>
      </c>
      <c r="B304" s="13" t="str">
        <f>IF((COUNTIF('Economy-issue-polls'!$A$2:$A$62,$A304)=0),"",(SUMIF('Economy-issue-polls'!$A$2:$A$62,$A304,'Economy-issue-polls'!$B$2:$B$62)/COUNTIF('Economy-issue-polls'!$A$2:$A$62,$A304)))</f>
        <v/>
      </c>
      <c r="C304" s="13">
        <f t="shared" si="9"/>
        <v>52.187152543929244</v>
      </c>
      <c r="D304" s="13">
        <f t="shared" si="8"/>
        <v>53.093576271964622</v>
      </c>
    </row>
    <row r="305" spans="1:4" ht="12">
      <c r="A305" s="7">
        <v>40856</v>
      </c>
      <c r="B305" s="13" t="str">
        <f>IF((COUNTIF('Economy-issue-polls'!$A$2:$A$62,$A305)=0),"",(SUMIF('Economy-issue-polls'!$A$2:$A$62,$A305,'Economy-issue-polls'!$B$2:$B$62)/COUNTIF('Economy-issue-polls'!$A$2:$A$62,$A305)))</f>
        <v/>
      </c>
      <c r="C305" s="13">
        <f t="shared" si="9"/>
        <v>52.187152543929244</v>
      </c>
      <c r="D305" s="13">
        <f t="shared" si="8"/>
        <v>53.093576271964622</v>
      </c>
    </row>
    <row r="306" spans="1:4" ht="12">
      <c r="A306" s="7">
        <v>40857</v>
      </c>
      <c r="B306" s="13" t="str">
        <f>IF((COUNTIF('Economy-issue-polls'!$A$2:$A$62,$A306)=0),"",(SUMIF('Economy-issue-polls'!$A$2:$A$62,$A306,'Economy-issue-polls'!$B$2:$B$62)/COUNTIF('Economy-issue-polls'!$A$2:$A$62,$A306)))</f>
        <v/>
      </c>
      <c r="C306" s="13">
        <f t="shared" si="9"/>
        <v>52.187152543929244</v>
      </c>
      <c r="D306" s="13">
        <f t="shared" si="8"/>
        <v>53.093576271964622</v>
      </c>
    </row>
    <row r="307" spans="1:4" ht="12">
      <c r="A307" s="7">
        <v>40858</v>
      </c>
      <c r="B307" s="13" t="str">
        <f>IF((COUNTIF('Economy-issue-polls'!$A$2:$A$62,$A307)=0),"",(SUMIF('Economy-issue-polls'!$A$2:$A$62,$A307,'Economy-issue-polls'!$B$2:$B$62)/COUNTIF('Economy-issue-polls'!$A$2:$A$62,$A307)))</f>
        <v/>
      </c>
      <c r="C307" s="13">
        <f t="shared" si="9"/>
        <v>52.187152543929244</v>
      </c>
      <c r="D307" s="13">
        <f t="shared" si="8"/>
        <v>53.093576271964622</v>
      </c>
    </row>
    <row r="308" spans="1:4" ht="12">
      <c r="A308" s="7">
        <v>40859</v>
      </c>
      <c r="B308" s="13" t="str">
        <f>IF((COUNTIF('Economy-issue-polls'!$A$2:$A$62,$A308)=0),"",(SUMIF('Economy-issue-polls'!$A$2:$A$62,$A308,'Economy-issue-polls'!$B$2:$B$62)/COUNTIF('Economy-issue-polls'!$A$2:$A$62,$A308)))</f>
        <v/>
      </c>
      <c r="C308" s="13">
        <f t="shared" si="9"/>
        <v>52.187152543929244</v>
      </c>
      <c r="D308" s="13">
        <f t="shared" si="8"/>
        <v>53.093576271964622</v>
      </c>
    </row>
    <row r="309" spans="1:4" ht="12">
      <c r="A309" s="7">
        <v>40860</v>
      </c>
      <c r="B309" s="13" t="str">
        <f>IF((COUNTIF('Economy-issue-polls'!$A$2:$A$62,$A309)=0),"",(SUMIF('Economy-issue-polls'!$A$2:$A$62,$A309,'Economy-issue-polls'!$B$2:$B$62)/COUNTIF('Economy-issue-polls'!$A$2:$A$62,$A309)))</f>
        <v/>
      </c>
      <c r="C309" s="13">
        <f t="shared" si="9"/>
        <v>52.187152543929244</v>
      </c>
      <c r="D309" s="13">
        <f t="shared" si="8"/>
        <v>53.093576271964622</v>
      </c>
    </row>
    <row r="310" spans="1:4" ht="12">
      <c r="A310" s="7">
        <v>40861</v>
      </c>
      <c r="B310" s="13" t="str">
        <f>IF((COUNTIF('Economy-issue-polls'!$A$2:$A$62,$A310)=0),"",(SUMIF('Economy-issue-polls'!$A$2:$A$62,$A310,'Economy-issue-polls'!$B$2:$B$62)/COUNTIF('Economy-issue-polls'!$A$2:$A$62,$A310)))</f>
        <v/>
      </c>
      <c r="C310" s="13">
        <f t="shared" si="9"/>
        <v>52.187152543929244</v>
      </c>
      <c r="D310" s="13">
        <f t="shared" si="8"/>
        <v>53.093576271964622</v>
      </c>
    </row>
    <row r="311" spans="1:4" ht="12">
      <c r="A311" s="7">
        <v>40862</v>
      </c>
      <c r="B311" s="13" t="str">
        <f>IF((COUNTIF('Economy-issue-polls'!$A$2:$A$62,$A311)=0),"",(SUMIF('Economy-issue-polls'!$A$2:$A$62,$A311,'Economy-issue-polls'!$B$2:$B$62)/COUNTIF('Economy-issue-polls'!$A$2:$A$62,$A311)))</f>
        <v/>
      </c>
      <c r="C311" s="13">
        <f t="shared" si="9"/>
        <v>52.187152543929244</v>
      </c>
      <c r="D311" s="13">
        <f t="shared" si="8"/>
        <v>53.093576271964622</v>
      </c>
    </row>
    <row r="312" spans="1:4" ht="12">
      <c r="A312" s="7">
        <v>40863</v>
      </c>
      <c r="B312" s="13" t="str">
        <f>IF((COUNTIF('Economy-issue-polls'!$A$2:$A$62,$A312)=0),"",(SUMIF('Economy-issue-polls'!$A$2:$A$62,$A312,'Economy-issue-polls'!$B$2:$B$62)/COUNTIF('Economy-issue-polls'!$A$2:$A$62,$A312)))</f>
        <v/>
      </c>
      <c r="C312" s="13">
        <f t="shared" si="9"/>
        <v>52.187152543929244</v>
      </c>
      <c r="D312" s="13">
        <f t="shared" si="8"/>
        <v>53.093576271964622</v>
      </c>
    </row>
    <row r="313" spans="1:4" ht="12">
      <c r="A313" s="7">
        <v>40864</v>
      </c>
      <c r="B313" s="13" t="str">
        <f>IF((COUNTIF('Economy-issue-polls'!$A$2:$A$62,$A313)=0),"",(SUMIF('Economy-issue-polls'!$A$2:$A$62,$A313,'Economy-issue-polls'!$B$2:$B$62)/COUNTIF('Economy-issue-polls'!$A$2:$A$62,$A313)))</f>
        <v/>
      </c>
      <c r="C313" s="13">
        <f t="shared" si="9"/>
        <v>52.187152543929244</v>
      </c>
      <c r="D313" s="13">
        <f t="shared" si="8"/>
        <v>53.093576271964622</v>
      </c>
    </row>
    <row r="314" spans="1:4" ht="12">
      <c r="A314" s="7">
        <v>40865</v>
      </c>
      <c r="B314" s="13" t="str">
        <f>IF((COUNTIF('Economy-issue-polls'!$A$2:$A$62,$A314)=0),"",(SUMIF('Economy-issue-polls'!$A$2:$A$62,$A314,'Economy-issue-polls'!$B$2:$B$62)/COUNTIF('Economy-issue-polls'!$A$2:$A$62,$A314)))</f>
        <v/>
      </c>
      <c r="C314" s="13">
        <f t="shared" si="9"/>
        <v>52.187152543929244</v>
      </c>
      <c r="D314" s="13">
        <f t="shared" si="8"/>
        <v>53.093576271964622</v>
      </c>
    </row>
    <row r="315" spans="1:4" ht="12">
      <c r="A315" s="7">
        <v>40866</v>
      </c>
      <c r="B315" s="13" t="str">
        <f>IF((COUNTIF('Economy-issue-polls'!$A$2:$A$62,$A315)=0),"",(SUMIF('Economy-issue-polls'!$A$2:$A$62,$A315,'Economy-issue-polls'!$B$2:$B$62)/COUNTIF('Economy-issue-polls'!$A$2:$A$62,$A315)))</f>
        <v/>
      </c>
      <c r="C315" s="13">
        <f t="shared" si="9"/>
        <v>52.187152543929244</v>
      </c>
      <c r="D315" s="13">
        <f t="shared" si="8"/>
        <v>53.093576271964622</v>
      </c>
    </row>
    <row r="316" spans="1:4" ht="12">
      <c r="A316" s="7">
        <v>40867</v>
      </c>
      <c r="B316" s="13" t="str">
        <f>IF((COUNTIF('Economy-issue-polls'!$A$2:$A$62,$A316)=0),"",(SUMIF('Economy-issue-polls'!$A$2:$A$62,$A316,'Economy-issue-polls'!$B$2:$B$62)/COUNTIF('Economy-issue-polls'!$A$2:$A$62,$A316)))</f>
        <v/>
      </c>
      <c r="C316" s="13">
        <f t="shared" si="9"/>
        <v>52.187152543929244</v>
      </c>
      <c r="D316" s="13">
        <f t="shared" si="8"/>
        <v>53.093576271964622</v>
      </c>
    </row>
    <row r="317" spans="1:4" ht="12">
      <c r="A317" s="7">
        <v>40868</v>
      </c>
      <c r="B317" s="13" t="str">
        <f>IF((COUNTIF('Economy-issue-polls'!$A$2:$A$62,$A317)=0),"",(SUMIF('Economy-issue-polls'!$A$2:$A$62,$A317,'Economy-issue-polls'!$B$2:$B$62)/COUNTIF('Economy-issue-polls'!$A$2:$A$62,$A317)))</f>
        <v/>
      </c>
      <c r="C317" s="13">
        <f t="shared" si="9"/>
        <v>52.187152543929244</v>
      </c>
      <c r="D317" s="13">
        <f t="shared" si="8"/>
        <v>53.093576271964622</v>
      </c>
    </row>
    <row r="318" spans="1:4" ht="12">
      <c r="A318" s="7">
        <v>40869</v>
      </c>
      <c r="B318" s="13" t="str">
        <f>IF((COUNTIF('Economy-issue-polls'!$A$2:$A$62,$A318)=0),"",(SUMIF('Economy-issue-polls'!$A$2:$A$62,$A318,'Economy-issue-polls'!$B$2:$B$62)/COUNTIF('Economy-issue-polls'!$A$2:$A$62,$A318)))</f>
        <v/>
      </c>
      <c r="C318" s="13">
        <f t="shared" si="9"/>
        <v>52.187152543929244</v>
      </c>
      <c r="D318" s="13">
        <f t="shared" si="8"/>
        <v>53.093576271964622</v>
      </c>
    </row>
    <row r="319" spans="1:4" ht="12">
      <c r="A319" s="7">
        <v>40870</v>
      </c>
      <c r="B319" s="13" t="str">
        <f>IF((COUNTIF('Economy-issue-polls'!$A$2:$A$62,$A319)=0),"",(SUMIF('Economy-issue-polls'!$A$2:$A$62,$A319,'Economy-issue-polls'!$B$2:$B$62)/COUNTIF('Economy-issue-polls'!$A$2:$A$62,$A319)))</f>
        <v/>
      </c>
      <c r="C319" s="13">
        <f t="shared" si="9"/>
        <v>52.187152543929244</v>
      </c>
      <c r="D319" s="13">
        <f t="shared" si="8"/>
        <v>53.093576271964622</v>
      </c>
    </row>
    <row r="320" spans="1:4" ht="12">
      <c r="A320" s="7">
        <v>40871</v>
      </c>
      <c r="B320" s="13" t="str">
        <f>IF((COUNTIF('Economy-issue-polls'!$A$2:$A$62,$A320)=0),"",(SUMIF('Economy-issue-polls'!$A$2:$A$62,$A320,'Economy-issue-polls'!$B$2:$B$62)/COUNTIF('Economy-issue-polls'!$A$2:$A$62,$A320)))</f>
        <v/>
      </c>
      <c r="C320" s="13">
        <f t="shared" si="9"/>
        <v>52.187152543929244</v>
      </c>
      <c r="D320" s="13">
        <f t="shared" si="8"/>
        <v>53.093576271964622</v>
      </c>
    </row>
    <row r="321" spans="1:4" ht="12">
      <c r="A321" s="7">
        <v>40872</v>
      </c>
      <c r="B321" s="13" t="str">
        <f>IF((COUNTIF('Economy-issue-polls'!$A$2:$A$62,$A321)=0),"",(SUMIF('Economy-issue-polls'!$A$2:$A$62,$A321,'Economy-issue-polls'!$B$2:$B$62)/COUNTIF('Economy-issue-polls'!$A$2:$A$62,$A321)))</f>
        <v/>
      </c>
      <c r="C321" s="13">
        <f t="shared" si="9"/>
        <v>52.187152543929244</v>
      </c>
      <c r="D321" s="13">
        <f t="shared" si="8"/>
        <v>53.093576271964622</v>
      </c>
    </row>
    <row r="322" spans="1:4" ht="12">
      <c r="A322" s="7">
        <v>40873</v>
      </c>
      <c r="B322" s="13" t="str">
        <f>IF((COUNTIF('Economy-issue-polls'!$A$2:$A$62,$A322)=0),"",(SUMIF('Economy-issue-polls'!$A$2:$A$62,$A322,'Economy-issue-polls'!$B$2:$B$62)/COUNTIF('Economy-issue-polls'!$A$2:$A$62,$A322)))</f>
        <v/>
      </c>
      <c r="C322" s="13">
        <f t="shared" si="9"/>
        <v>52.187152543929244</v>
      </c>
      <c r="D322" s="13">
        <f t="shared" ref="D322:D385" si="10">27+(0.5*C322)</f>
        <v>53.093576271964622</v>
      </c>
    </row>
    <row r="323" spans="1:4" ht="12">
      <c r="A323" s="7">
        <v>40874</v>
      </c>
      <c r="B323" s="13" t="str">
        <f>IF((COUNTIF('Economy-issue-polls'!$A$2:$A$62,$A323)=0),"",(SUMIF('Economy-issue-polls'!$A$2:$A$62,$A323,'Economy-issue-polls'!$B$2:$B$62)/COUNTIF('Economy-issue-polls'!$A$2:$A$62,$A323)))</f>
        <v/>
      </c>
      <c r="C323" s="13">
        <f t="shared" ref="C323:C386" si="11">IF((B323=""),C322,((0.3*B323)+(0.7*C322)))</f>
        <v>52.187152543929244</v>
      </c>
      <c r="D323" s="13">
        <f t="shared" si="10"/>
        <v>53.093576271964622</v>
      </c>
    </row>
    <row r="324" spans="1:4" ht="12">
      <c r="A324" s="7">
        <v>40875</v>
      </c>
      <c r="B324" s="13" t="str">
        <f>IF((COUNTIF('Economy-issue-polls'!$A$2:$A$62,$A324)=0),"",(SUMIF('Economy-issue-polls'!$A$2:$A$62,$A324,'Economy-issue-polls'!$B$2:$B$62)/COUNTIF('Economy-issue-polls'!$A$2:$A$62,$A324)))</f>
        <v/>
      </c>
      <c r="C324" s="13">
        <f t="shared" si="11"/>
        <v>52.187152543929244</v>
      </c>
      <c r="D324" s="13">
        <f t="shared" si="10"/>
        <v>53.093576271964622</v>
      </c>
    </row>
    <row r="325" spans="1:4" ht="12">
      <c r="A325" s="7">
        <v>40876</v>
      </c>
      <c r="B325" s="13" t="str">
        <f>IF((COUNTIF('Economy-issue-polls'!$A$2:$A$62,$A325)=0),"",(SUMIF('Economy-issue-polls'!$A$2:$A$62,$A325,'Economy-issue-polls'!$B$2:$B$62)/COUNTIF('Economy-issue-polls'!$A$2:$A$62,$A325)))</f>
        <v/>
      </c>
      <c r="C325" s="13">
        <f t="shared" si="11"/>
        <v>52.187152543929244</v>
      </c>
      <c r="D325" s="13">
        <f t="shared" si="10"/>
        <v>53.093576271964622</v>
      </c>
    </row>
    <row r="326" spans="1:4" ht="12">
      <c r="A326" s="7">
        <v>40877</v>
      </c>
      <c r="B326" s="13" t="str">
        <f>IF((COUNTIF('Economy-issue-polls'!$A$2:$A$62,$A326)=0),"",(SUMIF('Economy-issue-polls'!$A$2:$A$62,$A326,'Economy-issue-polls'!$B$2:$B$62)/COUNTIF('Economy-issue-polls'!$A$2:$A$62,$A326)))</f>
        <v/>
      </c>
      <c r="C326" s="13">
        <f t="shared" si="11"/>
        <v>52.187152543929244</v>
      </c>
      <c r="D326" s="13">
        <f t="shared" si="10"/>
        <v>53.093576271964622</v>
      </c>
    </row>
    <row r="327" spans="1:4" ht="12">
      <c r="A327" s="7">
        <v>40878</v>
      </c>
      <c r="B327" s="13" t="str">
        <f>IF((COUNTIF('Economy-issue-polls'!$A$2:$A$62,$A327)=0),"",(SUMIF('Economy-issue-polls'!$A$2:$A$62,$A327,'Economy-issue-polls'!$B$2:$B$62)/COUNTIF('Economy-issue-polls'!$A$2:$A$62,$A327)))</f>
        <v/>
      </c>
      <c r="C327" s="13">
        <f t="shared" si="11"/>
        <v>52.187152543929244</v>
      </c>
      <c r="D327" s="13">
        <f t="shared" si="10"/>
        <v>53.093576271964622</v>
      </c>
    </row>
    <row r="328" spans="1:4" ht="12">
      <c r="A328" s="7">
        <v>40879</v>
      </c>
      <c r="B328" s="13" t="str">
        <f>IF((COUNTIF('Economy-issue-polls'!$A$2:$A$62,$A328)=0),"",(SUMIF('Economy-issue-polls'!$A$2:$A$62,$A328,'Economy-issue-polls'!$B$2:$B$62)/COUNTIF('Economy-issue-polls'!$A$2:$A$62,$A328)))</f>
        <v/>
      </c>
      <c r="C328" s="13">
        <f t="shared" si="11"/>
        <v>52.187152543929244</v>
      </c>
      <c r="D328" s="13">
        <f t="shared" si="10"/>
        <v>53.093576271964622</v>
      </c>
    </row>
    <row r="329" spans="1:4" ht="12">
      <c r="A329" s="7">
        <v>40880</v>
      </c>
      <c r="B329" s="13" t="str">
        <f>IF((COUNTIF('Economy-issue-polls'!$A$2:$A$62,$A329)=0),"",(SUMIF('Economy-issue-polls'!$A$2:$A$62,$A329,'Economy-issue-polls'!$B$2:$B$62)/COUNTIF('Economy-issue-polls'!$A$2:$A$62,$A329)))</f>
        <v/>
      </c>
      <c r="C329" s="13">
        <f t="shared" si="11"/>
        <v>52.187152543929244</v>
      </c>
      <c r="D329" s="13">
        <f t="shared" si="10"/>
        <v>53.093576271964622</v>
      </c>
    </row>
    <row r="330" spans="1:4" ht="12">
      <c r="A330" s="7">
        <v>40881</v>
      </c>
      <c r="B330" s="13" t="str">
        <f>IF((COUNTIF('Economy-issue-polls'!$A$2:$A$62,$A330)=0),"",(SUMIF('Economy-issue-polls'!$A$2:$A$62,$A330,'Economy-issue-polls'!$B$2:$B$62)/COUNTIF('Economy-issue-polls'!$A$2:$A$62,$A330)))</f>
        <v/>
      </c>
      <c r="C330" s="13">
        <f t="shared" si="11"/>
        <v>52.187152543929244</v>
      </c>
      <c r="D330" s="13">
        <f t="shared" si="10"/>
        <v>53.093576271964622</v>
      </c>
    </row>
    <row r="331" spans="1:4" ht="12">
      <c r="A331" s="7">
        <v>40882</v>
      </c>
      <c r="B331" s="13" t="str">
        <f>IF((COUNTIF('Economy-issue-polls'!$A$2:$A$62,$A331)=0),"",(SUMIF('Economy-issue-polls'!$A$2:$A$62,$A331,'Economy-issue-polls'!$B$2:$B$62)/COUNTIF('Economy-issue-polls'!$A$2:$A$62,$A331)))</f>
        <v/>
      </c>
      <c r="C331" s="13">
        <f t="shared" si="11"/>
        <v>52.187152543929244</v>
      </c>
      <c r="D331" s="13">
        <f t="shared" si="10"/>
        <v>53.093576271964622</v>
      </c>
    </row>
    <row r="332" spans="1:4" ht="12">
      <c r="A332" s="7">
        <v>40883</v>
      </c>
      <c r="B332" s="13" t="str">
        <f>IF((COUNTIF('Economy-issue-polls'!$A$2:$A$62,$A332)=0),"",(SUMIF('Economy-issue-polls'!$A$2:$A$62,$A332,'Economy-issue-polls'!$B$2:$B$62)/COUNTIF('Economy-issue-polls'!$A$2:$A$62,$A332)))</f>
        <v/>
      </c>
      <c r="C332" s="13">
        <f t="shared" si="11"/>
        <v>52.187152543929244</v>
      </c>
      <c r="D332" s="13">
        <f t="shared" si="10"/>
        <v>53.093576271964622</v>
      </c>
    </row>
    <row r="333" spans="1:4" ht="12">
      <c r="A333" s="7">
        <v>40884</v>
      </c>
      <c r="B333" s="13" t="str">
        <f>IF((COUNTIF('Economy-issue-polls'!$A$2:$A$62,$A333)=0),"",(SUMIF('Economy-issue-polls'!$A$2:$A$62,$A333,'Economy-issue-polls'!$B$2:$B$62)/COUNTIF('Economy-issue-polls'!$A$2:$A$62,$A333)))</f>
        <v/>
      </c>
      <c r="C333" s="13">
        <f t="shared" si="11"/>
        <v>52.187152543929244</v>
      </c>
      <c r="D333" s="13">
        <f t="shared" si="10"/>
        <v>53.093576271964622</v>
      </c>
    </row>
    <row r="334" spans="1:4" ht="12">
      <c r="A334" s="7">
        <v>40885</v>
      </c>
      <c r="B334" s="13" t="str">
        <f>IF((COUNTIF('Economy-issue-polls'!$A$2:$A$62,$A334)=0),"",(SUMIF('Economy-issue-polls'!$A$2:$A$62,$A334,'Economy-issue-polls'!$B$2:$B$62)/COUNTIF('Economy-issue-polls'!$A$2:$A$62,$A334)))</f>
        <v/>
      </c>
      <c r="C334" s="13">
        <f t="shared" si="11"/>
        <v>52.187152543929244</v>
      </c>
      <c r="D334" s="13">
        <f t="shared" si="10"/>
        <v>53.093576271964622</v>
      </c>
    </row>
    <row r="335" spans="1:4" ht="12">
      <c r="A335" s="7">
        <v>40886</v>
      </c>
      <c r="B335" s="13" t="str">
        <f>IF((COUNTIF('Economy-issue-polls'!$A$2:$A$62,$A335)=0),"",(SUMIF('Economy-issue-polls'!$A$2:$A$62,$A335,'Economy-issue-polls'!$B$2:$B$62)/COUNTIF('Economy-issue-polls'!$A$2:$A$62,$A335)))</f>
        <v/>
      </c>
      <c r="C335" s="13">
        <f t="shared" si="11"/>
        <v>52.187152543929244</v>
      </c>
      <c r="D335" s="13">
        <f t="shared" si="10"/>
        <v>53.093576271964622</v>
      </c>
    </row>
    <row r="336" spans="1:4" ht="12">
      <c r="A336" s="7">
        <v>40887</v>
      </c>
      <c r="B336" s="13" t="str">
        <f>IF((COUNTIF('Economy-issue-polls'!$A$2:$A$62,$A336)=0),"",(SUMIF('Economy-issue-polls'!$A$2:$A$62,$A336,'Economy-issue-polls'!$B$2:$B$62)/COUNTIF('Economy-issue-polls'!$A$2:$A$62,$A336)))</f>
        <v/>
      </c>
      <c r="C336" s="13">
        <f t="shared" si="11"/>
        <v>52.187152543929244</v>
      </c>
      <c r="D336" s="13">
        <f t="shared" si="10"/>
        <v>53.093576271964622</v>
      </c>
    </row>
    <row r="337" spans="1:4" ht="12">
      <c r="A337" s="7">
        <v>40888</v>
      </c>
      <c r="B337" s="13" t="str">
        <f>IF((COUNTIF('Economy-issue-polls'!$A$2:$A$62,$A337)=0),"",(SUMIF('Economy-issue-polls'!$A$2:$A$62,$A337,'Economy-issue-polls'!$B$2:$B$62)/COUNTIF('Economy-issue-polls'!$A$2:$A$62,$A337)))</f>
        <v/>
      </c>
      <c r="C337" s="13">
        <f t="shared" si="11"/>
        <v>52.187152543929244</v>
      </c>
      <c r="D337" s="13">
        <f t="shared" si="10"/>
        <v>53.093576271964622</v>
      </c>
    </row>
    <row r="338" spans="1:4" ht="12">
      <c r="A338" s="7">
        <v>40889</v>
      </c>
      <c r="B338" s="13" t="str">
        <f>IF((COUNTIF('Economy-issue-polls'!$A$2:$A$62,$A338)=0),"",(SUMIF('Economy-issue-polls'!$A$2:$A$62,$A338,'Economy-issue-polls'!$B$2:$B$62)/COUNTIF('Economy-issue-polls'!$A$2:$A$62,$A338)))</f>
        <v/>
      </c>
      <c r="C338" s="13">
        <f t="shared" si="11"/>
        <v>52.187152543929244</v>
      </c>
      <c r="D338" s="13">
        <f t="shared" si="10"/>
        <v>53.093576271964622</v>
      </c>
    </row>
    <row r="339" spans="1:4" ht="12">
      <c r="A339" s="7">
        <v>40890</v>
      </c>
      <c r="B339" s="13" t="str">
        <f>IF((COUNTIF('Economy-issue-polls'!$A$2:$A$62,$A339)=0),"",(SUMIF('Economy-issue-polls'!$A$2:$A$62,$A339,'Economy-issue-polls'!$B$2:$B$62)/COUNTIF('Economy-issue-polls'!$A$2:$A$62,$A339)))</f>
        <v/>
      </c>
      <c r="C339" s="13">
        <f t="shared" si="11"/>
        <v>52.187152543929244</v>
      </c>
      <c r="D339" s="13">
        <f t="shared" si="10"/>
        <v>53.093576271964622</v>
      </c>
    </row>
    <row r="340" spans="1:4" ht="12">
      <c r="A340" s="7">
        <v>40891</v>
      </c>
      <c r="B340" s="13" t="str">
        <f>IF((COUNTIF('Economy-issue-polls'!$A$2:$A$62,$A340)=0),"",(SUMIF('Economy-issue-polls'!$A$2:$A$62,$A340,'Economy-issue-polls'!$B$2:$B$62)/COUNTIF('Economy-issue-polls'!$A$2:$A$62,$A340)))</f>
        <v/>
      </c>
      <c r="C340" s="13">
        <f t="shared" si="11"/>
        <v>52.187152543929244</v>
      </c>
      <c r="D340" s="13">
        <f t="shared" si="10"/>
        <v>53.093576271964622</v>
      </c>
    </row>
    <row r="341" spans="1:4" ht="12">
      <c r="A341" s="7">
        <v>40892</v>
      </c>
      <c r="B341" s="13" t="str">
        <f>IF((COUNTIF('Economy-issue-polls'!$A$2:$A$62,$A341)=0),"",(SUMIF('Economy-issue-polls'!$A$2:$A$62,$A341,'Economy-issue-polls'!$B$2:$B$62)/COUNTIF('Economy-issue-polls'!$A$2:$A$62,$A341)))</f>
        <v/>
      </c>
      <c r="C341" s="13">
        <f t="shared" si="11"/>
        <v>52.187152543929244</v>
      </c>
      <c r="D341" s="13">
        <f t="shared" si="10"/>
        <v>53.093576271964622</v>
      </c>
    </row>
    <row r="342" spans="1:4" ht="12">
      <c r="A342" s="7">
        <v>40893</v>
      </c>
      <c r="B342" s="13" t="str">
        <f>IF((COUNTIF('Economy-issue-polls'!$A$2:$A$62,$A342)=0),"",(SUMIF('Economy-issue-polls'!$A$2:$A$62,$A342,'Economy-issue-polls'!$B$2:$B$62)/COUNTIF('Economy-issue-polls'!$A$2:$A$62,$A342)))</f>
        <v/>
      </c>
      <c r="C342" s="13">
        <f t="shared" si="11"/>
        <v>52.187152543929244</v>
      </c>
      <c r="D342" s="13">
        <f t="shared" si="10"/>
        <v>53.093576271964622</v>
      </c>
    </row>
    <row r="343" spans="1:4" ht="12">
      <c r="A343" s="7">
        <v>40894</v>
      </c>
      <c r="B343" s="13" t="str">
        <f>IF((COUNTIF('Economy-issue-polls'!$A$2:$A$62,$A343)=0),"",(SUMIF('Economy-issue-polls'!$A$2:$A$62,$A343,'Economy-issue-polls'!$B$2:$B$62)/COUNTIF('Economy-issue-polls'!$A$2:$A$62,$A343)))</f>
        <v/>
      </c>
      <c r="C343" s="13">
        <f t="shared" si="11"/>
        <v>52.187152543929244</v>
      </c>
      <c r="D343" s="13">
        <f t="shared" si="10"/>
        <v>53.093576271964622</v>
      </c>
    </row>
    <row r="344" spans="1:4" ht="12">
      <c r="A344" s="7">
        <v>40895</v>
      </c>
      <c r="B344" s="13">
        <f>IF((COUNTIF('Economy-issue-polls'!$A$2:$A$62,$A344)=0),"",(SUMIF('Economy-issue-polls'!$A$2:$A$62,$A344,'Economy-issue-polls'!$B$2:$B$62)/COUNTIF('Economy-issue-polls'!$A$2:$A$62,$A344)))</f>
        <v>52.380952380952387</v>
      </c>
      <c r="C344" s="13">
        <f t="shared" si="11"/>
        <v>52.245292495036182</v>
      </c>
      <c r="D344" s="13">
        <f t="shared" si="10"/>
        <v>53.122646247518091</v>
      </c>
    </row>
    <row r="345" spans="1:4" ht="12">
      <c r="A345" s="7">
        <v>40896</v>
      </c>
      <c r="B345" s="13" t="str">
        <f>IF((COUNTIF('Economy-issue-polls'!$A$2:$A$62,$A345)=0),"",(SUMIF('Economy-issue-polls'!$A$2:$A$62,$A345,'Economy-issue-polls'!$B$2:$B$62)/COUNTIF('Economy-issue-polls'!$A$2:$A$62,$A345)))</f>
        <v/>
      </c>
      <c r="C345" s="13">
        <f t="shared" si="11"/>
        <v>52.245292495036182</v>
      </c>
      <c r="D345" s="13">
        <f t="shared" si="10"/>
        <v>53.122646247518091</v>
      </c>
    </row>
    <row r="346" spans="1:4" ht="12">
      <c r="A346" s="7">
        <v>40897</v>
      </c>
      <c r="B346" s="13" t="str">
        <f>IF((COUNTIF('Economy-issue-polls'!$A$2:$A$62,$A346)=0),"",(SUMIF('Economy-issue-polls'!$A$2:$A$62,$A346,'Economy-issue-polls'!$B$2:$B$62)/COUNTIF('Economy-issue-polls'!$A$2:$A$62,$A346)))</f>
        <v/>
      </c>
      <c r="C346" s="13">
        <f t="shared" si="11"/>
        <v>52.245292495036182</v>
      </c>
      <c r="D346" s="13">
        <f t="shared" si="10"/>
        <v>53.122646247518091</v>
      </c>
    </row>
    <row r="347" spans="1:4" ht="12">
      <c r="A347" s="7">
        <v>40898</v>
      </c>
      <c r="B347" s="13" t="str">
        <f>IF((COUNTIF('Economy-issue-polls'!$A$2:$A$62,$A347)=0),"",(SUMIF('Economy-issue-polls'!$A$2:$A$62,$A347,'Economy-issue-polls'!$B$2:$B$62)/COUNTIF('Economy-issue-polls'!$A$2:$A$62,$A347)))</f>
        <v/>
      </c>
      <c r="C347" s="13">
        <f t="shared" si="11"/>
        <v>52.245292495036182</v>
      </c>
      <c r="D347" s="13">
        <f t="shared" si="10"/>
        <v>53.122646247518091</v>
      </c>
    </row>
    <row r="348" spans="1:4" ht="12">
      <c r="A348" s="7">
        <v>40899</v>
      </c>
      <c r="B348" s="13" t="str">
        <f>IF((COUNTIF('Economy-issue-polls'!$A$2:$A$62,$A348)=0),"",(SUMIF('Economy-issue-polls'!$A$2:$A$62,$A348,'Economy-issue-polls'!$B$2:$B$62)/COUNTIF('Economy-issue-polls'!$A$2:$A$62,$A348)))</f>
        <v/>
      </c>
      <c r="C348" s="13">
        <f t="shared" si="11"/>
        <v>52.245292495036182</v>
      </c>
      <c r="D348" s="13">
        <f t="shared" si="10"/>
        <v>53.122646247518091</v>
      </c>
    </row>
    <row r="349" spans="1:4" ht="12">
      <c r="A349" s="7">
        <v>40900</v>
      </c>
      <c r="B349" s="13" t="str">
        <f>IF((COUNTIF('Economy-issue-polls'!$A$2:$A$62,$A349)=0),"",(SUMIF('Economy-issue-polls'!$A$2:$A$62,$A349,'Economy-issue-polls'!$B$2:$B$62)/COUNTIF('Economy-issue-polls'!$A$2:$A$62,$A349)))</f>
        <v/>
      </c>
      <c r="C349" s="13">
        <f t="shared" si="11"/>
        <v>52.245292495036182</v>
      </c>
      <c r="D349" s="13">
        <f t="shared" si="10"/>
        <v>53.122646247518091</v>
      </c>
    </row>
    <row r="350" spans="1:4" ht="12">
      <c r="A350" s="7">
        <v>40901</v>
      </c>
      <c r="B350" s="13" t="str">
        <f>IF((COUNTIF('Economy-issue-polls'!$A$2:$A$62,$A350)=0),"",(SUMIF('Economy-issue-polls'!$A$2:$A$62,$A350,'Economy-issue-polls'!$B$2:$B$62)/COUNTIF('Economy-issue-polls'!$A$2:$A$62,$A350)))</f>
        <v/>
      </c>
      <c r="C350" s="13">
        <f t="shared" si="11"/>
        <v>52.245292495036182</v>
      </c>
      <c r="D350" s="13">
        <f t="shared" si="10"/>
        <v>53.122646247518091</v>
      </c>
    </row>
    <row r="351" spans="1:4" ht="12">
      <c r="A351" s="7">
        <v>40902</v>
      </c>
      <c r="B351" s="13" t="str">
        <f>IF((COUNTIF('Economy-issue-polls'!$A$2:$A$62,$A351)=0),"",(SUMIF('Economy-issue-polls'!$A$2:$A$62,$A351,'Economy-issue-polls'!$B$2:$B$62)/COUNTIF('Economy-issue-polls'!$A$2:$A$62,$A351)))</f>
        <v/>
      </c>
      <c r="C351" s="13">
        <f t="shared" si="11"/>
        <v>52.245292495036182</v>
      </c>
      <c r="D351" s="13">
        <f t="shared" si="10"/>
        <v>53.122646247518091</v>
      </c>
    </row>
    <row r="352" spans="1:4" ht="12">
      <c r="A352" s="7">
        <v>40903</v>
      </c>
      <c r="B352" s="13" t="str">
        <f>IF((COUNTIF('Economy-issue-polls'!$A$2:$A$62,$A352)=0),"",(SUMIF('Economy-issue-polls'!$A$2:$A$62,$A352,'Economy-issue-polls'!$B$2:$B$62)/COUNTIF('Economy-issue-polls'!$A$2:$A$62,$A352)))</f>
        <v/>
      </c>
      <c r="C352" s="13">
        <f t="shared" si="11"/>
        <v>52.245292495036182</v>
      </c>
      <c r="D352" s="13">
        <f t="shared" si="10"/>
        <v>53.122646247518091</v>
      </c>
    </row>
    <row r="353" spans="1:4" ht="12">
      <c r="A353" s="7">
        <v>40904</v>
      </c>
      <c r="B353" s="13" t="str">
        <f>IF((COUNTIF('Economy-issue-polls'!$A$2:$A$62,$A353)=0),"",(SUMIF('Economy-issue-polls'!$A$2:$A$62,$A353,'Economy-issue-polls'!$B$2:$B$62)/COUNTIF('Economy-issue-polls'!$A$2:$A$62,$A353)))</f>
        <v/>
      </c>
      <c r="C353" s="13">
        <f t="shared" si="11"/>
        <v>52.245292495036182</v>
      </c>
      <c r="D353" s="13">
        <f t="shared" si="10"/>
        <v>53.122646247518091</v>
      </c>
    </row>
    <row r="354" spans="1:4" ht="12">
      <c r="A354" s="7">
        <v>40905</v>
      </c>
      <c r="B354" s="13" t="str">
        <f>IF((COUNTIF('Economy-issue-polls'!$A$2:$A$62,$A354)=0),"",(SUMIF('Economy-issue-polls'!$A$2:$A$62,$A354,'Economy-issue-polls'!$B$2:$B$62)/COUNTIF('Economy-issue-polls'!$A$2:$A$62,$A354)))</f>
        <v/>
      </c>
      <c r="C354" s="13">
        <f t="shared" si="11"/>
        <v>52.245292495036182</v>
      </c>
      <c r="D354" s="13">
        <f t="shared" si="10"/>
        <v>53.122646247518091</v>
      </c>
    </row>
    <row r="355" spans="1:4" ht="12">
      <c r="A355" s="7">
        <v>40906</v>
      </c>
      <c r="B355" s="13" t="str">
        <f>IF((COUNTIF('Economy-issue-polls'!$A$2:$A$62,$A355)=0),"",(SUMIF('Economy-issue-polls'!$A$2:$A$62,$A355,'Economy-issue-polls'!$B$2:$B$62)/COUNTIF('Economy-issue-polls'!$A$2:$A$62,$A355)))</f>
        <v/>
      </c>
      <c r="C355" s="13">
        <f t="shared" si="11"/>
        <v>52.245292495036182</v>
      </c>
      <c r="D355" s="13">
        <f t="shared" si="10"/>
        <v>53.122646247518091</v>
      </c>
    </row>
    <row r="356" spans="1:4" ht="12">
      <c r="A356" s="7">
        <v>40907</v>
      </c>
      <c r="B356" s="13" t="str">
        <f>IF((COUNTIF('Economy-issue-polls'!$A$2:$A$62,$A356)=0),"",(SUMIF('Economy-issue-polls'!$A$2:$A$62,$A356,'Economy-issue-polls'!$B$2:$B$62)/COUNTIF('Economy-issue-polls'!$A$2:$A$62,$A356)))</f>
        <v/>
      </c>
      <c r="C356" s="13">
        <f t="shared" si="11"/>
        <v>52.245292495036182</v>
      </c>
      <c r="D356" s="13">
        <f t="shared" si="10"/>
        <v>53.122646247518091</v>
      </c>
    </row>
    <row r="357" spans="1:4" ht="12">
      <c r="A357" s="7">
        <v>40908</v>
      </c>
      <c r="B357" s="13" t="str">
        <f>IF((COUNTIF('Economy-issue-polls'!$A$2:$A$62,$A357)=0),"",(SUMIF('Economy-issue-polls'!$A$2:$A$62,$A357,'Economy-issue-polls'!$B$2:$B$62)/COUNTIF('Economy-issue-polls'!$A$2:$A$62,$A357)))</f>
        <v/>
      </c>
      <c r="C357" s="13">
        <f t="shared" si="11"/>
        <v>52.245292495036182</v>
      </c>
      <c r="D357" s="13">
        <f t="shared" si="10"/>
        <v>53.122646247518091</v>
      </c>
    </row>
    <row r="358" spans="1:4" ht="12">
      <c r="A358" s="7">
        <v>40909</v>
      </c>
      <c r="B358" s="13" t="str">
        <f>IF((COUNTIF('Economy-issue-polls'!$A$2:$A$62,$A358)=0),"",(SUMIF('Economy-issue-polls'!$A$2:$A$62,$A358,'Economy-issue-polls'!$B$2:$B$62)/COUNTIF('Economy-issue-polls'!$A$2:$A$62,$A358)))</f>
        <v/>
      </c>
      <c r="C358" s="13">
        <f t="shared" si="11"/>
        <v>52.245292495036182</v>
      </c>
      <c r="D358" s="13">
        <f t="shared" si="10"/>
        <v>53.122646247518091</v>
      </c>
    </row>
    <row r="359" spans="1:4" ht="12">
      <c r="A359" s="7">
        <v>40910</v>
      </c>
      <c r="B359" s="13" t="str">
        <f>IF((COUNTIF('Economy-issue-polls'!$A$2:$A$62,$A359)=0),"",(SUMIF('Economy-issue-polls'!$A$2:$A$62,$A359,'Economy-issue-polls'!$B$2:$B$62)/COUNTIF('Economy-issue-polls'!$A$2:$A$62,$A359)))</f>
        <v/>
      </c>
      <c r="C359" s="13">
        <f t="shared" si="11"/>
        <v>52.245292495036182</v>
      </c>
      <c r="D359" s="13">
        <f t="shared" si="10"/>
        <v>53.122646247518091</v>
      </c>
    </row>
    <row r="360" spans="1:4" ht="12">
      <c r="A360" s="7">
        <v>40911</v>
      </c>
      <c r="B360" s="13" t="str">
        <f>IF((COUNTIF('Economy-issue-polls'!$A$2:$A$62,$A360)=0),"",(SUMIF('Economy-issue-polls'!$A$2:$A$62,$A360,'Economy-issue-polls'!$B$2:$B$62)/COUNTIF('Economy-issue-polls'!$A$2:$A$62,$A360)))</f>
        <v/>
      </c>
      <c r="C360" s="13">
        <f t="shared" si="11"/>
        <v>52.245292495036182</v>
      </c>
      <c r="D360" s="13">
        <f t="shared" si="10"/>
        <v>53.122646247518091</v>
      </c>
    </row>
    <row r="361" spans="1:4" ht="12">
      <c r="A361" s="7">
        <v>40912</v>
      </c>
      <c r="B361" s="13" t="str">
        <f>IF((COUNTIF('Economy-issue-polls'!$A$2:$A$62,$A361)=0),"",(SUMIF('Economy-issue-polls'!$A$2:$A$62,$A361,'Economy-issue-polls'!$B$2:$B$62)/COUNTIF('Economy-issue-polls'!$A$2:$A$62,$A361)))</f>
        <v/>
      </c>
      <c r="C361" s="13">
        <f t="shared" si="11"/>
        <v>52.245292495036182</v>
      </c>
      <c r="D361" s="13">
        <f t="shared" si="10"/>
        <v>53.122646247518091</v>
      </c>
    </row>
    <row r="362" spans="1:4" ht="12">
      <c r="A362" s="7">
        <v>40913</v>
      </c>
      <c r="B362" s="13" t="str">
        <f>IF((COUNTIF('Economy-issue-polls'!$A$2:$A$62,$A362)=0),"",(SUMIF('Economy-issue-polls'!$A$2:$A$62,$A362,'Economy-issue-polls'!$B$2:$B$62)/COUNTIF('Economy-issue-polls'!$A$2:$A$62,$A362)))</f>
        <v/>
      </c>
      <c r="C362" s="13">
        <f t="shared" si="11"/>
        <v>52.245292495036182</v>
      </c>
      <c r="D362" s="13">
        <f t="shared" si="10"/>
        <v>53.122646247518091</v>
      </c>
    </row>
    <row r="363" spans="1:4" ht="12">
      <c r="A363" s="7">
        <v>40914</v>
      </c>
      <c r="B363" s="13" t="str">
        <f>IF((COUNTIF('Economy-issue-polls'!$A$2:$A$62,$A363)=0),"",(SUMIF('Economy-issue-polls'!$A$2:$A$62,$A363,'Economy-issue-polls'!$B$2:$B$62)/COUNTIF('Economy-issue-polls'!$A$2:$A$62,$A363)))</f>
        <v/>
      </c>
      <c r="C363" s="13">
        <f t="shared" si="11"/>
        <v>52.245292495036182</v>
      </c>
      <c r="D363" s="13">
        <f t="shared" si="10"/>
        <v>53.122646247518091</v>
      </c>
    </row>
    <row r="364" spans="1:4" ht="12">
      <c r="A364" s="7">
        <v>40915</v>
      </c>
      <c r="B364" s="13" t="str">
        <f>IF((COUNTIF('Economy-issue-polls'!$A$2:$A$62,$A364)=0),"",(SUMIF('Economy-issue-polls'!$A$2:$A$62,$A364,'Economy-issue-polls'!$B$2:$B$62)/COUNTIF('Economy-issue-polls'!$A$2:$A$62,$A364)))</f>
        <v/>
      </c>
      <c r="C364" s="13">
        <f t="shared" si="11"/>
        <v>52.245292495036182</v>
      </c>
      <c r="D364" s="13">
        <f t="shared" si="10"/>
        <v>53.122646247518091</v>
      </c>
    </row>
    <row r="365" spans="1:4" ht="12">
      <c r="A365" s="7">
        <v>40916</v>
      </c>
      <c r="B365" s="13" t="str">
        <f>IF((COUNTIF('Economy-issue-polls'!$A$2:$A$62,$A365)=0),"",(SUMIF('Economy-issue-polls'!$A$2:$A$62,$A365,'Economy-issue-polls'!$B$2:$B$62)/COUNTIF('Economy-issue-polls'!$A$2:$A$62,$A365)))</f>
        <v/>
      </c>
      <c r="C365" s="13">
        <f t="shared" si="11"/>
        <v>52.245292495036182</v>
      </c>
      <c r="D365" s="13">
        <f t="shared" si="10"/>
        <v>53.122646247518091</v>
      </c>
    </row>
    <row r="366" spans="1:4" ht="12">
      <c r="A366" s="7">
        <v>40917</v>
      </c>
      <c r="B366" s="13" t="str">
        <f>IF((COUNTIF('Economy-issue-polls'!$A$2:$A$62,$A366)=0),"",(SUMIF('Economy-issue-polls'!$A$2:$A$62,$A366,'Economy-issue-polls'!$B$2:$B$62)/COUNTIF('Economy-issue-polls'!$A$2:$A$62,$A366)))</f>
        <v/>
      </c>
      <c r="C366" s="13">
        <f t="shared" si="11"/>
        <v>52.245292495036182</v>
      </c>
      <c r="D366" s="13">
        <f t="shared" si="10"/>
        <v>53.122646247518091</v>
      </c>
    </row>
    <row r="367" spans="1:4" ht="12">
      <c r="A367" s="7">
        <v>40918</v>
      </c>
      <c r="B367" s="13" t="str">
        <f>IF((COUNTIF('Economy-issue-polls'!$A$2:$A$62,$A367)=0),"",(SUMIF('Economy-issue-polls'!$A$2:$A$62,$A367,'Economy-issue-polls'!$B$2:$B$62)/COUNTIF('Economy-issue-polls'!$A$2:$A$62,$A367)))</f>
        <v/>
      </c>
      <c r="C367" s="13">
        <f t="shared" si="11"/>
        <v>52.245292495036182</v>
      </c>
      <c r="D367" s="13">
        <f t="shared" si="10"/>
        <v>53.122646247518091</v>
      </c>
    </row>
    <row r="368" spans="1:4" ht="12">
      <c r="A368" s="7">
        <v>40919</v>
      </c>
      <c r="B368" s="13" t="str">
        <f>IF((COUNTIF('Economy-issue-polls'!$A$2:$A$62,$A368)=0),"",(SUMIF('Economy-issue-polls'!$A$2:$A$62,$A368,'Economy-issue-polls'!$B$2:$B$62)/COUNTIF('Economy-issue-polls'!$A$2:$A$62,$A368)))</f>
        <v/>
      </c>
      <c r="C368" s="13">
        <f t="shared" si="11"/>
        <v>52.245292495036182</v>
      </c>
      <c r="D368" s="13">
        <f t="shared" si="10"/>
        <v>53.122646247518091</v>
      </c>
    </row>
    <row r="369" spans="1:4" ht="12">
      <c r="A369" s="7">
        <v>40920</v>
      </c>
      <c r="B369" s="13" t="str">
        <f>IF((COUNTIF('Economy-issue-polls'!$A$2:$A$62,$A369)=0),"",(SUMIF('Economy-issue-polls'!$A$2:$A$62,$A369,'Economy-issue-polls'!$B$2:$B$62)/COUNTIF('Economy-issue-polls'!$A$2:$A$62,$A369)))</f>
        <v/>
      </c>
      <c r="C369" s="13">
        <f t="shared" si="11"/>
        <v>52.245292495036182</v>
      </c>
      <c r="D369" s="13">
        <f t="shared" si="10"/>
        <v>53.122646247518091</v>
      </c>
    </row>
    <row r="370" spans="1:4" ht="12">
      <c r="A370" s="7">
        <v>40921</v>
      </c>
      <c r="B370" s="13" t="str">
        <f>IF((COUNTIF('Economy-issue-polls'!$A$2:$A$62,$A370)=0),"",(SUMIF('Economy-issue-polls'!$A$2:$A$62,$A370,'Economy-issue-polls'!$B$2:$B$62)/COUNTIF('Economy-issue-polls'!$A$2:$A$62,$A370)))</f>
        <v/>
      </c>
      <c r="C370" s="13">
        <f t="shared" si="11"/>
        <v>52.245292495036182</v>
      </c>
      <c r="D370" s="13">
        <f t="shared" si="10"/>
        <v>53.122646247518091</v>
      </c>
    </row>
    <row r="371" spans="1:4" ht="12">
      <c r="A371" s="7">
        <v>40922</v>
      </c>
      <c r="B371" s="13" t="str">
        <f>IF((COUNTIF('Economy-issue-polls'!$A$2:$A$62,$A371)=0),"",(SUMIF('Economy-issue-polls'!$A$2:$A$62,$A371,'Economy-issue-polls'!$B$2:$B$62)/COUNTIF('Economy-issue-polls'!$A$2:$A$62,$A371)))</f>
        <v/>
      </c>
      <c r="C371" s="13">
        <f t="shared" si="11"/>
        <v>52.245292495036182</v>
      </c>
      <c r="D371" s="13">
        <f t="shared" si="10"/>
        <v>53.122646247518091</v>
      </c>
    </row>
    <row r="372" spans="1:4" ht="12">
      <c r="A372" s="7">
        <v>40923</v>
      </c>
      <c r="B372" s="13">
        <f>IF((COUNTIF('Economy-issue-polls'!$A$2:$A$62,$A372)=0),"",(SUMIF('Economy-issue-polls'!$A$2:$A$62,$A372,'Economy-issue-polls'!$B$2:$B$62)/COUNTIF('Economy-issue-polls'!$A$2:$A$62,$A372)))</f>
        <v>51.19047619047619</v>
      </c>
      <c r="C372" s="13">
        <f t="shared" si="11"/>
        <v>51.928847603668181</v>
      </c>
      <c r="D372" s="13">
        <f t="shared" si="10"/>
        <v>52.964423801834087</v>
      </c>
    </row>
    <row r="373" spans="1:4" ht="12">
      <c r="A373" s="7">
        <v>40924</v>
      </c>
      <c r="B373" s="13" t="str">
        <f>IF((COUNTIF('Economy-issue-polls'!$A$2:$A$62,$A373)=0),"",(SUMIF('Economy-issue-polls'!$A$2:$A$62,$A373,'Economy-issue-polls'!$B$2:$B$62)/COUNTIF('Economy-issue-polls'!$A$2:$A$62,$A373)))</f>
        <v/>
      </c>
      <c r="C373" s="13">
        <f t="shared" si="11"/>
        <v>51.928847603668181</v>
      </c>
      <c r="D373" s="13">
        <f t="shared" si="10"/>
        <v>52.964423801834087</v>
      </c>
    </row>
    <row r="374" spans="1:4" ht="12">
      <c r="A374" s="7">
        <v>40925</v>
      </c>
      <c r="B374" s="13">
        <f>IF((COUNTIF('Economy-issue-polls'!$A$2:$A$62,$A374)=0),"",(SUMIF('Economy-issue-polls'!$A$2:$A$62,$A374,'Economy-issue-polls'!$B$2:$B$62)/COUNTIF('Economy-issue-polls'!$A$2:$A$62,$A374)))</f>
        <v>52.380952380952387</v>
      </c>
      <c r="C374" s="13">
        <f t="shared" si="11"/>
        <v>52.064479036853442</v>
      </c>
      <c r="D374" s="13">
        <f t="shared" si="10"/>
        <v>53.032239518426721</v>
      </c>
    </row>
    <row r="375" spans="1:4" ht="12">
      <c r="A375" s="7">
        <v>40926</v>
      </c>
      <c r="B375" s="13" t="str">
        <f>IF((COUNTIF('Economy-issue-polls'!$A$2:$A$62,$A375)=0),"",(SUMIF('Economy-issue-polls'!$A$2:$A$62,$A375,'Economy-issue-polls'!$B$2:$B$62)/COUNTIF('Economy-issue-polls'!$A$2:$A$62,$A375)))</f>
        <v/>
      </c>
      <c r="C375" s="13">
        <f t="shared" si="11"/>
        <v>52.064479036853442</v>
      </c>
      <c r="D375" s="13">
        <f t="shared" si="10"/>
        <v>53.032239518426721</v>
      </c>
    </row>
    <row r="376" spans="1:4" ht="12">
      <c r="A376" s="7">
        <v>40927</v>
      </c>
      <c r="B376" s="13" t="str">
        <f>IF((COUNTIF('Economy-issue-polls'!$A$2:$A$62,$A376)=0),"",(SUMIF('Economy-issue-polls'!$A$2:$A$62,$A376,'Economy-issue-polls'!$B$2:$B$62)/COUNTIF('Economy-issue-polls'!$A$2:$A$62,$A376)))</f>
        <v/>
      </c>
      <c r="C376" s="13">
        <f t="shared" si="11"/>
        <v>52.064479036853442</v>
      </c>
      <c r="D376" s="13">
        <f t="shared" si="10"/>
        <v>53.032239518426721</v>
      </c>
    </row>
    <row r="377" spans="1:4" ht="12">
      <c r="A377" s="7">
        <v>40928</v>
      </c>
      <c r="B377" s="13" t="str">
        <f>IF((COUNTIF('Economy-issue-polls'!$A$2:$A$62,$A377)=0),"",(SUMIF('Economy-issue-polls'!$A$2:$A$62,$A377,'Economy-issue-polls'!$B$2:$B$62)/COUNTIF('Economy-issue-polls'!$A$2:$A$62,$A377)))</f>
        <v/>
      </c>
      <c r="C377" s="13">
        <f t="shared" si="11"/>
        <v>52.064479036853442</v>
      </c>
      <c r="D377" s="13">
        <f t="shared" si="10"/>
        <v>53.032239518426721</v>
      </c>
    </row>
    <row r="378" spans="1:4" ht="12">
      <c r="A378" s="7">
        <v>40929</v>
      </c>
      <c r="B378" s="13" t="str">
        <f>IF((COUNTIF('Economy-issue-polls'!$A$2:$A$62,$A378)=0),"",(SUMIF('Economy-issue-polls'!$A$2:$A$62,$A378,'Economy-issue-polls'!$B$2:$B$62)/COUNTIF('Economy-issue-polls'!$A$2:$A$62,$A378)))</f>
        <v/>
      </c>
      <c r="C378" s="13">
        <f t="shared" si="11"/>
        <v>52.064479036853442</v>
      </c>
      <c r="D378" s="13">
        <f t="shared" si="10"/>
        <v>53.032239518426721</v>
      </c>
    </row>
    <row r="379" spans="1:4" ht="12">
      <c r="A379" s="7">
        <v>40930</v>
      </c>
      <c r="B379" s="13" t="str">
        <f>IF((COUNTIF('Economy-issue-polls'!$A$2:$A$62,$A379)=0),"",(SUMIF('Economy-issue-polls'!$A$2:$A$62,$A379,'Economy-issue-polls'!$B$2:$B$62)/COUNTIF('Economy-issue-polls'!$A$2:$A$62,$A379)))</f>
        <v/>
      </c>
      <c r="C379" s="13">
        <f t="shared" si="11"/>
        <v>52.064479036853442</v>
      </c>
      <c r="D379" s="13">
        <f t="shared" si="10"/>
        <v>53.032239518426721</v>
      </c>
    </row>
    <row r="380" spans="1:4" ht="12">
      <c r="A380" s="7">
        <v>40931</v>
      </c>
      <c r="B380" s="13" t="str">
        <f>IF((COUNTIF('Economy-issue-polls'!$A$2:$A$62,$A380)=0),"",(SUMIF('Economy-issue-polls'!$A$2:$A$62,$A380,'Economy-issue-polls'!$B$2:$B$62)/COUNTIF('Economy-issue-polls'!$A$2:$A$62,$A380)))</f>
        <v/>
      </c>
      <c r="C380" s="13">
        <f t="shared" si="11"/>
        <v>52.064479036853442</v>
      </c>
      <c r="D380" s="13">
        <f t="shared" si="10"/>
        <v>53.032239518426721</v>
      </c>
    </row>
    <row r="381" spans="1:4" ht="12">
      <c r="A381" s="7">
        <v>40932</v>
      </c>
      <c r="B381" s="13" t="str">
        <f>IF((COUNTIF('Economy-issue-polls'!$A$2:$A$62,$A381)=0),"",(SUMIF('Economy-issue-polls'!$A$2:$A$62,$A381,'Economy-issue-polls'!$B$2:$B$62)/COUNTIF('Economy-issue-polls'!$A$2:$A$62,$A381)))</f>
        <v/>
      </c>
      <c r="C381" s="13">
        <f t="shared" si="11"/>
        <v>52.064479036853442</v>
      </c>
      <c r="D381" s="13">
        <f t="shared" si="10"/>
        <v>53.032239518426721</v>
      </c>
    </row>
    <row r="382" spans="1:4" ht="12">
      <c r="A382" s="7">
        <v>40933</v>
      </c>
      <c r="B382" s="13" t="str">
        <f>IF((COUNTIF('Economy-issue-polls'!$A$2:$A$62,$A382)=0),"",(SUMIF('Economy-issue-polls'!$A$2:$A$62,$A382,'Economy-issue-polls'!$B$2:$B$62)/COUNTIF('Economy-issue-polls'!$A$2:$A$62,$A382)))</f>
        <v/>
      </c>
      <c r="C382" s="13">
        <f t="shared" si="11"/>
        <v>52.064479036853442</v>
      </c>
      <c r="D382" s="13">
        <f t="shared" si="10"/>
        <v>53.032239518426721</v>
      </c>
    </row>
    <row r="383" spans="1:4" ht="12">
      <c r="A383" s="7">
        <v>40934</v>
      </c>
      <c r="B383" s="13" t="str">
        <f>IF((COUNTIF('Economy-issue-polls'!$A$2:$A$62,$A383)=0),"",(SUMIF('Economy-issue-polls'!$A$2:$A$62,$A383,'Economy-issue-polls'!$B$2:$B$62)/COUNTIF('Economy-issue-polls'!$A$2:$A$62,$A383)))</f>
        <v/>
      </c>
      <c r="C383" s="13">
        <f t="shared" si="11"/>
        <v>52.064479036853442</v>
      </c>
      <c r="D383" s="13">
        <f t="shared" si="10"/>
        <v>53.032239518426721</v>
      </c>
    </row>
    <row r="384" spans="1:4" ht="12">
      <c r="A384" s="7">
        <v>40935</v>
      </c>
      <c r="B384" s="13" t="str">
        <f>IF((COUNTIF('Economy-issue-polls'!$A$2:$A$62,$A384)=0),"",(SUMIF('Economy-issue-polls'!$A$2:$A$62,$A384,'Economy-issue-polls'!$B$2:$B$62)/COUNTIF('Economy-issue-polls'!$A$2:$A$62,$A384)))</f>
        <v/>
      </c>
      <c r="C384" s="13">
        <f t="shared" si="11"/>
        <v>52.064479036853442</v>
      </c>
      <c r="D384" s="13">
        <f t="shared" si="10"/>
        <v>53.032239518426721</v>
      </c>
    </row>
    <row r="385" spans="1:4" ht="12">
      <c r="A385" s="7">
        <v>40936</v>
      </c>
      <c r="B385" s="13" t="str">
        <f>IF((COUNTIF('Economy-issue-polls'!$A$2:$A$62,$A385)=0),"",(SUMIF('Economy-issue-polls'!$A$2:$A$62,$A385,'Economy-issue-polls'!$B$2:$B$62)/COUNTIF('Economy-issue-polls'!$A$2:$A$62,$A385)))</f>
        <v/>
      </c>
      <c r="C385" s="13">
        <f t="shared" si="11"/>
        <v>52.064479036853442</v>
      </c>
      <c r="D385" s="13">
        <f t="shared" si="10"/>
        <v>53.032239518426721</v>
      </c>
    </row>
    <row r="386" spans="1:4" ht="12">
      <c r="A386" s="7">
        <v>40937</v>
      </c>
      <c r="B386" s="13" t="str">
        <f>IF((COUNTIF('Economy-issue-polls'!$A$2:$A$62,$A386)=0),"",(SUMIF('Economy-issue-polls'!$A$2:$A$62,$A386,'Economy-issue-polls'!$B$2:$B$62)/COUNTIF('Economy-issue-polls'!$A$2:$A$62,$A386)))</f>
        <v/>
      </c>
      <c r="C386" s="13">
        <f t="shared" si="11"/>
        <v>52.064479036853442</v>
      </c>
      <c r="D386" s="13">
        <f t="shared" ref="D386:D449" si="12">27+(0.5*C386)</f>
        <v>53.032239518426721</v>
      </c>
    </row>
    <row r="387" spans="1:4" ht="12">
      <c r="A387" s="7">
        <v>40938</v>
      </c>
      <c r="B387" s="13" t="str">
        <f>IF((COUNTIF('Economy-issue-polls'!$A$2:$A$62,$A387)=0),"",(SUMIF('Economy-issue-polls'!$A$2:$A$62,$A387,'Economy-issue-polls'!$B$2:$B$62)/COUNTIF('Economy-issue-polls'!$A$2:$A$62,$A387)))</f>
        <v/>
      </c>
      <c r="C387" s="13">
        <f t="shared" ref="C387:C450" si="13">IF((B387=""),C386,((0.3*B387)+(0.7*C386)))</f>
        <v>52.064479036853442</v>
      </c>
      <c r="D387" s="13">
        <f t="shared" si="12"/>
        <v>53.032239518426721</v>
      </c>
    </row>
    <row r="388" spans="1:4" ht="12">
      <c r="A388" s="7">
        <v>40939</v>
      </c>
      <c r="B388" s="13" t="str">
        <f>IF((COUNTIF('Economy-issue-polls'!$A$2:$A$62,$A388)=0),"",(SUMIF('Economy-issue-polls'!$A$2:$A$62,$A388,'Economy-issue-polls'!$B$2:$B$62)/COUNTIF('Economy-issue-polls'!$A$2:$A$62,$A388)))</f>
        <v/>
      </c>
      <c r="C388" s="13">
        <f t="shared" si="13"/>
        <v>52.064479036853442</v>
      </c>
      <c r="D388" s="13">
        <f t="shared" si="12"/>
        <v>53.032239518426721</v>
      </c>
    </row>
    <row r="389" spans="1:4" ht="12">
      <c r="A389" s="7">
        <v>40940</v>
      </c>
      <c r="B389" s="13" t="str">
        <f>IF((COUNTIF('Economy-issue-polls'!$A$2:$A$62,$A389)=0),"",(SUMIF('Economy-issue-polls'!$A$2:$A$62,$A389,'Economy-issue-polls'!$B$2:$B$62)/COUNTIF('Economy-issue-polls'!$A$2:$A$62,$A389)))</f>
        <v/>
      </c>
      <c r="C389" s="13">
        <f t="shared" si="13"/>
        <v>52.064479036853442</v>
      </c>
      <c r="D389" s="13">
        <f t="shared" si="12"/>
        <v>53.032239518426721</v>
      </c>
    </row>
    <row r="390" spans="1:4" ht="12">
      <c r="A390" s="7">
        <v>40941</v>
      </c>
      <c r="B390" s="13" t="str">
        <f>IF((COUNTIF('Economy-issue-polls'!$A$2:$A$62,$A390)=0),"",(SUMIF('Economy-issue-polls'!$A$2:$A$62,$A390,'Economy-issue-polls'!$B$2:$B$62)/COUNTIF('Economy-issue-polls'!$A$2:$A$62,$A390)))</f>
        <v/>
      </c>
      <c r="C390" s="13">
        <f t="shared" si="13"/>
        <v>52.064479036853442</v>
      </c>
      <c r="D390" s="13">
        <f t="shared" si="12"/>
        <v>53.032239518426721</v>
      </c>
    </row>
    <row r="391" spans="1:4" ht="12">
      <c r="A391" s="7">
        <v>40942</v>
      </c>
      <c r="B391" s="13" t="str">
        <f>IF((COUNTIF('Economy-issue-polls'!$A$2:$A$62,$A391)=0),"",(SUMIF('Economy-issue-polls'!$A$2:$A$62,$A391,'Economy-issue-polls'!$B$2:$B$62)/COUNTIF('Economy-issue-polls'!$A$2:$A$62,$A391)))</f>
        <v/>
      </c>
      <c r="C391" s="13">
        <f t="shared" si="13"/>
        <v>52.064479036853442</v>
      </c>
      <c r="D391" s="13">
        <f t="shared" si="12"/>
        <v>53.032239518426721</v>
      </c>
    </row>
    <row r="392" spans="1:4" ht="12">
      <c r="A392" s="7">
        <v>40943</v>
      </c>
      <c r="B392" s="13">
        <f>IF((COUNTIF('Economy-issue-polls'!$A$2:$A$62,$A392)=0),"",(SUMIF('Economy-issue-polls'!$A$2:$A$62,$A392,'Economy-issue-polls'!$B$2:$B$62)/COUNTIF('Economy-issue-polls'!$A$2:$A$62,$A392)))</f>
        <v>46.808510638297875</v>
      </c>
      <c r="C392" s="13">
        <f t="shared" si="13"/>
        <v>50.48768851728677</v>
      </c>
      <c r="D392" s="13">
        <f t="shared" si="12"/>
        <v>52.243844258643385</v>
      </c>
    </row>
    <row r="393" spans="1:4" ht="12">
      <c r="A393" s="7">
        <v>40944</v>
      </c>
      <c r="B393" s="13" t="str">
        <f>IF((COUNTIF('Economy-issue-polls'!$A$2:$A$62,$A393)=0),"",(SUMIF('Economy-issue-polls'!$A$2:$A$62,$A393,'Economy-issue-polls'!$B$2:$B$62)/COUNTIF('Economy-issue-polls'!$A$2:$A$62,$A393)))</f>
        <v/>
      </c>
      <c r="C393" s="13">
        <f t="shared" si="13"/>
        <v>50.48768851728677</v>
      </c>
      <c r="D393" s="13">
        <f t="shared" si="12"/>
        <v>52.243844258643385</v>
      </c>
    </row>
    <row r="394" spans="1:4" ht="12">
      <c r="A394" s="7">
        <v>40945</v>
      </c>
      <c r="B394" s="13" t="str">
        <f>IF((COUNTIF('Economy-issue-polls'!$A$2:$A$62,$A394)=0),"",(SUMIF('Economy-issue-polls'!$A$2:$A$62,$A394,'Economy-issue-polls'!$B$2:$B$62)/COUNTIF('Economy-issue-polls'!$A$2:$A$62,$A394)))</f>
        <v/>
      </c>
      <c r="C394" s="13">
        <f t="shared" si="13"/>
        <v>50.48768851728677</v>
      </c>
      <c r="D394" s="13">
        <f t="shared" si="12"/>
        <v>52.243844258643385</v>
      </c>
    </row>
    <row r="395" spans="1:4" ht="12">
      <c r="A395" s="7">
        <v>40946</v>
      </c>
      <c r="B395" s="13" t="str">
        <f>IF((COUNTIF('Economy-issue-polls'!$A$2:$A$62,$A395)=0),"",(SUMIF('Economy-issue-polls'!$A$2:$A$62,$A395,'Economy-issue-polls'!$B$2:$B$62)/COUNTIF('Economy-issue-polls'!$A$2:$A$62,$A395)))</f>
        <v/>
      </c>
      <c r="C395" s="13">
        <f t="shared" si="13"/>
        <v>50.48768851728677</v>
      </c>
      <c r="D395" s="13">
        <f t="shared" si="12"/>
        <v>52.243844258643385</v>
      </c>
    </row>
    <row r="396" spans="1:4" ht="12">
      <c r="A396" s="7">
        <v>40947</v>
      </c>
      <c r="B396" s="13" t="str">
        <f>IF((COUNTIF('Economy-issue-polls'!$A$2:$A$62,$A396)=0),"",(SUMIF('Economy-issue-polls'!$A$2:$A$62,$A396,'Economy-issue-polls'!$B$2:$B$62)/COUNTIF('Economy-issue-polls'!$A$2:$A$62,$A396)))</f>
        <v/>
      </c>
      <c r="C396" s="13">
        <f t="shared" si="13"/>
        <v>50.48768851728677</v>
      </c>
      <c r="D396" s="13">
        <f t="shared" si="12"/>
        <v>52.243844258643385</v>
      </c>
    </row>
    <row r="397" spans="1:4" ht="12">
      <c r="A397" s="7">
        <v>40948</v>
      </c>
      <c r="B397" s="13" t="str">
        <f>IF((COUNTIF('Economy-issue-polls'!$A$2:$A$62,$A397)=0),"",(SUMIF('Economy-issue-polls'!$A$2:$A$62,$A397,'Economy-issue-polls'!$B$2:$B$62)/COUNTIF('Economy-issue-polls'!$A$2:$A$62,$A397)))</f>
        <v/>
      </c>
      <c r="C397" s="13">
        <f t="shared" si="13"/>
        <v>50.48768851728677</v>
      </c>
      <c r="D397" s="13">
        <f t="shared" si="12"/>
        <v>52.243844258643385</v>
      </c>
    </row>
    <row r="398" spans="1:4" ht="12">
      <c r="A398" s="7">
        <v>40949</v>
      </c>
      <c r="B398" s="13" t="str">
        <f>IF((COUNTIF('Economy-issue-polls'!$A$2:$A$62,$A398)=0),"",(SUMIF('Economy-issue-polls'!$A$2:$A$62,$A398,'Economy-issue-polls'!$B$2:$B$62)/COUNTIF('Economy-issue-polls'!$A$2:$A$62,$A398)))</f>
        <v/>
      </c>
      <c r="C398" s="13">
        <f t="shared" si="13"/>
        <v>50.48768851728677</v>
      </c>
      <c r="D398" s="13">
        <f t="shared" si="12"/>
        <v>52.243844258643385</v>
      </c>
    </row>
    <row r="399" spans="1:4" ht="12">
      <c r="A399" s="7">
        <v>40950</v>
      </c>
      <c r="B399" s="13" t="str">
        <f>IF((COUNTIF('Economy-issue-polls'!$A$2:$A$62,$A399)=0),"",(SUMIF('Economy-issue-polls'!$A$2:$A$62,$A399,'Economy-issue-polls'!$B$2:$B$62)/COUNTIF('Economy-issue-polls'!$A$2:$A$62,$A399)))</f>
        <v/>
      </c>
      <c r="C399" s="13">
        <f t="shared" si="13"/>
        <v>50.48768851728677</v>
      </c>
      <c r="D399" s="13">
        <f t="shared" si="12"/>
        <v>52.243844258643385</v>
      </c>
    </row>
    <row r="400" spans="1:4" ht="12">
      <c r="A400" s="7">
        <v>40951</v>
      </c>
      <c r="B400" s="13" t="str">
        <f>IF((COUNTIF('Economy-issue-polls'!$A$2:$A$62,$A400)=0),"",(SUMIF('Economy-issue-polls'!$A$2:$A$62,$A400,'Economy-issue-polls'!$B$2:$B$62)/COUNTIF('Economy-issue-polls'!$A$2:$A$62,$A400)))</f>
        <v/>
      </c>
      <c r="C400" s="13">
        <f t="shared" si="13"/>
        <v>50.48768851728677</v>
      </c>
      <c r="D400" s="13">
        <f t="shared" si="12"/>
        <v>52.243844258643385</v>
      </c>
    </row>
    <row r="401" spans="1:4" ht="12">
      <c r="A401" s="7">
        <v>40952</v>
      </c>
      <c r="B401" s="13" t="str">
        <f>IF((COUNTIF('Economy-issue-polls'!$A$2:$A$62,$A401)=0),"",(SUMIF('Economy-issue-polls'!$A$2:$A$62,$A401,'Economy-issue-polls'!$B$2:$B$62)/COUNTIF('Economy-issue-polls'!$A$2:$A$62,$A401)))</f>
        <v/>
      </c>
      <c r="C401" s="13">
        <f t="shared" si="13"/>
        <v>50.48768851728677</v>
      </c>
      <c r="D401" s="13">
        <f t="shared" si="12"/>
        <v>52.243844258643385</v>
      </c>
    </row>
    <row r="402" spans="1:4" ht="12">
      <c r="A402" s="7">
        <v>40953</v>
      </c>
      <c r="B402" s="13" t="str">
        <f>IF((COUNTIF('Economy-issue-polls'!$A$2:$A$62,$A402)=0),"",(SUMIF('Economy-issue-polls'!$A$2:$A$62,$A402,'Economy-issue-polls'!$B$2:$B$62)/COUNTIF('Economy-issue-polls'!$A$2:$A$62,$A402)))</f>
        <v/>
      </c>
      <c r="C402" s="13">
        <f t="shared" si="13"/>
        <v>50.48768851728677</v>
      </c>
      <c r="D402" s="13">
        <f t="shared" si="12"/>
        <v>52.243844258643385</v>
      </c>
    </row>
    <row r="403" spans="1:4" ht="12">
      <c r="A403" s="7">
        <v>40954</v>
      </c>
      <c r="B403" s="13" t="str">
        <f>IF((COUNTIF('Economy-issue-polls'!$A$2:$A$62,$A403)=0),"",(SUMIF('Economy-issue-polls'!$A$2:$A$62,$A403,'Economy-issue-polls'!$B$2:$B$62)/COUNTIF('Economy-issue-polls'!$A$2:$A$62,$A403)))</f>
        <v/>
      </c>
      <c r="C403" s="13">
        <f t="shared" si="13"/>
        <v>50.48768851728677</v>
      </c>
      <c r="D403" s="13">
        <f t="shared" si="12"/>
        <v>52.243844258643385</v>
      </c>
    </row>
    <row r="404" spans="1:4" ht="12">
      <c r="A404" s="7">
        <v>40955</v>
      </c>
      <c r="B404" s="13" t="str">
        <f>IF((COUNTIF('Economy-issue-polls'!$A$2:$A$62,$A404)=0),"",(SUMIF('Economy-issue-polls'!$A$2:$A$62,$A404,'Economy-issue-polls'!$B$2:$B$62)/COUNTIF('Economy-issue-polls'!$A$2:$A$62,$A404)))</f>
        <v/>
      </c>
      <c r="C404" s="13">
        <f t="shared" si="13"/>
        <v>50.48768851728677</v>
      </c>
      <c r="D404" s="13">
        <f t="shared" si="12"/>
        <v>52.243844258643385</v>
      </c>
    </row>
    <row r="405" spans="1:4" ht="12">
      <c r="A405" s="7">
        <v>40956</v>
      </c>
      <c r="B405" s="13" t="str">
        <f>IF((COUNTIF('Economy-issue-polls'!$A$2:$A$62,$A405)=0),"",(SUMIF('Economy-issue-polls'!$A$2:$A$62,$A405,'Economy-issue-polls'!$B$2:$B$62)/COUNTIF('Economy-issue-polls'!$A$2:$A$62,$A405)))</f>
        <v/>
      </c>
      <c r="C405" s="13">
        <f t="shared" si="13"/>
        <v>50.48768851728677</v>
      </c>
      <c r="D405" s="13">
        <f t="shared" si="12"/>
        <v>52.243844258643385</v>
      </c>
    </row>
    <row r="406" spans="1:4" ht="12">
      <c r="A406" s="7">
        <v>40957</v>
      </c>
      <c r="B406" s="13" t="str">
        <f>IF((COUNTIF('Economy-issue-polls'!$A$2:$A$62,$A406)=0),"",(SUMIF('Economy-issue-polls'!$A$2:$A$62,$A406,'Economy-issue-polls'!$B$2:$B$62)/COUNTIF('Economy-issue-polls'!$A$2:$A$62,$A406)))</f>
        <v/>
      </c>
      <c r="C406" s="13">
        <f t="shared" si="13"/>
        <v>50.48768851728677</v>
      </c>
      <c r="D406" s="13">
        <f t="shared" si="12"/>
        <v>52.243844258643385</v>
      </c>
    </row>
    <row r="407" spans="1:4" ht="12">
      <c r="A407" s="7">
        <v>40958</v>
      </c>
      <c r="B407" s="13" t="str">
        <f>IF((COUNTIF('Economy-issue-polls'!$A$2:$A$62,$A407)=0),"",(SUMIF('Economy-issue-polls'!$A$2:$A$62,$A407,'Economy-issue-polls'!$B$2:$B$62)/COUNTIF('Economy-issue-polls'!$A$2:$A$62,$A407)))</f>
        <v/>
      </c>
      <c r="C407" s="13">
        <f t="shared" si="13"/>
        <v>50.48768851728677</v>
      </c>
      <c r="D407" s="13">
        <f t="shared" si="12"/>
        <v>52.243844258643385</v>
      </c>
    </row>
    <row r="408" spans="1:4" ht="12">
      <c r="A408" s="7">
        <v>40959</v>
      </c>
      <c r="B408" s="13" t="str">
        <f>IF((COUNTIF('Economy-issue-polls'!$A$2:$A$62,$A408)=0),"",(SUMIF('Economy-issue-polls'!$A$2:$A$62,$A408,'Economy-issue-polls'!$B$2:$B$62)/COUNTIF('Economy-issue-polls'!$A$2:$A$62,$A408)))</f>
        <v/>
      </c>
      <c r="C408" s="13">
        <f t="shared" si="13"/>
        <v>50.48768851728677</v>
      </c>
      <c r="D408" s="13">
        <f t="shared" si="12"/>
        <v>52.243844258643385</v>
      </c>
    </row>
    <row r="409" spans="1:4" ht="12">
      <c r="A409" s="7">
        <v>40960</v>
      </c>
      <c r="B409" s="13" t="str">
        <f>IF((COUNTIF('Economy-issue-polls'!$A$2:$A$62,$A409)=0),"",(SUMIF('Economy-issue-polls'!$A$2:$A$62,$A409,'Economy-issue-polls'!$B$2:$B$62)/COUNTIF('Economy-issue-polls'!$A$2:$A$62,$A409)))</f>
        <v/>
      </c>
      <c r="C409" s="13">
        <f t="shared" si="13"/>
        <v>50.48768851728677</v>
      </c>
      <c r="D409" s="13">
        <f t="shared" si="12"/>
        <v>52.243844258643385</v>
      </c>
    </row>
    <row r="410" spans="1:4" ht="12">
      <c r="A410" s="7">
        <v>40961</v>
      </c>
      <c r="B410" s="13" t="str">
        <f>IF((COUNTIF('Economy-issue-polls'!$A$2:$A$62,$A410)=0),"",(SUMIF('Economy-issue-polls'!$A$2:$A$62,$A410,'Economy-issue-polls'!$B$2:$B$62)/COUNTIF('Economy-issue-polls'!$A$2:$A$62,$A410)))</f>
        <v/>
      </c>
      <c r="C410" s="13">
        <f t="shared" si="13"/>
        <v>50.48768851728677</v>
      </c>
      <c r="D410" s="13">
        <f t="shared" si="12"/>
        <v>52.243844258643385</v>
      </c>
    </row>
    <row r="411" spans="1:4" ht="12">
      <c r="A411" s="7">
        <v>40962</v>
      </c>
      <c r="B411" s="13" t="str">
        <f>IF((COUNTIF('Economy-issue-polls'!$A$2:$A$62,$A411)=0),"",(SUMIF('Economy-issue-polls'!$A$2:$A$62,$A411,'Economy-issue-polls'!$B$2:$B$62)/COUNTIF('Economy-issue-polls'!$A$2:$A$62,$A411)))</f>
        <v/>
      </c>
      <c r="C411" s="13">
        <f t="shared" si="13"/>
        <v>50.48768851728677</v>
      </c>
      <c r="D411" s="13">
        <f t="shared" si="12"/>
        <v>52.243844258643385</v>
      </c>
    </row>
    <row r="412" spans="1:4" ht="12">
      <c r="A412" s="7">
        <v>40963</v>
      </c>
      <c r="B412" s="13" t="str">
        <f>IF((COUNTIF('Economy-issue-polls'!$A$2:$A$62,$A412)=0),"",(SUMIF('Economy-issue-polls'!$A$2:$A$62,$A412,'Economy-issue-polls'!$B$2:$B$62)/COUNTIF('Economy-issue-polls'!$A$2:$A$62,$A412)))</f>
        <v/>
      </c>
      <c r="C412" s="13">
        <f t="shared" si="13"/>
        <v>50.48768851728677</v>
      </c>
      <c r="D412" s="13">
        <f t="shared" si="12"/>
        <v>52.243844258643385</v>
      </c>
    </row>
    <row r="413" spans="1:4" ht="12">
      <c r="A413" s="7">
        <v>40964</v>
      </c>
      <c r="B413" s="13" t="str">
        <f>IF((COUNTIF('Economy-issue-polls'!$A$2:$A$62,$A413)=0),"",(SUMIF('Economy-issue-polls'!$A$2:$A$62,$A413,'Economy-issue-polls'!$B$2:$B$62)/COUNTIF('Economy-issue-polls'!$A$2:$A$62,$A413)))</f>
        <v/>
      </c>
      <c r="C413" s="13">
        <f t="shared" si="13"/>
        <v>50.48768851728677</v>
      </c>
      <c r="D413" s="13">
        <f t="shared" si="12"/>
        <v>52.243844258643385</v>
      </c>
    </row>
    <row r="414" spans="1:4" ht="12">
      <c r="A414" s="7">
        <v>40965</v>
      </c>
      <c r="B414" s="13" t="str">
        <f>IF((COUNTIF('Economy-issue-polls'!$A$2:$A$62,$A414)=0),"",(SUMIF('Economy-issue-polls'!$A$2:$A$62,$A414,'Economy-issue-polls'!$B$2:$B$62)/COUNTIF('Economy-issue-polls'!$A$2:$A$62,$A414)))</f>
        <v/>
      </c>
      <c r="C414" s="13">
        <f t="shared" si="13"/>
        <v>50.48768851728677</v>
      </c>
      <c r="D414" s="13">
        <f t="shared" si="12"/>
        <v>52.243844258643385</v>
      </c>
    </row>
    <row r="415" spans="1:4" ht="12">
      <c r="A415" s="7">
        <v>40966</v>
      </c>
      <c r="B415" s="13" t="str">
        <f>IF((COUNTIF('Economy-issue-polls'!$A$2:$A$62,$A415)=0),"",(SUMIF('Economy-issue-polls'!$A$2:$A$62,$A415,'Economy-issue-polls'!$B$2:$B$62)/COUNTIF('Economy-issue-polls'!$A$2:$A$62,$A415)))</f>
        <v/>
      </c>
      <c r="C415" s="13">
        <f t="shared" si="13"/>
        <v>50.48768851728677</v>
      </c>
      <c r="D415" s="13">
        <f t="shared" si="12"/>
        <v>52.243844258643385</v>
      </c>
    </row>
    <row r="416" spans="1:4" ht="12">
      <c r="A416" s="7">
        <v>40967</v>
      </c>
      <c r="B416" s="13" t="str">
        <f>IF((COUNTIF('Economy-issue-polls'!$A$2:$A$62,$A416)=0),"",(SUMIF('Economy-issue-polls'!$A$2:$A$62,$A416,'Economy-issue-polls'!$B$2:$B$62)/COUNTIF('Economy-issue-polls'!$A$2:$A$62,$A416)))</f>
        <v/>
      </c>
      <c r="C416" s="13">
        <f t="shared" si="13"/>
        <v>50.48768851728677</v>
      </c>
      <c r="D416" s="13">
        <f t="shared" si="12"/>
        <v>52.243844258643385</v>
      </c>
    </row>
    <row r="417" spans="1:4" ht="12">
      <c r="A417" s="7">
        <v>40968</v>
      </c>
      <c r="B417" s="13" t="str">
        <f>IF((COUNTIF('Economy-issue-polls'!$A$2:$A$62,$A417)=0),"",(SUMIF('Economy-issue-polls'!$A$2:$A$62,$A417,'Economy-issue-polls'!$B$2:$B$62)/COUNTIF('Economy-issue-polls'!$A$2:$A$62,$A417)))</f>
        <v/>
      </c>
      <c r="C417" s="13">
        <f t="shared" si="13"/>
        <v>50.48768851728677</v>
      </c>
      <c r="D417" s="13">
        <f t="shared" si="12"/>
        <v>52.243844258643385</v>
      </c>
    </row>
    <row r="418" spans="1:4" ht="12">
      <c r="A418" s="7">
        <v>40969</v>
      </c>
      <c r="B418" s="13" t="str">
        <f>IF((COUNTIF('Economy-issue-polls'!$A$2:$A$62,$A418)=0),"",(SUMIF('Economy-issue-polls'!$A$2:$A$62,$A418,'Economy-issue-polls'!$B$2:$B$62)/COUNTIF('Economy-issue-polls'!$A$2:$A$62,$A418)))</f>
        <v/>
      </c>
      <c r="C418" s="13">
        <f t="shared" si="13"/>
        <v>50.48768851728677</v>
      </c>
      <c r="D418" s="13">
        <f t="shared" si="12"/>
        <v>52.243844258643385</v>
      </c>
    </row>
    <row r="419" spans="1:4" ht="12">
      <c r="A419" s="7">
        <v>40970</v>
      </c>
      <c r="B419" s="13" t="str">
        <f>IF((COUNTIF('Economy-issue-polls'!$A$2:$A$62,$A419)=0),"",(SUMIF('Economy-issue-polls'!$A$2:$A$62,$A419,'Economy-issue-polls'!$B$2:$B$62)/COUNTIF('Economy-issue-polls'!$A$2:$A$62,$A419)))</f>
        <v/>
      </c>
      <c r="C419" s="13">
        <f t="shared" si="13"/>
        <v>50.48768851728677</v>
      </c>
      <c r="D419" s="13">
        <f t="shared" si="12"/>
        <v>52.243844258643385</v>
      </c>
    </row>
    <row r="420" spans="1:4" ht="12">
      <c r="A420" s="7">
        <v>40971</v>
      </c>
      <c r="B420" s="13" t="str">
        <f>IF((COUNTIF('Economy-issue-polls'!$A$2:$A$62,$A420)=0),"",(SUMIF('Economy-issue-polls'!$A$2:$A$62,$A420,'Economy-issue-polls'!$B$2:$B$62)/COUNTIF('Economy-issue-polls'!$A$2:$A$62,$A420)))</f>
        <v/>
      </c>
      <c r="C420" s="13">
        <f t="shared" si="13"/>
        <v>50.48768851728677</v>
      </c>
      <c r="D420" s="13">
        <f t="shared" si="12"/>
        <v>52.243844258643385</v>
      </c>
    </row>
    <row r="421" spans="1:4" ht="12">
      <c r="A421" s="7">
        <v>40972</v>
      </c>
      <c r="B421" s="13" t="str">
        <f>IF((COUNTIF('Economy-issue-polls'!$A$2:$A$62,$A421)=0),"",(SUMIF('Economy-issue-polls'!$A$2:$A$62,$A421,'Economy-issue-polls'!$B$2:$B$62)/COUNTIF('Economy-issue-polls'!$A$2:$A$62,$A421)))</f>
        <v/>
      </c>
      <c r="C421" s="13">
        <f t="shared" si="13"/>
        <v>50.48768851728677</v>
      </c>
      <c r="D421" s="13">
        <f t="shared" si="12"/>
        <v>52.243844258643385</v>
      </c>
    </row>
    <row r="422" spans="1:4" ht="12">
      <c r="A422" s="7">
        <v>40973</v>
      </c>
      <c r="B422" s="13" t="str">
        <f>IF((COUNTIF('Economy-issue-polls'!$A$2:$A$62,$A422)=0),"",(SUMIF('Economy-issue-polls'!$A$2:$A$62,$A422,'Economy-issue-polls'!$B$2:$B$62)/COUNTIF('Economy-issue-polls'!$A$2:$A$62,$A422)))</f>
        <v/>
      </c>
      <c r="C422" s="13">
        <f t="shared" si="13"/>
        <v>50.48768851728677</v>
      </c>
      <c r="D422" s="13">
        <f t="shared" si="12"/>
        <v>52.243844258643385</v>
      </c>
    </row>
    <row r="423" spans="1:4" ht="12">
      <c r="A423" s="7">
        <v>40974</v>
      </c>
      <c r="B423" s="13">
        <f>IF((COUNTIF('Economy-issue-polls'!$A$2:$A$62,$A423)=0),"",(SUMIF('Economy-issue-polls'!$A$2:$A$62,$A423,'Economy-issue-polls'!$B$2:$B$62)/COUNTIF('Economy-issue-polls'!$A$2:$A$62,$A423)))</f>
        <v>55.000000000000007</v>
      </c>
      <c r="C423" s="13">
        <f t="shared" si="13"/>
        <v>51.841381962100733</v>
      </c>
      <c r="D423" s="13">
        <f t="shared" si="12"/>
        <v>52.92069098105037</v>
      </c>
    </row>
    <row r="424" spans="1:4" ht="12">
      <c r="A424" s="7">
        <v>40975</v>
      </c>
      <c r="B424" s="13" t="str">
        <f>IF((COUNTIF('Economy-issue-polls'!$A$2:$A$62,$A424)=0),"",(SUMIF('Economy-issue-polls'!$A$2:$A$62,$A424,'Economy-issue-polls'!$B$2:$B$62)/COUNTIF('Economy-issue-polls'!$A$2:$A$62,$A424)))</f>
        <v/>
      </c>
      <c r="C424" s="13">
        <f t="shared" si="13"/>
        <v>51.841381962100733</v>
      </c>
      <c r="D424" s="13">
        <f t="shared" si="12"/>
        <v>52.92069098105037</v>
      </c>
    </row>
    <row r="425" spans="1:4" ht="12">
      <c r="A425" s="7">
        <v>40976</v>
      </c>
      <c r="B425" s="13" t="str">
        <f>IF((COUNTIF('Economy-issue-polls'!$A$2:$A$62,$A425)=0),"",(SUMIF('Economy-issue-polls'!$A$2:$A$62,$A425,'Economy-issue-polls'!$B$2:$B$62)/COUNTIF('Economy-issue-polls'!$A$2:$A$62,$A425)))</f>
        <v/>
      </c>
      <c r="C425" s="13">
        <f t="shared" si="13"/>
        <v>51.841381962100733</v>
      </c>
      <c r="D425" s="13">
        <f t="shared" si="12"/>
        <v>52.92069098105037</v>
      </c>
    </row>
    <row r="426" spans="1:4" ht="12">
      <c r="A426" s="7">
        <v>40977</v>
      </c>
      <c r="B426" s="13" t="str">
        <f>IF((COUNTIF('Economy-issue-polls'!$A$2:$A$62,$A426)=0),"",(SUMIF('Economy-issue-polls'!$A$2:$A$62,$A426,'Economy-issue-polls'!$B$2:$B$62)/COUNTIF('Economy-issue-polls'!$A$2:$A$62,$A426)))</f>
        <v/>
      </c>
      <c r="C426" s="13">
        <f t="shared" si="13"/>
        <v>51.841381962100733</v>
      </c>
      <c r="D426" s="13">
        <f t="shared" si="12"/>
        <v>52.92069098105037</v>
      </c>
    </row>
    <row r="427" spans="1:4" ht="12">
      <c r="A427" s="7">
        <v>40978</v>
      </c>
      <c r="B427" s="13" t="str">
        <f>IF((COUNTIF('Economy-issue-polls'!$A$2:$A$62,$A427)=0),"",(SUMIF('Economy-issue-polls'!$A$2:$A$62,$A427,'Economy-issue-polls'!$B$2:$B$62)/COUNTIF('Economy-issue-polls'!$A$2:$A$62,$A427)))</f>
        <v/>
      </c>
      <c r="C427" s="13">
        <f t="shared" si="13"/>
        <v>51.841381962100733</v>
      </c>
      <c r="D427" s="13">
        <f t="shared" si="12"/>
        <v>52.92069098105037</v>
      </c>
    </row>
    <row r="428" spans="1:4" ht="12">
      <c r="A428" s="7">
        <v>40979</v>
      </c>
      <c r="B428" s="13" t="str">
        <f>IF((COUNTIF('Economy-issue-polls'!$A$2:$A$62,$A428)=0),"",(SUMIF('Economy-issue-polls'!$A$2:$A$62,$A428,'Economy-issue-polls'!$B$2:$B$62)/COUNTIF('Economy-issue-polls'!$A$2:$A$62,$A428)))</f>
        <v/>
      </c>
      <c r="C428" s="13">
        <f t="shared" si="13"/>
        <v>51.841381962100733</v>
      </c>
      <c r="D428" s="13">
        <f t="shared" si="12"/>
        <v>52.92069098105037</v>
      </c>
    </row>
    <row r="429" spans="1:4" ht="12">
      <c r="A429" s="7">
        <v>40980</v>
      </c>
      <c r="B429" s="13" t="str">
        <f>IF((COUNTIF('Economy-issue-polls'!$A$2:$A$62,$A429)=0),"",(SUMIF('Economy-issue-polls'!$A$2:$A$62,$A429,'Economy-issue-polls'!$B$2:$B$62)/COUNTIF('Economy-issue-polls'!$A$2:$A$62,$A429)))</f>
        <v/>
      </c>
      <c r="C429" s="13">
        <f t="shared" si="13"/>
        <v>51.841381962100733</v>
      </c>
      <c r="D429" s="13">
        <f t="shared" si="12"/>
        <v>52.92069098105037</v>
      </c>
    </row>
    <row r="430" spans="1:4" ht="12">
      <c r="A430" s="7">
        <v>40981</v>
      </c>
      <c r="B430" s="13" t="str">
        <f>IF((COUNTIF('Economy-issue-polls'!$A$2:$A$62,$A430)=0),"",(SUMIF('Economy-issue-polls'!$A$2:$A$62,$A430,'Economy-issue-polls'!$B$2:$B$62)/COUNTIF('Economy-issue-polls'!$A$2:$A$62,$A430)))</f>
        <v/>
      </c>
      <c r="C430" s="13">
        <f t="shared" si="13"/>
        <v>51.841381962100733</v>
      </c>
      <c r="D430" s="13">
        <f t="shared" si="12"/>
        <v>52.92069098105037</v>
      </c>
    </row>
    <row r="431" spans="1:4" ht="12">
      <c r="A431" s="7">
        <v>40982</v>
      </c>
      <c r="B431" s="13" t="str">
        <f>IF((COUNTIF('Economy-issue-polls'!$A$2:$A$62,$A431)=0),"",(SUMIF('Economy-issue-polls'!$A$2:$A$62,$A431,'Economy-issue-polls'!$B$2:$B$62)/COUNTIF('Economy-issue-polls'!$A$2:$A$62,$A431)))</f>
        <v/>
      </c>
      <c r="C431" s="13">
        <f t="shared" si="13"/>
        <v>51.841381962100733</v>
      </c>
      <c r="D431" s="13">
        <f t="shared" si="12"/>
        <v>52.92069098105037</v>
      </c>
    </row>
    <row r="432" spans="1:4" ht="12">
      <c r="A432" s="7">
        <v>40983</v>
      </c>
      <c r="B432" s="13" t="str">
        <f>IF((COUNTIF('Economy-issue-polls'!$A$2:$A$62,$A432)=0),"",(SUMIF('Economy-issue-polls'!$A$2:$A$62,$A432,'Economy-issue-polls'!$B$2:$B$62)/COUNTIF('Economy-issue-polls'!$A$2:$A$62,$A432)))</f>
        <v/>
      </c>
      <c r="C432" s="13">
        <f t="shared" si="13"/>
        <v>51.841381962100733</v>
      </c>
      <c r="D432" s="13">
        <f t="shared" si="12"/>
        <v>52.92069098105037</v>
      </c>
    </row>
    <row r="433" spans="1:4" ht="12">
      <c r="A433" s="7">
        <v>40984</v>
      </c>
      <c r="B433" s="13" t="str">
        <f>IF((COUNTIF('Economy-issue-polls'!$A$2:$A$62,$A433)=0),"",(SUMIF('Economy-issue-polls'!$A$2:$A$62,$A433,'Economy-issue-polls'!$B$2:$B$62)/COUNTIF('Economy-issue-polls'!$A$2:$A$62,$A433)))</f>
        <v/>
      </c>
      <c r="C433" s="13">
        <f t="shared" si="13"/>
        <v>51.841381962100733</v>
      </c>
      <c r="D433" s="13">
        <f t="shared" si="12"/>
        <v>52.92069098105037</v>
      </c>
    </row>
    <row r="434" spans="1:4" ht="12">
      <c r="A434" s="7">
        <v>40985</v>
      </c>
      <c r="B434" s="13" t="str">
        <f>IF((COUNTIF('Economy-issue-polls'!$A$2:$A$62,$A434)=0),"",(SUMIF('Economy-issue-polls'!$A$2:$A$62,$A434,'Economy-issue-polls'!$B$2:$B$62)/COUNTIF('Economy-issue-polls'!$A$2:$A$62,$A434)))</f>
        <v/>
      </c>
      <c r="C434" s="13">
        <f t="shared" si="13"/>
        <v>51.841381962100733</v>
      </c>
      <c r="D434" s="13">
        <f t="shared" si="12"/>
        <v>52.92069098105037</v>
      </c>
    </row>
    <row r="435" spans="1:4" ht="12">
      <c r="A435" s="7">
        <v>40986</v>
      </c>
      <c r="B435" s="13" t="str">
        <f>IF((COUNTIF('Economy-issue-polls'!$A$2:$A$62,$A435)=0),"",(SUMIF('Economy-issue-polls'!$A$2:$A$62,$A435,'Economy-issue-polls'!$B$2:$B$62)/COUNTIF('Economy-issue-polls'!$A$2:$A$62,$A435)))</f>
        <v/>
      </c>
      <c r="C435" s="13">
        <f t="shared" si="13"/>
        <v>51.841381962100733</v>
      </c>
      <c r="D435" s="13">
        <f t="shared" si="12"/>
        <v>52.92069098105037</v>
      </c>
    </row>
    <row r="436" spans="1:4" ht="12">
      <c r="A436" s="7">
        <v>40987</v>
      </c>
      <c r="B436" s="13" t="str">
        <f>IF((COUNTIF('Economy-issue-polls'!$A$2:$A$62,$A436)=0),"",(SUMIF('Economy-issue-polls'!$A$2:$A$62,$A436,'Economy-issue-polls'!$B$2:$B$62)/COUNTIF('Economy-issue-polls'!$A$2:$A$62,$A436)))</f>
        <v/>
      </c>
      <c r="C436" s="13">
        <f t="shared" si="13"/>
        <v>51.841381962100733</v>
      </c>
      <c r="D436" s="13">
        <f t="shared" si="12"/>
        <v>52.92069098105037</v>
      </c>
    </row>
    <row r="437" spans="1:4" ht="12">
      <c r="A437" s="7">
        <v>40988</v>
      </c>
      <c r="B437" s="13" t="str">
        <f>IF((COUNTIF('Economy-issue-polls'!$A$2:$A$62,$A437)=0),"",(SUMIF('Economy-issue-polls'!$A$2:$A$62,$A437,'Economy-issue-polls'!$B$2:$B$62)/COUNTIF('Economy-issue-polls'!$A$2:$A$62,$A437)))</f>
        <v/>
      </c>
      <c r="C437" s="13">
        <f t="shared" si="13"/>
        <v>51.841381962100733</v>
      </c>
      <c r="D437" s="13">
        <f t="shared" si="12"/>
        <v>52.92069098105037</v>
      </c>
    </row>
    <row r="438" spans="1:4" ht="12">
      <c r="A438" s="7">
        <v>40989</v>
      </c>
      <c r="B438" s="13" t="str">
        <f>IF((COUNTIF('Economy-issue-polls'!$A$2:$A$62,$A438)=0),"",(SUMIF('Economy-issue-polls'!$A$2:$A$62,$A438,'Economy-issue-polls'!$B$2:$B$62)/COUNTIF('Economy-issue-polls'!$A$2:$A$62,$A438)))</f>
        <v/>
      </c>
      <c r="C438" s="13">
        <f t="shared" si="13"/>
        <v>51.841381962100733</v>
      </c>
      <c r="D438" s="13">
        <f t="shared" si="12"/>
        <v>52.92069098105037</v>
      </c>
    </row>
    <row r="439" spans="1:4" ht="12">
      <c r="A439" s="7">
        <v>40990</v>
      </c>
      <c r="B439" s="13" t="str">
        <f>IF((COUNTIF('Economy-issue-polls'!$A$2:$A$62,$A439)=0),"",(SUMIF('Economy-issue-polls'!$A$2:$A$62,$A439,'Economy-issue-polls'!$B$2:$B$62)/COUNTIF('Economy-issue-polls'!$A$2:$A$62,$A439)))</f>
        <v/>
      </c>
      <c r="C439" s="13">
        <f t="shared" si="13"/>
        <v>51.841381962100733</v>
      </c>
      <c r="D439" s="13">
        <f t="shared" si="12"/>
        <v>52.92069098105037</v>
      </c>
    </row>
    <row r="440" spans="1:4" ht="12">
      <c r="A440" s="7">
        <v>40991</v>
      </c>
      <c r="B440" s="13" t="str">
        <f>IF((COUNTIF('Economy-issue-polls'!$A$2:$A$62,$A440)=0),"",(SUMIF('Economy-issue-polls'!$A$2:$A$62,$A440,'Economy-issue-polls'!$B$2:$B$62)/COUNTIF('Economy-issue-polls'!$A$2:$A$62,$A440)))</f>
        <v/>
      </c>
      <c r="C440" s="13">
        <f t="shared" si="13"/>
        <v>51.841381962100733</v>
      </c>
      <c r="D440" s="13">
        <f t="shared" si="12"/>
        <v>52.92069098105037</v>
      </c>
    </row>
    <row r="441" spans="1:4" ht="12">
      <c r="A441" s="7">
        <v>40992</v>
      </c>
      <c r="B441" s="13" t="str">
        <f>IF((COUNTIF('Economy-issue-polls'!$A$2:$A$62,$A441)=0),"",(SUMIF('Economy-issue-polls'!$A$2:$A$62,$A441,'Economy-issue-polls'!$B$2:$B$62)/COUNTIF('Economy-issue-polls'!$A$2:$A$62,$A441)))</f>
        <v/>
      </c>
      <c r="C441" s="13">
        <f t="shared" si="13"/>
        <v>51.841381962100733</v>
      </c>
      <c r="D441" s="13">
        <f t="shared" si="12"/>
        <v>52.92069098105037</v>
      </c>
    </row>
    <row r="442" spans="1:4" ht="12">
      <c r="A442" s="7">
        <v>40993</v>
      </c>
      <c r="B442" s="13" t="str">
        <f>IF((COUNTIF('Economy-issue-polls'!$A$2:$A$62,$A442)=0),"",(SUMIF('Economy-issue-polls'!$A$2:$A$62,$A442,'Economy-issue-polls'!$B$2:$B$62)/COUNTIF('Economy-issue-polls'!$A$2:$A$62,$A442)))</f>
        <v/>
      </c>
      <c r="C442" s="13">
        <f t="shared" si="13"/>
        <v>51.841381962100733</v>
      </c>
      <c r="D442" s="13">
        <f t="shared" si="12"/>
        <v>52.92069098105037</v>
      </c>
    </row>
    <row r="443" spans="1:4" ht="12">
      <c r="A443" s="7">
        <v>40994</v>
      </c>
      <c r="B443" s="13" t="str">
        <f>IF((COUNTIF('Economy-issue-polls'!$A$2:$A$62,$A443)=0),"",(SUMIF('Economy-issue-polls'!$A$2:$A$62,$A443,'Economy-issue-polls'!$B$2:$B$62)/COUNTIF('Economy-issue-polls'!$A$2:$A$62,$A443)))</f>
        <v/>
      </c>
      <c r="C443" s="13">
        <f t="shared" si="13"/>
        <v>51.841381962100733</v>
      </c>
      <c r="D443" s="13">
        <f t="shared" si="12"/>
        <v>52.92069098105037</v>
      </c>
    </row>
    <row r="444" spans="1:4" ht="12">
      <c r="A444" s="7">
        <v>40995</v>
      </c>
      <c r="B444" s="13" t="str">
        <f>IF((COUNTIF('Economy-issue-polls'!$A$2:$A$62,$A444)=0),"",(SUMIF('Economy-issue-polls'!$A$2:$A$62,$A444,'Economy-issue-polls'!$B$2:$B$62)/COUNTIF('Economy-issue-polls'!$A$2:$A$62,$A444)))</f>
        <v/>
      </c>
      <c r="C444" s="13">
        <f t="shared" si="13"/>
        <v>51.841381962100733</v>
      </c>
      <c r="D444" s="13">
        <f t="shared" si="12"/>
        <v>52.92069098105037</v>
      </c>
    </row>
    <row r="445" spans="1:4" ht="12">
      <c r="A445" s="7">
        <v>40996</v>
      </c>
      <c r="B445" s="13" t="str">
        <f>IF((COUNTIF('Economy-issue-polls'!$A$2:$A$62,$A445)=0),"",(SUMIF('Economy-issue-polls'!$A$2:$A$62,$A445,'Economy-issue-polls'!$B$2:$B$62)/COUNTIF('Economy-issue-polls'!$A$2:$A$62,$A445)))</f>
        <v/>
      </c>
      <c r="C445" s="13">
        <f t="shared" si="13"/>
        <v>51.841381962100733</v>
      </c>
      <c r="D445" s="13">
        <f t="shared" si="12"/>
        <v>52.92069098105037</v>
      </c>
    </row>
    <row r="446" spans="1:4" ht="12">
      <c r="A446" s="7">
        <v>40997</v>
      </c>
      <c r="B446" s="13" t="str">
        <f>IF((COUNTIF('Economy-issue-polls'!$A$2:$A$62,$A446)=0),"",(SUMIF('Economy-issue-polls'!$A$2:$A$62,$A446,'Economy-issue-polls'!$B$2:$B$62)/COUNTIF('Economy-issue-polls'!$A$2:$A$62,$A446)))</f>
        <v/>
      </c>
      <c r="C446" s="13">
        <f t="shared" si="13"/>
        <v>51.841381962100733</v>
      </c>
      <c r="D446" s="13">
        <f t="shared" si="12"/>
        <v>52.92069098105037</v>
      </c>
    </row>
    <row r="447" spans="1:4" ht="12">
      <c r="A447" s="7">
        <v>40998</v>
      </c>
      <c r="B447" s="13" t="str">
        <f>IF((COUNTIF('Economy-issue-polls'!$A$2:$A$62,$A447)=0),"",(SUMIF('Economy-issue-polls'!$A$2:$A$62,$A447,'Economy-issue-polls'!$B$2:$B$62)/COUNTIF('Economy-issue-polls'!$A$2:$A$62,$A447)))</f>
        <v/>
      </c>
      <c r="C447" s="13">
        <f t="shared" si="13"/>
        <v>51.841381962100733</v>
      </c>
      <c r="D447" s="13">
        <f t="shared" si="12"/>
        <v>52.92069098105037</v>
      </c>
    </row>
    <row r="448" spans="1:4" ht="12">
      <c r="A448" s="7">
        <v>40999</v>
      </c>
      <c r="B448" s="13" t="str">
        <f>IF((COUNTIF('Economy-issue-polls'!$A$2:$A$62,$A448)=0),"",(SUMIF('Economy-issue-polls'!$A$2:$A$62,$A448,'Economy-issue-polls'!$B$2:$B$62)/COUNTIF('Economy-issue-polls'!$A$2:$A$62,$A448)))</f>
        <v/>
      </c>
      <c r="C448" s="13">
        <f t="shared" si="13"/>
        <v>51.841381962100733</v>
      </c>
      <c r="D448" s="13">
        <f t="shared" si="12"/>
        <v>52.92069098105037</v>
      </c>
    </row>
    <row r="449" spans="1:4" ht="12">
      <c r="A449" s="7">
        <v>41000</v>
      </c>
      <c r="B449" s="13" t="str">
        <f>IF((COUNTIF('Economy-issue-polls'!$A$2:$A$62,$A449)=0),"",(SUMIF('Economy-issue-polls'!$A$2:$A$62,$A449,'Economy-issue-polls'!$B$2:$B$62)/COUNTIF('Economy-issue-polls'!$A$2:$A$62,$A449)))</f>
        <v/>
      </c>
      <c r="C449" s="13">
        <f t="shared" si="13"/>
        <v>51.841381962100733</v>
      </c>
      <c r="D449" s="13">
        <f t="shared" si="12"/>
        <v>52.92069098105037</v>
      </c>
    </row>
    <row r="450" spans="1:4" ht="12">
      <c r="A450" s="7">
        <v>41001</v>
      </c>
      <c r="B450" s="13" t="str">
        <f>IF((COUNTIF('Economy-issue-polls'!$A$2:$A$62,$A450)=0),"",(SUMIF('Economy-issue-polls'!$A$2:$A$62,$A450,'Economy-issue-polls'!$B$2:$B$62)/COUNTIF('Economy-issue-polls'!$A$2:$A$62,$A450)))</f>
        <v/>
      </c>
      <c r="C450" s="13">
        <f t="shared" si="13"/>
        <v>51.841381962100733</v>
      </c>
      <c r="D450" s="13">
        <f t="shared" ref="D450:D513" si="14">27+(0.5*C450)</f>
        <v>52.92069098105037</v>
      </c>
    </row>
    <row r="451" spans="1:4" ht="12">
      <c r="A451" s="7">
        <v>41002</v>
      </c>
      <c r="B451" s="13" t="str">
        <f>IF((COUNTIF('Economy-issue-polls'!$A$2:$A$62,$A451)=0),"",(SUMIF('Economy-issue-polls'!$A$2:$A$62,$A451,'Economy-issue-polls'!$B$2:$B$62)/COUNTIF('Economy-issue-polls'!$A$2:$A$62,$A451)))</f>
        <v/>
      </c>
      <c r="C451" s="13">
        <f t="shared" ref="C451:C514" si="15">IF((B451=""),C450,((0.3*B451)+(0.7*C450)))</f>
        <v>51.841381962100733</v>
      </c>
      <c r="D451" s="13">
        <f t="shared" si="14"/>
        <v>52.92069098105037</v>
      </c>
    </row>
    <row r="452" spans="1:4" ht="12">
      <c r="A452" s="7">
        <v>41003</v>
      </c>
      <c r="B452" s="13" t="str">
        <f>IF((COUNTIF('Economy-issue-polls'!$A$2:$A$62,$A452)=0),"",(SUMIF('Economy-issue-polls'!$A$2:$A$62,$A452,'Economy-issue-polls'!$B$2:$B$62)/COUNTIF('Economy-issue-polls'!$A$2:$A$62,$A452)))</f>
        <v/>
      </c>
      <c r="C452" s="13">
        <f t="shared" si="15"/>
        <v>51.841381962100733</v>
      </c>
      <c r="D452" s="13">
        <f t="shared" si="14"/>
        <v>52.92069098105037</v>
      </c>
    </row>
    <row r="453" spans="1:4" ht="12">
      <c r="A453" s="7">
        <v>41004</v>
      </c>
      <c r="B453" s="13" t="str">
        <f>IF((COUNTIF('Economy-issue-polls'!$A$2:$A$62,$A453)=0),"",(SUMIF('Economy-issue-polls'!$A$2:$A$62,$A453,'Economy-issue-polls'!$B$2:$B$62)/COUNTIF('Economy-issue-polls'!$A$2:$A$62,$A453)))</f>
        <v/>
      </c>
      <c r="C453" s="13">
        <f t="shared" si="15"/>
        <v>51.841381962100733</v>
      </c>
      <c r="D453" s="13">
        <f t="shared" si="14"/>
        <v>52.92069098105037</v>
      </c>
    </row>
    <row r="454" spans="1:4" ht="12">
      <c r="A454" s="7">
        <v>41005</v>
      </c>
      <c r="B454" s="13" t="str">
        <f>IF((COUNTIF('Economy-issue-polls'!$A$2:$A$62,$A454)=0),"",(SUMIF('Economy-issue-polls'!$A$2:$A$62,$A454,'Economy-issue-polls'!$B$2:$B$62)/COUNTIF('Economy-issue-polls'!$A$2:$A$62,$A454)))</f>
        <v/>
      </c>
      <c r="C454" s="13">
        <f t="shared" si="15"/>
        <v>51.841381962100733</v>
      </c>
      <c r="D454" s="13">
        <f t="shared" si="14"/>
        <v>52.92069098105037</v>
      </c>
    </row>
    <row r="455" spans="1:4" ht="12">
      <c r="A455" s="7">
        <v>41006</v>
      </c>
      <c r="B455" s="13" t="str">
        <f>IF((COUNTIF('Economy-issue-polls'!$A$2:$A$62,$A455)=0),"",(SUMIF('Economy-issue-polls'!$A$2:$A$62,$A455,'Economy-issue-polls'!$B$2:$B$62)/COUNTIF('Economy-issue-polls'!$A$2:$A$62,$A455)))</f>
        <v/>
      </c>
      <c r="C455" s="13">
        <f t="shared" si="15"/>
        <v>51.841381962100733</v>
      </c>
      <c r="D455" s="13">
        <f t="shared" si="14"/>
        <v>52.92069098105037</v>
      </c>
    </row>
    <row r="456" spans="1:4" ht="12">
      <c r="A456" s="7">
        <v>41007</v>
      </c>
      <c r="B456" s="13">
        <f>IF((COUNTIF('Economy-issue-polls'!$A$2:$A$62,$A456)=0),"",(SUMIF('Economy-issue-polls'!$A$2:$A$62,$A456,'Economy-issue-polls'!$B$2:$B$62)/COUNTIF('Economy-issue-polls'!$A$2:$A$62,$A456)))</f>
        <v>47.777777777777779</v>
      </c>
      <c r="C456" s="13">
        <f t="shared" si="15"/>
        <v>50.622300706803848</v>
      </c>
      <c r="D456" s="13">
        <f t="shared" si="14"/>
        <v>52.311150353401928</v>
      </c>
    </row>
    <row r="457" spans="1:4" ht="12">
      <c r="A457" s="7">
        <v>41008</v>
      </c>
      <c r="B457" s="13" t="str">
        <f>IF((COUNTIF('Economy-issue-polls'!$A$2:$A$62,$A457)=0),"",(SUMIF('Economy-issue-polls'!$A$2:$A$62,$A457,'Economy-issue-polls'!$B$2:$B$62)/COUNTIF('Economy-issue-polls'!$A$2:$A$62,$A457)))</f>
        <v/>
      </c>
      <c r="C457" s="13">
        <f t="shared" si="15"/>
        <v>50.622300706803848</v>
      </c>
      <c r="D457" s="13">
        <f t="shared" si="14"/>
        <v>52.311150353401928</v>
      </c>
    </row>
    <row r="458" spans="1:4" ht="12">
      <c r="A458" s="7">
        <v>41009</v>
      </c>
      <c r="B458" s="13" t="str">
        <f>IF((COUNTIF('Economy-issue-polls'!$A$2:$A$62,$A458)=0),"",(SUMIF('Economy-issue-polls'!$A$2:$A$62,$A458,'Economy-issue-polls'!$B$2:$B$62)/COUNTIF('Economy-issue-polls'!$A$2:$A$62,$A458)))</f>
        <v/>
      </c>
      <c r="C458" s="13">
        <f t="shared" si="15"/>
        <v>50.622300706803848</v>
      </c>
      <c r="D458" s="13">
        <f t="shared" si="14"/>
        <v>52.311150353401928</v>
      </c>
    </row>
    <row r="459" spans="1:4" ht="12">
      <c r="A459" s="7">
        <v>41010</v>
      </c>
      <c r="B459" s="13" t="str">
        <f>IF((COUNTIF('Economy-issue-polls'!$A$2:$A$62,$A459)=0),"",(SUMIF('Economy-issue-polls'!$A$2:$A$62,$A459,'Economy-issue-polls'!$B$2:$B$62)/COUNTIF('Economy-issue-polls'!$A$2:$A$62,$A459)))</f>
        <v/>
      </c>
      <c r="C459" s="13">
        <f t="shared" si="15"/>
        <v>50.622300706803848</v>
      </c>
      <c r="D459" s="13">
        <f t="shared" si="14"/>
        <v>52.311150353401928</v>
      </c>
    </row>
    <row r="460" spans="1:4" ht="12">
      <c r="A460" s="7">
        <v>41011</v>
      </c>
      <c r="B460" s="13" t="str">
        <f>IF((COUNTIF('Economy-issue-polls'!$A$2:$A$62,$A460)=0),"",(SUMIF('Economy-issue-polls'!$A$2:$A$62,$A460,'Economy-issue-polls'!$B$2:$B$62)/COUNTIF('Economy-issue-polls'!$A$2:$A$62,$A460)))</f>
        <v/>
      </c>
      <c r="C460" s="13">
        <f t="shared" si="15"/>
        <v>50.622300706803848</v>
      </c>
      <c r="D460" s="13">
        <f t="shared" si="14"/>
        <v>52.311150353401928</v>
      </c>
    </row>
    <row r="461" spans="1:4" ht="12">
      <c r="A461" s="7">
        <v>41012</v>
      </c>
      <c r="B461" s="13" t="str">
        <f>IF((COUNTIF('Economy-issue-polls'!$A$2:$A$62,$A461)=0),"",(SUMIF('Economy-issue-polls'!$A$2:$A$62,$A461,'Economy-issue-polls'!$B$2:$B$62)/COUNTIF('Economy-issue-polls'!$A$2:$A$62,$A461)))</f>
        <v/>
      </c>
      <c r="C461" s="13">
        <f t="shared" si="15"/>
        <v>50.622300706803848</v>
      </c>
      <c r="D461" s="13">
        <f t="shared" si="14"/>
        <v>52.311150353401928</v>
      </c>
    </row>
    <row r="462" spans="1:4" ht="12">
      <c r="A462" s="7">
        <v>41013</v>
      </c>
      <c r="B462" s="13" t="str">
        <f>IF((COUNTIF('Economy-issue-polls'!$A$2:$A$62,$A462)=0),"",(SUMIF('Economy-issue-polls'!$A$2:$A$62,$A462,'Economy-issue-polls'!$B$2:$B$62)/COUNTIF('Economy-issue-polls'!$A$2:$A$62,$A462)))</f>
        <v/>
      </c>
      <c r="C462" s="13">
        <f t="shared" si="15"/>
        <v>50.622300706803848</v>
      </c>
      <c r="D462" s="13">
        <f t="shared" si="14"/>
        <v>52.311150353401928</v>
      </c>
    </row>
    <row r="463" spans="1:4" ht="12">
      <c r="A463" s="7">
        <v>41014</v>
      </c>
      <c r="B463" s="13">
        <f>IF((COUNTIF('Economy-issue-polls'!$A$2:$A$62,$A463)=0),"",(SUMIF('Economy-issue-polls'!$A$2:$A$62,$A463,'Economy-issue-polls'!$B$2:$B$62)/COUNTIF('Economy-issue-polls'!$A$2:$A$62,$A463)))</f>
        <v>51.162790697674424</v>
      </c>
      <c r="C463" s="13">
        <f t="shared" si="15"/>
        <v>50.784447704065016</v>
      </c>
      <c r="D463" s="13">
        <f t="shared" si="14"/>
        <v>52.392223852032508</v>
      </c>
    </row>
    <row r="464" spans="1:4" ht="12">
      <c r="A464" s="7">
        <v>41015</v>
      </c>
      <c r="B464" s="13" t="str">
        <f>IF((COUNTIF('Economy-issue-polls'!$A$2:$A$62,$A464)=0),"",(SUMIF('Economy-issue-polls'!$A$2:$A$62,$A464,'Economy-issue-polls'!$B$2:$B$62)/COUNTIF('Economy-issue-polls'!$A$2:$A$62,$A464)))</f>
        <v/>
      </c>
      <c r="C464" s="13">
        <f t="shared" si="15"/>
        <v>50.784447704065016</v>
      </c>
      <c r="D464" s="13">
        <f t="shared" si="14"/>
        <v>52.392223852032508</v>
      </c>
    </row>
    <row r="465" spans="1:4" ht="12">
      <c r="A465" s="7">
        <v>41016</v>
      </c>
      <c r="B465" s="13">
        <f>IF((COUNTIF('Economy-issue-polls'!$A$2:$A$62,$A465)=0),"",(SUMIF('Economy-issue-polls'!$A$2:$A$62,$A465,'Economy-issue-polls'!$B$2:$B$62)/COUNTIF('Economy-issue-polls'!$A$2:$A$62,$A465)))</f>
        <v>45.945945945945951</v>
      </c>
      <c r="C465" s="13">
        <f t="shared" si="15"/>
        <v>49.332897176629288</v>
      </c>
      <c r="D465" s="13">
        <f t="shared" si="14"/>
        <v>51.666448588314644</v>
      </c>
    </row>
    <row r="466" spans="1:4" ht="12">
      <c r="A466" s="7">
        <v>41017</v>
      </c>
      <c r="B466" s="13" t="str">
        <f>IF((COUNTIF('Economy-issue-polls'!$A$2:$A$62,$A466)=0),"",(SUMIF('Economy-issue-polls'!$A$2:$A$62,$A466,'Economy-issue-polls'!$B$2:$B$62)/COUNTIF('Economy-issue-polls'!$A$2:$A$62,$A466)))</f>
        <v/>
      </c>
      <c r="C466" s="13">
        <f t="shared" si="15"/>
        <v>49.332897176629288</v>
      </c>
      <c r="D466" s="13">
        <f t="shared" si="14"/>
        <v>51.666448588314644</v>
      </c>
    </row>
    <row r="467" spans="1:4" ht="12">
      <c r="A467" s="7">
        <v>41018</v>
      </c>
      <c r="B467" s="13" t="str">
        <f>IF((COUNTIF('Economy-issue-polls'!$A$2:$A$62,$A467)=0),"",(SUMIF('Economy-issue-polls'!$A$2:$A$62,$A467,'Economy-issue-polls'!$B$2:$B$62)/COUNTIF('Economy-issue-polls'!$A$2:$A$62,$A467)))</f>
        <v/>
      </c>
      <c r="C467" s="13">
        <f t="shared" si="15"/>
        <v>49.332897176629288</v>
      </c>
      <c r="D467" s="13">
        <f t="shared" si="14"/>
        <v>51.666448588314644</v>
      </c>
    </row>
    <row r="468" spans="1:4" ht="12">
      <c r="A468" s="7">
        <v>41019</v>
      </c>
      <c r="B468" s="13" t="str">
        <f>IF((COUNTIF('Economy-issue-polls'!$A$2:$A$62,$A468)=0),"",(SUMIF('Economy-issue-polls'!$A$2:$A$62,$A468,'Economy-issue-polls'!$B$2:$B$62)/COUNTIF('Economy-issue-polls'!$A$2:$A$62,$A468)))</f>
        <v/>
      </c>
      <c r="C468" s="13">
        <f t="shared" si="15"/>
        <v>49.332897176629288</v>
      </c>
      <c r="D468" s="13">
        <f t="shared" si="14"/>
        <v>51.666448588314644</v>
      </c>
    </row>
    <row r="469" spans="1:4" ht="12">
      <c r="A469" s="7">
        <v>41020</v>
      </c>
      <c r="B469" s="13" t="str">
        <f>IF((COUNTIF('Economy-issue-polls'!$A$2:$A$62,$A469)=0),"",(SUMIF('Economy-issue-polls'!$A$2:$A$62,$A469,'Economy-issue-polls'!$B$2:$B$62)/COUNTIF('Economy-issue-polls'!$A$2:$A$62,$A469)))</f>
        <v/>
      </c>
      <c r="C469" s="13">
        <f t="shared" si="15"/>
        <v>49.332897176629288</v>
      </c>
      <c r="D469" s="13">
        <f t="shared" si="14"/>
        <v>51.666448588314644</v>
      </c>
    </row>
    <row r="470" spans="1:4" ht="12">
      <c r="A470" s="7">
        <v>41021</v>
      </c>
      <c r="B470" s="13" t="str">
        <f>IF((COUNTIF('Economy-issue-polls'!$A$2:$A$62,$A470)=0),"",(SUMIF('Economy-issue-polls'!$A$2:$A$62,$A470,'Economy-issue-polls'!$B$2:$B$62)/COUNTIF('Economy-issue-polls'!$A$2:$A$62,$A470)))</f>
        <v/>
      </c>
      <c r="C470" s="13">
        <f t="shared" si="15"/>
        <v>49.332897176629288</v>
      </c>
      <c r="D470" s="13">
        <f t="shared" si="14"/>
        <v>51.666448588314644</v>
      </c>
    </row>
    <row r="471" spans="1:4" ht="12">
      <c r="A471" s="7">
        <v>41022</v>
      </c>
      <c r="B471" s="13" t="str">
        <f>IF((COUNTIF('Economy-issue-polls'!$A$2:$A$62,$A471)=0),"",(SUMIF('Economy-issue-polls'!$A$2:$A$62,$A471,'Economy-issue-polls'!$B$2:$B$62)/COUNTIF('Economy-issue-polls'!$A$2:$A$62,$A471)))</f>
        <v/>
      </c>
      <c r="C471" s="13">
        <f t="shared" si="15"/>
        <v>49.332897176629288</v>
      </c>
      <c r="D471" s="13">
        <f t="shared" si="14"/>
        <v>51.666448588314644</v>
      </c>
    </row>
    <row r="472" spans="1:4" ht="12">
      <c r="A472" s="7">
        <v>41023</v>
      </c>
      <c r="B472" s="13" t="str">
        <f>IF((COUNTIF('Economy-issue-polls'!$A$2:$A$62,$A472)=0),"",(SUMIF('Economy-issue-polls'!$A$2:$A$62,$A472,'Economy-issue-polls'!$B$2:$B$62)/COUNTIF('Economy-issue-polls'!$A$2:$A$62,$A472)))</f>
        <v/>
      </c>
      <c r="C472" s="13">
        <f t="shared" si="15"/>
        <v>49.332897176629288</v>
      </c>
      <c r="D472" s="13">
        <f t="shared" si="14"/>
        <v>51.666448588314644</v>
      </c>
    </row>
    <row r="473" spans="1:4" ht="12">
      <c r="A473" s="7">
        <v>41024</v>
      </c>
      <c r="B473" s="13" t="str">
        <f>IF((COUNTIF('Economy-issue-polls'!$A$2:$A$62,$A473)=0),"",(SUMIF('Economy-issue-polls'!$A$2:$A$62,$A473,'Economy-issue-polls'!$B$2:$B$62)/COUNTIF('Economy-issue-polls'!$A$2:$A$62,$A473)))</f>
        <v/>
      </c>
      <c r="C473" s="13">
        <f t="shared" si="15"/>
        <v>49.332897176629288</v>
      </c>
      <c r="D473" s="13">
        <f t="shared" si="14"/>
        <v>51.666448588314644</v>
      </c>
    </row>
    <row r="474" spans="1:4" ht="12">
      <c r="A474" s="7">
        <v>41025</v>
      </c>
      <c r="B474" s="13" t="str">
        <f>IF((COUNTIF('Economy-issue-polls'!$A$2:$A$62,$A474)=0),"",(SUMIF('Economy-issue-polls'!$A$2:$A$62,$A474,'Economy-issue-polls'!$B$2:$B$62)/COUNTIF('Economy-issue-polls'!$A$2:$A$62,$A474)))</f>
        <v/>
      </c>
      <c r="C474" s="13">
        <f t="shared" si="15"/>
        <v>49.332897176629288</v>
      </c>
      <c r="D474" s="13">
        <f t="shared" si="14"/>
        <v>51.666448588314644</v>
      </c>
    </row>
    <row r="475" spans="1:4" ht="12">
      <c r="A475" s="7">
        <v>41026</v>
      </c>
      <c r="B475" s="13" t="str">
        <f>IF((COUNTIF('Economy-issue-polls'!$A$2:$A$62,$A475)=0),"",(SUMIF('Economy-issue-polls'!$A$2:$A$62,$A475,'Economy-issue-polls'!$B$2:$B$62)/COUNTIF('Economy-issue-polls'!$A$2:$A$62,$A475)))</f>
        <v/>
      </c>
      <c r="C475" s="13">
        <f t="shared" si="15"/>
        <v>49.332897176629288</v>
      </c>
      <c r="D475" s="13">
        <f t="shared" si="14"/>
        <v>51.666448588314644</v>
      </c>
    </row>
    <row r="476" spans="1:4" ht="12">
      <c r="A476" s="7">
        <v>41027</v>
      </c>
      <c r="B476" s="13" t="str">
        <f>IF((COUNTIF('Economy-issue-polls'!$A$2:$A$62,$A476)=0),"",(SUMIF('Economy-issue-polls'!$A$2:$A$62,$A476,'Economy-issue-polls'!$B$2:$B$62)/COUNTIF('Economy-issue-polls'!$A$2:$A$62,$A476)))</f>
        <v/>
      </c>
      <c r="C476" s="13">
        <f t="shared" si="15"/>
        <v>49.332897176629288</v>
      </c>
      <c r="D476" s="13">
        <f t="shared" si="14"/>
        <v>51.666448588314644</v>
      </c>
    </row>
    <row r="477" spans="1:4" ht="12">
      <c r="A477" s="7">
        <v>41028</v>
      </c>
      <c r="B477" s="13" t="str">
        <f>IF((COUNTIF('Economy-issue-polls'!$A$2:$A$62,$A477)=0),"",(SUMIF('Economy-issue-polls'!$A$2:$A$62,$A477,'Economy-issue-polls'!$B$2:$B$62)/COUNTIF('Economy-issue-polls'!$A$2:$A$62,$A477)))</f>
        <v/>
      </c>
      <c r="C477" s="13">
        <f t="shared" si="15"/>
        <v>49.332897176629288</v>
      </c>
      <c r="D477" s="13">
        <f t="shared" si="14"/>
        <v>51.666448588314644</v>
      </c>
    </row>
    <row r="478" spans="1:4" ht="12">
      <c r="A478" s="7">
        <v>41029</v>
      </c>
      <c r="B478" s="13" t="str">
        <f>IF((COUNTIF('Economy-issue-polls'!$A$2:$A$62,$A478)=0),"",(SUMIF('Economy-issue-polls'!$A$2:$A$62,$A478,'Economy-issue-polls'!$B$2:$B$62)/COUNTIF('Economy-issue-polls'!$A$2:$A$62,$A478)))</f>
        <v/>
      </c>
      <c r="C478" s="13">
        <f t="shared" si="15"/>
        <v>49.332897176629288</v>
      </c>
      <c r="D478" s="13">
        <f t="shared" si="14"/>
        <v>51.666448588314644</v>
      </c>
    </row>
    <row r="479" spans="1:4" ht="12">
      <c r="A479" s="7">
        <v>41030</v>
      </c>
      <c r="B479" s="13" t="str">
        <f>IF((COUNTIF('Economy-issue-polls'!$A$2:$A$62,$A479)=0),"",(SUMIF('Economy-issue-polls'!$A$2:$A$62,$A479,'Economy-issue-polls'!$B$2:$B$62)/COUNTIF('Economy-issue-polls'!$A$2:$A$62,$A479)))</f>
        <v/>
      </c>
      <c r="C479" s="13">
        <f t="shared" si="15"/>
        <v>49.332897176629288</v>
      </c>
      <c r="D479" s="13">
        <f t="shared" si="14"/>
        <v>51.666448588314644</v>
      </c>
    </row>
    <row r="480" spans="1:4" ht="12">
      <c r="A480" s="7">
        <v>41031</v>
      </c>
      <c r="B480" s="13" t="str">
        <f>IF((COUNTIF('Economy-issue-polls'!$A$2:$A$62,$A480)=0),"",(SUMIF('Economy-issue-polls'!$A$2:$A$62,$A480,'Economy-issue-polls'!$B$2:$B$62)/COUNTIF('Economy-issue-polls'!$A$2:$A$62,$A480)))</f>
        <v/>
      </c>
      <c r="C480" s="13">
        <f t="shared" si="15"/>
        <v>49.332897176629288</v>
      </c>
      <c r="D480" s="13">
        <f t="shared" si="14"/>
        <v>51.666448588314644</v>
      </c>
    </row>
    <row r="481" spans="1:4" ht="12">
      <c r="A481" s="7">
        <v>41032</v>
      </c>
      <c r="B481" s="13">
        <f>IF((COUNTIF('Economy-issue-polls'!$A$2:$A$62,$A481)=0),"",(SUMIF('Economy-issue-polls'!$A$2:$A$62,$A481,'Economy-issue-polls'!$B$2:$B$62)/COUNTIF('Economy-issue-polls'!$A$2:$A$62,$A481)))</f>
        <v>48.387096774193552</v>
      </c>
      <c r="C481" s="13">
        <f t="shared" si="15"/>
        <v>49.049157055898561</v>
      </c>
      <c r="D481" s="13">
        <f t="shared" si="14"/>
        <v>51.524578527949281</v>
      </c>
    </row>
    <row r="482" spans="1:4" ht="12">
      <c r="A482" s="7">
        <v>41033</v>
      </c>
      <c r="B482" s="13" t="str">
        <f>IF((COUNTIF('Economy-issue-polls'!$A$2:$A$62,$A482)=0),"",(SUMIF('Economy-issue-polls'!$A$2:$A$62,$A482,'Economy-issue-polls'!$B$2:$B$62)/COUNTIF('Economy-issue-polls'!$A$2:$A$62,$A482)))</f>
        <v/>
      </c>
      <c r="C482" s="13">
        <f t="shared" si="15"/>
        <v>49.049157055898561</v>
      </c>
      <c r="D482" s="13">
        <f t="shared" si="14"/>
        <v>51.524578527949281</v>
      </c>
    </row>
    <row r="483" spans="1:4" ht="12">
      <c r="A483" s="7">
        <v>41034</v>
      </c>
      <c r="B483" s="13" t="str">
        <f>IF((COUNTIF('Economy-issue-polls'!$A$2:$A$62,$A483)=0),"",(SUMIF('Economy-issue-polls'!$A$2:$A$62,$A483,'Economy-issue-polls'!$B$2:$B$62)/COUNTIF('Economy-issue-polls'!$A$2:$A$62,$A483)))</f>
        <v/>
      </c>
      <c r="C483" s="13">
        <f t="shared" si="15"/>
        <v>49.049157055898561</v>
      </c>
      <c r="D483" s="13">
        <f t="shared" si="14"/>
        <v>51.524578527949281</v>
      </c>
    </row>
    <row r="484" spans="1:4" ht="12">
      <c r="A484" s="7">
        <v>41035</v>
      </c>
      <c r="B484" s="13" t="str">
        <f>IF((COUNTIF('Economy-issue-polls'!$A$2:$A$62,$A484)=0),"",(SUMIF('Economy-issue-polls'!$A$2:$A$62,$A484,'Economy-issue-polls'!$B$2:$B$62)/COUNTIF('Economy-issue-polls'!$A$2:$A$62,$A484)))</f>
        <v/>
      </c>
      <c r="C484" s="13">
        <f t="shared" si="15"/>
        <v>49.049157055898561</v>
      </c>
      <c r="D484" s="13">
        <f t="shared" si="14"/>
        <v>51.524578527949281</v>
      </c>
    </row>
    <row r="485" spans="1:4" ht="12">
      <c r="A485" s="7">
        <v>41036</v>
      </c>
      <c r="B485" s="13">
        <f>IF((COUNTIF('Economy-issue-polls'!$A$2:$A$62,$A485)=0),"",(SUMIF('Economy-issue-polls'!$A$2:$A$62,$A485,'Economy-issue-polls'!$B$2:$B$62)/COUNTIF('Economy-issue-polls'!$A$2:$A$62,$A485)))</f>
        <v>51.111111111111107</v>
      </c>
      <c r="C485" s="13">
        <f t="shared" si="15"/>
        <v>49.667743272462317</v>
      </c>
      <c r="D485" s="13">
        <f t="shared" si="14"/>
        <v>51.833871636231159</v>
      </c>
    </row>
    <row r="486" spans="1:4" ht="12">
      <c r="A486" s="7">
        <v>41037</v>
      </c>
      <c r="B486" s="13" t="str">
        <f>IF((COUNTIF('Economy-issue-polls'!$A$2:$A$62,$A486)=0),"",(SUMIF('Economy-issue-polls'!$A$2:$A$62,$A486,'Economy-issue-polls'!$B$2:$B$62)/COUNTIF('Economy-issue-polls'!$A$2:$A$62,$A486)))</f>
        <v/>
      </c>
      <c r="C486" s="13">
        <f t="shared" si="15"/>
        <v>49.667743272462317</v>
      </c>
      <c r="D486" s="13">
        <f t="shared" si="14"/>
        <v>51.833871636231159</v>
      </c>
    </row>
    <row r="487" spans="1:4" ht="12">
      <c r="A487" s="7">
        <v>41038</v>
      </c>
      <c r="B487" s="13" t="str">
        <f>IF((COUNTIF('Economy-issue-polls'!$A$2:$A$62,$A487)=0),"",(SUMIF('Economy-issue-polls'!$A$2:$A$62,$A487,'Economy-issue-polls'!$B$2:$B$62)/COUNTIF('Economy-issue-polls'!$A$2:$A$62,$A487)))</f>
        <v/>
      </c>
      <c r="C487" s="13">
        <f t="shared" si="15"/>
        <v>49.667743272462317</v>
      </c>
      <c r="D487" s="13">
        <f t="shared" si="14"/>
        <v>51.833871636231159</v>
      </c>
    </row>
    <row r="488" spans="1:4" ht="12">
      <c r="A488" s="7">
        <v>41039</v>
      </c>
      <c r="B488" s="13" t="str">
        <f>IF((COUNTIF('Economy-issue-polls'!$A$2:$A$62,$A488)=0),"",(SUMIF('Economy-issue-polls'!$A$2:$A$62,$A488,'Economy-issue-polls'!$B$2:$B$62)/COUNTIF('Economy-issue-polls'!$A$2:$A$62,$A488)))</f>
        <v/>
      </c>
      <c r="C488" s="13">
        <f t="shared" si="15"/>
        <v>49.667743272462317</v>
      </c>
      <c r="D488" s="13">
        <f t="shared" si="14"/>
        <v>51.833871636231159</v>
      </c>
    </row>
    <row r="489" spans="1:4" ht="12">
      <c r="A489" s="7">
        <v>41040</v>
      </c>
      <c r="B489" s="13" t="str">
        <f>IF((COUNTIF('Economy-issue-polls'!$A$2:$A$62,$A489)=0),"",(SUMIF('Economy-issue-polls'!$A$2:$A$62,$A489,'Economy-issue-polls'!$B$2:$B$62)/COUNTIF('Economy-issue-polls'!$A$2:$A$62,$A489)))</f>
        <v/>
      </c>
      <c r="C489" s="13">
        <f t="shared" si="15"/>
        <v>49.667743272462317</v>
      </c>
      <c r="D489" s="13">
        <f t="shared" si="14"/>
        <v>51.833871636231159</v>
      </c>
    </row>
    <row r="490" spans="1:4" ht="12">
      <c r="A490" s="7">
        <v>41041</v>
      </c>
      <c r="B490" s="13" t="str">
        <f>IF((COUNTIF('Economy-issue-polls'!$A$2:$A$62,$A490)=0),"",(SUMIF('Economy-issue-polls'!$A$2:$A$62,$A490,'Economy-issue-polls'!$B$2:$B$62)/COUNTIF('Economy-issue-polls'!$A$2:$A$62,$A490)))</f>
        <v/>
      </c>
      <c r="C490" s="13">
        <f t="shared" si="15"/>
        <v>49.667743272462317</v>
      </c>
      <c r="D490" s="13">
        <f t="shared" si="14"/>
        <v>51.833871636231159</v>
      </c>
    </row>
    <row r="491" spans="1:4" ht="12">
      <c r="A491" s="7">
        <v>41042</v>
      </c>
      <c r="B491" s="13" t="str">
        <f>IF((COUNTIF('Economy-issue-polls'!$A$2:$A$62,$A491)=0),"",(SUMIF('Economy-issue-polls'!$A$2:$A$62,$A491,'Economy-issue-polls'!$B$2:$B$62)/COUNTIF('Economy-issue-polls'!$A$2:$A$62,$A491)))</f>
        <v/>
      </c>
      <c r="C491" s="13">
        <f t="shared" si="15"/>
        <v>49.667743272462317</v>
      </c>
      <c r="D491" s="13">
        <f t="shared" si="14"/>
        <v>51.833871636231159</v>
      </c>
    </row>
    <row r="492" spans="1:4" ht="12">
      <c r="A492" s="7">
        <v>41043</v>
      </c>
      <c r="B492" s="13" t="str">
        <f>IF((COUNTIF('Economy-issue-polls'!$A$2:$A$62,$A492)=0),"",(SUMIF('Economy-issue-polls'!$A$2:$A$62,$A492,'Economy-issue-polls'!$B$2:$B$62)/COUNTIF('Economy-issue-polls'!$A$2:$A$62,$A492)))</f>
        <v/>
      </c>
      <c r="C492" s="13">
        <f t="shared" si="15"/>
        <v>49.667743272462317</v>
      </c>
      <c r="D492" s="13">
        <f t="shared" si="14"/>
        <v>51.833871636231159</v>
      </c>
    </row>
    <row r="493" spans="1:4" ht="12">
      <c r="A493" s="7">
        <v>41044</v>
      </c>
      <c r="B493" s="13" t="str">
        <f>IF((COUNTIF('Economy-issue-polls'!$A$2:$A$62,$A493)=0),"",(SUMIF('Economy-issue-polls'!$A$2:$A$62,$A493,'Economy-issue-polls'!$B$2:$B$62)/COUNTIF('Economy-issue-polls'!$A$2:$A$62,$A493)))</f>
        <v/>
      </c>
      <c r="C493" s="13">
        <f t="shared" si="15"/>
        <v>49.667743272462317</v>
      </c>
      <c r="D493" s="13">
        <f t="shared" si="14"/>
        <v>51.833871636231159</v>
      </c>
    </row>
    <row r="494" spans="1:4" ht="12">
      <c r="A494" s="7">
        <v>41045</v>
      </c>
      <c r="B494" s="13" t="str">
        <f>IF((COUNTIF('Economy-issue-polls'!$A$2:$A$62,$A494)=0),"",(SUMIF('Economy-issue-polls'!$A$2:$A$62,$A494,'Economy-issue-polls'!$B$2:$B$62)/COUNTIF('Economy-issue-polls'!$A$2:$A$62,$A494)))</f>
        <v/>
      </c>
      <c r="C494" s="13">
        <f t="shared" si="15"/>
        <v>49.667743272462317</v>
      </c>
      <c r="D494" s="13">
        <f t="shared" si="14"/>
        <v>51.833871636231159</v>
      </c>
    </row>
    <row r="495" spans="1:4" ht="12">
      <c r="A495" s="7">
        <v>41046</v>
      </c>
      <c r="B495" s="13" t="str">
        <f>IF((COUNTIF('Economy-issue-polls'!$A$2:$A$62,$A495)=0),"",(SUMIF('Economy-issue-polls'!$A$2:$A$62,$A495,'Economy-issue-polls'!$B$2:$B$62)/COUNTIF('Economy-issue-polls'!$A$2:$A$62,$A495)))</f>
        <v/>
      </c>
      <c r="C495" s="13">
        <f t="shared" si="15"/>
        <v>49.667743272462317</v>
      </c>
      <c r="D495" s="13">
        <f t="shared" si="14"/>
        <v>51.833871636231159</v>
      </c>
    </row>
    <row r="496" spans="1:4" ht="12">
      <c r="A496" s="7">
        <v>41047</v>
      </c>
      <c r="B496" s="13" t="str">
        <f>IF((COUNTIF('Economy-issue-polls'!$A$2:$A$62,$A496)=0),"",(SUMIF('Economy-issue-polls'!$A$2:$A$62,$A496,'Economy-issue-polls'!$B$2:$B$62)/COUNTIF('Economy-issue-polls'!$A$2:$A$62,$A496)))</f>
        <v/>
      </c>
      <c r="C496" s="13">
        <f t="shared" si="15"/>
        <v>49.667743272462317</v>
      </c>
      <c r="D496" s="13">
        <f t="shared" si="14"/>
        <v>51.833871636231159</v>
      </c>
    </row>
    <row r="497" spans="1:4" ht="12">
      <c r="A497" s="7">
        <v>41048</v>
      </c>
      <c r="B497" s="13" t="str">
        <f>IF((COUNTIF('Economy-issue-polls'!$A$2:$A$62,$A497)=0),"",(SUMIF('Economy-issue-polls'!$A$2:$A$62,$A497,'Economy-issue-polls'!$B$2:$B$62)/COUNTIF('Economy-issue-polls'!$A$2:$A$62,$A497)))</f>
        <v/>
      </c>
      <c r="C497" s="13">
        <f t="shared" si="15"/>
        <v>49.667743272462317</v>
      </c>
      <c r="D497" s="13">
        <f t="shared" si="14"/>
        <v>51.833871636231159</v>
      </c>
    </row>
    <row r="498" spans="1:4" ht="12">
      <c r="A498" s="7">
        <v>41049</v>
      </c>
      <c r="B498" s="13">
        <f>IF((COUNTIF('Economy-issue-polls'!$A$2:$A$62,$A498)=0),"",(SUMIF('Economy-issue-polls'!$A$2:$A$62,$A498,'Economy-issue-polls'!$B$2:$B$62)/COUNTIF('Economy-issue-polls'!$A$2:$A$62,$A498)))</f>
        <v>49.462365591397848</v>
      </c>
      <c r="C498" s="13">
        <f t="shared" si="15"/>
        <v>49.606129968142973</v>
      </c>
      <c r="D498" s="13">
        <f t="shared" si="14"/>
        <v>51.803064984071483</v>
      </c>
    </row>
    <row r="499" spans="1:4" ht="12">
      <c r="A499" s="7">
        <v>41050</v>
      </c>
      <c r="B499" s="13" t="str">
        <f>IF((COUNTIF('Economy-issue-polls'!$A$2:$A$62,$A499)=0),"",(SUMIF('Economy-issue-polls'!$A$2:$A$62,$A499,'Economy-issue-polls'!$B$2:$B$62)/COUNTIF('Economy-issue-polls'!$A$2:$A$62,$A499)))</f>
        <v/>
      </c>
      <c r="C499" s="13">
        <f t="shared" si="15"/>
        <v>49.606129968142973</v>
      </c>
      <c r="D499" s="13">
        <f t="shared" si="14"/>
        <v>51.803064984071483</v>
      </c>
    </row>
    <row r="500" spans="1:4" ht="12">
      <c r="A500" s="7">
        <v>41051</v>
      </c>
      <c r="B500" s="13" t="str">
        <f>IF((COUNTIF('Economy-issue-polls'!$A$2:$A$62,$A500)=0),"",(SUMIF('Economy-issue-polls'!$A$2:$A$62,$A500,'Economy-issue-polls'!$B$2:$B$62)/COUNTIF('Economy-issue-polls'!$A$2:$A$62,$A500)))</f>
        <v/>
      </c>
      <c r="C500" s="13">
        <f t="shared" si="15"/>
        <v>49.606129968142973</v>
      </c>
      <c r="D500" s="13">
        <f t="shared" si="14"/>
        <v>51.803064984071483</v>
      </c>
    </row>
    <row r="501" spans="1:4" ht="12">
      <c r="A501" s="7">
        <v>41052</v>
      </c>
      <c r="B501" s="13" t="str">
        <f>IF((COUNTIF('Economy-issue-polls'!$A$2:$A$62,$A501)=0),"",(SUMIF('Economy-issue-polls'!$A$2:$A$62,$A501,'Economy-issue-polls'!$B$2:$B$62)/COUNTIF('Economy-issue-polls'!$A$2:$A$62,$A501)))</f>
        <v/>
      </c>
      <c r="C501" s="13">
        <f t="shared" si="15"/>
        <v>49.606129968142973</v>
      </c>
      <c r="D501" s="13">
        <f t="shared" si="14"/>
        <v>51.803064984071483</v>
      </c>
    </row>
    <row r="502" spans="1:4" ht="12">
      <c r="A502" s="7">
        <v>41053</v>
      </c>
      <c r="B502" s="13" t="str">
        <f>IF((COUNTIF('Economy-issue-polls'!$A$2:$A$62,$A502)=0),"",(SUMIF('Economy-issue-polls'!$A$2:$A$62,$A502,'Economy-issue-polls'!$B$2:$B$62)/COUNTIF('Economy-issue-polls'!$A$2:$A$62,$A502)))</f>
        <v/>
      </c>
      <c r="C502" s="13">
        <f t="shared" si="15"/>
        <v>49.606129968142973</v>
      </c>
      <c r="D502" s="13">
        <f t="shared" si="14"/>
        <v>51.803064984071483</v>
      </c>
    </row>
    <row r="503" spans="1:4" ht="12">
      <c r="A503" s="7">
        <v>41054</v>
      </c>
      <c r="B503" s="13" t="str">
        <f>IF((COUNTIF('Economy-issue-polls'!$A$2:$A$62,$A503)=0),"",(SUMIF('Economy-issue-polls'!$A$2:$A$62,$A503,'Economy-issue-polls'!$B$2:$B$62)/COUNTIF('Economy-issue-polls'!$A$2:$A$62,$A503)))</f>
        <v/>
      </c>
      <c r="C503" s="13">
        <f t="shared" si="15"/>
        <v>49.606129968142973</v>
      </c>
      <c r="D503" s="13">
        <f t="shared" si="14"/>
        <v>51.803064984071483</v>
      </c>
    </row>
    <row r="504" spans="1:4" ht="12">
      <c r="A504" s="7">
        <v>41055</v>
      </c>
      <c r="B504" s="13" t="str">
        <f>IF((COUNTIF('Economy-issue-polls'!$A$2:$A$62,$A504)=0),"",(SUMIF('Economy-issue-polls'!$A$2:$A$62,$A504,'Economy-issue-polls'!$B$2:$B$62)/COUNTIF('Economy-issue-polls'!$A$2:$A$62,$A504)))</f>
        <v/>
      </c>
      <c r="C504" s="13">
        <f t="shared" si="15"/>
        <v>49.606129968142973</v>
      </c>
      <c r="D504" s="13">
        <f t="shared" si="14"/>
        <v>51.803064984071483</v>
      </c>
    </row>
    <row r="505" spans="1:4" ht="12">
      <c r="A505" s="7">
        <v>41056</v>
      </c>
      <c r="B505" s="13" t="str">
        <f>IF((COUNTIF('Economy-issue-polls'!$A$2:$A$62,$A505)=0),"",(SUMIF('Economy-issue-polls'!$A$2:$A$62,$A505,'Economy-issue-polls'!$B$2:$B$62)/COUNTIF('Economy-issue-polls'!$A$2:$A$62,$A505)))</f>
        <v/>
      </c>
      <c r="C505" s="13">
        <f t="shared" si="15"/>
        <v>49.606129968142973</v>
      </c>
      <c r="D505" s="13">
        <f t="shared" si="14"/>
        <v>51.803064984071483</v>
      </c>
    </row>
    <row r="506" spans="1:4" ht="12">
      <c r="A506" s="7">
        <v>41057</v>
      </c>
      <c r="B506" s="13" t="str">
        <f>IF((COUNTIF('Economy-issue-polls'!$A$2:$A$62,$A506)=0),"",(SUMIF('Economy-issue-polls'!$A$2:$A$62,$A506,'Economy-issue-polls'!$B$2:$B$62)/COUNTIF('Economy-issue-polls'!$A$2:$A$62,$A506)))</f>
        <v/>
      </c>
      <c r="C506" s="13">
        <f t="shared" si="15"/>
        <v>49.606129968142973</v>
      </c>
      <c r="D506" s="13">
        <f t="shared" si="14"/>
        <v>51.803064984071483</v>
      </c>
    </row>
    <row r="507" spans="1:4" ht="12">
      <c r="A507" s="7">
        <v>41058</v>
      </c>
      <c r="B507" s="13" t="str">
        <f>IF((COUNTIF('Economy-issue-polls'!$A$2:$A$62,$A507)=0),"",(SUMIF('Economy-issue-polls'!$A$2:$A$62,$A507,'Economy-issue-polls'!$B$2:$B$62)/COUNTIF('Economy-issue-polls'!$A$2:$A$62,$A507)))</f>
        <v/>
      </c>
      <c r="C507" s="13">
        <f t="shared" si="15"/>
        <v>49.606129968142973</v>
      </c>
      <c r="D507" s="13">
        <f t="shared" si="14"/>
        <v>51.803064984071483</v>
      </c>
    </row>
    <row r="508" spans="1:4" ht="12">
      <c r="A508" s="7">
        <v>41059</v>
      </c>
      <c r="B508" s="13" t="str">
        <f>IF((COUNTIF('Economy-issue-polls'!$A$2:$A$62,$A508)=0),"",(SUMIF('Economy-issue-polls'!$A$2:$A$62,$A508,'Economy-issue-polls'!$B$2:$B$62)/COUNTIF('Economy-issue-polls'!$A$2:$A$62,$A508)))</f>
        <v/>
      </c>
      <c r="C508" s="13">
        <f t="shared" si="15"/>
        <v>49.606129968142973</v>
      </c>
      <c r="D508" s="13">
        <f t="shared" si="14"/>
        <v>51.803064984071483</v>
      </c>
    </row>
    <row r="509" spans="1:4" ht="12">
      <c r="A509" s="7">
        <v>41060</v>
      </c>
      <c r="B509" s="13">
        <f>IF((COUNTIF('Economy-issue-polls'!$A$2:$A$62,$A509)=0),"",(SUMIF('Economy-issue-polls'!$A$2:$A$62,$A509,'Economy-issue-polls'!$B$2:$B$62)/COUNTIF('Economy-issue-polls'!$A$2:$A$62,$A509)))</f>
        <v>47.457627118644069</v>
      </c>
      <c r="C509" s="13">
        <f t="shared" si="15"/>
        <v>48.961579113293297</v>
      </c>
      <c r="D509" s="13">
        <f t="shared" si="14"/>
        <v>51.480789556646648</v>
      </c>
    </row>
    <row r="510" spans="1:4" ht="12">
      <c r="A510" s="7">
        <v>41061</v>
      </c>
      <c r="B510" s="13" t="str">
        <f>IF((COUNTIF('Economy-issue-polls'!$A$2:$A$62,$A510)=0),"",(SUMIF('Economy-issue-polls'!$A$2:$A$62,$A510,'Economy-issue-polls'!$B$2:$B$62)/COUNTIF('Economy-issue-polls'!$A$2:$A$62,$A510)))</f>
        <v/>
      </c>
      <c r="C510" s="13">
        <f t="shared" si="15"/>
        <v>48.961579113293297</v>
      </c>
      <c r="D510" s="13">
        <f t="shared" si="14"/>
        <v>51.480789556646648</v>
      </c>
    </row>
    <row r="511" spans="1:4" ht="12">
      <c r="A511" s="7">
        <v>41062</v>
      </c>
      <c r="B511" s="13" t="str">
        <f>IF((COUNTIF('Economy-issue-polls'!$A$2:$A$62,$A511)=0),"",(SUMIF('Economy-issue-polls'!$A$2:$A$62,$A511,'Economy-issue-polls'!$B$2:$B$62)/COUNTIF('Economy-issue-polls'!$A$2:$A$62,$A511)))</f>
        <v/>
      </c>
      <c r="C511" s="13">
        <f t="shared" si="15"/>
        <v>48.961579113293297</v>
      </c>
      <c r="D511" s="13">
        <f t="shared" si="14"/>
        <v>51.480789556646648</v>
      </c>
    </row>
    <row r="512" spans="1:4" ht="12">
      <c r="A512" s="7">
        <v>41063</v>
      </c>
      <c r="B512" s="13" t="str">
        <f>IF((COUNTIF('Economy-issue-polls'!$A$2:$A$62,$A512)=0),"",(SUMIF('Economy-issue-polls'!$A$2:$A$62,$A512,'Economy-issue-polls'!$B$2:$B$62)/COUNTIF('Economy-issue-polls'!$A$2:$A$62,$A512)))</f>
        <v/>
      </c>
      <c r="C512" s="13">
        <f t="shared" si="15"/>
        <v>48.961579113293297</v>
      </c>
      <c r="D512" s="13">
        <f t="shared" si="14"/>
        <v>51.480789556646648</v>
      </c>
    </row>
    <row r="513" spans="1:4" ht="12">
      <c r="A513" s="7">
        <v>41064</v>
      </c>
      <c r="B513" s="13" t="str">
        <f>IF((COUNTIF('Economy-issue-polls'!$A$2:$A$62,$A513)=0),"",(SUMIF('Economy-issue-polls'!$A$2:$A$62,$A513,'Economy-issue-polls'!$B$2:$B$62)/COUNTIF('Economy-issue-polls'!$A$2:$A$62,$A513)))</f>
        <v/>
      </c>
      <c r="C513" s="13">
        <f t="shared" si="15"/>
        <v>48.961579113293297</v>
      </c>
      <c r="D513" s="13">
        <f t="shared" si="14"/>
        <v>51.480789556646648</v>
      </c>
    </row>
    <row r="514" spans="1:4" ht="12">
      <c r="A514" s="7">
        <v>41065</v>
      </c>
      <c r="B514" s="13">
        <f>IF((COUNTIF('Economy-issue-polls'!$A$2:$A$62,$A514)=0),"",(SUMIF('Economy-issue-polls'!$A$2:$A$62,$A514,'Economy-issue-polls'!$B$2:$B$62)/COUNTIF('Economy-issue-polls'!$A$2:$A$62,$A514)))</f>
        <v>45.882352941176471</v>
      </c>
      <c r="C514" s="13">
        <f t="shared" si="15"/>
        <v>48.037811261658248</v>
      </c>
      <c r="D514" s="13">
        <f t="shared" ref="D514:D577" si="16">27+(0.5*C514)</f>
        <v>51.018905630829124</v>
      </c>
    </row>
    <row r="515" spans="1:4" ht="12">
      <c r="A515" s="7">
        <v>41066</v>
      </c>
      <c r="B515" s="13" t="str">
        <f>IF((COUNTIF('Economy-issue-polls'!$A$2:$A$62,$A515)=0),"",(SUMIF('Economy-issue-polls'!$A$2:$A$62,$A515,'Economy-issue-polls'!$B$2:$B$62)/COUNTIF('Economy-issue-polls'!$A$2:$A$62,$A515)))</f>
        <v/>
      </c>
      <c r="C515" s="13">
        <f t="shared" ref="C515:C578" si="17">IF((B515=""),C514,((0.3*B515)+(0.7*C514)))</f>
        <v>48.037811261658248</v>
      </c>
      <c r="D515" s="13">
        <f t="shared" si="16"/>
        <v>51.018905630829124</v>
      </c>
    </row>
    <row r="516" spans="1:4" ht="12">
      <c r="A516" s="7">
        <v>41067</v>
      </c>
      <c r="B516" s="13" t="str">
        <f>IF((COUNTIF('Economy-issue-polls'!$A$2:$A$62,$A516)=0),"",(SUMIF('Economy-issue-polls'!$A$2:$A$62,$A516,'Economy-issue-polls'!$B$2:$B$62)/COUNTIF('Economy-issue-polls'!$A$2:$A$62,$A516)))</f>
        <v/>
      </c>
      <c r="C516" s="13">
        <f t="shared" si="17"/>
        <v>48.037811261658248</v>
      </c>
      <c r="D516" s="13">
        <f t="shared" si="16"/>
        <v>51.018905630829124</v>
      </c>
    </row>
    <row r="517" spans="1:4" ht="12">
      <c r="A517" s="7">
        <v>41068</v>
      </c>
      <c r="B517" s="13" t="str">
        <f>IF((COUNTIF('Economy-issue-polls'!$A$2:$A$62,$A517)=0),"",(SUMIF('Economy-issue-polls'!$A$2:$A$62,$A517,'Economy-issue-polls'!$B$2:$B$62)/COUNTIF('Economy-issue-polls'!$A$2:$A$62,$A517)))</f>
        <v/>
      </c>
      <c r="C517" s="13">
        <f t="shared" si="17"/>
        <v>48.037811261658248</v>
      </c>
      <c r="D517" s="13">
        <f t="shared" si="16"/>
        <v>51.018905630829124</v>
      </c>
    </row>
    <row r="518" spans="1:4" ht="12">
      <c r="A518" s="7">
        <v>41069</v>
      </c>
      <c r="B518" s="13" t="str">
        <f>IF((COUNTIF('Economy-issue-polls'!$A$2:$A$62,$A518)=0),"",(SUMIF('Economy-issue-polls'!$A$2:$A$62,$A518,'Economy-issue-polls'!$B$2:$B$62)/COUNTIF('Economy-issue-polls'!$A$2:$A$62,$A518)))</f>
        <v/>
      </c>
      <c r="C518" s="13">
        <f t="shared" si="17"/>
        <v>48.037811261658248</v>
      </c>
      <c r="D518" s="13">
        <f t="shared" si="16"/>
        <v>51.018905630829124</v>
      </c>
    </row>
    <row r="519" spans="1:4" ht="12">
      <c r="A519" s="7">
        <v>41070</v>
      </c>
      <c r="B519" s="13" t="str">
        <f>IF((COUNTIF('Economy-issue-polls'!$A$2:$A$62,$A519)=0),"",(SUMIF('Economy-issue-polls'!$A$2:$A$62,$A519,'Economy-issue-polls'!$B$2:$B$62)/COUNTIF('Economy-issue-polls'!$A$2:$A$62,$A519)))</f>
        <v/>
      </c>
      <c r="C519" s="13">
        <f t="shared" si="17"/>
        <v>48.037811261658248</v>
      </c>
      <c r="D519" s="13">
        <f t="shared" si="16"/>
        <v>51.018905630829124</v>
      </c>
    </row>
    <row r="520" spans="1:4" ht="12">
      <c r="A520" s="7">
        <v>41071</v>
      </c>
      <c r="B520" s="13" t="str">
        <f>IF((COUNTIF('Economy-issue-polls'!$A$2:$A$62,$A520)=0),"",(SUMIF('Economy-issue-polls'!$A$2:$A$62,$A520,'Economy-issue-polls'!$B$2:$B$62)/COUNTIF('Economy-issue-polls'!$A$2:$A$62,$A520)))</f>
        <v/>
      </c>
      <c r="C520" s="13">
        <f t="shared" si="17"/>
        <v>48.037811261658248</v>
      </c>
      <c r="D520" s="13">
        <f t="shared" si="16"/>
        <v>51.018905630829124</v>
      </c>
    </row>
    <row r="521" spans="1:4" ht="12">
      <c r="A521" s="7">
        <v>41072</v>
      </c>
      <c r="B521" s="13" t="str">
        <f>IF((COUNTIF('Economy-issue-polls'!$A$2:$A$62,$A521)=0),"",(SUMIF('Economy-issue-polls'!$A$2:$A$62,$A521,'Economy-issue-polls'!$B$2:$B$62)/COUNTIF('Economy-issue-polls'!$A$2:$A$62,$A521)))</f>
        <v/>
      </c>
      <c r="C521" s="13">
        <f t="shared" si="17"/>
        <v>48.037811261658248</v>
      </c>
      <c r="D521" s="13">
        <f t="shared" si="16"/>
        <v>51.018905630829124</v>
      </c>
    </row>
    <row r="522" spans="1:4" ht="12">
      <c r="A522" s="7">
        <v>41073</v>
      </c>
      <c r="B522" s="13" t="str">
        <f>IF((COUNTIF('Economy-issue-polls'!$A$2:$A$62,$A522)=0),"",(SUMIF('Economy-issue-polls'!$A$2:$A$62,$A522,'Economy-issue-polls'!$B$2:$B$62)/COUNTIF('Economy-issue-polls'!$A$2:$A$62,$A522)))</f>
        <v/>
      </c>
      <c r="C522" s="13">
        <f t="shared" si="17"/>
        <v>48.037811261658248</v>
      </c>
      <c r="D522" s="13">
        <f t="shared" si="16"/>
        <v>51.018905630829124</v>
      </c>
    </row>
    <row r="523" spans="1:4" ht="12">
      <c r="A523" s="7">
        <v>41074</v>
      </c>
      <c r="B523" s="13" t="str">
        <f>IF((COUNTIF('Economy-issue-polls'!$A$2:$A$62,$A523)=0),"",(SUMIF('Economy-issue-polls'!$A$2:$A$62,$A523,'Economy-issue-polls'!$B$2:$B$62)/COUNTIF('Economy-issue-polls'!$A$2:$A$62,$A523)))</f>
        <v/>
      </c>
      <c r="C523" s="13">
        <f t="shared" si="17"/>
        <v>48.037811261658248</v>
      </c>
      <c r="D523" s="13">
        <f t="shared" si="16"/>
        <v>51.018905630829124</v>
      </c>
    </row>
    <row r="524" spans="1:4" ht="12">
      <c r="A524" s="7">
        <v>41075</v>
      </c>
      <c r="B524" s="13" t="str">
        <f>IF((COUNTIF('Economy-issue-polls'!$A$2:$A$62,$A524)=0),"",(SUMIF('Economy-issue-polls'!$A$2:$A$62,$A524,'Economy-issue-polls'!$B$2:$B$62)/COUNTIF('Economy-issue-polls'!$A$2:$A$62,$A524)))</f>
        <v/>
      </c>
      <c r="C524" s="13">
        <f t="shared" si="17"/>
        <v>48.037811261658248</v>
      </c>
      <c r="D524" s="13">
        <f t="shared" si="16"/>
        <v>51.018905630829124</v>
      </c>
    </row>
    <row r="525" spans="1:4" ht="12">
      <c r="A525" s="7">
        <v>41076</v>
      </c>
      <c r="B525" s="13" t="str">
        <f>IF((COUNTIF('Economy-issue-polls'!$A$2:$A$62,$A525)=0),"",(SUMIF('Economy-issue-polls'!$A$2:$A$62,$A525,'Economy-issue-polls'!$B$2:$B$62)/COUNTIF('Economy-issue-polls'!$A$2:$A$62,$A525)))</f>
        <v/>
      </c>
      <c r="C525" s="13">
        <f t="shared" si="17"/>
        <v>48.037811261658248</v>
      </c>
      <c r="D525" s="13">
        <f t="shared" si="16"/>
        <v>51.018905630829124</v>
      </c>
    </row>
    <row r="526" spans="1:4" ht="12">
      <c r="A526" s="7">
        <v>41077</v>
      </c>
      <c r="B526" s="13">
        <f>IF((COUNTIF('Economy-issue-polls'!$A$2:$A$62,$A526)=0),"",(SUMIF('Economy-issue-polls'!$A$2:$A$62,$A526,'Economy-issue-polls'!$B$2:$B$62)/COUNTIF('Economy-issue-polls'!$A$2:$A$62,$A526)))</f>
        <v>45.555555555555557</v>
      </c>
      <c r="C526" s="13">
        <f t="shared" si="17"/>
        <v>47.293134549827435</v>
      </c>
      <c r="D526" s="13">
        <f t="shared" si="16"/>
        <v>50.646567274913721</v>
      </c>
    </row>
    <row r="527" spans="1:4" ht="12">
      <c r="A527" s="7">
        <v>41078</v>
      </c>
      <c r="B527" s="13">
        <f>IF((COUNTIF('Economy-issue-polls'!$A$2:$A$62,$A527)=0),"",(SUMIF('Economy-issue-polls'!$A$2:$A$62,$A527,'Economy-issue-polls'!$B$2:$B$62)/COUNTIF('Economy-issue-polls'!$A$2:$A$62,$A527)))</f>
        <v>50.549450549450547</v>
      </c>
      <c r="C527" s="13">
        <f t="shared" si="17"/>
        <v>48.270029349714363</v>
      </c>
      <c r="D527" s="13">
        <f t="shared" si="16"/>
        <v>51.135014674857182</v>
      </c>
    </row>
    <row r="528" spans="1:4" ht="12">
      <c r="A528" s="7">
        <v>41079</v>
      </c>
      <c r="B528" s="13" t="str">
        <f>IF((COUNTIF('Economy-issue-polls'!$A$2:$A$62,$A528)=0),"",(SUMIF('Economy-issue-polls'!$A$2:$A$62,$A528,'Economy-issue-polls'!$B$2:$B$62)/COUNTIF('Economy-issue-polls'!$A$2:$A$62,$A528)))</f>
        <v/>
      </c>
      <c r="C528" s="13">
        <f t="shared" si="17"/>
        <v>48.270029349714363</v>
      </c>
      <c r="D528" s="13">
        <f t="shared" si="16"/>
        <v>51.135014674857182</v>
      </c>
    </row>
    <row r="529" spans="1:4" ht="12">
      <c r="A529" s="7">
        <v>41080</v>
      </c>
      <c r="B529" s="13" t="str">
        <f>IF((COUNTIF('Economy-issue-polls'!$A$2:$A$62,$A529)=0),"",(SUMIF('Economy-issue-polls'!$A$2:$A$62,$A529,'Economy-issue-polls'!$B$2:$B$62)/COUNTIF('Economy-issue-polls'!$A$2:$A$62,$A529)))</f>
        <v/>
      </c>
      <c r="C529" s="13">
        <f t="shared" si="17"/>
        <v>48.270029349714363</v>
      </c>
      <c r="D529" s="13">
        <f t="shared" si="16"/>
        <v>51.135014674857182</v>
      </c>
    </row>
    <row r="530" spans="1:4" ht="12">
      <c r="A530" s="7">
        <v>41081</v>
      </c>
      <c r="B530" s="13" t="str">
        <f>IF((COUNTIF('Economy-issue-polls'!$A$2:$A$62,$A530)=0),"",(SUMIF('Economy-issue-polls'!$A$2:$A$62,$A530,'Economy-issue-polls'!$B$2:$B$62)/COUNTIF('Economy-issue-polls'!$A$2:$A$62,$A530)))</f>
        <v/>
      </c>
      <c r="C530" s="13">
        <f t="shared" si="17"/>
        <v>48.270029349714363</v>
      </c>
      <c r="D530" s="13">
        <f t="shared" si="16"/>
        <v>51.135014674857182</v>
      </c>
    </row>
    <row r="531" spans="1:4" ht="12">
      <c r="A531" s="7">
        <v>41082</v>
      </c>
      <c r="B531" s="13" t="str">
        <f>IF((COUNTIF('Economy-issue-polls'!$A$2:$A$62,$A531)=0),"",(SUMIF('Economy-issue-polls'!$A$2:$A$62,$A531,'Economy-issue-polls'!$B$2:$B$62)/COUNTIF('Economy-issue-polls'!$A$2:$A$62,$A531)))</f>
        <v/>
      </c>
      <c r="C531" s="13">
        <f t="shared" si="17"/>
        <v>48.270029349714363</v>
      </c>
      <c r="D531" s="13">
        <f t="shared" si="16"/>
        <v>51.135014674857182</v>
      </c>
    </row>
    <row r="532" spans="1:4" ht="12">
      <c r="A532" s="7">
        <v>41083</v>
      </c>
      <c r="B532" s="13" t="str">
        <f>IF((COUNTIF('Economy-issue-polls'!$A$2:$A$62,$A532)=0),"",(SUMIF('Economy-issue-polls'!$A$2:$A$62,$A532,'Economy-issue-polls'!$B$2:$B$62)/COUNTIF('Economy-issue-polls'!$A$2:$A$62,$A532)))</f>
        <v/>
      </c>
      <c r="C532" s="13">
        <f t="shared" si="17"/>
        <v>48.270029349714363</v>
      </c>
      <c r="D532" s="13">
        <f t="shared" si="16"/>
        <v>51.135014674857182</v>
      </c>
    </row>
    <row r="533" spans="1:4" ht="12">
      <c r="A533" s="7">
        <v>41084</v>
      </c>
      <c r="B533" s="13" t="str">
        <f>IF((COUNTIF('Economy-issue-polls'!$A$2:$A$62,$A533)=0),"",(SUMIF('Economy-issue-polls'!$A$2:$A$62,$A533,'Economy-issue-polls'!$B$2:$B$62)/COUNTIF('Economy-issue-polls'!$A$2:$A$62,$A533)))</f>
        <v/>
      </c>
      <c r="C533" s="13">
        <f t="shared" si="17"/>
        <v>48.270029349714363</v>
      </c>
      <c r="D533" s="13">
        <f t="shared" si="16"/>
        <v>51.135014674857182</v>
      </c>
    </row>
    <row r="534" spans="1:4" ht="12">
      <c r="A534" s="7">
        <v>41085</v>
      </c>
      <c r="B534" s="13" t="str">
        <f>IF((COUNTIF('Economy-issue-polls'!$A$2:$A$62,$A534)=0),"",(SUMIF('Economy-issue-polls'!$A$2:$A$62,$A534,'Economy-issue-polls'!$B$2:$B$62)/COUNTIF('Economy-issue-polls'!$A$2:$A$62,$A534)))</f>
        <v/>
      </c>
      <c r="C534" s="13">
        <f t="shared" si="17"/>
        <v>48.270029349714363</v>
      </c>
      <c r="D534" s="13">
        <f t="shared" si="16"/>
        <v>51.135014674857182</v>
      </c>
    </row>
    <row r="535" spans="1:4" ht="12">
      <c r="A535" s="7">
        <v>41086</v>
      </c>
      <c r="B535" s="13" t="str">
        <f>IF((COUNTIF('Economy-issue-polls'!$A$2:$A$62,$A535)=0),"",(SUMIF('Economy-issue-polls'!$A$2:$A$62,$A535,'Economy-issue-polls'!$B$2:$B$62)/COUNTIF('Economy-issue-polls'!$A$2:$A$62,$A535)))</f>
        <v/>
      </c>
      <c r="C535" s="13">
        <f t="shared" si="17"/>
        <v>48.270029349714363</v>
      </c>
      <c r="D535" s="13">
        <f t="shared" si="16"/>
        <v>51.135014674857182</v>
      </c>
    </row>
    <row r="536" spans="1:4" ht="12">
      <c r="A536" s="7">
        <v>41087</v>
      </c>
      <c r="B536" s="13" t="str">
        <f>IF((COUNTIF('Economy-issue-polls'!$A$2:$A$62,$A536)=0),"",(SUMIF('Economy-issue-polls'!$A$2:$A$62,$A536,'Economy-issue-polls'!$B$2:$B$62)/COUNTIF('Economy-issue-polls'!$A$2:$A$62,$A536)))</f>
        <v/>
      </c>
      <c r="C536" s="13">
        <f t="shared" si="17"/>
        <v>48.270029349714363</v>
      </c>
      <c r="D536" s="13">
        <f t="shared" si="16"/>
        <v>51.135014674857182</v>
      </c>
    </row>
    <row r="537" spans="1:4" ht="12">
      <c r="A537" s="7">
        <v>41088</v>
      </c>
      <c r="B537" s="13" t="str">
        <f>IF((COUNTIF('Economy-issue-polls'!$A$2:$A$62,$A537)=0),"",(SUMIF('Economy-issue-polls'!$A$2:$A$62,$A537,'Economy-issue-polls'!$B$2:$B$62)/COUNTIF('Economy-issue-polls'!$A$2:$A$62,$A537)))</f>
        <v/>
      </c>
      <c r="C537" s="13">
        <f t="shared" si="17"/>
        <v>48.270029349714363</v>
      </c>
      <c r="D537" s="13">
        <f t="shared" si="16"/>
        <v>51.135014674857182</v>
      </c>
    </row>
    <row r="538" spans="1:4" ht="12">
      <c r="A538" s="7">
        <v>41089</v>
      </c>
      <c r="B538" s="13" t="str">
        <f>IF((COUNTIF('Economy-issue-polls'!$A$2:$A$62,$A538)=0),"",(SUMIF('Economy-issue-polls'!$A$2:$A$62,$A538,'Economy-issue-polls'!$B$2:$B$62)/COUNTIF('Economy-issue-polls'!$A$2:$A$62,$A538)))</f>
        <v/>
      </c>
      <c r="C538" s="13">
        <f t="shared" si="17"/>
        <v>48.270029349714363</v>
      </c>
      <c r="D538" s="13">
        <f t="shared" si="16"/>
        <v>51.135014674857182</v>
      </c>
    </row>
    <row r="539" spans="1:4" ht="12">
      <c r="A539" s="7">
        <v>41090</v>
      </c>
      <c r="B539" s="13" t="str">
        <f>IF((COUNTIF('Economy-issue-polls'!$A$2:$A$62,$A539)=0),"",(SUMIF('Economy-issue-polls'!$A$2:$A$62,$A539,'Economy-issue-polls'!$B$2:$B$62)/COUNTIF('Economy-issue-polls'!$A$2:$A$62,$A539)))</f>
        <v/>
      </c>
      <c r="C539" s="13">
        <f t="shared" si="17"/>
        <v>48.270029349714363</v>
      </c>
      <c r="D539" s="13">
        <f t="shared" si="16"/>
        <v>51.135014674857182</v>
      </c>
    </row>
    <row r="540" spans="1:4" ht="12">
      <c r="A540" s="7">
        <v>41091</v>
      </c>
      <c r="B540" s="13">
        <f>IF((COUNTIF('Economy-issue-polls'!$A$2:$A$62,$A540)=0),"",(SUMIF('Economy-issue-polls'!$A$2:$A$62,$A540,'Economy-issue-polls'!$B$2:$B$62)/COUNTIF('Economy-issue-polls'!$A$2:$A$62,$A540)))</f>
        <v>49.473684210526315</v>
      </c>
      <c r="C540" s="13">
        <f t="shared" si="17"/>
        <v>48.631125807957943</v>
      </c>
      <c r="D540" s="13">
        <f t="shared" si="16"/>
        <v>51.315562903978972</v>
      </c>
    </row>
    <row r="541" spans="1:4" ht="12">
      <c r="A541" s="7">
        <v>41092</v>
      </c>
      <c r="B541" s="13" t="str">
        <f>IF((COUNTIF('Economy-issue-polls'!$A$2:$A$62,$A541)=0),"",(SUMIF('Economy-issue-polls'!$A$2:$A$62,$A541,'Economy-issue-polls'!$B$2:$B$62)/COUNTIF('Economy-issue-polls'!$A$2:$A$62,$A541)))</f>
        <v/>
      </c>
      <c r="C541" s="13">
        <f t="shared" si="17"/>
        <v>48.631125807957943</v>
      </c>
      <c r="D541" s="13">
        <f t="shared" si="16"/>
        <v>51.315562903978972</v>
      </c>
    </row>
    <row r="542" spans="1:4" ht="12">
      <c r="A542" s="7">
        <v>41093</v>
      </c>
      <c r="B542" s="13" t="str">
        <f>IF((COUNTIF('Economy-issue-polls'!$A$2:$A$62,$A542)=0),"",(SUMIF('Economy-issue-polls'!$A$2:$A$62,$A542,'Economy-issue-polls'!$B$2:$B$62)/COUNTIF('Economy-issue-polls'!$A$2:$A$62,$A542)))</f>
        <v/>
      </c>
      <c r="C542" s="13">
        <f t="shared" si="17"/>
        <v>48.631125807957943</v>
      </c>
      <c r="D542" s="13">
        <f t="shared" si="16"/>
        <v>51.315562903978972</v>
      </c>
    </row>
    <row r="543" spans="1:4" ht="12">
      <c r="A543" s="7">
        <v>41094</v>
      </c>
      <c r="B543" s="13" t="str">
        <f>IF((COUNTIF('Economy-issue-polls'!$A$2:$A$62,$A543)=0),"",(SUMIF('Economy-issue-polls'!$A$2:$A$62,$A543,'Economy-issue-polls'!$B$2:$B$62)/COUNTIF('Economy-issue-polls'!$A$2:$A$62,$A543)))</f>
        <v/>
      </c>
      <c r="C543" s="13">
        <f t="shared" si="17"/>
        <v>48.631125807957943</v>
      </c>
      <c r="D543" s="13">
        <f t="shared" si="16"/>
        <v>51.315562903978972</v>
      </c>
    </row>
    <row r="544" spans="1:4" ht="12">
      <c r="A544" s="7">
        <v>41095</v>
      </c>
      <c r="B544" s="13" t="str">
        <f>IF((COUNTIF('Economy-issue-polls'!$A$2:$A$62,$A544)=0),"",(SUMIF('Economy-issue-polls'!$A$2:$A$62,$A544,'Economy-issue-polls'!$B$2:$B$62)/COUNTIF('Economy-issue-polls'!$A$2:$A$62,$A544)))</f>
        <v/>
      </c>
      <c r="C544" s="13">
        <f t="shared" si="17"/>
        <v>48.631125807957943</v>
      </c>
      <c r="D544" s="13">
        <f t="shared" si="16"/>
        <v>51.315562903978972</v>
      </c>
    </row>
    <row r="545" spans="1:4" ht="12">
      <c r="A545" s="7">
        <v>41096</v>
      </c>
      <c r="B545" s="13" t="str">
        <f>IF((COUNTIF('Economy-issue-polls'!$A$2:$A$62,$A545)=0),"",(SUMIF('Economy-issue-polls'!$A$2:$A$62,$A545,'Economy-issue-polls'!$B$2:$B$62)/COUNTIF('Economy-issue-polls'!$A$2:$A$62,$A545)))</f>
        <v/>
      </c>
      <c r="C545" s="13">
        <f t="shared" si="17"/>
        <v>48.631125807957943</v>
      </c>
      <c r="D545" s="13">
        <f t="shared" si="16"/>
        <v>51.315562903978972</v>
      </c>
    </row>
    <row r="546" spans="1:4" ht="12">
      <c r="A546" s="7">
        <v>41097</v>
      </c>
      <c r="B546" s="13" t="str">
        <f>IF((COUNTIF('Economy-issue-polls'!$A$2:$A$62,$A546)=0),"",(SUMIF('Economy-issue-polls'!$A$2:$A$62,$A546,'Economy-issue-polls'!$B$2:$B$62)/COUNTIF('Economy-issue-polls'!$A$2:$A$62,$A546)))</f>
        <v/>
      </c>
      <c r="C546" s="13">
        <f t="shared" si="17"/>
        <v>48.631125807957943</v>
      </c>
      <c r="D546" s="13">
        <f t="shared" si="16"/>
        <v>51.315562903978972</v>
      </c>
    </row>
    <row r="547" spans="1:4" ht="12">
      <c r="A547" s="7">
        <v>41098</v>
      </c>
      <c r="B547" s="13">
        <f>IF((COUNTIF('Economy-issue-polls'!$A$2:$A$62,$A547)=0),"",(SUMIF('Economy-issue-polls'!$A$2:$A$62,$A547,'Economy-issue-polls'!$B$2:$B$62)/COUNTIF('Economy-issue-polls'!$A$2:$A$62,$A547)))</f>
        <v>48.381188703769354</v>
      </c>
      <c r="C547" s="13">
        <f t="shared" si="17"/>
        <v>48.556144676701365</v>
      </c>
      <c r="D547" s="13">
        <f t="shared" si="16"/>
        <v>51.278072338350682</v>
      </c>
    </row>
    <row r="548" spans="1:4" ht="12">
      <c r="A548" s="7">
        <v>41099</v>
      </c>
      <c r="B548" s="13">
        <f>IF((COUNTIF('Economy-issue-polls'!$A$2:$A$62,$A548)=0),"",(SUMIF('Economy-issue-polls'!$A$2:$A$62,$A548,'Economy-issue-polls'!$B$2:$B$62)/COUNTIF('Economy-issue-polls'!$A$2:$A$62,$A548)))</f>
        <v>53.333333333333336</v>
      </c>
      <c r="C548" s="13">
        <f t="shared" si="17"/>
        <v>49.989301273690955</v>
      </c>
      <c r="D548" s="13">
        <f t="shared" si="16"/>
        <v>51.994650636845478</v>
      </c>
    </row>
    <row r="549" spans="1:4" ht="12">
      <c r="A549" s="7">
        <v>41100</v>
      </c>
      <c r="B549" s="13" t="str">
        <f>IF((COUNTIF('Economy-issue-polls'!$A$2:$A$62,$A549)=0),"",(SUMIF('Economy-issue-polls'!$A$2:$A$62,$A549,'Economy-issue-polls'!$B$2:$B$62)/COUNTIF('Economy-issue-polls'!$A$2:$A$62,$A549)))</f>
        <v/>
      </c>
      <c r="C549" s="13">
        <f t="shared" si="17"/>
        <v>49.989301273690955</v>
      </c>
      <c r="D549" s="13">
        <f t="shared" si="16"/>
        <v>51.994650636845478</v>
      </c>
    </row>
    <row r="550" spans="1:4" ht="12">
      <c r="A550" s="7">
        <v>41101</v>
      </c>
      <c r="B550" s="13">
        <f>IF((COUNTIF('Economy-issue-polls'!$A$2:$A$62,$A550)=0),"",(SUMIF('Economy-issue-polls'!$A$2:$A$62,$A550,'Economy-issue-polls'!$B$2:$B$62)/COUNTIF('Economy-issue-polls'!$A$2:$A$62,$A550)))</f>
        <v>51.111111111111107</v>
      </c>
      <c r="C550" s="13">
        <f t="shared" si="17"/>
        <v>50.325844224916992</v>
      </c>
      <c r="D550" s="13">
        <f t="shared" si="16"/>
        <v>52.162922112458496</v>
      </c>
    </row>
    <row r="551" spans="1:4" ht="12">
      <c r="A551" s="7">
        <v>41102</v>
      </c>
      <c r="B551" s="13" t="str">
        <f>IF((COUNTIF('Economy-issue-polls'!$A$2:$A$62,$A551)=0),"",(SUMIF('Economy-issue-polls'!$A$2:$A$62,$A551,'Economy-issue-polls'!$B$2:$B$62)/COUNTIF('Economy-issue-polls'!$A$2:$A$62,$A551)))</f>
        <v/>
      </c>
      <c r="C551" s="13">
        <f t="shared" si="17"/>
        <v>50.325844224916992</v>
      </c>
      <c r="D551" s="13">
        <f t="shared" si="16"/>
        <v>52.162922112458496</v>
      </c>
    </row>
    <row r="552" spans="1:4" ht="12">
      <c r="A552" s="7">
        <v>41103</v>
      </c>
      <c r="B552" s="13" t="str">
        <f>IF((COUNTIF('Economy-issue-polls'!$A$2:$A$62,$A552)=0),"",(SUMIF('Economy-issue-polls'!$A$2:$A$62,$A552,'Economy-issue-polls'!$B$2:$B$62)/COUNTIF('Economy-issue-polls'!$A$2:$A$62,$A552)))</f>
        <v/>
      </c>
      <c r="C552" s="13">
        <f t="shared" si="17"/>
        <v>50.325844224916992</v>
      </c>
      <c r="D552" s="13">
        <f t="shared" si="16"/>
        <v>52.162922112458496</v>
      </c>
    </row>
    <row r="553" spans="1:4" ht="12">
      <c r="A553" s="7">
        <v>41104</v>
      </c>
      <c r="B553" s="13" t="str">
        <f>IF((COUNTIF('Economy-issue-polls'!$A$2:$A$62,$A553)=0),"",(SUMIF('Economy-issue-polls'!$A$2:$A$62,$A553,'Economy-issue-polls'!$B$2:$B$62)/COUNTIF('Economy-issue-polls'!$A$2:$A$62,$A553)))</f>
        <v/>
      </c>
      <c r="C553" s="13">
        <f t="shared" si="17"/>
        <v>50.325844224916992</v>
      </c>
      <c r="D553" s="13">
        <f t="shared" si="16"/>
        <v>52.162922112458496</v>
      </c>
    </row>
    <row r="554" spans="1:4" ht="12">
      <c r="A554" s="7">
        <v>41105</v>
      </c>
      <c r="B554" s="13" t="str">
        <f>IF((COUNTIF('Economy-issue-polls'!$A$2:$A$62,$A554)=0),"",(SUMIF('Economy-issue-polls'!$A$2:$A$62,$A554,'Economy-issue-polls'!$B$2:$B$62)/COUNTIF('Economy-issue-polls'!$A$2:$A$62,$A554)))</f>
        <v/>
      </c>
      <c r="C554" s="13">
        <f t="shared" si="17"/>
        <v>50.325844224916992</v>
      </c>
      <c r="D554" s="13">
        <f t="shared" si="16"/>
        <v>52.162922112458496</v>
      </c>
    </row>
    <row r="555" spans="1:4" ht="12">
      <c r="A555" s="7">
        <v>41106</v>
      </c>
      <c r="B555" s="13">
        <f>IF((COUNTIF('Economy-issue-polls'!$A$2:$A$62,$A555)=0),"",(SUMIF('Economy-issue-polls'!$A$2:$A$62,$A555,'Economy-issue-polls'!$B$2:$B$62)/COUNTIF('Economy-issue-polls'!$A$2:$A$62,$A555)))</f>
        <v>45.555555555555557</v>
      </c>
      <c r="C555" s="13">
        <f t="shared" si="17"/>
        <v>48.894757624108557</v>
      </c>
      <c r="D555" s="13">
        <f t="shared" si="16"/>
        <v>51.447378812054282</v>
      </c>
    </row>
    <row r="556" spans="1:4" ht="12">
      <c r="A556" s="7">
        <v>41107</v>
      </c>
      <c r="B556" s="13" t="str">
        <f>IF((COUNTIF('Economy-issue-polls'!$A$2:$A$62,$A556)=0),"",(SUMIF('Economy-issue-polls'!$A$2:$A$62,$A556,'Economy-issue-polls'!$B$2:$B$62)/COUNTIF('Economy-issue-polls'!$A$2:$A$62,$A556)))</f>
        <v/>
      </c>
      <c r="C556" s="13">
        <f t="shared" si="17"/>
        <v>48.894757624108557</v>
      </c>
      <c r="D556" s="13">
        <f t="shared" si="16"/>
        <v>51.447378812054282</v>
      </c>
    </row>
    <row r="557" spans="1:4" ht="12">
      <c r="A557" s="7">
        <v>41108</v>
      </c>
      <c r="B557" s="13" t="str">
        <f>IF((COUNTIF('Economy-issue-polls'!$A$2:$A$62,$A557)=0),"",(SUMIF('Economy-issue-polls'!$A$2:$A$62,$A557,'Economy-issue-polls'!$B$2:$B$62)/COUNTIF('Economy-issue-polls'!$A$2:$A$62,$A557)))</f>
        <v/>
      </c>
      <c r="C557" s="13">
        <f t="shared" si="17"/>
        <v>48.894757624108557</v>
      </c>
      <c r="D557" s="13">
        <f t="shared" si="16"/>
        <v>51.447378812054282</v>
      </c>
    </row>
    <row r="558" spans="1:4" ht="12">
      <c r="A558" s="7">
        <v>41109</v>
      </c>
      <c r="B558" s="13" t="str">
        <f>IF((COUNTIF('Economy-issue-polls'!$A$2:$A$62,$A558)=0),"",(SUMIF('Economy-issue-polls'!$A$2:$A$62,$A558,'Economy-issue-polls'!$B$2:$B$62)/COUNTIF('Economy-issue-polls'!$A$2:$A$62,$A558)))</f>
        <v/>
      </c>
      <c r="C558" s="13">
        <f t="shared" si="17"/>
        <v>48.894757624108557</v>
      </c>
      <c r="D558" s="13">
        <f t="shared" si="16"/>
        <v>51.447378812054282</v>
      </c>
    </row>
    <row r="559" spans="1:4" ht="12">
      <c r="A559" s="7">
        <v>41110</v>
      </c>
      <c r="B559" s="13" t="str">
        <f>IF((COUNTIF('Economy-issue-polls'!$A$2:$A$62,$A559)=0),"",(SUMIF('Economy-issue-polls'!$A$2:$A$62,$A559,'Economy-issue-polls'!$B$2:$B$62)/COUNTIF('Economy-issue-polls'!$A$2:$A$62,$A559)))</f>
        <v/>
      </c>
      <c r="C559" s="13">
        <f t="shared" si="17"/>
        <v>48.894757624108557</v>
      </c>
      <c r="D559" s="13">
        <f t="shared" si="16"/>
        <v>51.447378812054282</v>
      </c>
    </row>
    <row r="560" spans="1:4" ht="12">
      <c r="A560" s="7">
        <v>41111</v>
      </c>
      <c r="B560" s="13" t="str">
        <f>IF((COUNTIF('Economy-issue-polls'!$A$2:$A$62,$A560)=0),"",(SUMIF('Economy-issue-polls'!$A$2:$A$62,$A560,'Economy-issue-polls'!$B$2:$B$62)/COUNTIF('Economy-issue-polls'!$A$2:$A$62,$A560)))</f>
        <v/>
      </c>
      <c r="C560" s="13">
        <f t="shared" si="17"/>
        <v>48.894757624108557</v>
      </c>
      <c r="D560" s="13">
        <f t="shared" si="16"/>
        <v>51.447378812054282</v>
      </c>
    </row>
    <row r="561" spans="1:4" ht="12">
      <c r="A561" s="7">
        <v>41112</v>
      </c>
      <c r="B561" s="13">
        <f>IF((COUNTIF('Economy-issue-polls'!$A$2:$A$62,$A561)=0),"",(SUMIF('Economy-issue-polls'!$A$2:$A$62,$A561,'Economy-issue-polls'!$B$2:$B$62)/COUNTIF('Economy-issue-polls'!$A$2:$A$62,$A561)))</f>
        <v>44.565217391304344</v>
      </c>
      <c r="C561" s="13">
        <f t="shared" si="17"/>
        <v>47.595895554267294</v>
      </c>
      <c r="D561" s="13">
        <f t="shared" si="16"/>
        <v>50.797947777133643</v>
      </c>
    </row>
    <row r="562" spans="1:4" ht="12">
      <c r="A562" s="7">
        <v>41113</v>
      </c>
      <c r="B562" s="13" t="str">
        <f>IF((COUNTIF('Economy-issue-polls'!$A$2:$A$62,$A562)=0),"",(SUMIF('Economy-issue-polls'!$A$2:$A$62,$A562,'Economy-issue-polls'!$B$2:$B$62)/COUNTIF('Economy-issue-polls'!$A$2:$A$62,$A562)))</f>
        <v/>
      </c>
      <c r="C562" s="13">
        <f t="shared" si="17"/>
        <v>47.595895554267294</v>
      </c>
      <c r="D562" s="13">
        <f t="shared" si="16"/>
        <v>50.797947777133643</v>
      </c>
    </row>
    <row r="563" spans="1:4" ht="12">
      <c r="A563" s="7">
        <v>41114</v>
      </c>
      <c r="B563" s="13" t="str">
        <f>IF((COUNTIF('Economy-issue-polls'!$A$2:$A$62,$A563)=0),"",(SUMIF('Economy-issue-polls'!$A$2:$A$62,$A563,'Economy-issue-polls'!$B$2:$B$62)/COUNTIF('Economy-issue-polls'!$A$2:$A$62,$A563)))</f>
        <v/>
      </c>
      <c r="C563" s="13">
        <f t="shared" si="17"/>
        <v>47.595895554267294</v>
      </c>
      <c r="D563" s="13">
        <f t="shared" si="16"/>
        <v>50.797947777133643</v>
      </c>
    </row>
    <row r="564" spans="1:4" ht="12">
      <c r="A564" s="7">
        <v>41115</v>
      </c>
      <c r="B564" s="13" t="str">
        <f>IF((COUNTIF('Economy-issue-polls'!$A$2:$A$62,$A564)=0),"",(SUMIF('Economy-issue-polls'!$A$2:$A$62,$A564,'Economy-issue-polls'!$B$2:$B$62)/COUNTIF('Economy-issue-polls'!$A$2:$A$62,$A564)))</f>
        <v/>
      </c>
      <c r="C564" s="13">
        <f t="shared" si="17"/>
        <v>47.595895554267294</v>
      </c>
      <c r="D564" s="13">
        <f t="shared" si="16"/>
        <v>50.797947777133643</v>
      </c>
    </row>
    <row r="565" spans="1:4" ht="12">
      <c r="A565" s="7">
        <v>41116</v>
      </c>
      <c r="B565" s="13" t="str">
        <f>IF((COUNTIF('Economy-issue-polls'!$A$2:$A$62,$A565)=0),"",(SUMIF('Economy-issue-polls'!$A$2:$A$62,$A565,'Economy-issue-polls'!$B$2:$B$62)/COUNTIF('Economy-issue-polls'!$A$2:$A$62,$A565)))</f>
        <v/>
      </c>
      <c r="C565" s="13">
        <f t="shared" si="17"/>
        <v>47.595895554267294</v>
      </c>
      <c r="D565" s="13">
        <f t="shared" si="16"/>
        <v>50.797947777133643</v>
      </c>
    </row>
    <row r="566" spans="1:4" ht="12">
      <c r="A566" s="7">
        <v>41117</v>
      </c>
      <c r="B566" s="13" t="str">
        <f>IF((COUNTIF('Economy-issue-polls'!$A$2:$A$62,$A566)=0),"",(SUMIF('Economy-issue-polls'!$A$2:$A$62,$A566,'Economy-issue-polls'!$B$2:$B$62)/COUNTIF('Economy-issue-polls'!$A$2:$A$62,$A566)))</f>
        <v/>
      </c>
      <c r="C566" s="13">
        <f t="shared" si="17"/>
        <v>47.595895554267294</v>
      </c>
      <c r="D566" s="13">
        <f t="shared" si="16"/>
        <v>50.797947777133643</v>
      </c>
    </row>
    <row r="567" spans="1:4" ht="12">
      <c r="A567" s="7">
        <v>41118</v>
      </c>
      <c r="B567" s="13" t="str">
        <f>IF((COUNTIF('Economy-issue-polls'!$A$2:$A$62,$A567)=0),"",(SUMIF('Economy-issue-polls'!$A$2:$A$62,$A567,'Economy-issue-polls'!$B$2:$B$62)/COUNTIF('Economy-issue-polls'!$A$2:$A$62,$A567)))</f>
        <v/>
      </c>
      <c r="C567" s="13">
        <f t="shared" si="17"/>
        <v>47.595895554267294</v>
      </c>
      <c r="D567" s="13">
        <f t="shared" si="16"/>
        <v>50.797947777133643</v>
      </c>
    </row>
    <row r="568" spans="1:4" ht="12">
      <c r="A568" s="7">
        <v>41119</v>
      </c>
      <c r="B568" s="13" t="str">
        <f>IF((COUNTIF('Economy-issue-polls'!$A$2:$A$62,$A568)=0),"",(SUMIF('Economy-issue-polls'!$A$2:$A$62,$A568,'Economy-issue-polls'!$B$2:$B$62)/COUNTIF('Economy-issue-polls'!$A$2:$A$62,$A568)))</f>
        <v/>
      </c>
      <c r="C568" s="13">
        <f t="shared" si="17"/>
        <v>47.595895554267294</v>
      </c>
      <c r="D568" s="13">
        <f t="shared" si="16"/>
        <v>50.797947777133643</v>
      </c>
    </row>
    <row r="569" spans="1:4" ht="12">
      <c r="A569" s="7">
        <v>41120</v>
      </c>
      <c r="B569" s="13" t="str">
        <f>IF((COUNTIF('Economy-issue-polls'!$A$2:$A$62,$A569)=0),"",(SUMIF('Economy-issue-polls'!$A$2:$A$62,$A569,'Economy-issue-polls'!$B$2:$B$62)/COUNTIF('Economy-issue-polls'!$A$2:$A$62,$A569)))</f>
        <v/>
      </c>
      <c r="C569" s="13">
        <f t="shared" si="17"/>
        <v>47.595895554267294</v>
      </c>
      <c r="D569" s="13">
        <f t="shared" si="16"/>
        <v>50.797947777133643</v>
      </c>
    </row>
    <row r="570" spans="1:4" ht="12">
      <c r="A570" s="7">
        <v>41121</v>
      </c>
      <c r="B570" s="13" t="str">
        <f>IF((COUNTIF('Economy-issue-polls'!$A$2:$A$62,$A570)=0),"",(SUMIF('Economy-issue-polls'!$A$2:$A$62,$A570,'Economy-issue-polls'!$B$2:$B$62)/COUNTIF('Economy-issue-polls'!$A$2:$A$62,$A570)))</f>
        <v/>
      </c>
      <c r="C570" s="13">
        <f t="shared" si="17"/>
        <v>47.595895554267294</v>
      </c>
      <c r="D570" s="13">
        <f t="shared" si="16"/>
        <v>50.797947777133643</v>
      </c>
    </row>
    <row r="571" spans="1:4" ht="12">
      <c r="A571" s="7">
        <v>41122</v>
      </c>
      <c r="B571" s="13" t="str">
        <f>IF((COUNTIF('Economy-issue-polls'!$A$2:$A$62,$A571)=0),"",(SUMIF('Economy-issue-polls'!$A$2:$A$62,$A571,'Economy-issue-polls'!$B$2:$B$62)/COUNTIF('Economy-issue-polls'!$A$2:$A$62,$A571)))</f>
        <v/>
      </c>
      <c r="C571" s="13">
        <f t="shared" si="17"/>
        <v>47.595895554267294</v>
      </c>
      <c r="D571" s="13">
        <f t="shared" si="16"/>
        <v>50.797947777133643</v>
      </c>
    </row>
    <row r="572" spans="1:4" ht="12">
      <c r="A572" s="7">
        <v>41123</v>
      </c>
      <c r="B572" s="13" t="str">
        <f>IF((COUNTIF('Economy-issue-polls'!$A$2:$A$62,$A572)=0),"",(SUMIF('Economy-issue-polls'!$A$2:$A$62,$A572,'Economy-issue-polls'!$B$2:$B$62)/COUNTIF('Economy-issue-polls'!$A$2:$A$62,$A572)))</f>
        <v/>
      </c>
      <c r="C572" s="13">
        <f t="shared" si="17"/>
        <v>47.595895554267294</v>
      </c>
      <c r="D572" s="13">
        <f t="shared" si="16"/>
        <v>50.797947777133643</v>
      </c>
    </row>
    <row r="573" spans="1:4" ht="12">
      <c r="A573" s="7">
        <v>41124</v>
      </c>
      <c r="B573" s="13" t="str">
        <f>IF((COUNTIF('Economy-issue-polls'!$A$2:$A$62,$A573)=0),"",(SUMIF('Economy-issue-polls'!$A$2:$A$62,$A573,'Economy-issue-polls'!$B$2:$B$62)/COUNTIF('Economy-issue-polls'!$A$2:$A$62,$A573)))</f>
        <v/>
      </c>
      <c r="C573" s="13">
        <f t="shared" si="17"/>
        <v>47.595895554267294</v>
      </c>
      <c r="D573" s="13">
        <f t="shared" si="16"/>
        <v>50.797947777133643</v>
      </c>
    </row>
    <row r="574" spans="1:4" ht="12">
      <c r="A574" s="7">
        <v>41125</v>
      </c>
      <c r="B574" s="13" t="str">
        <f>IF((COUNTIF('Economy-issue-polls'!$A$2:$A$62,$A574)=0),"",(SUMIF('Economy-issue-polls'!$A$2:$A$62,$A574,'Economy-issue-polls'!$B$2:$B$62)/COUNTIF('Economy-issue-polls'!$A$2:$A$62,$A574)))</f>
        <v/>
      </c>
      <c r="C574" s="13">
        <f t="shared" si="17"/>
        <v>47.595895554267294</v>
      </c>
      <c r="D574" s="13">
        <f t="shared" si="16"/>
        <v>50.797947777133643</v>
      </c>
    </row>
    <row r="575" spans="1:4" ht="12">
      <c r="A575" s="7">
        <v>41126</v>
      </c>
      <c r="B575" s="13" t="str">
        <f>IF((COUNTIF('Economy-issue-polls'!$A$2:$A$62,$A575)=0),"",(SUMIF('Economy-issue-polls'!$A$2:$A$62,$A575,'Economy-issue-polls'!$B$2:$B$62)/COUNTIF('Economy-issue-polls'!$A$2:$A$62,$A575)))</f>
        <v/>
      </c>
      <c r="C575" s="13">
        <f t="shared" si="17"/>
        <v>47.595895554267294</v>
      </c>
      <c r="D575" s="13">
        <f t="shared" si="16"/>
        <v>50.797947777133643</v>
      </c>
    </row>
    <row r="576" spans="1:4" ht="12">
      <c r="A576" s="7">
        <v>41127</v>
      </c>
      <c r="B576" s="13" t="str">
        <f>IF((COUNTIF('Economy-issue-polls'!$A$2:$A$62,$A576)=0),"",(SUMIF('Economy-issue-polls'!$A$2:$A$62,$A576,'Economy-issue-polls'!$B$2:$B$62)/COUNTIF('Economy-issue-polls'!$A$2:$A$62,$A576)))</f>
        <v/>
      </c>
      <c r="C576" s="13">
        <f t="shared" si="17"/>
        <v>47.595895554267294</v>
      </c>
      <c r="D576" s="13">
        <f t="shared" si="16"/>
        <v>50.797947777133643</v>
      </c>
    </row>
    <row r="577" spans="1:4" ht="12">
      <c r="A577" s="7">
        <v>41128</v>
      </c>
      <c r="B577" s="13">
        <f>IF((COUNTIF('Economy-issue-polls'!$A$2:$A$62,$A577)=0),"",(SUMIF('Economy-issue-polls'!$A$2:$A$62,$A577,'Economy-issue-polls'!$B$2:$B$62)/COUNTIF('Economy-issue-polls'!$A$2:$A$62,$A577)))</f>
        <v>48.314606741573037</v>
      </c>
      <c r="C577" s="13">
        <f t="shared" si="17"/>
        <v>47.811508910459011</v>
      </c>
      <c r="D577" s="13">
        <f t="shared" si="16"/>
        <v>50.905754455229506</v>
      </c>
    </row>
    <row r="578" spans="1:4" ht="12">
      <c r="A578" s="7">
        <v>41129</v>
      </c>
      <c r="B578" s="13" t="str">
        <f>IF((COUNTIF('Economy-issue-polls'!$A$2:$A$62,$A578)=0),"",(SUMIF('Economy-issue-polls'!$A$2:$A$62,$A578,'Economy-issue-polls'!$B$2:$B$62)/COUNTIF('Economy-issue-polls'!$A$2:$A$62,$A578)))</f>
        <v/>
      </c>
      <c r="C578" s="13">
        <f t="shared" si="17"/>
        <v>47.811508910459011</v>
      </c>
      <c r="D578" s="13">
        <f t="shared" ref="D578:D641" si="18">27+(0.5*C578)</f>
        <v>50.905754455229506</v>
      </c>
    </row>
    <row r="579" spans="1:4" ht="12">
      <c r="A579" s="7">
        <v>41130</v>
      </c>
      <c r="B579" s="13" t="str">
        <f>IF((COUNTIF('Economy-issue-polls'!$A$2:$A$62,$A579)=0),"",(SUMIF('Economy-issue-polls'!$A$2:$A$62,$A579,'Economy-issue-polls'!$B$2:$B$62)/COUNTIF('Economy-issue-polls'!$A$2:$A$62,$A579)))</f>
        <v/>
      </c>
      <c r="C579" s="13">
        <f t="shared" ref="C579:C642" si="19">IF((B579=""),C578,((0.3*B579)+(0.7*C578)))</f>
        <v>47.811508910459011</v>
      </c>
      <c r="D579" s="13">
        <f t="shared" si="18"/>
        <v>50.905754455229506</v>
      </c>
    </row>
    <row r="580" spans="1:4" ht="12">
      <c r="A580" s="7">
        <v>41131</v>
      </c>
      <c r="B580" s="13" t="str">
        <f>IF((COUNTIF('Economy-issue-polls'!$A$2:$A$62,$A580)=0),"",(SUMIF('Economy-issue-polls'!$A$2:$A$62,$A580,'Economy-issue-polls'!$B$2:$B$62)/COUNTIF('Economy-issue-polls'!$A$2:$A$62,$A580)))</f>
        <v/>
      </c>
      <c r="C580" s="13">
        <f t="shared" si="19"/>
        <v>47.811508910459011</v>
      </c>
      <c r="D580" s="13">
        <f t="shared" si="18"/>
        <v>50.905754455229506</v>
      </c>
    </row>
    <row r="581" spans="1:4" ht="12">
      <c r="A581" s="7">
        <v>41132</v>
      </c>
      <c r="B581" s="13" t="str">
        <f>IF((COUNTIF('Economy-issue-polls'!$A$2:$A$62,$A581)=0),"",(SUMIF('Economy-issue-polls'!$A$2:$A$62,$A581,'Economy-issue-polls'!$B$2:$B$62)/COUNTIF('Economy-issue-polls'!$A$2:$A$62,$A581)))</f>
        <v/>
      </c>
      <c r="C581" s="13">
        <f t="shared" si="19"/>
        <v>47.811508910459011</v>
      </c>
      <c r="D581" s="13">
        <f t="shared" si="18"/>
        <v>50.905754455229506</v>
      </c>
    </row>
    <row r="582" spans="1:4" ht="12">
      <c r="A582" s="7">
        <v>41133</v>
      </c>
      <c r="B582" s="13" t="str">
        <f>IF((COUNTIF('Economy-issue-polls'!$A$2:$A$62,$A582)=0),"",(SUMIF('Economy-issue-polls'!$A$2:$A$62,$A582,'Economy-issue-polls'!$B$2:$B$62)/COUNTIF('Economy-issue-polls'!$A$2:$A$62,$A582)))</f>
        <v/>
      </c>
      <c r="C582" s="13">
        <f t="shared" si="19"/>
        <v>47.811508910459011</v>
      </c>
      <c r="D582" s="13">
        <f t="shared" si="18"/>
        <v>50.905754455229506</v>
      </c>
    </row>
    <row r="583" spans="1:4" ht="12">
      <c r="A583" s="7">
        <v>41134</v>
      </c>
      <c r="B583" s="13" t="str">
        <f>IF((COUNTIF('Economy-issue-polls'!$A$2:$A$62,$A583)=0),"",(SUMIF('Economy-issue-polls'!$A$2:$A$62,$A583,'Economy-issue-polls'!$B$2:$B$62)/COUNTIF('Economy-issue-polls'!$A$2:$A$62,$A583)))</f>
        <v/>
      </c>
      <c r="C583" s="13">
        <f t="shared" si="19"/>
        <v>47.811508910459011</v>
      </c>
      <c r="D583" s="13">
        <f t="shared" si="18"/>
        <v>50.905754455229506</v>
      </c>
    </row>
    <row r="584" spans="1:4" ht="12">
      <c r="A584" s="7">
        <v>41135</v>
      </c>
      <c r="B584" s="13" t="str">
        <f>IF((COUNTIF('Economy-issue-polls'!$A$2:$A$62,$A584)=0),"",(SUMIF('Economy-issue-polls'!$A$2:$A$62,$A584,'Economy-issue-polls'!$B$2:$B$62)/COUNTIF('Economy-issue-polls'!$A$2:$A$62,$A584)))</f>
        <v/>
      </c>
      <c r="C584" s="13">
        <f t="shared" si="19"/>
        <v>47.811508910459011</v>
      </c>
      <c r="D584" s="13">
        <f t="shared" si="18"/>
        <v>50.905754455229506</v>
      </c>
    </row>
    <row r="585" spans="1:4" ht="12">
      <c r="A585" s="7">
        <v>41136</v>
      </c>
      <c r="B585" s="13" t="str">
        <f>IF((COUNTIF('Economy-issue-polls'!$A$2:$A$62,$A585)=0),"",(SUMIF('Economy-issue-polls'!$A$2:$A$62,$A585,'Economy-issue-polls'!$B$2:$B$62)/COUNTIF('Economy-issue-polls'!$A$2:$A$62,$A585)))</f>
        <v/>
      </c>
      <c r="C585" s="13">
        <f t="shared" si="19"/>
        <v>47.811508910459011</v>
      </c>
      <c r="D585" s="13">
        <f t="shared" si="18"/>
        <v>50.905754455229506</v>
      </c>
    </row>
    <row r="586" spans="1:4" ht="12">
      <c r="A586" s="7">
        <v>41137</v>
      </c>
      <c r="B586" s="13" t="str">
        <f>IF((COUNTIF('Economy-issue-polls'!$A$2:$A$62,$A586)=0),"",(SUMIF('Economy-issue-polls'!$A$2:$A$62,$A586,'Economy-issue-polls'!$B$2:$B$62)/COUNTIF('Economy-issue-polls'!$A$2:$A$62,$A586)))</f>
        <v/>
      </c>
      <c r="C586" s="13">
        <f t="shared" si="19"/>
        <v>47.811508910459011</v>
      </c>
      <c r="D586" s="13">
        <f t="shared" si="18"/>
        <v>50.905754455229506</v>
      </c>
    </row>
    <row r="587" spans="1:4" ht="12">
      <c r="A587" s="7">
        <v>41138</v>
      </c>
      <c r="B587" s="13" t="str">
        <f>IF((COUNTIF('Economy-issue-polls'!$A$2:$A$62,$A587)=0),"",(SUMIF('Economy-issue-polls'!$A$2:$A$62,$A587,'Economy-issue-polls'!$B$2:$B$62)/COUNTIF('Economy-issue-polls'!$A$2:$A$62,$A587)))</f>
        <v/>
      </c>
      <c r="C587" s="13">
        <f t="shared" si="19"/>
        <v>47.811508910459011</v>
      </c>
      <c r="D587" s="13">
        <f t="shared" si="18"/>
        <v>50.905754455229506</v>
      </c>
    </row>
    <row r="588" spans="1:4" ht="12">
      <c r="A588" s="7">
        <v>41139</v>
      </c>
      <c r="B588" s="13" t="str">
        <f>IF((COUNTIF('Economy-issue-polls'!$A$2:$A$62,$A588)=0),"",(SUMIF('Economy-issue-polls'!$A$2:$A$62,$A588,'Economy-issue-polls'!$B$2:$B$62)/COUNTIF('Economy-issue-polls'!$A$2:$A$62,$A588)))</f>
        <v/>
      </c>
      <c r="C588" s="13">
        <f t="shared" si="19"/>
        <v>47.811508910459011</v>
      </c>
      <c r="D588" s="13">
        <f t="shared" si="18"/>
        <v>50.905754455229506</v>
      </c>
    </row>
    <row r="589" spans="1:4" ht="12">
      <c r="A589" s="7">
        <v>41140</v>
      </c>
      <c r="B589" s="13" t="str">
        <f>IF((COUNTIF('Economy-issue-polls'!$A$2:$A$62,$A589)=0),"",(SUMIF('Economy-issue-polls'!$A$2:$A$62,$A589,'Economy-issue-polls'!$B$2:$B$62)/COUNTIF('Economy-issue-polls'!$A$2:$A$62,$A589)))</f>
        <v/>
      </c>
      <c r="C589" s="13">
        <f t="shared" si="19"/>
        <v>47.811508910459011</v>
      </c>
      <c r="D589" s="13">
        <f t="shared" si="18"/>
        <v>50.905754455229506</v>
      </c>
    </row>
    <row r="590" spans="1:4" ht="12">
      <c r="A590" s="7">
        <v>41141</v>
      </c>
      <c r="B590" s="13">
        <f>IF((COUNTIF('Economy-issue-polls'!$A$2:$A$62,$A590)=0),"",(SUMIF('Economy-issue-polls'!$A$2:$A$62,$A590,'Economy-issue-polls'!$B$2:$B$62)/COUNTIF('Economy-issue-polls'!$A$2:$A$62,$A590)))</f>
        <v>49.450549450549453</v>
      </c>
      <c r="C590" s="13">
        <f t="shared" si="19"/>
        <v>48.303221072486139</v>
      </c>
      <c r="D590" s="13">
        <f t="shared" si="18"/>
        <v>51.151610536243069</v>
      </c>
    </row>
    <row r="591" spans="1:4" ht="12">
      <c r="A591" s="7">
        <v>41142</v>
      </c>
      <c r="B591" s="13" t="str">
        <f>IF((COUNTIF('Economy-issue-polls'!$A$2:$A$62,$A591)=0),"",(SUMIF('Economy-issue-polls'!$A$2:$A$62,$A591,'Economy-issue-polls'!$B$2:$B$62)/COUNTIF('Economy-issue-polls'!$A$2:$A$62,$A591)))</f>
        <v/>
      </c>
      <c r="C591" s="13">
        <f t="shared" si="19"/>
        <v>48.303221072486139</v>
      </c>
      <c r="D591" s="13">
        <f t="shared" si="18"/>
        <v>51.151610536243069</v>
      </c>
    </row>
    <row r="592" spans="1:4" ht="12">
      <c r="A592" s="7">
        <v>41143</v>
      </c>
      <c r="B592" s="13">
        <f>IF((COUNTIF('Economy-issue-polls'!$A$2:$A$62,$A592)=0),"",(SUMIF('Economy-issue-polls'!$A$2:$A$62,$A592,'Economy-issue-polls'!$B$2:$B$62)/COUNTIF('Economy-issue-polls'!$A$2:$A$62,$A592)))</f>
        <v>45.263157894736842</v>
      </c>
      <c r="C592" s="13">
        <f t="shared" si="19"/>
        <v>47.391202119161349</v>
      </c>
      <c r="D592" s="13">
        <f t="shared" si="18"/>
        <v>50.695601059580675</v>
      </c>
    </row>
    <row r="593" spans="1:4" ht="12">
      <c r="A593" s="7">
        <v>41144</v>
      </c>
      <c r="B593" s="13">
        <f>IF((COUNTIF('Economy-issue-polls'!$A$2:$A$62,$A593)=0),"",(SUMIF('Economy-issue-polls'!$A$2:$A$62,$A593,'Economy-issue-polls'!$B$2:$B$62)/COUNTIF('Economy-issue-polls'!$A$2:$A$62,$A593)))</f>
        <v>47.916666666666671</v>
      </c>
      <c r="C593" s="13">
        <f t="shared" si="19"/>
        <v>47.548841483412943</v>
      </c>
      <c r="D593" s="13">
        <f t="shared" si="18"/>
        <v>50.774420741706471</v>
      </c>
    </row>
    <row r="594" spans="1:4" ht="12">
      <c r="A594" s="7">
        <v>41145</v>
      </c>
      <c r="B594" s="13" t="str">
        <f>IF((COUNTIF('Economy-issue-polls'!$A$2:$A$62,$A594)=0),"",(SUMIF('Economy-issue-polls'!$A$2:$A$62,$A594,'Economy-issue-polls'!$B$2:$B$62)/COUNTIF('Economy-issue-polls'!$A$2:$A$62,$A594)))</f>
        <v/>
      </c>
      <c r="C594" s="13">
        <f t="shared" si="19"/>
        <v>47.548841483412943</v>
      </c>
      <c r="D594" s="13">
        <f t="shared" si="18"/>
        <v>50.774420741706471</v>
      </c>
    </row>
    <row r="595" spans="1:4" ht="12">
      <c r="A595" s="7">
        <v>41146</v>
      </c>
      <c r="B595" s="13">
        <f>IF((COUNTIF('Economy-issue-polls'!$A$2:$A$62,$A595)=0),"",(SUMIF('Economy-issue-polls'!$A$2:$A$62,$A595,'Economy-issue-polls'!$B$2:$B$62)/COUNTIF('Economy-issue-polls'!$A$2:$A$62,$A595)))</f>
        <v>46.236559139784944</v>
      </c>
      <c r="C595" s="13">
        <f t="shared" si="19"/>
        <v>47.155156780324539</v>
      </c>
      <c r="D595" s="13">
        <f t="shared" si="18"/>
        <v>50.577578390162273</v>
      </c>
    </row>
    <row r="596" spans="1:4" ht="12">
      <c r="A596" s="7">
        <v>41147</v>
      </c>
      <c r="B596" s="13">
        <f>IF((COUNTIF('Economy-issue-polls'!$A$2:$A$62,$A596)=0),"",(SUMIF('Economy-issue-polls'!$A$2:$A$62,$A596,'Economy-issue-polls'!$B$2:$B$62)/COUNTIF('Economy-issue-polls'!$A$2:$A$62,$A596)))</f>
        <v>42.222222222222221</v>
      </c>
      <c r="C596" s="13">
        <f t="shared" si="19"/>
        <v>45.675276412893837</v>
      </c>
      <c r="D596" s="13">
        <f t="shared" si="18"/>
        <v>49.837638206446918</v>
      </c>
    </row>
    <row r="597" spans="1:4" ht="12">
      <c r="A597" s="7">
        <v>41148</v>
      </c>
      <c r="B597" s="13" t="str">
        <f>IF((COUNTIF('Economy-issue-polls'!$A$2:$A$62,$A597)=0),"",(SUMIF('Economy-issue-polls'!$A$2:$A$62,$A597,'Economy-issue-polls'!$B$2:$B$62)/COUNTIF('Economy-issue-polls'!$A$2:$A$62,$A597)))</f>
        <v/>
      </c>
      <c r="C597" s="13">
        <f t="shared" si="19"/>
        <v>45.675276412893837</v>
      </c>
      <c r="D597" s="13">
        <f t="shared" si="18"/>
        <v>49.837638206446918</v>
      </c>
    </row>
    <row r="598" spans="1:4" ht="12">
      <c r="A598" s="7">
        <v>41149</v>
      </c>
      <c r="B598" s="13" t="str">
        <f>IF((COUNTIF('Economy-issue-polls'!$A$2:$A$62,$A598)=0),"",(SUMIF('Economy-issue-polls'!$A$2:$A$62,$A598,'Economy-issue-polls'!$B$2:$B$62)/COUNTIF('Economy-issue-polls'!$A$2:$A$62,$A598)))</f>
        <v/>
      </c>
      <c r="C598" s="13">
        <f t="shared" si="19"/>
        <v>45.675276412893837</v>
      </c>
      <c r="D598" s="13">
        <f t="shared" si="18"/>
        <v>49.837638206446918</v>
      </c>
    </row>
    <row r="599" spans="1:4" ht="12">
      <c r="A599" s="7">
        <v>41150</v>
      </c>
      <c r="B599" s="13" t="str">
        <f>IF((COUNTIF('Economy-issue-polls'!$A$2:$A$62,$A599)=0),"",(SUMIF('Economy-issue-polls'!$A$2:$A$62,$A599,'Economy-issue-polls'!$B$2:$B$62)/COUNTIF('Economy-issue-polls'!$A$2:$A$62,$A599)))</f>
        <v/>
      </c>
      <c r="C599" s="13">
        <f t="shared" si="19"/>
        <v>45.675276412893837</v>
      </c>
      <c r="D599" s="13">
        <f t="shared" si="18"/>
        <v>49.837638206446918</v>
      </c>
    </row>
    <row r="600" spans="1:4" ht="12">
      <c r="A600" s="7">
        <v>41151</v>
      </c>
      <c r="B600" s="13" t="str">
        <f>IF((COUNTIF('Economy-issue-polls'!$A$2:$A$62,$A600)=0),"",(SUMIF('Economy-issue-polls'!$A$2:$A$62,$A600,'Economy-issue-polls'!$B$2:$B$62)/COUNTIF('Economy-issue-polls'!$A$2:$A$62,$A600)))</f>
        <v/>
      </c>
      <c r="C600" s="13">
        <f t="shared" si="19"/>
        <v>45.675276412893837</v>
      </c>
      <c r="D600" s="13">
        <f t="shared" si="18"/>
        <v>49.837638206446918</v>
      </c>
    </row>
    <row r="601" spans="1:4" ht="12">
      <c r="A601" s="7">
        <v>41152</v>
      </c>
      <c r="B601" s="13" t="str">
        <f>IF((COUNTIF('Economy-issue-polls'!$A$2:$A$62,$A601)=0),"",(SUMIF('Economy-issue-polls'!$A$2:$A$62,$A601,'Economy-issue-polls'!$B$2:$B$62)/COUNTIF('Economy-issue-polls'!$A$2:$A$62,$A601)))</f>
        <v/>
      </c>
      <c r="C601" s="13">
        <f t="shared" si="19"/>
        <v>45.675276412893837</v>
      </c>
      <c r="D601" s="13">
        <f t="shared" si="18"/>
        <v>49.837638206446918</v>
      </c>
    </row>
    <row r="602" spans="1:4" ht="12">
      <c r="A602" s="7">
        <v>41153</v>
      </c>
      <c r="B602" s="13" t="str">
        <f>IF((COUNTIF('Economy-issue-polls'!$A$2:$A$62,$A602)=0),"",(SUMIF('Economy-issue-polls'!$A$2:$A$62,$A602,'Economy-issue-polls'!$B$2:$B$62)/COUNTIF('Economy-issue-polls'!$A$2:$A$62,$A602)))</f>
        <v/>
      </c>
      <c r="C602" s="13">
        <f t="shared" si="19"/>
        <v>45.675276412893837</v>
      </c>
      <c r="D602" s="13">
        <f t="shared" si="18"/>
        <v>49.837638206446918</v>
      </c>
    </row>
    <row r="603" spans="1:4" ht="12">
      <c r="A603" s="7">
        <v>41154</v>
      </c>
      <c r="B603" s="13" t="str">
        <f>IF((COUNTIF('Economy-issue-polls'!$A$2:$A$62,$A603)=0),"",(SUMIF('Economy-issue-polls'!$A$2:$A$62,$A603,'Economy-issue-polls'!$B$2:$B$62)/COUNTIF('Economy-issue-polls'!$A$2:$A$62,$A603)))</f>
        <v/>
      </c>
      <c r="C603" s="13">
        <f t="shared" si="19"/>
        <v>45.675276412893837</v>
      </c>
      <c r="D603" s="13">
        <f t="shared" si="18"/>
        <v>49.837638206446918</v>
      </c>
    </row>
    <row r="604" spans="1:4" ht="12">
      <c r="A604" s="7">
        <v>41155</v>
      </c>
      <c r="B604" s="13">
        <f>IF((COUNTIF('Economy-issue-polls'!$A$2:$A$62,$A604)=0),"",(SUMIF('Economy-issue-polls'!$A$2:$A$62,$A604,'Economy-issue-polls'!$B$2:$B$62)/COUNTIF('Economy-issue-polls'!$A$2:$A$62,$A604)))</f>
        <v>46.875</v>
      </c>
      <c r="C604" s="13">
        <f t="shared" si="19"/>
        <v>46.035193489025687</v>
      </c>
      <c r="D604" s="13">
        <f t="shared" si="18"/>
        <v>50.017596744512844</v>
      </c>
    </row>
    <row r="605" spans="1:4" ht="12">
      <c r="A605" s="7">
        <v>41156</v>
      </c>
      <c r="B605" s="13" t="str">
        <f>IF((COUNTIF('Economy-issue-polls'!$A$2:$A$62,$A605)=0),"",(SUMIF('Economy-issue-polls'!$A$2:$A$62,$A605,'Economy-issue-polls'!$B$2:$B$62)/COUNTIF('Economy-issue-polls'!$A$2:$A$62,$A605)))</f>
        <v/>
      </c>
      <c r="C605" s="13">
        <f t="shared" si="19"/>
        <v>46.035193489025687</v>
      </c>
      <c r="D605" s="13">
        <f t="shared" si="18"/>
        <v>50.017596744512844</v>
      </c>
    </row>
    <row r="606" spans="1:4" ht="12">
      <c r="A606" s="7">
        <v>41157</v>
      </c>
      <c r="B606" s="13" t="str">
        <f>IF((COUNTIF('Economy-issue-polls'!$A$2:$A$62,$A606)=0),"",(SUMIF('Economy-issue-polls'!$A$2:$A$62,$A606,'Economy-issue-polls'!$B$2:$B$62)/COUNTIF('Economy-issue-polls'!$A$2:$A$62,$A606)))</f>
        <v/>
      </c>
      <c r="C606" s="13">
        <f t="shared" si="19"/>
        <v>46.035193489025687</v>
      </c>
      <c r="D606" s="13">
        <f t="shared" si="18"/>
        <v>50.017596744512844</v>
      </c>
    </row>
    <row r="607" spans="1:4" ht="12">
      <c r="A607" s="7">
        <v>41158</v>
      </c>
      <c r="B607" s="13" t="str">
        <f>IF((COUNTIF('Economy-issue-polls'!$A$2:$A$62,$A607)=0),"",(SUMIF('Economy-issue-polls'!$A$2:$A$62,$A607,'Economy-issue-polls'!$B$2:$B$62)/COUNTIF('Economy-issue-polls'!$A$2:$A$62,$A607)))</f>
        <v/>
      </c>
      <c r="C607" s="13">
        <f t="shared" si="19"/>
        <v>46.035193489025687</v>
      </c>
      <c r="D607" s="13">
        <f t="shared" si="18"/>
        <v>50.017596744512844</v>
      </c>
    </row>
    <row r="608" spans="1:4" ht="12">
      <c r="A608" s="7">
        <v>41159</v>
      </c>
      <c r="B608" s="13" t="str">
        <f>IF((COUNTIF('Economy-issue-polls'!$A$2:$A$62,$A608)=0),"",(SUMIF('Economy-issue-polls'!$A$2:$A$62,$A608,'Economy-issue-polls'!$B$2:$B$62)/COUNTIF('Economy-issue-polls'!$A$2:$A$62,$A608)))</f>
        <v/>
      </c>
      <c r="C608" s="13">
        <f t="shared" si="19"/>
        <v>46.035193489025687</v>
      </c>
      <c r="D608" s="13">
        <f t="shared" si="18"/>
        <v>50.017596744512844</v>
      </c>
    </row>
    <row r="609" spans="1:4" ht="12">
      <c r="A609" s="7">
        <v>41160</v>
      </c>
      <c r="B609" s="13" t="str">
        <f>IF((COUNTIF('Economy-issue-polls'!$A$2:$A$62,$A609)=0),"",(SUMIF('Economy-issue-polls'!$A$2:$A$62,$A609,'Economy-issue-polls'!$B$2:$B$62)/COUNTIF('Economy-issue-polls'!$A$2:$A$62,$A609)))</f>
        <v/>
      </c>
      <c r="C609" s="13">
        <f t="shared" si="19"/>
        <v>46.035193489025687</v>
      </c>
      <c r="D609" s="13">
        <f t="shared" si="18"/>
        <v>50.017596744512844</v>
      </c>
    </row>
    <row r="610" spans="1:4" ht="12">
      <c r="A610" s="7">
        <v>41161</v>
      </c>
      <c r="B610" s="13">
        <f>IF((COUNTIF('Economy-issue-polls'!$A$2:$A$62,$A610)=0),"",(SUMIF('Economy-issue-polls'!$A$2:$A$62,$A610,'Economy-issue-polls'!$B$2:$B$62)/COUNTIF('Economy-issue-polls'!$A$2:$A$62,$A610)))</f>
        <v>50.796003513394822</v>
      </c>
      <c r="C610" s="13">
        <f t="shared" si="19"/>
        <v>47.463436496336428</v>
      </c>
      <c r="D610" s="13">
        <f t="shared" si="18"/>
        <v>50.731718248168214</v>
      </c>
    </row>
    <row r="611" spans="1:4" ht="12">
      <c r="A611" s="7">
        <v>41162</v>
      </c>
      <c r="B611" s="13" t="str">
        <f>IF((COUNTIF('Economy-issue-polls'!$A$2:$A$62,$A611)=0),"",(SUMIF('Economy-issue-polls'!$A$2:$A$62,$A611,'Economy-issue-polls'!$B$2:$B$62)/COUNTIF('Economy-issue-polls'!$A$2:$A$62,$A611)))</f>
        <v/>
      </c>
      <c r="C611" s="13">
        <f t="shared" si="19"/>
        <v>47.463436496336428</v>
      </c>
      <c r="D611" s="13">
        <f t="shared" si="18"/>
        <v>50.731718248168214</v>
      </c>
    </row>
    <row r="612" spans="1:4" ht="12">
      <c r="A612" s="7">
        <v>41163</v>
      </c>
      <c r="B612" s="13">
        <f>IF((COUNTIF('Economy-issue-polls'!$A$2:$A$62,$A612)=0),"",(SUMIF('Economy-issue-polls'!$A$2:$A$62,$A612,'Economy-issue-polls'!$B$2:$B$62)/COUNTIF('Economy-issue-polls'!$A$2:$A$62,$A612)))</f>
        <v>50</v>
      </c>
      <c r="C612" s="13">
        <f t="shared" si="19"/>
        <v>48.224405547435495</v>
      </c>
      <c r="D612" s="13">
        <f t="shared" si="18"/>
        <v>51.112202773717748</v>
      </c>
    </row>
    <row r="613" spans="1:4" ht="12">
      <c r="A613" s="7">
        <v>41164</v>
      </c>
      <c r="B613" s="13">
        <f>IF((COUNTIF('Economy-issue-polls'!$A$2:$A$62,$A613)=0),"",(SUMIF('Economy-issue-polls'!$A$2:$A$62,$A613,'Economy-issue-polls'!$B$2:$B$62)/COUNTIF('Economy-issue-polls'!$A$2:$A$62,$A613)))</f>
        <v>50.537634408602152</v>
      </c>
      <c r="C613" s="13">
        <f t="shared" si="19"/>
        <v>48.918374205785483</v>
      </c>
      <c r="D613" s="13">
        <f t="shared" si="18"/>
        <v>51.459187102892741</v>
      </c>
    </row>
    <row r="614" spans="1:4" ht="12">
      <c r="A614" s="7">
        <v>41165</v>
      </c>
      <c r="B614" s="13" t="str">
        <f>IF((COUNTIF('Economy-issue-polls'!$A$2:$A$62,$A614)=0),"",(SUMIF('Economy-issue-polls'!$A$2:$A$62,$A614,'Economy-issue-polls'!$B$2:$B$62)/COUNTIF('Economy-issue-polls'!$A$2:$A$62,$A614)))</f>
        <v/>
      </c>
      <c r="C614" s="13">
        <f t="shared" si="19"/>
        <v>48.918374205785483</v>
      </c>
      <c r="D614" s="13">
        <f t="shared" si="18"/>
        <v>51.459187102892741</v>
      </c>
    </row>
    <row r="615" spans="1:4" ht="12">
      <c r="A615" s="7">
        <v>41166</v>
      </c>
      <c r="B615" s="13" t="str">
        <f>IF((COUNTIF('Economy-issue-polls'!$A$2:$A$62,$A615)=0),"",(SUMIF('Economy-issue-polls'!$A$2:$A$62,$A615,'Economy-issue-polls'!$B$2:$B$62)/COUNTIF('Economy-issue-polls'!$A$2:$A$62,$A615)))</f>
        <v/>
      </c>
      <c r="C615" s="13">
        <f t="shared" si="19"/>
        <v>48.918374205785483</v>
      </c>
      <c r="D615" s="13">
        <f t="shared" si="18"/>
        <v>51.459187102892741</v>
      </c>
    </row>
    <row r="616" spans="1:4" ht="12">
      <c r="A616" s="7">
        <v>41167</v>
      </c>
      <c r="B616" s="13" t="str">
        <f>IF((COUNTIF('Economy-issue-polls'!$A$2:$A$62,$A616)=0),"",(SUMIF('Economy-issue-polls'!$A$2:$A$62,$A616,'Economy-issue-polls'!$B$2:$B$62)/COUNTIF('Economy-issue-polls'!$A$2:$A$62,$A616)))</f>
        <v/>
      </c>
      <c r="C616" s="13">
        <f t="shared" si="19"/>
        <v>48.918374205785483</v>
      </c>
      <c r="D616" s="13">
        <f t="shared" si="18"/>
        <v>51.459187102892741</v>
      </c>
    </row>
    <row r="617" spans="1:4" ht="12">
      <c r="A617" s="7">
        <v>41168</v>
      </c>
      <c r="B617" s="13">
        <f>IF((COUNTIF('Economy-issue-polls'!$A$2:$A$62,$A617)=0),"",(SUMIF('Economy-issue-polls'!$A$2:$A$62,$A617,'Economy-issue-polls'!$B$2:$B$62)/COUNTIF('Economy-issue-polls'!$A$2:$A$62,$A617)))</f>
        <v>50</v>
      </c>
      <c r="C617" s="13">
        <f t="shared" si="19"/>
        <v>49.242861944049835</v>
      </c>
      <c r="D617" s="13">
        <f t="shared" si="18"/>
        <v>51.621430972024918</v>
      </c>
    </row>
    <row r="618" spans="1:4" ht="12">
      <c r="A618" s="7">
        <v>41169</v>
      </c>
      <c r="B618" s="13">
        <f>IF((COUNTIF('Economy-issue-polls'!$A$2:$A$62,$A618)=0),"",(SUMIF('Economy-issue-polls'!$A$2:$A$62,$A618,'Economy-issue-polls'!$B$2:$B$62)/COUNTIF('Economy-issue-polls'!$A$2:$A$62,$A618)))</f>
        <v>50.526315789473685</v>
      </c>
      <c r="C618" s="13">
        <f t="shared" si="19"/>
        <v>49.627898097676983</v>
      </c>
      <c r="D618" s="13">
        <f t="shared" si="18"/>
        <v>51.813949048838495</v>
      </c>
    </row>
    <row r="619" spans="1:4" ht="12">
      <c r="A619" s="7">
        <v>41170</v>
      </c>
      <c r="B619" s="13" t="str">
        <f>IF((COUNTIF('Economy-issue-polls'!$A$2:$A$62,$A619)=0),"",(SUMIF('Economy-issue-polls'!$A$2:$A$62,$A619,'Economy-issue-polls'!$B$2:$B$62)/COUNTIF('Economy-issue-polls'!$A$2:$A$62,$A619)))</f>
        <v/>
      </c>
      <c r="C619" s="13">
        <f t="shared" si="19"/>
        <v>49.627898097676983</v>
      </c>
      <c r="D619" s="13">
        <f t="shared" si="18"/>
        <v>51.813949048838495</v>
      </c>
    </row>
    <row r="620" spans="1:4" ht="12">
      <c r="A620" s="7">
        <v>41171</v>
      </c>
      <c r="B620" s="13" t="str">
        <f>IF((COUNTIF('Economy-issue-polls'!$A$2:$A$62,$A620)=0),"",(SUMIF('Economy-issue-polls'!$A$2:$A$62,$A620,'Economy-issue-polls'!$B$2:$B$62)/COUNTIF('Economy-issue-polls'!$A$2:$A$62,$A620)))</f>
        <v/>
      </c>
      <c r="C620" s="13">
        <f t="shared" si="19"/>
        <v>49.627898097676983</v>
      </c>
      <c r="D620" s="13">
        <f t="shared" si="18"/>
        <v>51.813949048838495</v>
      </c>
    </row>
    <row r="621" spans="1:4" ht="12">
      <c r="A621" s="7">
        <v>41172</v>
      </c>
      <c r="B621" s="13" t="str">
        <f>IF((COUNTIF('Economy-issue-polls'!$A$2:$A$62,$A621)=0),"",(SUMIF('Economy-issue-polls'!$A$2:$A$62,$A621,'Economy-issue-polls'!$B$2:$B$62)/COUNTIF('Economy-issue-polls'!$A$2:$A$62,$A621)))</f>
        <v/>
      </c>
      <c r="C621" s="13">
        <f t="shared" si="19"/>
        <v>49.627898097676983</v>
      </c>
      <c r="D621" s="13">
        <f t="shared" si="18"/>
        <v>51.813949048838495</v>
      </c>
    </row>
    <row r="622" spans="1:4" ht="12">
      <c r="A622" s="7">
        <v>41173</v>
      </c>
      <c r="B622" s="13" t="str">
        <f>IF((COUNTIF('Economy-issue-polls'!$A$2:$A$62,$A622)=0),"",(SUMIF('Economy-issue-polls'!$A$2:$A$62,$A622,'Economy-issue-polls'!$B$2:$B$62)/COUNTIF('Economy-issue-polls'!$A$2:$A$62,$A622)))</f>
        <v/>
      </c>
      <c r="C622" s="13">
        <f t="shared" si="19"/>
        <v>49.627898097676983</v>
      </c>
      <c r="D622" s="13">
        <f t="shared" si="18"/>
        <v>51.813949048838495</v>
      </c>
    </row>
    <row r="623" spans="1:4" ht="12">
      <c r="A623" s="7">
        <v>41174</v>
      </c>
      <c r="B623" s="13" t="str">
        <f>IF((COUNTIF('Economy-issue-polls'!$A$2:$A$62,$A623)=0),"",(SUMIF('Economy-issue-polls'!$A$2:$A$62,$A623,'Economy-issue-polls'!$B$2:$B$62)/COUNTIF('Economy-issue-polls'!$A$2:$A$62,$A623)))</f>
        <v/>
      </c>
      <c r="C623" s="13">
        <f t="shared" si="19"/>
        <v>49.627898097676983</v>
      </c>
      <c r="D623" s="13">
        <f t="shared" si="18"/>
        <v>51.813949048838495</v>
      </c>
    </row>
    <row r="624" spans="1:4" ht="12">
      <c r="A624" s="7">
        <v>41175</v>
      </c>
      <c r="B624" s="13" t="str">
        <f>IF((COUNTIF('Economy-issue-polls'!$A$2:$A$62,$A624)=0),"",(SUMIF('Economy-issue-polls'!$A$2:$A$62,$A624,'Economy-issue-polls'!$B$2:$B$62)/COUNTIF('Economy-issue-polls'!$A$2:$A$62,$A624)))</f>
        <v/>
      </c>
      <c r="C624" s="13">
        <f t="shared" si="19"/>
        <v>49.627898097676983</v>
      </c>
      <c r="D624" s="13">
        <f t="shared" si="18"/>
        <v>51.813949048838495</v>
      </c>
    </row>
    <row r="625" spans="1:4" ht="12">
      <c r="A625" s="7">
        <v>41176</v>
      </c>
      <c r="B625" s="13">
        <f>IF((COUNTIF('Economy-issue-polls'!$A$2:$A$62,$A625)=0),"",(SUMIF('Economy-issue-polls'!$A$2:$A$62,$A625,'Economy-issue-polls'!$B$2:$B$62)/COUNTIF('Economy-issue-polls'!$A$2:$A$62,$A625)))</f>
        <v>50.537634408602152</v>
      </c>
      <c r="C625" s="13">
        <f t="shared" si="19"/>
        <v>49.900818990954534</v>
      </c>
      <c r="D625" s="13">
        <f t="shared" si="18"/>
        <v>51.950409495477267</v>
      </c>
    </row>
    <row r="626" spans="1:4" ht="12">
      <c r="A626" s="7">
        <v>41177</v>
      </c>
      <c r="B626" s="13" t="str">
        <f>IF((COUNTIF('Economy-issue-polls'!$A$2:$A$62,$A626)=0),"",(SUMIF('Economy-issue-polls'!$A$2:$A$62,$A626,'Economy-issue-polls'!$B$2:$B$62)/COUNTIF('Economy-issue-polls'!$A$2:$A$62,$A626)))</f>
        <v/>
      </c>
      <c r="C626" s="13">
        <f t="shared" si="19"/>
        <v>49.900818990954534</v>
      </c>
      <c r="D626" s="13">
        <f t="shared" si="18"/>
        <v>51.950409495477267</v>
      </c>
    </row>
    <row r="627" spans="1:4" ht="12">
      <c r="A627" s="7">
        <v>41178</v>
      </c>
      <c r="B627" s="13" t="str">
        <f>IF((COUNTIF('Economy-issue-polls'!$A$2:$A$62,$A627)=0),"",(SUMIF('Economy-issue-polls'!$A$2:$A$62,$A627,'Economy-issue-polls'!$B$2:$B$62)/COUNTIF('Economy-issue-polls'!$A$2:$A$62,$A627)))</f>
        <v/>
      </c>
      <c r="C627" s="13">
        <f t="shared" si="19"/>
        <v>49.900818990954534</v>
      </c>
      <c r="D627" s="13">
        <f t="shared" si="18"/>
        <v>51.950409495477267</v>
      </c>
    </row>
    <row r="628" spans="1:4" ht="12">
      <c r="A628" s="7">
        <v>41179</v>
      </c>
      <c r="B628" s="13">
        <f>IF((COUNTIF('Economy-issue-polls'!$A$2:$A$62,$A628)=0),"",(SUMIF('Economy-issue-polls'!$A$2:$A$62,$A628,'Economy-issue-polls'!$B$2:$B$62)/COUNTIF('Economy-issue-polls'!$A$2:$A$62,$A628)))</f>
        <v>47.872340425531917</v>
      </c>
      <c r="C628" s="13">
        <f t="shared" si="19"/>
        <v>49.292275421327744</v>
      </c>
      <c r="D628" s="13">
        <f t="shared" si="18"/>
        <v>51.646137710663872</v>
      </c>
    </row>
    <row r="629" spans="1:4" ht="12">
      <c r="A629" s="7">
        <v>41180</v>
      </c>
      <c r="B629" s="13" t="str">
        <f>IF((COUNTIF('Economy-issue-polls'!$A$2:$A$62,$A629)=0),"",(SUMIF('Economy-issue-polls'!$A$2:$A$62,$A629,'Economy-issue-polls'!$B$2:$B$62)/COUNTIF('Economy-issue-polls'!$A$2:$A$62,$A629)))</f>
        <v/>
      </c>
      <c r="C629" s="13">
        <f t="shared" si="19"/>
        <v>49.292275421327744</v>
      </c>
      <c r="D629" s="13">
        <f t="shared" si="18"/>
        <v>51.646137710663872</v>
      </c>
    </row>
    <row r="630" spans="1:4" ht="12">
      <c r="A630" s="7">
        <v>41181</v>
      </c>
      <c r="B630" s="13">
        <f>IF((COUNTIF('Economy-issue-polls'!$A$2:$A$62,$A630)=0),"",(SUMIF('Economy-issue-polls'!$A$2:$A$62,$A630,'Economy-issue-polls'!$B$2:$B$62)/COUNTIF('Economy-issue-polls'!$A$2:$A$62,$A630)))</f>
        <v>50</v>
      </c>
      <c r="C630" s="13">
        <f t="shared" si="19"/>
        <v>49.504592794929415</v>
      </c>
      <c r="D630" s="13">
        <f t="shared" si="18"/>
        <v>51.752296397464704</v>
      </c>
    </row>
    <row r="631" spans="1:4" ht="12">
      <c r="A631" s="7">
        <v>41182</v>
      </c>
      <c r="B631" s="13">
        <f>IF((COUNTIF('Economy-issue-polls'!$A$2:$A$62,$A631)=0),"",(SUMIF('Economy-issue-polls'!$A$2:$A$62,$A631,'Economy-issue-polls'!$B$2:$B$62)/COUNTIF('Economy-issue-polls'!$A$2:$A$62,$A631)))</f>
        <v>49.395662993245644</v>
      </c>
      <c r="C631" s="13">
        <f t="shared" si="19"/>
        <v>49.471913854424287</v>
      </c>
      <c r="D631" s="13">
        <f t="shared" si="18"/>
        <v>51.735956927212143</v>
      </c>
    </row>
    <row r="632" spans="1:4" ht="12">
      <c r="A632" s="7">
        <v>41183</v>
      </c>
      <c r="B632" s="13" t="str">
        <f>IF((COUNTIF('Economy-issue-polls'!$A$2:$A$62,$A632)=0),"",(SUMIF('Economy-issue-polls'!$A$2:$A$62,$A632,'Economy-issue-polls'!$B$2:$B$62)/COUNTIF('Economy-issue-polls'!$A$2:$A$62,$A632)))</f>
        <v/>
      </c>
      <c r="C632" s="13">
        <f t="shared" si="19"/>
        <v>49.471913854424287</v>
      </c>
      <c r="D632" s="13">
        <f t="shared" si="18"/>
        <v>51.735956927212143</v>
      </c>
    </row>
    <row r="633" spans="1:4" ht="12">
      <c r="A633" s="7">
        <v>41184</v>
      </c>
      <c r="B633" s="13" t="str">
        <f>IF((COUNTIF('Economy-issue-polls'!$A$2:$A$62,$A633)=0),"",(SUMIF('Economy-issue-polls'!$A$2:$A$62,$A633,'Economy-issue-polls'!$B$2:$B$62)/COUNTIF('Economy-issue-polls'!$A$2:$A$62,$A633)))</f>
        <v/>
      </c>
      <c r="C633" s="13">
        <f t="shared" si="19"/>
        <v>49.471913854424287</v>
      </c>
      <c r="D633" s="13">
        <f t="shared" si="18"/>
        <v>51.735956927212143</v>
      </c>
    </row>
    <row r="634" spans="1:4" ht="12">
      <c r="A634" s="7">
        <v>41185</v>
      </c>
      <c r="B634" s="13" t="str">
        <f>IF((COUNTIF('Economy-issue-polls'!$A$2:$A$62,$A634)=0),"",(SUMIF('Economy-issue-polls'!$A$2:$A$62,$A634,'Economy-issue-polls'!$B$2:$B$62)/COUNTIF('Economy-issue-polls'!$A$2:$A$62,$A634)))</f>
        <v/>
      </c>
      <c r="C634" s="13">
        <f t="shared" si="19"/>
        <v>49.471913854424287</v>
      </c>
      <c r="D634" s="13">
        <f t="shared" si="18"/>
        <v>51.735956927212143</v>
      </c>
    </row>
    <row r="635" spans="1:4" ht="12">
      <c r="A635" s="7">
        <v>41186</v>
      </c>
      <c r="B635" s="13" t="str">
        <f>IF((COUNTIF('Economy-issue-polls'!$A$2:$A$62,$A635)=0),"",(SUMIF('Economy-issue-polls'!$A$2:$A$62,$A635,'Economy-issue-polls'!$B$2:$B$62)/COUNTIF('Economy-issue-polls'!$A$2:$A$62,$A635)))</f>
        <v/>
      </c>
      <c r="C635" s="13">
        <f t="shared" si="19"/>
        <v>49.471913854424287</v>
      </c>
      <c r="D635" s="13">
        <f t="shared" si="18"/>
        <v>51.735956927212143</v>
      </c>
    </row>
    <row r="636" spans="1:4" ht="12">
      <c r="A636" s="7">
        <v>41187</v>
      </c>
      <c r="B636" s="13" t="str">
        <f>IF((COUNTIF('Economy-issue-polls'!$A$2:$A$62,$A636)=0),"",(SUMIF('Economy-issue-polls'!$A$2:$A$62,$A636,'Economy-issue-polls'!$B$2:$B$62)/COUNTIF('Economy-issue-polls'!$A$2:$A$62,$A636)))</f>
        <v/>
      </c>
      <c r="C636" s="13">
        <f t="shared" si="19"/>
        <v>49.471913854424287</v>
      </c>
      <c r="D636" s="13">
        <f t="shared" si="18"/>
        <v>51.735956927212143</v>
      </c>
    </row>
    <row r="637" spans="1:4" ht="12">
      <c r="A637" s="7">
        <v>41188</v>
      </c>
      <c r="B637" s="13" t="str">
        <f>IF((COUNTIF('Economy-issue-polls'!$A$2:$A$62,$A637)=0),"",(SUMIF('Economy-issue-polls'!$A$2:$A$62,$A637,'Economy-issue-polls'!$B$2:$B$62)/COUNTIF('Economy-issue-polls'!$A$2:$A$62,$A637)))</f>
        <v/>
      </c>
      <c r="C637" s="13">
        <f t="shared" si="19"/>
        <v>49.471913854424287</v>
      </c>
      <c r="D637" s="13">
        <f t="shared" si="18"/>
        <v>51.735956927212143</v>
      </c>
    </row>
    <row r="638" spans="1:4" ht="12">
      <c r="A638" s="7">
        <v>41189</v>
      </c>
      <c r="B638" s="13" t="str">
        <f>IF((COUNTIF('Economy-issue-polls'!$A$2:$A$62,$A638)=0),"",(SUMIF('Economy-issue-polls'!$A$2:$A$62,$A638,'Economy-issue-polls'!$B$2:$B$62)/COUNTIF('Economy-issue-polls'!$A$2:$A$62,$A638)))</f>
        <v/>
      </c>
      <c r="C638" s="13">
        <f t="shared" si="19"/>
        <v>49.471913854424287</v>
      </c>
      <c r="D638" s="13">
        <f t="shared" si="18"/>
        <v>51.735956927212143</v>
      </c>
    </row>
    <row r="639" spans="1:4" ht="12">
      <c r="A639" s="7">
        <v>41190</v>
      </c>
      <c r="B639" s="13" t="str">
        <f>IF((COUNTIF('Economy-issue-polls'!$A$2:$A$62,$A639)=0),"",(SUMIF('Economy-issue-polls'!$A$2:$A$62,$A639,'Economy-issue-polls'!$B$2:$B$62)/COUNTIF('Economy-issue-polls'!$A$2:$A$62,$A639)))</f>
        <v/>
      </c>
      <c r="C639" s="13">
        <f t="shared" si="19"/>
        <v>49.471913854424287</v>
      </c>
      <c r="D639" s="13">
        <f t="shared" si="18"/>
        <v>51.735956927212143</v>
      </c>
    </row>
    <row r="640" spans="1:4" ht="12">
      <c r="A640" s="7">
        <v>41191</v>
      </c>
      <c r="B640" s="13" t="str">
        <f>IF((COUNTIF('Economy-issue-polls'!$A$2:$A$62,$A640)=0),"",(SUMIF('Economy-issue-polls'!$A$2:$A$62,$A640,'Economy-issue-polls'!$B$2:$B$62)/COUNTIF('Economy-issue-polls'!$A$2:$A$62,$A640)))</f>
        <v/>
      </c>
      <c r="C640" s="13">
        <f t="shared" si="19"/>
        <v>49.471913854424287</v>
      </c>
      <c r="D640" s="13">
        <f t="shared" si="18"/>
        <v>51.735956927212143</v>
      </c>
    </row>
    <row r="641" spans="1:4" ht="12">
      <c r="A641" s="7">
        <v>41192</v>
      </c>
      <c r="B641" s="13" t="str">
        <f>IF((COUNTIF('Economy-issue-polls'!$A$2:$A$62,$A641)=0),"",(SUMIF('Economy-issue-polls'!$A$2:$A$62,$A641,'Economy-issue-polls'!$B$2:$B$62)/COUNTIF('Economy-issue-polls'!$A$2:$A$62,$A641)))</f>
        <v/>
      </c>
      <c r="C641" s="13">
        <f t="shared" si="19"/>
        <v>49.471913854424287</v>
      </c>
      <c r="D641" s="13">
        <f t="shared" si="18"/>
        <v>51.735956927212143</v>
      </c>
    </row>
    <row r="642" spans="1:4" ht="12">
      <c r="A642" s="7">
        <v>41193</v>
      </c>
      <c r="B642" s="13" t="str">
        <f>IF((COUNTIF('Economy-issue-polls'!$A$2:$A$62,$A642)=0),"",(SUMIF('Economy-issue-polls'!$A$2:$A$62,$A642,'Economy-issue-polls'!$B$2:$B$62)/COUNTIF('Economy-issue-polls'!$A$2:$A$62,$A642)))</f>
        <v/>
      </c>
      <c r="C642" s="13">
        <f t="shared" si="19"/>
        <v>49.471913854424287</v>
      </c>
      <c r="D642" s="13">
        <f t="shared" ref="D642:D667" si="20">27+(0.5*C642)</f>
        <v>51.735956927212143</v>
      </c>
    </row>
    <row r="643" spans="1:4" ht="12">
      <c r="A643" s="7">
        <v>41194</v>
      </c>
      <c r="B643" s="13" t="str">
        <f>IF((COUNTIF('Economy-issue-polls'!$A$2:$A$62,$A643)=0),"",(SUMIF('Economy-issue-polls'!$A$2:$A$62,$A643,'Economy-issue-polls'!$B$2:$B$62)/COUNTIF('Economy-issue-polls'!$A$2:$A$62,$A643)))</f>
        <v/>
      </c>
      <c r="C643" s="13">
        <f t="shared" ref="C643:C667" si="21">IF((B643=""),C642,((0.3*B643)+(0.7*C642)))</f>
        <v>49.471913854424287</v>
      </c>
      <c r="D643" s="13">
        <f t="shared" si="20"/>
        <v>51.735956927212143</v>
      </c>
    </row>
    <row r="644" spans="1:4" ht="12">
      <c r="A644" s="7">
        <v>41195</v>
      </c>
      <c r="B644" s="13">
        <f>IF((COUNTIF('Economy-issue-polls'!$A$2:$A$62,$A644)=0),"",(SUMIF('Economy-issue-polls'!$A$2:$A$62,$A644,'Economy-issue-polls'!$B$2:$B$62)/COUNTIF('Economy-issue-polls'!$A$2:$A$62,$A644)))</f>
        <v>52.173913043478258</v>
      </c>
      <c r="C644" s="13">
        <f t="shared" si="21"/>
        <v>50.282513611140473</v>
      </c>
      <c r="D644" s="13">
        <f t="shared" si="20"/>
        <v>52.141256805570237</v>
      </c>
    </row>
    <row r="645" spans="1:4" ht="12">
      <c r="A645" s="7">
        <v>41196</v>
      </c>
      <c r="B645" s="13" t="str">
        <f>IF((COUNTIF('Economy-issue-polls'!$A$2:$A$62,$A645)=0),"",(SUMIF('Economy-issue-polls'!$A$2:$A$62,$A645,'Economy-issue-polls'!$B$2:$B$62)/COUNTIF('Economy-issue-polls'!$A$2:$A$62,$A645)))</f>
        <v/>
      </c>
      <c r="C645" s="13">
        <f t="shared" si="21"/>
        <v>50.282513611140473</v>
      </c>
      <c r="D645" s="13">
        <f t="shared" si="20"/>
        <v>52.141256805570237</v>
      </c>
    </row>
    <row r="646" spans="1:4" ht="12">
      <c r="A646" s="7">
        <v>41197</v>
      </c>
      <c r="B646" s="13" t="str">
        <f>IF((COUNTIF('Economy-issue-polls'!$A$2:$A$62,$A646)=0),"",(SUMIF('Economy-issue-polls'!$A$2:$A$62,$A646,'Economy-issue-polls'!$B$2:$B$62)/COUNTIF('Economy-issue-polls'!$A$2:$A$62,$A646)))</f>
        <v/>
      </c>
      <c r="C646" s="13">
        <f t="shared" si="21"/>
        <v>50.282513611140473</v>
      </c>
      <c r="D646" s="13">
        <f t="shared" si="20"/>
        <v>52.141256805570237</v>
      </c>
    </row>
    <row r="647" spans="1:4" ht="12">
      <c r="A647" s="7">
        <v>41198</v>
      </c>
      <c r="B647" s="13" t="str">
        <f>IF((COUNTIF('Economy-issue-polls'!$A$2:$A$62,$A647)=0),"",(SUMIF('Economy-issue-polls'!$A$2:$A$62,$A647,'Economy-issue-polls'!$B$2:$B$62)/COUNTIF('Economy-issue-polls'!$A$2:$A$62,$A647)))</f>
        <v/>
      </c>
      <c r="C647" s="13">
        <f t="shared" si="21"/>
        <v>50.282513611140473</v>
      </c>
      <c r="D647" s="13">
        <f t="shared" si="20"/>
        <v>52.141256805570237</v>
      </c>
    </row>
    <row r="648" spans="1:4" ht="12">
      <c r="A648" s="7">
        <v>41199</v>
      </c>
      <c r="B648" s="13" t="str">
        <f>IF((COUNTIF('Economy-issue-polls'!$A$2:$A$62,$A648)=0),"",(SUMIF('Economy-issue-polls'!$A$2:$A$62,$A648,'Economy-issue-polls'!$B$2:$B$62)/COUNTIF('Economy-issue-polls'!$A$2:$A$62,$A648)))</f>
        <v/>
      </c>
      <c r="C648" s="13">
        <f t="shared" si="21"/>
        <v>50.282513611140473</v>
      </c>
      <c r="D648" s="13">
        <f t="shared" si="20"/>
        <v>52.141256805570237</v>
      </c>
    </row>
    <row r="649" spans="1:4" ht="12">
      <c r="A649" s="7">
        <v>41200</v>
      </c>
      <c r="B649" s="13" t="str">
        <f>IF((COUNTIF('Economy-issue-polls'!$A$2:$A$62,$A649)=0),"",(SUMIF('Economy-issue-polls'!$A$2:$A$62,$A649,'Economy-issue-polls'!$B$2:$B$62)/COUNTIF('Economy-issue-polls'!$A$2:$A$62,$A649)))</f>
        <v/>
      </c>
      <c r="C649" s="13">
        <f t="shared" si="21"/>
        <v>50.282513611140473</v>
      </c>
      <c r="D649" s="13">
        <f t="shared" si="20"/>
        <v>52.141256805570237</v>
      </c>
    </row>
    <row r="650" spans="1:4" ht="12">
      <c r="A650" s="7">
        <v>41201</v>
      </c>
      <c r="B650" s="13" t="str">
        <f>IF((COUNTIF('Economy-issue-polls'!$A$2:$A$62,$A650)=0),"",(SUMIF('Economy-issue-polls'!$A$2:$A$62,$A650,'Economy-issue-polls'!$B$2:$B$62)/COUNTIF('Economy-issue-polls'!$A$2:$A$62,$A650)))</f>
        <v/>
      </c>
      <c r="C650" s="13">
        <f t="shared" si="21"/>
        <v>50.282513611140473</v>
      </c>
      <c r="D650" s="13">
        <f t="shared" si="20"/>
        <v>52.141256805570237</v>
      </c>
    </row>
    <row r="651" spans="1:4" ht="12">
      <c r="A651" s="7">
        <v>41202</v>
      </c>
      <c r="B651" s="13">
        <f>IF((COUNTIF('Economy-issue-polls'!$A$2:$A$62,$A651)=0),"",(SUMIF('Economy-issue-polls'!$A$2:$A$62,$A651,'Economy-issue-polls'!$B$2:$B$62)/COUNTIF('Economy-issue-polls'!$A$2:$A$62,$A651)))</f>
        <v>47.449362340585147</v>
      </c>
      <c r="C651" s="13">
        <f t="shared" si="21"/>
        <v>49.432568229973867</v>
      </c>
      <c r="D651" s="13">
        <f t="shared" si="20"/>
        <v>51.716284114986934</v>
      </c>
    </row>
    <row r="652" spans="1:4" ht="12">
      <c r="A652" s="7">
        <v>41203</v>
      </c>
      <c r="B652" s="13">
        <f>IF((COUNTIF('Economy-issue-polls'!$A$2:$A$62,$A652)=0),"",(SUMIF('Economy-issue-polls'!$A$2:$A$62,$A652,'Economy-issue-polls'!$B$2:$B$62)/COUNTIF('Economy-issue-polls'!$A$2:$A$62,$A652)))</f>
        <v>48.936170212765958</v>
      </c>
      <c r="C652" s="13">
        <f t="shared" si="21"/>
        <v>49.283648824811486</v>
      </c>
      <c r="D652" s="13">
        <f t="shared" si="20"/>
        <v>51.64182441240574</v>
      </c>
    </row>
    <row r="653" spans="1:4" ht="12">
      <c r="A653" s="7">
        <v>41204</v>
      </c>
      <c r="B653" s="13" t="str">
        <f>IF((COUNTIF('Economy-issue-polls'!$A$2:$A$62,$A653)=0),"",(SUMIF('Economy-issue-polls'!$A$2:$A$62,$A653,'Economy-issue-polls'!$B$2:$B$62)/COUNTIF('Economy-issue-polls'!$A$2:$A$62,$A653)))</f>
        <v/>
      </c>
      <c r="C653" s="13">
        <f t="shared" si="21"/>
        <v>49.283648824811486</v>
      </c>
      <c r="D653" s="13">
        <f t="shared" si="20"/>
        <v>51.64182441240574</v>
      </c>
    </row>
    <row r="654" spans="1:4" ht="12">
      <c r="A654" s="7">
        <v>41205</v>
      </c>
      <c r="B654" s="13">
        <f>IF((COUNTIF('Economy-issue-polls'!$A$2:$A$62,$A654)=0),"",(SUMIF('Economy-issue-polls'!$A$2:$A$62,$A654,'Economy-issue-polls'!$B$2:$B$62)/COUNTIF('Economy-issue-polls'!$A$2:$A$62,$A654)))</f>
        <v>46.315789473684212</v>
      </c>
      <c r="C654" s="13">
        <f t="shared" si="21"/>
        <v>48.393291019473295</v>
      </c>
      <c r="D654" s="13">
        <f t="shared" si="20"/>
        <v>51.196645509736648</v>
      </c>
    </row>
    <row r="655" spans="1:4" ht="12">
      <c r="A655" s="7">
        <v>41206</v>
      </c>
      <c r="B655" s="13" t="str">
        <f>IF((COUNTIF('Economy-issue-polls'!$A$2:$A$62,$A655)=0),"",(SUMIF('Economy-issue-polls'!$A$2:$A$62,$A655,'Economy-issue-polls'!$B$2:$B$62)/COUNTIF('Economy-issue-polls'!$A$2:$A$62,$A655)))</f>
        <v/>
      </c>
      <c r="C655" s="13">
        <f t="shared" si="21"/>
        <v>48.393291019473295</v>
      </c>
      <c r="D655" s="13">
        <f t="shared" si="20"/>
        <v>51.196645509736648</v>
      </c>
    </row>
    <row r="656" spans="1:4" ht="12">
      <c r="A656" s="7">
        <v>41207</v>
      </c>
      <c r="B656" s="13" t="str">
        <f>IF((COUNTIF('Economy-issue-polls'!$A$2:$A$62,$A656)=0),"",(SUMIF('Economy-issue-polls'!$A$2:$A$62,$A656,'Economy-issue-polls'!$B$2:$B$62)/COUNTIF('Economy-issue-polls'!$A$2:$A$62,$A656)))</f>
        <v/>
      </c>
      <c r="C656" s="13">
        <f t="shared" si="21"/>
        <v>48.393291019473295</v>
      </c>
      <c r="D656" s="13">
        <f t="shared" si="20"/>
        <v>51.196645509736648</v>
      </c>
    </row>
    <row r="657" spans="1:4" ht="12">
      <c r="A657" s="7">
        <v>41208</v>
      </c>
      <c r="B657" s="13" t="str">
        <f>IF((COUNTIF('Economy-issue-polls'!$A$2:$A$62,$A657)=0),"",(SUMIF('Economy-issue-polls'!$A$2:$A$62,$A657,'Economy-issue-polls'!$B$2:$B$62)/COUNTIF('Economy-issue-polls'!$A$2:$A$62,$A657)))</f>
        <v/>
      </c>
      <c r="C657" s="13">
        <f t="shared" si="21"/>
        <v>48.393291019473295</v>
      </c>
      <c r="D657" s="13">
        <f t="shared" si="20"/>
        <v>51.196645509736648</v>
      </c>
    </row>
    <row r="658" spans="1:4" ht="12">
      <c r="A658" s="7">
        <v>41209</v>
      </c>
      <c r="B658" s="13" t="str">
        <f>IF((COUNTIF('Economy-issue-polls'!$A$2:$A$62,$A658)=0),"",(SUMIF('Economy-issue-polls'!$A$2:$A$62,$A658,'Economy-issue-polls'!$B$2:$B$62)/COUNTIF('Economy-issue-polls'!$A$2:$A$62,$A658)))</f>
        <v/>
      </c>
      <c r="C658" s="13">
        <f t="shared" si="21"/>
        <v>48.393291019473295</v>
      </c>
      <c r="D658" s="13">
        <f t="shared" si="20"/>
        <v>51.196645509736648</v>
      </c>
    </row>
    <row r="659" spans="1:4" ht="12">
      <c r="A659" s="7">
        <v>41210</v>
      </c>
      <c r="B659" s="13" t="str">
        <f>IF((COUNTIF('Economy-issue-polls'!$A$2:$A$62,$A659)=0),"",(SUMIF('Economy-issue-polls'!$A$2:$A$62,$A659,'Economy-issue-polls'!$B$2:$B$62)/COUNTIF('Economy-issue-polls'!$A$2:$A$62,$A659)))</f>
        <v/>
      </c>
      <c r="C659" s="13">
        <f t="shared" si="21"/>
        <v>48.393291019473295</v>
      </c>
      <c r="D659" s="13">
        <f t="shared" si="20"/>
        <v>51.196645509736648</v>
      </c>
    </row>
    <row r="660" spans="1:4" ht="12">
      <c r="A660" s="7">
        <v>41211</v>
      </c>
      <c r="B660" s="13" t="str">
        <f>IF((COUNTIF('Economy-issue-polls'!$A$2:$A$62,$A660)=0),"",(SUMIF('Economy-issue-polls'!$A$2:$A$62,$A660,'Economy-issue-polls'!$B$2:$B$62)/COUNTIF('Economy-issue-polls'!$A$2:$A$62,$A660)))</f>
        <v/>
      </c>
      <c r="C660" s="13">
        <f t="shared" si="21"/>
        <v>48.393291019473295</v>
      </c>
      <c r="D660" s="13">
        <f t="shared" si="20"/>
        <v>51.196645509736648</v>
      </c>
    </row>
    <row r="661" spans="1:4" ht="12">
      <c r="A661" s="7">
        <v>41212</v>
      </c>
      <c r="B661" s="13" t="str">
        <f>IF((COUNTIF('Economy-issue-polls'!$A$2:$A$62,$A661)=0),"",(SUMIF('Economy-issue-polls'!$A$2:$A$62,$A661,'Economy-issue-polls'!$B$2:$B$62)/COUNTIF('Economy-issue-polls'!$A$2:$A$62,$A661)))</f>
        <v/>
      </c>
      <c r="C661" s="13">
        <f t="shared" si="21"/>
        <v>48.393291019473295</v>
      </c>
      <c r="D661" s="13">
        <f t="shared" si="20"/>
        <v>51.196645509736648</v>
      </c>
    </row>
    <row r="662" spans="1:4" ht="12">
      <c r="A662" s="7">
        <v>41213</v>
      </c>
      <c r="B662" s="13" t="str">
        <f>IF((COUNTIF('Economy-issue-polls'!$A$2:$A$62,$A662)=0),"",(SUMIF('Economy-issue-polls'!$A$2:$A$62,$A662,'Economy-issue-polls'!$B$2:$B$62)/COUNTIF('Economy-issue-polls'!$A$2:$A$62,$A662)))</f>
        <v/>
      </c>
      <c r="C662" s="13">
        <f t="shared" si="21"/>
        <v>48.393291019473295</v>
      </c>
      <c r="D662" s="13">
        <f t="shared" si="20"/>
        <v>51.196645509736648</v>
      </c>
    </row>
    <row r="663" spans="1:4" ht="12">
      <c r="A663" s="7">
        <v>41214</v>
      </c>
      <c r="B663" s="13" t="str">
        <f>IF((COUNTIF('Economy-issue-polls'!$A$2:$A$62,$A663)=0),"",(SUMIF('Economy-issue-polls'!$A$2:$A$62,$A663,'Economy-issue-polls'!$B$2:$B$62)/COUNTIF('Economy-issue-polls'!$A$2:$A$62,$A663)))</f>
        <v/>
      </c>
      <c r="C663" s="13">
        <f t="shared" si="21"/>
        <v>48.393291019473295</v>
      </c>
      <c r="D663" s="13">
        <f t="shared" si="20"/>
        <v>51.196645509736648</v>
      </c>
    </row>
    <row r="664" spans="1:4" ht="12">
      <c r="A664" s="7">
        <v>41215</v>
      </c>
      <c r="B664" s="13" t="str">
        <f>IF((COUNTIF('Economy-issue-polls'!$A$2:$A$62,$A664)=0),"",(SUMIF('Economy-issue-polls'!$A$2:$A$62,$A664,'Economy-issue-polls'!$B$2:$B$62)/COUNTIF('Economy-issue-polls'!$A$2:$A$62,$A664)))</f>
        <v/>
      </c>
      <c r="C664" s="13">
        <f t="shared" si="21"/>
        <v>48.393291019473295</v>
      </c>
      <c r="D664" s="13">
        <f t="shared" si="20"/>
        <v>51.196645509736648</v>
      </c>
    </row>
    <row r="665" spans="1:4" ht="12">
      <c r="A665" s="7">
        <v>41216</v>
      </c>
      <c r="B665" s="13" t="str">
        <f>IF((COUNTIF('Economy-issue-polls'!$A$2:$A$62,$A665)=0),"",(SUMIF('Economy-issue-polls'!$A$2:$A$62,$A665,'Economy-issue-polls'!$B$2:$B$62)/COUNTIF('Economy-issue-polls'!$A$2:$A$62,$A665)))</f>
        <v/>
      </c>
      <c r="C665" s="13">
        <f t="shared" si="21"/>
        <v>48.393291019473295</v>
      </c>
      <c r="D665" s="13">
        <f t="shared" si="20"/>
        <v>51.196645509736648</v>
      </c>
    </row>
    <row r="666" spans="1:4" ht="12">
      <c r="A666" s="7">
        <v>41217</v>
      </c>
      <c r="B666" s="13" t="str">
        <f>IF((COUNTIF('Economy-issue-polls'!$A$2:$A$62,$A666)=0),"",(SUMIF('Economy-issue-polls'!$A$2:$A$62,$A666,'Economy-issue-polls'!$B$2:$B$62)/COUNTIF('Economy-issue-polls'!$A$2:$A$62,$A666)))</f>
        <v/>
      </c>
      <c r="C666" s="13">
        <f t="shared" si="21"/>
        <v>48.393291019473295</v>
      </c>
      <c r="D666" s="13">
        <f t="shared" si="20"/>
        <v>51.196645509736648</v>
      </c>
    </row>
    <row r="667" spans="1:4" ht="12">
      <c r="A667" s="7">
        <v>41218</v>
      </c>
      <c r="B667" s="13">
        <f>IF((COUNTIF('Economy-issue-polls'!$A$2:$A$62,$A667)=0),"",(SUMIF('Economy-issue-polls'!$A$2:$A$62,$A667,'Economy-issue-polls'!$B$2:$B$62)/COUNTIF('Economy-issue-polls'!$A$2:$A$62,$A667)))</f>
        <v>49.473684210526315</v>
      </c>
      <c r="C667" s="13">
        <f t="shared" si="21"/>
        <v>48.717408976789201</v>
      </c>
      <c r="D667" s="13">
        <f t="shared" si="20"/>
        <v>51.358704488394601</v>
      </c>
    </row>
  </sheetData>
  <phoneticPr fontId="1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L668"/>
  <sheetViews>
    <sheetView workbookViewId="0">
      <pane ySplit="2" topLeftCell="A3" activePane="bottomLeft" state="frozen"/>
      <selection activeCell="B2" sqref="B2"/>
      <selection pane="bottomLeft" activeCell="A3" sqref="A3"/>
    </sheetView>
  </sheetViews>
  <sheetFormatPr baseColWidth="10" defaultColWidth="17.1640625" defaultRowHeight="12.75" customHeight="1" outlineLevelRow="1" x14ac:dyDescent="0"/>
  <sheetData>
    <row r="1" spans="1:12" ht="12">
      <c r="A1" s="6"/>
      <c r="B1" s="6"/>
      <c r="C1" s="6"/>
      <c r="D1" s="52" t="s">
        <v>99</v>
      </c>
      <c r="E1" s="52" t="s">
        <v>99</v>
      </c>
      <c r="F1" s="52" t="s">
        <v>99</v>
      </c>
      <c r="G1" s="52" t="s">
        <v>99</v>
      </c>
      <c r="H1" s="45" t="s">
        <v>100</v>
      </c>
      <c r="I1" s="45" t="s">
        <v>100</v>
      </c>
      <c r="J1" s="45" t="s">
        <v>100</v>
      </c>
      <c r="K1" s="45" t="s">
        <v>100</v>
      </c>
      <c r="L1" s="6"/>
    </row>
    <row r="2" spans="1:12" ht="24">
      <c r="A2" s="6" t="s">
        <v>0</v>
      </c>
      <c r="B2" s="6" t="s">
        <v>1</v>
      </c>
      <c r="C2" s="6" t="s">
        <v>2</v>
      </c>
      <c r="D2" s="3" t="s">
        <v>6</v>
      </c>
      <c r="E2" s="3" t="s">
        <v>7</v>
      </c>
      <c r="F2" s="3" t="s">
        <v>22</v>
      </c>
      <c r="G2" s="3" t="s">
        <v>23</v>
      </c>
      <c r="H2" s="10" t="s">
        <v>6</v>
      </c>
      <c r="I2" s="10" t="s">
        <v>7</v>
      </c>
      <c r="J2" s="53" t="s">
        <v>123</v>
      </c>
      <c r="K2" s="10" t="s">
        <v>8</v>
      </c>
      <c r="L2" s="6"/>
    </row>
    <row r="3" spans="1:12" ht="12" hidden="1" outlineLevel="1">
      <c r="A3" s="1">
        <v>666</v>
      </c>
      <c r="B3" s="1">
        <v>1</v>
      </c>
      <c r="C3" s="8">
        <v>40553</v>
      </c>
      <c r="D3" s="11">
        <v>52.93</v>
      </c>
      <c r="E3" s="11"/>
      <c r="F3" s="11"/>
      <c r="G3" s="11">
        <f>Forecast_calculation!D2</f>
        <v>52.581395348837212</v>
      </c>
      <c r="H3" s="13">
        <f>IF((D3=""),"",ABS((D3-'Election result'!$C$3)))</f>
        <v>0.96787639217518517</v>
      </c>
      <c r="I3" s="13" t="str">
        <f>IF((E3=""),"",ABS((E3-'Election result'!$C$3)))</f>
        <v/>
      </c>
      <c r="J3" s="13" t="str">
        <f>IF((F3=""),"",ABS((F3-'Election result'!$C$3)))</f>
        <v/>
      </c>
      <c r="K3" s="13">
        <f>IF((G3=""),"",ABS((G3-'Election result'!$C$3)))</f>
        <v>0.61927174101239757</v>
      </c>
      <c r="L3" s="1"/>
    </row>
    <row r="4" spans="1:12" ht="12" hidden="1" outlineLevel="1">
      <c r="A4" s="1">
        <v>665</v>
      </c>
      <c r="B4" s="1">
        <v>1</v>
      </c>
      <c r="C4" s="8">
        <v>40554</v>
      </c>
      <c r="D4" s="11">
        <v>52.97</v>
      </c>
      <c r="E4" s="11"/>
      <c r="F4" s="11"/>
      <c r="G4" s="11">
        <f>Forecast_calculation!D3</f>
        <v>53.024623803009575</v>
      </c>
      <c r="H4" s="13">
        <f>IF((D4=""),"",ABS((D4-'Election result'!$C$3)))</f>
        <v>1.0078763921751843</v>
      </c>
      <c r="I4" s="13" t="str">
        <f>IF((E4=""),"",ABS((E4-'Election result'!$C$3)))</f>
        <v/>
      </c>
      <c r="J4" s="13" t="str">
        <f>IF((F4=""),"",ABS((F4-'Election result'!$C$3)))</f>
        <v/>
      </c>
      <c r="K4" s="13">
        <f>IF((G4=""),"",ABS((G4-'Election result'!$C$3)))</f>
        <v>1.0625001951847608</v>
      </c>
      <c r="L4" s="1"/>
    </row>
    <row r="5" spans="1:12" ht="12" hidden="1" outlineLevel="1">
      <c r="A5" s="1">
        <v>664</v>
      </c>
      <c r="B5" s="1">
        <v>1</v>
      </c>
      <c r="C5" s="8">
        <v>40555</v>
      </c>
      <c r="D5" s="11">
        <v>52.97</v>
      </c>
      <c r="E5" s="11"/>
      <c r="F5" s="11"/>
      <c r="G5" s="11">
        <f>Forecast_calculation!D4</f>
        <v>53.024623803009575</v>
      </c>
      <c r="H5" s="13">
        <f>IF((D5=""),"",ABS((D5-'Election result'!$C$3)))</f>
        <v>1.0078763921751843</v>
      </c>
      <c r="I5" s="13" t="str">
        <f>IF((E5=""),"",ABS((E5-'Election result'!$C$3)))</f>
        <v/>
      </c>
      <c r="J5" s="13" t="str">
        <f>IF((F5=""),"",ABS((F5-'Election result'!$C$3)))</f>
        <v/>
      </c>
      <c r="K5" s="13">
        <f>IF((G5=""),"",ABS((G5-'Election result'!$C$3)))</f>
        <v>1.0625001951847608</v>
      </c>
      <c r="L5" s="1"/>
    </row>
    <row r="6" spans="1:12" ht="12" hidden="1" outlineLevel="1">
      <c r="A6" s="1">
        <v>663</v>
      </c>
      <c r="B6" s="1">
        <v>1</v>
      </c>
      <c r="C6" s="8">
        <v>40556</v>
      </c>
      <c r="D6" s="11">
        <v>52.97</v>
      </c>
      <c r="E6" s="11"/>
      <c r="F6" s="11"/>
      <c r="G6" s="11">
        <f>Forecast_calculation!D5</f>
        <v>53.024623803009575</v>
      </c>
      <c r="H6" s="13">
        <f>IF((D6=""),"",ABS((D6-'Election result'!$C$3)))</f>
        <v>1.0078763921751843</v>
      </c>
      <c r="I6" s="13" t="str">
        <f>IF((E6=""),"",ABS((E6-'Election result'!$C$3)))</f>
        <v/>
      </c>
      <c r="J6" s="13" t="str">
        <f>IF((F6=""),"",ABS((F6-'Election result'!$C$3)))</f>
        <v/>
      </c>
      <c r="K6" s="13">
        <f>IF((G6=""),"",ABS((G6-'Election result'!$C$3)))</f>
        <v>1.0625001951847608</v>
      </c>
      <c r="L6" s="1"/>
    </row>
    <row r="7" spans="1:12" ht="12" hidden="1" outlineLevel="1">
      <c r="A7" s="1">
        <v>662</v>
      </c>
      <c r="B7" s="1">
        <v>1</v>
      </c>
      <c r="C7" s="8">
        <v>40557</v>
      </c>
      <c r="D7" s="11">
        <v>52.97</v>
      </c>
      <c r="E7" s="11"/>
      <c r="F7" s="11"/>
      <c r="G7" s="11">
        <f>Forecast_calculation!D6</f>
        <v>53.024623803009575</v>
      </c>
      <c r="H7" s="13">
        <f>IF((D7=""),"",ABS((D7-'Election result'!$C$3)))</f>
        <v>1.0078763921751843</v>
      </c>
      <c r="I7" s="13" t="str">
        <f>IF((E7=""),"",ABS((E7-'Election result'!$C$3)))</f>
        <v/>
      </c>
      <c r="J7" s="13" t="str">
        <f>IF((F7=""),"",ABS((F7-'Election result'!$C$3)))</f>
        <v/>
      </c>
      <c r="K7" s="13">
        <f>IF((G7=""),"",ABS((G7-'Election result'!$C$3)))</f>
        <v>1.0625001951847608</v>
      </c>
      <c r="L7" s="1"/>
    </row>
    <row r="8" spans="1:12" ht="12" hidden="1" outlineLevel="1">
      <c r="A8" s="1">
        <v>661</v>
      </c>
      <c r="B8" s="1">
        <v>1</v>
      </c>
      <c r="C8" s="8">
        <v>40558</v>
      </c>
      <c r="D8" s="11">
        <v>52.97</v>
      </c>
      <c r="E8" s="11"/>
      <c r="F8" s="11"/>
      <c r="G8" s="11">
        <f>Forecast_calculation!D7</f>
        <v>53.024623803009575</v>
      </c>
      <c r="H8" s="13">
        <f>IF((D8=""),"",ABS((D8-'Election result'!$C$3)))</f>
        <v>1.0078763921751843</v>
      </c>
      <c r="I8" s="13" t="str">
        <f>IF((E8=""),"",ABS((E8-'Election result'!$C$3)))</f>
        <v/>
      </c>
      <c r="J8" s="13" t="str">
        <f>IF((F8=""),"",ABS((F8-'Election result'!$C$3)))</f>
        <v/>
      </c>
      <c r="K8" s="13">
        <f>IF((G8=""),"",ABS((G8-'Election result'!$C$3)))</f>
        <v>1.0625001951847608</v>
      </c>
      <c r="L8" s="1"/>
    </row>
    <row r="9" spans="1:12" ht="12" hidden="1" outlineLevel="1">
      <c r="A9" s="1">
        <v>660</v>
      </c>
      <c r="B9" s="1">
        <v>1</v>
      </c>
      <c r="C9" s="8">
        <v>40559</v>
      </c>
      <c r="D9" s="11">
        <v>52.97</v>
      </c>
      <c r="E9" s="11"/>
      <c r="F9" s="11"/>
      <c r="G9" s="11">
        <f>Forecast_calculation!D8</f>
        <v>53.148271144865319</v>
      </c>
      <c r="H9" s="13">
        <f>IF((D9=""),"",ABS((D9-'Election result'!$C$3)))</f>
        <v>1.0078763921751843</v>
      </c>
      <c r="I9" s="13" t="str">
        <f>IF((E9=""),"",ABS((E9-'Election result'!$C$3)))</f>
        <v/>
      </c>
      <c r="J9" s="13" t="str">
        <f>IF((F9=""),"",ABS((F9-'Election result'!$C$3)))</f>
        <v/>
      </c>
      <c r="K9" s="13">
        <f>IF((G9=""),"",ABS((G9-'Election result'!$C$3)))</f>
        <v>1.1861475370405046</v>
      </c>
      <c r="L9" s="1"/>
    </row>
    <row r="10" spans="1:12" ht="12" hidden="1" outlineLevel="1">
      <c r="A10" s="1">
        <v>659</v>
      </c>
      <c r="B10" s="1">
        <v>1</v>
      </c>
      <c r="C10" s="8">
        <v>40560</v>
      </c>
      <c r="D10" s="11">
        <v>52.97</v>
      </c>
      <c r="E10" s="11"/>
      <c r="F10" s="11"/>
      <c r="G10" s="11">
        <f>Forecast_calculation!D9</f>
        <v>53.148271144865319</v>
      </c>
      <c r="H10" s="13">
        <f>IF((D10=""),"",ABS((D10-'Election result'!$C$3)))</f>
        <v>1.0078763921751843</v>
      </c>
      <c r="I10" s="13" t="str">
        <f>IF((E10=""),"",ABS((E10-'Election result'!$C$3)))</f>
        <v/>
      </c>
      <c r="J10" s="13" t="str">
        <f>IF((F10=""),"",ABS((F10-'Election result'!$C$3)))</f>
        <v/>
      </c>
      <c r="K10" s="13">
        <f>IF((G10=""),"",ABS((G10-'Election result'!$C$3)))</f>
        <v>1.1861475370405046</v>
      </c>
      <c r="L10" s="1"/>
    </row>
    <row r="11" spans="1:12" ht="12" hidden="1" outlineLevel="1">
      <c r="A11" s="1">
        <v>658</v>
      </c>
      <c r="B11" s="1">
        <v>1</v>
      </c>
      <c r="C11" s="8">
        <v>40561</v>
      </c>
      <c r="D11" s="11">
        <v>52.97</v>
      </c>
      <c r="E11" s="11"/>
      <c r="F11" s="11"/>
      <c r="G11" s="11">
        <f>Forecast_calculation!D10</f>
        <v>53.148271144865319</v>
      </c>
      <c r="H11" s="13">
        <f>IF((D11=""),"",ABS((D11-'Election result'!$C$3)))</f>
        <v>1.0078763921751843</v>
      </c>
      <c r="I11" s="13" t="str">
        <f>IF((E11=""),"",ABS((E11-'Election result'!$C$3)))</f>
        <v/>
      </c>
      <c r="J11" s="13" t="str">
        <f>IF((F11=""),"",ABS((F11-'Election result'!$C$3)))</f>
        <v/>
      </c>
      <c r="K11" s="13">
        <f>IF((G11=""),"",ABS((G11-'Election result'!$C$3)))</f>
        <v>1.1861475370405046</v>
      </c>
      <c r="L11" s="1"/>
    </row>
    <row r="12" spans="1:12" ht="12" hidden="1" outlineLevel="1">
      <c r="A12" s="1">
        <v>657</v>
      </c>
      <c r="B12" s="1">
        <v>1</v>
      </c>
      <c r="C12" s="8">
        <v>40562</v>
      </c>
      <c r="D12" s="11">
        <v>52.97</v>
      </c>
      <c r="E12" s="11"/>
      <c r="F12" s="11"/>
      <c r="G12" s="11">
        <f>Forecast_calculation!D11</f>
        <v>53.148271144865319</v>
      </c>
      <c r="H12" s="13">
        <f>IF((D12=""),"",ABS((D12-'Election result'!$C$3)))</f>
        <v>1.0078763921751843</v>
      </c>
      <c r="I12" s="13" t="str">
        <f>IF((E12=""),"",ABS((E12-'Election result'!$C$3)))</f>
        <v/>
      </c>
      <c r="J12" s="13" t="str">
        <f>IF((F12=""),"",ABS((F12-'Election result'!$C$3)))</f>
        <v/>
      </c>
      <c r="K12" s="13">
        <f>IF((G12=""),"",ABS((G12-'Election result'!$C$3)))</f>
        <v>1.1861475370405046</v>
      </c>
      <c r="L12" s="1"/>
    </row>
    <row r="13" spans="1:12" ht="12" hidden="1" outlineLevel="1">
      <c r="A13" s="1">
        <v>656</v>
      </c>
      <c r="B13" s="1">
        <v>1</v>
      </c>
      <c r="C13" s="8">
        <v>40563</v>
      </c>
      <c r="D13" s="11">
        <v>52.97</v>
      </c>
      <c r="E13" s="11"/>
      <c r="F13" s="11"/>
      <c r="G13" s="11">
        <f>Forecast_calculation!D12</f>
        <v>53.148271144865319</v>
      </c>
      <c r="H13" s="13">
        <f>IF((D13=""),"",ABS((D13-'Election result'!$C$3)))</f>
        <v>1.0078763921751843</v>
      </c>
      <c r="I13" s="13" t="str">
        <f>IF((E13=""),"",ABS((E13-'Election result'!$C$3)))</f>
        <v/>
      </c>
      <c r="J13" s="13" t="str">
        <f>IF((F13=""),"",ABS((F13-'Election result'!$C$3)))</f>
        <v/>
      </c>
      <c r="K13" s="13">
        <f>IF((G13=""),"",ABS((G13-'Election result'!$C$3)))</f>
        <v>1.1861475370405046</v>
      </c>
      <c r="L13" s="1"/>
    </row>
    <row r="14" spans="1:12" ht="12" hidden="1" outlineLevel="1">
      <c r="A14" s="1">
        <v>655</v>
      </c>
      <c r="B14" s="1">
        <v>1</v>
      </c>
      <c r="C14" s="8">
        <v>40564</v>
      </c>
      <c r="D14" s="11">
        <v>52.97</v>
      </c>
      <c r="E14" s="11"/>
      <c r="F14" s="11"/>
      <c r="G14" s="11">
        <f>Forecast_calculation!D13</f>
        <v>53.148271144865319</v>
      </c>
      <c r="H14" s="13">
        <f>IF((D14=""),"",ABS((D14-'Election result'!$C$3)))</f>
        <v>1.0078763921751843</v>
      </c>
      <c r="I14" s="13" t="str">
        <f>IF((E14=""),"",ABS((E14-'Election result'!$C$3)))</f>
        <v/>
      </c>
      <c r="J14" s="13" t="str">
        <f>IF((F14=""),"",ABS((F14-'Election result'!$C$3)))</f>
        <v/>
      </c>
      <c r="K14" s="13">
        <f>IF((G14=""),"",ABS((G14-'Election result'!$C$3)))</f>
        <v>1.1861475370405046</v>
      </c>
      <c r="L14" s="1"/>
    </row>
    <row r="15" spans="1:12" ht="12" hidden="1" outlineLevel="1">
      <c r="A15" s="1">
        <v>654</v>
      </c>
      <c r="B15" s="1">
        <v>1</v>
      </c>
      <c r="C15" s="8">
        <v>40565</v>
      </c>
      <c r="D15" s="11">
        <v>52.97</v>
      </c>
      <c r="E15" s="11"/>
      <c r="F15" s="11"/>
      <c r="G15" s="11">
        <f>Forecast_calculation!D14</f>
        <v>53.148271144865319</v>
      </c>
      <c r="H15" s="13">
        <f>IF((D15=""),"",ABS((D15-'Election result'!$C$3)))</f>
        <v>1.0078763921751843</v>
      </c>
      <c r="I15" s="13" t="str">
        <f>IF((E15=""),"",ABS((E15-'Election result'!$C$3)))</f>
        <v/>
      </c>
      <c r="J15" s="13" t="str">
        <f>IF((F15=""),"",ABS((F15-'Election result'!$C$3)))</f>
        <v/>
      </c>
      <c r="K15" s="13">
        <f>IF((G15=""),"",ABS((G15-'Election result'!$C$3)))</f>
        <v>1.1861475370405046</v>
      </c>
      <c r="L15" s="1"/>
    </row>
    <row r="16" spans="1:12" ht="12" hidden="1" outlineLevel="1">
      <c r="A16" s="1">
        <v>653</v>
      </c>
      <c r="B16" s="1">
        <v>1</v>
      </c>
      <c r="C16" s="8">
        <v>40566</v>
      </c>
      <c r="D16" s="11">
        <v>52.97</v>
      </c>
      <c r="E16" s="11"/>
      <c r="F16" s="11"/>
      <c r="G16" s="11">
        <f>Forecast_calculation!D15</f>
        <v>53.148271144865319</v>
      </c>
      <c r="H16" s="13">
        <f>IF((D16=""),"",ABS((D16-'Election result'!$C$3)))</f>
        <v>1.0078763921751843</v>
      </c>
      <c r="I16" s="13" t="str">
        <f>IF((E16=""),"",ABS((E16-'Election result'!$C$3)))</f>
        <v/>
      </c>
      <c r="J16" s="13" t="str">
        <f>IF((F16=""),"",ABS((F16-'Election result'!$C$3)))</f>
        <v/>
      </c>
      <c r="K16" s="13">
        <f>IF((G16=""),"",ABS((G16-'Election result'!$C$3)))</f>
        <v>1.1861475370405046</v>
      </c>
      <c r="L16" s="1"/>
    </row>
    <row r="17" spans="1:12" ht="12" hidden="1" outlineLevel="1">
      <c r="A17" s="1">
        <v>652</v>
      </c>
      <c r="B17" s="1">
        <v>1</v>
      </c>
      <c r="C17" s="8">
        <v>40567</v>
      </c>
      <c r="D17" s="11">
        <v>52.97</v>
      </c>
      <c r="E17" s="11"/>
      <c r="F17" s="11"/>
      <c r="G17" s="11">
        <f>Forecast_calculation!D16</f>
        <v>53.148271144865319</v>
      </c>
      <c r="H17" s="13">
        <f>IF((D17=""),"",ABS((D17-'Election result'!$C$3)))</f>
        <v>1.0078763921751843</v>
      </c>
      <c r="I17" s="13" t="str">
        <f>IF((E17=""),"",ABS((E17-'Election result'!$C$3)))</f>
        <v/>
      </c>
      <c r="J17" s="13" t="str">
        <f>IF((F17=""),"",ABS((F17-'Election result'!$C$3)))</f>
        <v/>
      </c>
      <c r="K17" s="13">
        <f>IF((G17=""),"",ABS((G17-'Election result'!$C$3)))</f>
        <v>1.1861475370405046</v>
      </c>
      <c r="L17" s="1"/>
    </row>
    <row r="18" spans="1:12" ht="12" hidden="1" outlineLevel="1">
      <c r="A18" s="1">
        <v>651</v>
      </c>
      <c r="B18" s="1">
        <v>1</v>
      </c>
      <c r="C18" s="8">
        <v>40568</v>
      </c>
      <c r="D18" s="11">
        <v>52.97</v>
      </c>
      <c r="E18" s="11"/>
      <c r="F18" s="11"/>
      <c r="G18" s="11">
        <f>Forecast_calculation!D17</f>
        <v>53.148271144865319</v>
      </c>
      <c r="H18" s="13">
        <f>IF((D18=""),"",ABS((D18-'Election result'!$C$3)))</f>
        <v>1.0078763921751843</v>
      </c>
      <c r="I18" s="13" t="str">
        <f>IF((E18=""),"",ABS((E18-'Election result'!$C$3)))</f>
        <v/>
      </c>
      <c r="J18" s="13" t="str">
        <f>IF((F18=""),"",ABS((F18-'Election result'!$C$3)))</f>
        <v/>
      </c>
      <c r="K18" s="13">
        <f>IF((G18=""),"",ABS((G18-'Election result'!$C$3)))</f>
        <v>1.1861475370405046</v>
      </c>
      <c r="L18" s="1"/>
    </row>
    <row r="19" spans="1:12" ht="12" hidden="1" outlineLevel="1">
      <c r="A19" s="1">
        <v>650</v>
      </c>
      <c r="B19" s="1">
        <v>1</v>
      </c>
      <c r="C19" s="8">
        <v>40569</v>
      </c>
      <c r="D19" s="11">
        <v>52.97</v>
      </c>
      <c r="E19" s="11"/>
      <c r="F19" s="11"/>
      <c r="G19" s="11">
        <f>Forecast_calculation!D18</f>
        <v>53.148271144865319</v>
      </c>
      <c r="H19" s="13">
        <f>IF((D19=""),"",ABS((D19-'Election result'!$C$3)))</f>
        <v>1.0078763921751843</v>
      </c>
      <c r="I19" s="13" t="str">
        <f>IF((E19=""),"",ABS((E19-'Election result'!$C$3)))</f>
        <v/>
      </c>
      <c r="J19" s="13" t="str">
        <f>IF((F19=""),"",ABS((F19-'Election result'!$C$3)))</f>
        <v/>
      </c>
      <c r="K19" s="13">
        <f>IF((G19=""),"",ABS((G19-'Election result'!$C$3)))</f>
        <v>1.1861475370405046</v>
      </c>
      <c r="L19" s="1"/>
    </row>
    <row r="20" spans="1:12" ht="12" hidden="1" outlineLevel="1">
      <c r="A20" s="1">
        <v>649</v>
      </c>
      <c r="B20" s="1">
        <v>1</v>
      </c>
      <c r="C20" s="8">
        <v>40570</v>
      </c>
      <c r="D20" s="11">
        <v>52.97</v>
      </c>
      <c r="E20" s="11"/>
      <c r="F20" s="11"/>
      <c r="G20" s="11">
        <f>Forecast_calculation!D19</f>
        <v>53.148271144865319</v>
      </c>
      <c r="H20" s="13">
        <f>IF((D20=""),"",ABS((D20-'Election result'!$C$3)))</f>
        <v>1.0078763921751843</v>
      </c>
      <c r="I20" s="13" t="str">
        <f>IF((E20=""),"",ABS((E20-'Election result'!$C$3)))</f>
        <v/>
      </c>
      <c r="J20" s="13" t="str">
        <f>IF((F20=""),"",ABS((F20-'Election result'!$C$3)))</f>
        <v/>
      </c>
      <c r="K20" s="13">
        <f>IF((G20=""),"",ABS((G20-'Election result'!$C$3)))</f>
        <v>1.1861475370405046</v>
      </c>
      <c r="L20" s="1"/>
    </row>
    <row r="21" spans="1:12" ht="12" hidden="1" outlineLevel="1">
      <c r="A21" s="1">
        <v>648</v>
      </c>
      <c r="B21" s="1">
        <v>1</v>
      </c>
      <c r="C21" s="8">
        <v>40571</v>
      </c>
      <c r="D21" s="11">
        <v>52.97</v>
      </c>
      <c r="E21" s="11"/>
      <c r="F21" s="11"/>
      <c r="G21" s="11">
        <f>Forecast_calculation!D20</f>
        <v>53.148271144865319</v>
      </c>
      <c r="H21" s="13">
        <f>IF((D21=""),"",ABS((D21-'Election result'!$C$3)))</f>
        <v>1.0078763921751843</v>
      </c>
      <c r="I21" s="13" t="str">
        <f>IF((E21=""),"",ABS((E21-'Election result'!$C$3)))</f>
        <v/>
      </c>
      <c r="J21" s="13" t="str">
        <f>IF((F21=""),"",ABS((F21-'Election result'!$C$3)))</f>
        <v/>
      </c>
      <c r="K21" s="13">
        <f>IF((G21=""),"",ABS((G21-'Election result'!$C$3)))</f>
        <v>1.1861475370405046</v>
      </c>
      <c r="L21" s="1"/>
    </row>
    <row r="22" spans="1:12" ht="12" hidden="1" outlineLevel="1">
      <c r="A22" s="1">
        <v>647</v>
      </c>
      <c r="B22" s="1">
        <v>1</v>
      </c>
      <c r="C22" s="8">
        <v>40572</v>
      </c>
      <c r="D22" s="11">
        <v>52.57</v>
      </c>
      <c r="E22" s="11"/>
      <c r="F22" s="11"/>
      <c r="G22" s="11">
        <f>Forecast_calculation!D21</f>
        <v>53.148271144865319</v>
      </c>
      <c r="H22" s="13">
        <f>IF((D22=""),"",ABS((D22-'Election result'!$C$3)))</f>
        <v>0.60787639217518574</v>
      </c>
      <c r="I22" s="13" t="str">
        <f>IF((E22=""),"",ABS((E22-'Election result'!$C$3)))</f>
        <v/>
      </c>
      <c r="J22" s="13" t="str">
        <f>IF((F22=""),"",ABS((F22-'Election result'!$C$3)))</f>
        <v/>
      </c>
      <c r="K22" s="13">
        <f>IF((G22=""),"",ABS((G22-'Election result'!$C$3)))</f>
        <v>1.1861475370405046</v>
      </c>
      <c r="L22" s="1"/>
    </row>
    <row r="23" spans="1:12" ht="12" hidden="1" outlineLevel="1">
      <c r="A23" s="1">
        <v>646</v>
      </c>
      <c r="B23" s="1">
        <v>1</v>
      </c>
      <c r="C23" s="8">
        <v>40573</v>
      </c>
      <c r="D23" s="11">
        <v>52.57</v>
      </c>
      <c r="E23" s="11"/>
      <c r="F23" s="11"/>
      <c r="G23" s="11">
        <f>Forecast_calculation!D22</f>
        <v>53.148271144865319</v>
      </c>
      <c r="H23" s="13">
        <f>IF((D23=""),"",ABS((D23-'Election result'!$C$3)))</f>
        <v>0.60787639217518574</v>
      </c>
      <c r="I23" s="13" t="str">
        <f>IF((E23=""),"",ABS((E23-'Election result'!$C$3)))</f>
        <v/>
      </c>
      <c r="J23" s="13" t="str">
        <f>IF((F23=""),"",ABS((F23-'Election result'!$C$3)))</f>
        <v/>
      </c>
      <c r="K23" s="13">
        <f>IF((G23=""),"",ABS((G23-'Election result'!$C$3)))</f>
        <v>1.1861475370405046</v>
      </c>
      <c r="L23" s="1"/>
    </row>
    <row r="24" spans="1:12" ht="12" hidden="1" outlineLevel="1">
      <c r="A24" s="1">
        <v>645</v>
      </c>
      <c r="B24" s="1">
        <v>1</v>
      </c>
      <c r="C24" s="8">
        <v>40574</v>
      </c>
      <c r="D24" s="11">
        <v>52.57</v>
      </c>
      <c r="E24" s="11"/>
      <c r="F24" s="11"/>
      <c r="G24" s="11">
        <f>Forecast_calculation!D23</f>
        <v>53.148271144865319</v>
      </c>
      <c r="H24" s="13">
        <f>IF((D24=""),"",ABS((D24-'Election result'!$C$3)))</f>
        <v>0.60787639217518574</v>
      </c>
      <c r="I24" s="13" t="str">
        <f>IF((E24=""),"",ABS((E24-'Election result'!$C$3)))</f>
        <v/>
      </c>
      <c r="J24" s="13" t="str">
        <f>IF((F24=""),"",ABS((F24-'Election result'!$C$3)))</f>
        <v/>
      </c>
      <c r="K24" s="13">
        <f>IF((G24=""),"",ABS((G24-'Election result'!$C$3)))</f>
        <v>1.1861475370405046</v>
      </c>
      <c r="L24" s="1"/>
    </row>
    <row r="25" spans="1:12" ht="12" hidden="1" outlineLevel="1">
      <c r="A25" s="1">
        <v>644</v>
      </c>
      <c r="B25" s="1">
        <v>2</v>
      </c>
      <c r="C25" s="8">
        <v>40575</v>
      </c>
      <c r="D25" s="11">
        <v>52.57</v>
      </c>
      <c r="E25" s="11"/>
      <c r="F25" s="11"/>
      <c r="G25" s="11">
        <f>Forecast_calculation!D24</f>
        <v>53.148271144865319</v>
      </c>
      <c r="H25" s="13">
        <f>IF((D25=""),"",ABS((D25-'Election result'!$C$3)))</f>
        <v>0.60787639217518574</v>
      </c>
      <c r="I25" s="13" t="str">
        <f>IF((E25=""),"",ABS((E25-'Election result'!$C$3)))</f>
        <v/>
      </c>
      <c r="J25" s="13" t="str">
        <f>IF((F25=""),"",ABS((F25-'Election result'!$C$3)))</f>
        <v/>
      </c>
      <c r="K25" s="13">
        <f>IF((G25=""),"",ABS((G25-'Election result'!$C$3)))</f>
        <v>1.1861475370405046</v>
      </c>
      <c r="L25" s="1"/>
    </row>
    <row r="26" spans="1:12" ht="12" hidden="1" outlineLevel="1">
      <c r="A26" s="1">
        <v>643</v>
      </c>
      <c r="B26" s="1">
        <v>2</v>
      </c>
      <c r="C26" s="8">
        <v>40576</v>
      </c>
      <c r="D26" s="11">
        <v>52.57</v>
      </c>
      <c r="E26" s="11"/>
      <c r="F26" s="11"/>
      <c r="G26" s="11">
        <f>Forecast_calculation!D25</f>
        <v>53.148271144865319</v>
      </c>
      <c r="H26" s="13">
        <f>IF((D26=""),"",ABS((D26-'Election result'!$C$3)))</f>
        <v>0.60787639217518574</v>
      </c>
      <c r="I26" s="13" t="str">
        <f>IF((E26=""),"",ABS((E26-'Election result'!$C$3)))</f>
        <v/>
      </c>
      <c r="J26" s="13" t="str">
        <f>IF((F26=""),"",ABS((F26-'Election result'!$C$3)))</f>
        <v/>
      </c>
      <c r="K26" s="13">
        <f>IF((G26=""),"",ABS((G26-'Election result'!$C$3)))</f>
        <v>1.1861475370405046</v>
      </c>
      <c r="L26" s="1"/>
    </row>
    <row r="27" spans="1:12" ht="12" hidden="1" outlineLevel="1">
      <c r="A27" s="1">
        <v>642</v>
      </c>
      <c r="B27" s="1">
        <v>2</v>
      </c>
      <c r="C27" s="8">
        <v>40577</v>
      </c>
      <c r="D27" s="11">
        <v>52.57</v>
      </c>
      <c r="E27" s="11"/>
      <c r="F27" s="11"/>
      <c r="G27" s="11">
        <f>Forecast_calculation!D26</f>
        <v>53.148271144865319</v>
      </c>
      <c r="H27" s="13">
        <f>IF((D27=""),"",ABS((D27-'Election result'!$C$3)))</f>
        <v>0.60787639217518574</v>
      </c>
      <c r="I27" s="13" t="str">
        <f>IF((E27=""),"",ABS((E27-'Election result'!$C$3)))</f>
        <v/>
      </c>
      <c r="J27" s="13" t="str">
        <f>IF((F27=""),"",ABS((F27-'Election result'!$C$3)))</f>
        <v/>
      </c>
      <c r="K27" s="13">
        <f>IF((G27=""),"",ABS((G27-'Election result'!$C$3)))</f>
        <v>1.1861475370405046</v>
      </c>
      <c r="L27" s="1"/>
    </row>
    <row r="28" spans="1:12" ht="12" hidden="1" outlineLevel="1">
      <c r="A28" s="1">
        <v>641</v>
      </c>
      <c r="B28" s="1">
        <v>2</v>
      </c>
      <c r="C28" s="8">
        <v>40578</v>
      </c>
      <c r="D28" s="11">
        <v>52.57</v>
      </c>
      <c r="E28" s="11"/>
      <c r="F28" s="11"/>
      <c r="G28" s="11">
        <f>Forecast_calculation!D27</f>
        <v>53.148271144865319</v>
      </c>
      <c r="H28" s="13">
        <f>IF((D28=""),"",ABS((D28-'Election result'!$C$3)))</f>
        <v>0.60787639217518574</v>
      </c>
      <c r="I28" s="13" t="str">
        <f>IF((E28=""),"",ABS((E28-'Election result'!$C$3)))</f>
        <v/>
      </c>
      <c r="J28" s="13" t="str">
        <f>IF((F28=""),"",ABS((F28-'Election result'!$C$3)))</f>
        <v/>
      </c>
      <c r="K28" s="13">
        <f>IF((G28=""),"",ABS((G28-'Election result'!$C$3)))</f>
        <v>1.1861475370405046</v>
      </c>
      <c r="L28" s="1"/>
    </row>
    <row r="29" spans="1:12" ht="12" hidden="1" outlineLevel="1">
      <c r="A29" s="1">
        <v>640</v>
      </c>
      <c r="B29" s="1">
        <v>2</v>
      </c>
      <c r="C29" s="8">
        <v>40579</v>
      </c>
      <c r="D29" s="11">
        <v>52.27</v>
      </c>
      <c r="E29" s="11"/>
      <c r="F29" s="11"/>
      <c r="G29" s="11">
        <f>Forecast_calculation!D28</f>
        <v>53.148271144865319</v>
      </c>
      <c r="H29" s="13">
        <f>IF((D29=""),"",ABS((D29-'Election result'!$C$3)))</f>
        <v>0.30787639217518858</v>
      </c>
      <c r="I29" s="13" t="str">
        <f>IF((E29=""),"",ABS((E29-'Election result'!$C$3)))</f>
        <v/>
      </c>
      <c r="J29" s="13" t="str">
        <f>IF((F29=""),"",ABS((F29-'Election result'!$C$3)))</f>
        <v/>
      </c>
      <c r="K29" s="13">
        <f>IF((G29=""),"",ABS((G29-'Election result'!$C$3)))</f>
        <v>1.1861475370405046</v>
      </c>
      <c r="L29" s="1"/>
    </row>
    <row r="30" spans="1:12" ht="12" hidden="1" outlineLevel="1">
      <c r="A30" s="1">
        <v>639</v>
      </c>
      <c r="B30" s="1">
        <v>2</v>
      </c>
      <c r="C30" s="8">
        <v>40580</v>
      </c>
      <c r="D30" s="11">
        <v>52.27</v>
      </c>
      <c r="E30" s="11"/>
      <c r="F30" s="11"/>
      <c r="G30" s="11">
        <f>Forecast_calculation!D29</f>
        <v>53.148271144865319</v>
      </c>
      <c r="H30" s="13">
        <f>IF((D30=""),"",ABS((D30-'Election result'!$C$3)))</f>
        <v>0.30787639217518858</v>
      </c>
      <c r="I30" s="13" t="str">
        <f>IF((E30=""),"",ABS((E30-'Election result'!$C$3)))</f>
        <v/>
      </c>
      <c r="J30" s="13" t="str">
        <f>IF((F30=""),"",ABS((F30-'Election result'!$C$3)))</f>
        <v/>
      </c>
      <c r="K30" s="13">
        <f>IF((G30=""),"",ABS((G30-'Election result'!$C$3)))</f>
        <v>1.1861475370405046</v>
      </c>
      <c r="L30" s="1"/>
    </row>
    <row r="31" spans="1:12" ht="12" hidden="1" outlineLevel="1">
      <c r="A31" s="1">
        <v>638</v>
      </c>
      <c r="B31" s="1">
        <v>2</v>
      </c>
      <c r="C31" s="8">
        <v>40581</v>
      </c>
      <c r="D31" s="11">
        <v>52.27</v>
      </c>
      <c r="E31" s="11"/>
      <c r="F31" s="11"/>
      <c r="G31" s="11">
        <f>Forecast_calculation!D30</f>
        <v>53.148271144865319</v>
      </c>
      <c r="H31" s="13">
        <f>IF((D31=""),"",ABS((D31-'Election result'!$C$3)))</f>
        <v>0.30787639217518858</v>
      </c>
      <c r="I31" s="13" t="str">
        <f>IF((E31=""),"",ABS((E31-'Election result'!$C$3)))</f>
        <v/>
      </c>
      <c r="J31" s="13" t="str">
        <f>IF((F31=""),"",ABS((F31-'Election result'!$C$3)))</f>
        <v/>
      </c>
      <c r="K31" s="13">
        <f>IF((G31=""),"",ABS((G31-'Election result'!$C$3)))</f>
        <v>1.1861475370405046</v>
      </c>
      <c r="L31" s="1"/>
    </row>
    <row r="32" spans="1:12" ht="12" hidden="1" outlineLevel="1">
      <c r="A32" s="1">
        <v>637</v>
      </c>
      <c r="B32" s="1">
        <v>2</v>
      </c>
      <c r="C32" s="8">
        <v>40582</v>
      </c>
      <c r="D32" s="11">
        <v>52.27</v>
      </c>
      <c r="E32" s="11"/>
      <c r="F32" s="11"/>
      <c r="G32" s="11">
        <f>Forecast_calculation!D31</f>
        <v>53.148271144865319</v>
      </c>
      <c r="H32" s="13">
        <f>IF((D32=""),"",ABS((D32-'Election result'!$C$3)))</f>
        <v>0.30787639217518858</v>
      </c>
      <c r="I32" s="13" t="str">
        <f>IF((E32=""),"",ABS((E32-'Election result'!$C$3)))</f>
        <v/>
      </c>
      <c r="J32" s="13" t="str">
        <f>IF((F32=""),"",ABS((F32-'Election result'!$C$3)))</f>
        <v/>
      </c>
      <c r="K32" s="13">
        <f>IF((G32=""),"",ABS((G32-'Election result'!$C$3)))</f>
        <v>1.1861475370405046</v>
      </c>
      <c r="L32" s="1"/>
    </row>
    <row r="33" spans="1:12" ht="12" hidden="1" outlineLevel="1">
      <c r="A33" s="1">
        <v>636</v>
      </c>
      <c r="B33" s="1">
        <v>2</v>
      </c>
      <c r="C33" s="8">
        <v>40583</v>
      </c>
      <c r="D33" s="11">
        <v>52.3</v>
      </c>
      <c r="E33" s="11"/>
      <c r="F33" s="11"/>
      <c r="G33" s="11">
        <f>Forecast_calculation!D32</f>
        <v>53.380712878328794</v>
      </c>
      <c r="H33" s="13">
        <f>IF((D33=""),"",ABS((D33-'Election result'!$C$3)))</f>
        <v>0.33787639217518262</v>
      </c>
      <c r="I33" s="13" t="str">
        <f>IF((E33=""),"",ABS((E33-'Election result'!$C$3)))</f>
        <v/>
      </c>
      <c r="J33" s="13" t="str">
        <f>IF((F33=""),"",ABS((F33-'Election result'!$C$3)))</f>
        <v/>
      </c>
      <c r="K33" s="13">
        <f>IF((G33=""),"",ABS((G33-'Election result'!$C$3)))</f>
        <v>1.4185892705039791</v>
      </c>
      <c r="L33" s="1"/>
    </row>
    <row r="34" spans="1:12" ht="12" hidden="1" outlineLevel="1">
      <c r="A34" s="1">
        <v>635</v>
      </c>
      <c r="B34" s="1">
        <v>2</v>
      </c>
      <c r="C34" s="8">
        <v>40584</v>
      </c>
      <c r="D34" s="11">
        <v>52.3</v>
      </c>
      <c r="E34" s="11"/>
      <c r="F34" s="11"/>
      <c r="G34" s="11">
        <f>Forecast_calculation!D33</f>
        <v>53.380712878328794</v>
      </c>
      <c r="H34" s="13">
        <f>IF((D34=""),"",ABS((D34-'Election result'!$C$3)))</f>
        <v>0.33787639217518262</v>
      </c>
      <c r="I34" s="13" t="str">
        <f>IF((E34=""),"",ABS((E34-'Election result'!$C$3)))</f>
        <v/>
      </c>
      <c r="J34" s="13" t="str">
        <f>IF((F34=""),"",ABS((F34-'Election result'!$C$3)))</f>
        <v/>
      </c>
      <c r="K34" s="13">
        <f>IF((G34=""),"",ABS((G34-'Election result'!$C$3)))</f>
        <v>1.4185892705039791</v>
      </c>
      <c r="L34" s="1"/>
    </row>
    <row r="35" spans="1:12" ht="12" hidden="1" outlineLevel="1">
      <c r="A35" s="1">
        <v>634</v>
      </c>
      <c r="B35" s="1">
        <v>2</v>
      </c>
      <c r="C35" s="8">
        <v>40585</v>
      </c>
      <c r="D35" s="11">
        <v>52.3</v>
      </c>
      <c r="E35" s="11"/>
      <c r="F35" s="11"/>
      <c r="G35" s="11">
        <f>Forecast_calculation!D34</f>
        <v>53.380712878328794</v>
      </c>
      <c r="H35" s="13">
        <f>IF((D35=""),"",ABS((D35-'Election result'!$C$3)))</f>
        <v>0.33787639217518262</v>
      </c>
      <c r="I35" s="13" t="str">
        <f>IF((E35=""),"",ABS((E35-'Election result'!$C$3)))</f>
        <v/>
      </c>
      <c r="J35" s="13" t="str">
        <f>IF((F35=""),"",ABS((F35-'Election result'!$C$3)))</f>
        <v/>
      </c>
      <c r="K35" s="13">
        <f>IF((G35=""),"",ABS((G35-'Election result'!$C$3)))</f>
        <v>1.4185892705039791</v>
      </c>
      <c r="L35" s="1"/>
    </row>
    <row r="36" spans="1:12" ht="12" hidden="1" outlineLevel="1">
      <c r="A36" s="1">
        <v>633</v>
      </c>
      <c r="B36" s="1">
        <v>2</v>
      </c>
      <c r="C36" s="8">
        <v>40586</v>
      </c>
      <c r="D36" s="11">
        <v>52.3</v>
      </c>
      <c r="E36" s="11"/>
      <c r="F36" s="11"/>
      <c r="G36" s="11">
        <f>Forecast_calculation!D35</f>
        <v>53.380712878328794</v>
      </c>
      <c r="H36" s="13">
        <f>IF((D36=""),"",ABS((D36-'Election result'!$C$3)))</f>
        <v>0.33787639217518262</v>
      </c>
      <c r="I36" s="13" t="str">
        <f>IF((E36=""),"",ABS((E36-'Election result'!$C$3)))</f>
        <v/>
      </c>
      <c r="J36" s="13" t="str">
        <f>IF((F36=""),"",ABS((F36-'Election result'!$C$3)))</f>
        <v/>
      </c>
      <c r="K36" s="13">
        <f>IF((G36=""),"",ABS((G36-'Election result'!$C$3)))</f>
        <v>1.4185892705039791</v>
      </c>
      <c r="L36" s="1"/>
    </row>
    <row r="37" spans="1:12" ht="12" hidden="1" outlineLevel="1">
      <c r="A37" s="1">
        <v>632</v>
      </c>
      <c r="B37" s="1">
        <v>2</v>
      </c>
      <c r="C37" s="8">
        <v>40587</v>
      </c>
      <c r="D37" s="11">
        <v>52.3</v>
      </c>
      <c r="E37" s="11"/>
      <c r="F37" s="11"/>
      <c r="G37" s="11">
        <f>Forecast_calculation!D36</f>
        <v>53.380712878328794</v>
      </c>
      <c r="H37" s="13">
        <f>IF((D37=""),"",ABS((D37-'Election result'!$C$3)))</f>
        <v>0.33787639217518262</v>
      </c>
      <c r="I37" s="13" t="str">
        <f>IF((E37=""),"",ABS((E37-'Election result'!$C$3)))</f>
        <v/>
      </c>
      <c r="J37" s="13" t="str">
        <f>IF((F37=""),"",ABS((F37-'Election result'!$C$3)))</f>
        <v/>
      </c>
      <c r="K37" s="13">
        <f>IF((G37=""),"",ABS((G37-'Election result'!$C$3)))</f>
        <v>1.4185892705039791</v>
      </c>
      <c r="L37" s="1"/>
    </row>
    <row r="38" spans="1:12" ht="12" hidden="1" outlineLevel="1">
      <c r="A38" s="1">
        <v>631</v>
      </c>
      <c r="B38" s="1">
        <v>2</v>
      </c>
      <c r="C38" s="8">
        <v>40588</v>
      </c>
      <c r="D38" s="11">
        <v>52.2</v>
      </c>
      <c r="E38" s="11"/>
      <c r="F38" s="11"/>
      <c r="G38" s="11">
        <f>Forecast_calculation!D37</f>
        <v>53.380712878328794</v>
      </c>
      <c r="H38" s="13">
        <f>IF((D38=""),"",ABS((D38-'Election result'!$C$3)))</f>
        <v>0.2378763921751883</v>
      </c>
      <c r="I38" s="13" t="str">
        <f>IF((E38=""),"",ABS((E38-'Election result'!$C$3)))</f>
        <v/>
      </c>
      <c r="J38" s="13" t="str">
        <f>IF((F38=""),"",ABS((F38-'Election result'!$C$3)))</f>
        <v/>
      </c>
      <c r="K38" s="13">
        <f>IF((G38=""),"",ABS((G38-'Election result'!$C$3)))</f>
        <v>1.4185892705039791</v>
      </c>
      <c r="L38" s="1"/>
    </row>
    <row r="39" spans="1:12" ht="12" hidden="1" outlineLevel="1">
      <c r="A39" s="1">
        <v>630</v>
      </c>
      <c r="B39" s="1">
        <v>2</v>
      </c>
      <c r="C39" s="8">
        <v>40589</v>
      </c>
      <c r="D39" s="11">
        <v>52.2</v>
      </c>
      <c r="E39" s="11"/>
      <c r="F39" s="11"/>
      <c r="G39" s="11">
        <f>Forecast_calculation!D38</f>
        <v>53.380712878328794</v>
      </c>
      <c r="H39" s="13">
        <f>IF((D39=""),"",ABS((D39-'Election result'!$C$3)))</f>
        <v>0.2378763921751883</v>
      </c>
      <c r="I39" s="13" t="str">
        <f>IF((E39=""),"",ABS((E39-'Election result'!$C$3)))</f>
        <v/>
      </c>
      <c r="J39" s="13" t="str">
        <f>IF((F39=""),"",ABS((F39-'Election result'!$C$3)))</f>
        <v/>
      </c>
      <c r="K39" s="13">
        <f>IF((G39=""),"",ABS((G39-'Election result'!$C$3)))</f>
        <v>1.4185892705039791</v>
      </c>
      <c r="L39" s="1"/>
    </row>
    <row r="40" spans="1:12" ht="12" hidden="1" outlineLevel="1">
      <c r="A40" s="1">
        <v>629</v>
      </c>
      <c r="B40" s="1">
        <v>2</v>
      </c>
      <c r="C40" s="8">
        <v>40590</v>
      </c>
      <c r="D40" s="11">
        <v>52</v>
      </c>
      <c r="E40" s="11"/>
      <c r="F40" s="11"/>
      <c r="G40" s="11">
        <f>Forecast_calculation!D39</f>
        <v>53.380712878328794</v>
      </c>
      <c r="H40" s="13">
        <f>IF((D40=""),"",ABS((D40-'Election result'!$C$3)))</f>
        <v>3.7876392175185458E-2</v>
      </c>
      <c r="I40" s="13" t="str">
        <f>IF((E40=""),"",ABS((E40-'Election result'!$C$3)))</f>
        <v/>
      </c>
      <c r="J40" s="13" t="str">
        <f>IF((F40=""),"",ABS((F40-'Election result'!$C$3)))</f>
        <v/>
      </c>
      <c r="K40" s="13">
        <f>IF((G40=""),"",ABS((G40-'Election result'!$C$3)))</f>
        <v>1.4185892705039791</v>
      </c>
      <c r="L40" s="1"/>
    </row>
    <row r="41" spans="1:12" ht="12" hidden="1" outlineLevel="1">
      <c r="A41" s="1">
        <v>628</v>
      </c>
      <c r="B41" s="1">
        <v>2</v>
      </c>
      <c r="C41" s="8">
        <v>40591</v>
      </c>
      <c r="D41" s="11">
        <v>52</v>
      </c>
      <c r="E41" s="11"/>
      <c r="F41" s="11"/>
      <c r="G41" s="11">
        <f>Forecast_calculation!D40</f>
        <v>53.380712878328794</v>
      </c>
      <c r="H41" s="13">
        <f>IF((D41=""),"",ABS((D41-'Election result'!$C$3)))</f>
        <v>3.7876392175185458E-2</v>
      </c>
      <c r="I41" s="13" t="str">
        <f>IF((E41=""),"",ABS((E41-'Election result'!$C$3)))</f>
        <v/>
      </c>
      <c r="J41" s="13" t="str">
        <f>IF((F41=""),"",ABS((F41-'Election result'!$C$3)))</f>
        <v/>
      </c>
      <c r="K41" s="13">
        <f>IF((G41=""),"",ABS((G41-'Election result'!$C$3)))</f>
        <v>1.4185892705039791</v>
      </c>
      <c r="L41" s="1"/>
    </row>
    <row r="42" spans="1:12" ht="12" hidden="1" outlineLevel="1">
      <c r="A42" s="1">
        <v>627</v>
      </c>
      <c r="B42" s="1">
        <v>2</v>
      </c>
      <c r="C42" s="8">
        <v>40592</v>
      </c>
      <c r="D42" s="11">
        <v>52</v>
      </c>
      <c r="E42" s="11"/>
      <c r="F42" s="11"/>
      <c r="G42" s="11">
        <f>Forecast_calculation!D41</f>
        <v>53.380712878328794</v>
      </c>
      <c r="H42" s="13">
        <f>IF((D42=""),"",ABS((D42-'Election result'!$C$3)))</f>
        <v>3.7876392175185458E-2</v>
      </c>
      <c r="I42" s="13" t="str">
        <f>IF((E42=""),"",ABS((E42-'Election result'!$C$3)))</f>
        <v/>
      </c>
      <c r="J42" s="13" t="str">
        <f>IF((F42=""),"",ABS((F42-'Election result'!$C$3)))</f>
        <v/>
      </c>
      <c r="K42" s="13">
        <f>IF((G42=""),"",ABS((G42-'Election result'!$C$3)))</f>
        <v>1.4185892705039791</v>
      </c>
      <c r="L42" s="1"/>
    </row>
    <row r="43" spans="1:12" ht="12" hidden="1" outlineLevel="1">
      <c r="A43" s="1">
        <v>626</v>
      </c>
      <c r="B43" s="1">
        <v>2</v>
      </c>
      <c r="C43" s="8">
        <v>40593</v>
      </c>
      <c r="D43" s="11">
        <v>52</v>
      </c>
      <c r="E43" s="11"/>
      <c r="F43" s="11"/>
      <c r="G43" s="11">
        <f>Forecast_calculation!D42</f>
        <v>53.380712878328794</v>
      </c>
      <c r="H43" s="13">
        <f>IF((D43=""),"",ABS((D43-'Election result'!$C$3)))</f>
        <v>3.7876392175185458E-2</v>
      </c>
      <c r="I43" s="13" t="str">
        <f>IF((E43=""),"",ABS((E43-'Election result'!$C$3)))</f>
        <v/>
      </c>
      <c r="J43" s="13" t="str">
        <f>IF((F43=""),"",ABS((F43-'Election result'!$C$3)))</f>
        <v/>
      </c>
      <c r="K43" s="13">
        <f>IF((G43=""),"",ABS((G43-'Election result'!$C$3)))</f>
        <v>1.4185892705039791</v>
      </c>
      <c r="L43" s="1"/>
    </row>
    <row r="44" spans="1:12" ht="12" hidden="1" outlineLevel="1">
      <c r="A44" s="1">
        <v>625</v>
      </c>
      <c r="B44" s="1">
        <v>2</v>
      </c>
      <c r="C44" s="8">
        <v>40594</v>
      </c>
      <c r="D44" s="11">
        <v>52</v>
      </c>
      <c r="E44" s="11"/>
      <c r="F44" s="11"/>
      <c r="G44" s="11">
        <f>Forecast_calculation!D43</f>
        <v>53.380712878328794</v>
      </c>
      <c r="H44" s="13">
        <f>IF((D44=""),"",ABS((D44-'Election result'!$C$3)))</f>
        <v>3.7876392175185458E-2</v>
      </c>
      <c r="I44" s="13" t="str">
        <f>IF((E44=""),"",ABS((E44-'Election result'!$C$3)))</f>
        <v/>
      </c>
      <c r="J44" s="13" t="str">
        <f>IF((F44=""),"",ABS((F44-'Election result'!$C$3)))</f>
        <v/>
      </c>
      <c r="K44" s="13">
        <f>IF((G44=""),"",ABS((G44-'Election result'!$C$3)))</f>
        <v>1.4185892705039791</v>
      </c>
      <c r="L44" s="1"/>
    </row>
    <row r="45" spans="1:12" ht="12" hidden="1" outlineLevel="1">
      <c r="A45" s="1">
        <v>624</v>
      </c>
      <c r="B45" s="1">
        <v>2</v>
      </c>
      <c r="C45" s="8">
        <v>40595</v>
      </c>
      <c r="D45" s="11">
        <v>52</v>
      </c>
      <c r="E45" s="11"/>
      <c r="F45" s="11"/>
      <c r="G45" s="11">
        <f>Forecast_calculation!D44</f>
        <v>53.380712878328794</v>
      </c>
      <c r="H45" s="13">
        <f>IF((D45=""),"",ABS((D45-'Election result'!$C$3)))</f>
        <v>3.7876392175185458E-2</v>
      </c>
      <c r="I45" s="13" t="str">
        <f>IF((E45=""),"",ABS((E45-'Election result'!$C$3)))</f>
        <v/>
      </c>
      <c r="J45" s="13" t="str">
        <f>IF((F45=""),"",ABS((F45-'Election result'!$C$3)))</f>
        <v/>
      </c>
      <c r="K45" s="13">
        <f>IF((G45=""),"",ABS((G45-'Election result'!$C$3)))</f>
        <v>1.4185892705039791</v>
      </c>
      <c r="L45" s="1"/>
    </row>
    <row r="46" spans="1:12" ht="12" hidden="1" outlineLevel="1">
      <c r="A46" s="1">
        <v>623</v>
      </c>
      <c r="B46" s="1">
        <v>2</v>
      </c>
      <c r="C46" s="8">
        <v>40596</v>
      </c>
      <c r="D46" s="11">
        <v>52</v>
      </c>
      <c r="E46" s="11"/>
      <c r="F46" s="11"/>
      <c r="G46" s="11">
        <f>Forecast_calculation!D45</f>
        <v>53.380712878328794</v>
      </c>
      <c r="H46" s="13">
        <f>IF((D46=""),"",ABS((D46-'Election result'!$C$3)))</f>
        <v>3.7876392175185458E-2</v>
      </c>
      <c r="I46" s="13" t="str">
        <f>IF((E46=""),"",ABS((E46-'Election result'!$C$3)))</f>
        <v/>
      </c>
      <c r="J46" s="13" t="str">
        <f>IF((F46=""),"",ABS((F46-'Election result'!$C$3)))</f>
        <v/>
      </c>
      <c r="K46" s="13">
        <f>IF((G46=""),"",ABS((G46-'Election result'!$C$3)))</f>
        <v>1.4185892705039791</v>
      </c>
      <c r="L46" s="1"/>
    </row>
    <row r="47" spans="1:12" ht="12" hidden="1" outlineLevel="1">
      <c r="A47" s="1">
        <v>622</v>
      </c>
      <c r="B47" s="1">
        <v>2</v>
      </c>
      <c r="C47" s="8">
        <v>40597</v>
      </c>
      <c r="D47" s="11">
        <v>52</v>
      </c>
      <c r="E47" s="11"/>
      <c r="F47" s="11"/>
      <c r="G47" s="11">
        <f>Forecast_calculation!D46</f>
        <v>53.380712878328794</v>
      </c>
      <c r="H47" s="13">
        <f>IF((D47=""),"",ABS((D47-'Election result'!$C$3)))</f>
        <v>3.7876392175185458E-2</v>
      </c>
      <c r="I47" s="13" t="str">
        <f>IF((E47=""),"",ABS((E47-'Election result'!$C$3)))</f>
        <v/>
      </c>
      <c r="J47" s="13" t="str">
        <f>IF((F47=""),"",ABS((F47-'Election result'!$C$3)))</f>
        <v/>
      </c>
      <c r="K47" s="13">
        <f>IF((G47=""),"",ABS((G47-'Election result'!$C$3)))</f>
        <v>1.4185892705039791</v>
      </c>
      <c r="L47" s="1"/>
    </row>
    <row r="48" spans="1:12" ht="12" hidden="1" outlineLevel="1">
      <c r="A48" s="1">
        <v>621</v>
      </c>
      <c r="B48" s="1">
        <v>2</v>
      </c>
      <c r="C48" s="8">
        <v>40598</v>
      </c>
      <c r="D48" s="11">
        <v>52</v>
      </c>
      <c r="E48" s="11"/>
      <c r="F48" s="11"/>
      <c r="G48" s="11">
        <f>Forecast_calculation!D47</f>
        <v>53.380712878328794</v>
      </c>
      <c r="H48" s="13">
        <f>IF((D48=""),"",ABS((D48-'Election result'!$C$3)))</f>
        <v>3.7876392175185458E-2</v>
      </c>
      <c r="I48" s="13" t="str">
        <f>IF((E48=""),"",ABS((E48-'Election result'!$C$3)))</f>
        <v/>
      </c>
      <c r="J48" s="13" t="str">
        <f>IF((F48=""),"",ABS((F48-'Election result'!$C$3)))</f>
        <v/>
      </c>
      <c r="K48" s="13">
        <f>IF((G48=""),"",ABS((G48-'Election result'!$C$3)))</f>
        <v>1.4185892705039791</v>
      </c>
      <c r="L48" s="1"/>
    </row>
    <row r="49" spans="1:12" ht="12" hidden="1" outlineLevel="1">
      <c r="A49" s="1">
        <v>620</v>
      </c>
      <c r="B49" s="1">
        <v>2</v>
      </c>
      <c r="C49" s="8">
        <v>40599</v>
      </c>
      <c r="D49" s="11">
        <v>52</v>
      </c>
      <c r="E49" s="11"/>
      <c r="F49" s="11"/>
      <c r="G49" s="11">
        <f>Forecast_calculation!D48</f>
        <v>53.380712878328794</v>
      </c>
      <c r="H49" s="13">
        <f>IF((D49=""),"",ABS((D49-'Election result'!$C$3)))</f>
        <v>3.7876392175185458E-2</v>
      </c>
      <c r="I49" s="13" t="str">
        <f>IF((E49=""),"",ABS((E49-'Election result'!$C$3)))</f>
        <v/>
      </c>
      <c r="J49" s="13" t="str">
        <f>IF((F49=""),"",ABS((F49-'Election result'!$C$3)))</f>
        <v/>
      </c>
      <c r="K49" s="13">
        <f>IF((G49=""),"",ABS((G49-'Election result'!$C$3)))</f>
        <v>1.4185892705039791</v>
      </c>
      <c r="L49" s="1"/>
    </row>
    <row r="50" spans="1:12" ht="12" hidden="1" outlineLevel="1">
      <c r="A50" s="1">
        <v>619</v>
      </c>
      <c r="B50" s="1">
        <v>2</v>
      </c>
      <c r="C50" s="8">
        <v>40600</v>
      </c>
      <c r="D50" s="11">
        <v>52</v>
      </c>
      <c r="E50" s="11"/>
      <c r="F50" s="11"/>
      <c r="G50" s="11">
        <f>Forecast_calculation!D49</f>
        <v>53.380712878328794</v>
      </c>
      <c r="H50" s="13">
        <f>IF((D50=""),"",ABS((D50-'Election result'!$C$3)))</f>
        <v>3.7876392175185458E-2</v>
      </c>
      <c r="I50" s="13" t="str">
        <f>IF((E50=""),"",ABS((E50-'Election result'!$C$3)))</f>
        <v/>
      </c>
      <c r="J50" s="13" t="str">
        <f>IF((F50=""),"",ABS((F50-'Election result'!$C$3)))</f>
        <v/>
      </c>
      <c r="K50" s="13">
        <f>IF((G50=""),"",ABS((G50-'Election result'!$C$3)))</f>
        <v>1.4185892705039791</v>
      </c>
      <c r="L50" s="1"/>
    </row>
    <row r="51" spans="1:12" ht="12" hidden="1" outlineLevel="1">
      <c r="A51" s="1">
        <v>618</v>
      </c>
      <c r="B51" s="1">
        <v>2</v>
      </c>
      <c r="C51" s="8">
        <v>40601</v>
      </c>
      <c r="D51" s="11">
        <v>52</v>
      </c>
      <c r="E51" s="11"/>
      <c r="F51" s="11"/>
      <c r="G51" s="11">
        <f>Forecast_calculation!D50</f>
        <v>53.380712878328794</v>
      </c>
      <c r="H51" s="13">
        <f>IF((D51=""),"",ABS((D51-'Election result'!$C$3)))</f>
        <v>3.7876392175185458E-2</v>
      </c>
      <c r="I51" s="13" t="str">
        <f>IF((E51=""),"",ABS((E51-'Election result'!$C$3)))</f>
        <v/>
      </c>
      <c r="J51" s="13" t="str">
        <f>IF((F51=""),"",ABS((F51-'Election result'!$C$3)))</f>
        <v/>
      </c>
      <c r="K51" s="13">
        <f>IF((G51=""),"",ABS((G51-'Election result'!$C$3)))</f>
        <v>1.4185892705039791</v>
      </c>
      <c r="L51" s="1"/>
    </row>
    <row r="52" spans="1:12" ht="12" hidden="1" outlineLevel="1">
      <c r="A52" s="1">
        <v>617</v>
      </c>
      <c r="B52" s="1">
        <v>2</v>
      </c>
      <c r="C52" s="8">
        <v>40602</v>
      </c>
      <c r="D52" s="11">
        <v>52.33</v>
      </c>
      <c r="E52" s="11"/>
      <c r="F52" s="11"/>
      <c r="G52" s="11">
        <f>Forecast_calculation!D51</f>
        <v>53.380712878328794</v>
      </c>
      <c r="H52" s="13">
        <f>IF((D52=""),"",ABS((D52-'Election result'!$C$3)))</f>
        <v>0.36787639217518375</v>
      </c>
      <c r="I52" s="13" t="str">
        <f>IF((E52=""),"",ABS((E52-'Election result'!$C$3)))</f>
        <v/>
      </c>
      <c r="J52" s="13" t="str">
        <f>IF((F52=""),"",ABS((F52-'Election result'!$C$3)))</f>
        <v/>
      </c>
      <c r="K52" s="13">
        <f>IF((G52=""),"",ABS((G52-'Election result'!$C$3)))</f>
        <v>1.4185892705039791</v>
      </c>
      <c r="L52" s="1"/>
    </row>
    <row r="53" spans="1:12" ht="12" hidden="1" outlineLevel="1">
      <c r="A53" s="1">
        <v>616</v>
      </c>
      <c r="B53" s="1">
        <v>3</v>
      </c>
      <c r="C53" s="8">
        <v>40603</v>
      </c>
      <c r="D53" s="11">
        <v>52.33</v>
      </c>
      <c r="E53" s="11"/>
      <c r="F53" s="11"/>
      <c r="G53" s="11">
        <f>Forecast_calculation!D52</f>
        <v>53.380712878328794</v>
      </c>
      <c r="H53" s="13">
        <f>IF((D53=""),"",ABS((D53-'Election result'!$C$3)))</f>
        <v>0.36787639217518375</v>
      </c>
      <c r="I53" s="13" t="str">
        <f>IF((E53=""),"",ABS((E53-'Election result'!$C$3)))</f>
        <v/>
      </c>
      <c r="J53" s="13" t="str">
        <f>IF((F53=""),"",ABS((F53-'Election result'!$C$3)))</f>
        <v/>
      </c>
      <c r="K53" s="13">
        <f>IF((G53=""),"",ABS((G53-'Election result'!$C$3)))</f>
        <v>1.4185892705039791</v>
      </c>
      <c r="L53" s="1"/>
    </row>
    <row r="54" spans="1:12" ht="12" hidden="1" outlineLevel="1">
      <c r="A54" s="1">
        <v>615</v>
      </c>
      <c r="B54" s="1">
        <v>3</v>
      </c>
      <c r="C54" s="8">
        <v>40604</v>
      </c>
      <c r="D54" s="11">
        <v>52.33</v>
      </c>
      <c r="E54" s="11"/>
      <c r="F54" s="11"/>
      <c r="G54" s="11">
        <f>Forecast_calculation!D53</f>
        <v>53.380712878328794</v>
      </c>
      <c r="H54" s="13">
        <f>IF((D54=""),"",ABS((D54-'Election result'!$C$3)))</f>
        <v>0.36787639217518375</v>
      </c>
      <c r="I54" s="13" t="str">
        <f>IF((E54=""),"",ABS((E54-'Election result'!$C$3)))</f>
        <v/>
      </c>
      <c r="J54" s="13" t="str">
        <f>IF((F54=""),"",ABS((F54-'Election result'!$C$3)))</f>
        <v/>
      </c>
      <c r="K54" s="13">
        <f>IF((G54=""),"",ABS((G54-'Election result'!$C$3)))</f>
        <v>1.4185892705039791</v>
      </c>
      <c r="L54" s="1"/>
    </row>
    <row r="55" spans="1:12" ht="12" hidden="1" outlineLevel="1">
      <c r="A55" s="1">
        <v>614</v>
      </c>
      <c r="B55" s="1">
        <v>3</v>
      </c>
      <c r="C55" s="8">
        <v>40605</v>
      </c>
      <c r="D55" s="11">
        <v>52.33</v>
      </c>
      <c r="E55" s="11"/>
      <c r="F55" s="11"/>
      <c r="G55" s="11">
        <f>Forecast_calculation!D54</f>
        <v>53.380712878328794</v>
      </c>
      <c r="H55" s="13">
        <f>IF((D55=""),"",ABS((D55-'Election result'!$C$3)))</f>
        <v>0.36787639217518375</v>
      </c>
      <c r="I55" s="13" t="str">
        <f>IF((E55=""),"",ABS((E55-'Election result'!$C$3)))</f>
        <v/>
      </c>
      <c r="J55" s="13" t="str">
        <f>IF((F55=""),"",ABS((F55-'Election result'!$C$3)))</f>
        <v/>
      </c>
      <c r="K55" s="13">
        <f>IF((G55=""),"",ABS((G55-'Election result'!$C$3)))</f>
        <v>1.4185892705039791</v>
      </c>
      <c r="L55" s="1"/>
    </row>
    <row r="56" spans="1:12" ht="12" hidden="1" outlineLevel="1">
      <c r="A56" s="1">
        <v>613</v>
      </c>
      <c r="B56" s="1">
        <v>3</v>
      </c>
      <c r="C56" s="8">
        <v>40606</v>
      </c>
      <c r="D56" s="11">
        <v>52.33</v>
      </c>
      <c r="E56" s="11"/>
      <c r="F56" s="11"/>
      <c r="G56" s="11">
        <f>Forecast_calculation!D55</f>
        <v>53.380712878328794</v>
      </c>
      <c r="H56" s="13">
        <f>IF((D56=""),"",ABS((D56-'Election result'!$C$3)))</f>
        <v>0.36787639217518375</v>
      </c>
      <c r="I56" s="13" t="str">
        <f>IF((E56=""),"",ABS((E56-'Election result'!$C$3)))</f>
        <v/>
      </c>
      <c r="J56" s="13" t="str">
        <f>IF((F56=""),"",ABS((F56-'Election result'!$C$3)))</f>
        <v/>
      </c>
      <c r="K56" s="13">
        <f>IF((G56=""),"",ABS((G56-'Election result'!$C$3)))</f>
        <v>1.4185892705039791</v>
      </c>
      <c r="L56" s="1"/>
    </row>
    <row r="57" spans="1:12" ht="12" hidden="1" outlineLevel="1">
      <c r="A57" s="1">
        <v>612</v>
      </c>
      <c r="B57" s="1">
        <v>3</v>
      </c>
      <c r="C57" s="8">
        <v>40607</v>
      </c>
      <c r="D57" s="11">
        <v>52.33</v>
      </c>
      <c r="E57" s="11"/>
      <c r="F57" s="11"/>
      <c r="G57" s="11">
        <f>Forecast_calculation!D56</f>
        <v>53.380712878328794</v>
      </c>
      <c r="H57" s="13">
        <f>IF((D57=""),"",ABS((D57-'Election result'!$C$3)))</f>
        <v>0.36787639217518375</v>
      </c>
      <c r="I57" s="13" t="str">
        <f>IF((E57=""),"",ABS((E57-'Election result'!$C$3)))</f>
        <v/>
      </c>
      <c r="J57" s="13" t="str">
        <f>IF((F57=""),"",ABS((F57-'Election result'!$C$3)))</f>
        <v/>
      </c>
      <c r="K57" s="13">
        <f>IF((G57=""),"",ABS((G57-'Election result'!$C$3)))</f>
        <v>1.4185892705039791</v>
      </c>
      <c r="L57" s="1"/>
    </row>
    <row r="58" spans="1:12" ht="12" hidden="1" outlineLevel="1">
      <c r="A58" s="1">
        <v>611</v>
      </c>
      <c r="B58" s="1">
        <v>3</v>
      </c>
      <c r="C58" s="8">
        <v>40608</v>
      </c>
      <c r="D58" s="11">
        <v>52.33</v>
      </c>
      <c r="E58" s="11"/>
      <c r="F58" s="11"/>
      <c r="G58" s="11">
        <f>Forecast_calculation!D57</f>
        <v>53.380712878328794</v>
      </c>
      <c r="H58" s="13">
        <f>IF((D58=""),"",ABS((D58-'Election result'!$C$3)))</f>
        <v>0.36787639217518375</v>
      </c>
      <c r="I58" s="13" t="str">
        <f>IF((E58=""),"",ABS((E58-'Election result'!$C$3)))</f>
        <v/>
      </c>
      <c r="J58" s="13" t="str">
        <f>IF((F58=""),"",ABS((F58-'Election result'!$C$3)))</f>
        <v/>
      </c>
      <c r="K58" s="13">
        <f>IF((G58=""),"",ABS((G58-'Election result'!$C$3)))</f>
        <v>1.4185892705039791</v>
      </c>
      <c r="L58" s="1"/>
    </row>
    <row r="59" spans="1:12" ht="12" hidden="1" outlineLevel="1">
      <c r="A59" s="1">
        <v>610</v>
      </c>
      <c r="B59" s="1">
        <v>3</v>
      </c>
      <c r="C59" s="8">
        <v>40609</v>
      </c>
      <c r="D59" s="11">
        <v>52.33</v>
      </c>
      <c r="E59" s="11"/>
      <c r="F59" s="11"/>
      <c r="G59" s="11">
        <f>Forecast_calculation!D58</f>
        <v>53.380712878328794</v>
      </c>
      <c r="H59" s="13">
        <f>IF((D59=""),"",ABS((D59-'Election result'!$C$3)))</f>
        <v>0.36787639217518375</v>
      </c>
      <c r="I59" s="13" t="str">
        <f>IF((E59=""),"",ABS((E59-'Election result'!$C$3)))</f>
        <v/>
      </c>
      <c r="J59" s="13" t="str">
        <f>IF((F59=""),"",ABS((F59-'Election result'!$C$3)))</f>
        <v/>
      </c>
      <c r="K59" s="13">
        <f>IF((G59=""),"",ABS((G59-'Election result'!$C$3)))</f>
        <v>1.4185892705039791</v>
      </c>
      <c r="L59" s="1"/>
    </row>
    <row r="60" spans="1:12" ht="12" hidden="1" outlineLevel="1">
      <c r="A60" s="1">
        <v>609</v>
      </c>
      <c r="B60" s="1">
        <v>3</v>
      </c>
      <c r="C60" s="8">
        <v>40610</v>
      </c>
      <c r="D60" s="11">
        <v>52.5</v>
      </c>
      <c r="E60" s="11"/>
      <c r="F60" s="11"/>
      <c r="G60" s="11">
        <f>Forecast_calculation!D59</f>
        <v>53.380712878328794</v>
      </c>
      <c r="H60" s="13">
        <f>IF((D60=""),"",ABS((D60-'Election result'!$C$3)))</f>
        <v>0.53787639217518546</v>
      </c>
      <c r="I60" s="13" t="str">
        <f>IF((E60=""),"",ABS((E60-'Election result'!$C$3)))</f>
        <v/>
      </c>
      <c r="J60" s="13" t="str">
        <f>IF((F60=""),"",ABS((F60-'Election result'!$C$3)))</f>
        <v/>
      </c>
      <c r="K60" s="13">
        <f>IF((G60=""),"",ABS((G60-'Election result'!$C$3)))</f>
        <v>1.4185892705039791</v>
      </c>
      <c r="L60" s="1"/>
    </row>
    <row r="61" spans="1:12" ht="12" hidden="1" outlineLevel="1">
      <c r="A61" s="1">
        <v>608</v>
      </c>
      <c r="B61" s="1">
        <v>3</v>
      </c>
      <c r="C61" s="8">
        <v>40611</v>
      </c>
      <c r="D61" s="11">
        <v>52.5</v>
      </c>
      <c r="E61" s="11"/>
      <c r="F61" s="11"/>
      <c r="G61" s="11">
        <f>Forecast_calculation!D60</f>
        <v>53.380712878328794</v>
      </c>
      <c r="H61" s="13">
        <f>IF((D61=""),"",ABS((D61-'Election result'!$C$3)))</f>
        <v>0.53787639217518546</v>
      </c>
      <c r="I61" s="13" t="str">
        <f>IF((E61=""),"",ABS((E61-'Election result'!$C$3)))</f>
        <v/>
      </c>
      <c r="J61" s="13" t="str">
        <f>IF((F61=""),"",ABS((F61-'Election result'!$C$3)))</f>
        <v/>
      </c>
      <c r="K61" s="13">
        <f>IF((G61=""),"",ABS((G61-'Election result'!$C$3)))</f>
        <v>1.4185892705039791</v>
      </c>
      <c r="L61" s="1"/>
    </row>
    <row r="62" spans="1:12" ht="12" hidden="1" outlineLevel="1">
      <c r="A62" s="1">
        <v>607</v>
      </c>
      <c r="B62" s="1">
        <v>3</v>
      </c>
      <c r="C62" s="8">
        <v>40612</v>
      </c>
      <c r="D62" s="11">
        <v>52.5</v>
      </c>
      <c r="E62" s="11"/>
      <c r="F62" s="11"/>
      <c r="G62" s="11">
        <f>Forecast_calculation!D61</f>
        <v>53.380712878328794</v>
      </c>
      <c r="H62" s="13">
        <f>IF((D62=""),"",ABS((D62-'Election result'!$C$3)))</f>
        <v>0.53787639217518546</v>
      </c>
      <c r="I62" s="13" t="str">
        <f>IF((E62=""),"",ABS((E62-'Election result'!$C$3)))</f>
        <v/>
      </c>
      <c r="J62" s="13" t="str">
        <f>IF((F62=""),"",ABS((F62-'Election result'!$C$3)))</f>
        <v/>
      </c>
      <c r="K62" s="13">
        <f>IF((G62=""),"",ABS((G62-'Election result'!$C$3)))</f>
        <v>1.4185892705039791</v>
      </c>
      <c r="L62" s="1"/>
    </row>
    <row r="63" spans="1:12" ht="12" hidden="1" outlineLevel="1">
      <c r="A63" s="1">
        <v>606</v>
      </c>
      <c r="B63" s="1">
        <v>3</v>
      </c>
      <c r="C63" s="8">
        <v>40613</v>
      </c>
      <c r="D63" s="11">
        <v>52.5</v>
      </c>
      <c r="E63" s="11"/>
      <c r="F63" s="11"/>
      <c r="G63" s="11">
        <f>Forecast_calculation!D62</f>
        <v>53.380712878328794</v>
      </c>
      <c r="H63" s="13">
        <f>IF((D63=""),"",ABS((D63-'Election result'!$C$3)))</f>
        <v>0.53787639217518546</v>
      </c>
      <c r="I63" s="13" t="str">
        <f>IF((E63=""),"",ABS((E63-'Election result'!$C$3)))</f>
        <v/>
      </c>
      <c r="J63" s="13" t="str">
        <f>IF((F63=""),"",ABS((F63-'Election result'!$C$3)))</f>
        <v/>
      </c>
      <c r="K63" s="13">
        <f>IF((G63=""),"",ABS((G63-'Election result'!$C$3)))</f>
        <v>1.4185892705039791</v>
      </c>
      <c r="L63" s="1"/>
    </row>
    <row r="64" spans="1:12" ht="12" hidden="1" outlineLevel="1">
      <c r="A64" s="1">
        <v>605</v>
      </c>
      <c r="B64" s="1">
        <v>3</v>
      </c>
      <c r="C64" s="8">
        <v>40614</v>
      </c>
      <c r="D64" s="11">
        <v>52.5</v>
      </c>
      <c r="E64" s="11"/>
      <c r="F64" s="11"/>
      <c r="G64" s="11">
        <f>Forecast_calculation!D63</f>
        <v>53.380712878328794</v>
      </c>
      <c r="H64" s="13">
        <f>IF((D64=""),"",ABS((D64-'Election result'!$C$3)))</f>
        <v>0.53787639217518546</v>
      </c>
      <c r="I64" s="13" t="str">
        <f>IF((E64=""),"",ABS((E64-'Election result'!$C$3)))</f>
        <v/>
      </c>
      <c r="J64" s="13" t="str">
        <f>IF((F64=""),"",ABS((F64-'Election result'!$C$3)))</f>
        <v/>
      </c>
      <c r="K64" s="13">
        <f>IF((G64=""),"",ABS((G64-'Election result'!$C$3)))</f>
        <v>1.4185892705039791</v>
      </c>
      <c r="L64" s="1"/>
    </row>
    <row r="65" spans="1:12" ht="12" hidden="1" outlineLevel="1">
      <c r="A65" s="1">
        <v>604</v>
      </c>
      <c r="B65" s="1">
        <v>3</v>
      </c>
      <c r="C65" s="8">
        <v>40615</v>
      </c>
      <c r="D65" s="11">
        <v>52.47</v>
      </c>
      <c r="E65" s="11"/>
      <c r="F65" s="11"/>
      <c r="G65" s="11">
        <f>Forecast_calculation!D64</f>
        <v>54.091499014830156</v>
      </c>
      <c r="H65" s="13">
        <f>IF((D65=""),"",ABS((D65-'Election result'!$C$3)))</f>
        <v>0.50787639217518432</v>
      </c>
      <c r="I65" s="13" t="str">
        <f>IF((E65=""),"",ABS((E65-'Election result'!$C$3)))</f>
        <v/>
      </c>
      <c r="J65" s="13" t="str">
        <f>IF((F65=""),"",ABS((F65-'Election result'!$C$3)))</f>
        <v/>
      </c>
      <c r="K65" s="13">
        <f>IF((G65=""),"",ABS((G65-'Election result'!$C$3)))</f>
        <v>2.129375407005341</v>
      </c>
      <c r="L65" s="1"/>
    </row>
    <row r="66" spans="1:12" ht="12" hidden="1" outlineLevel="1">
      <c r="A66" s="1">
        <v>603</v>
      </c>
      <c r="B66" s="1">
        <v>3</v>
      </c>
      <c r="C66" s="8">
        <v>40616</v>
      </c>
      <c r="D66" s="11">
        <v>52.97</v>
      </c>
      <c r="E66" s="11"/>
      <c r="F66" s="11"/>
      <c r="G66" s="11">
        <f>Forecast_calculation!D65</f>
        <v>54.091499014830156</v>
      </c>
      <c r="H66" s="13">
        <f>IF((D66=""),"",ABS((D66-'Election result'!$C$3)))</f>
        <v>1.0078763921751843</v>
      </c>
      <c r="I66" s="13" t="str">
        <f>IF((E66=""),"",ABS((E66-'Election result'!$C$3)))</f>
        <v/>
      </c>
      <c r="J66" s="13" t="str">
        <f>IF((F66=""),"",ABS((F66-'Election result'!$C$3)))</f>
        <v/>
      </c>
      <c r="K66" s="13">
        <f>IF((G66=""),"",ABS((G66-'Election result'!$C$3)))</f>
        <v>2.129375407005341</v>
      </c>
      <c r="L66" s="1"/>
    </row>
    <row r="67" spans="1:12" ht="12" hidden="1" outlineLevel="1">
      <c r="A67" s="1">
        <v>602</v>
      </c>
      <c r="B67" s="1">
        <v>3</v>
      </c>
      <c r="C67" s="8">
        <v>40617</v>
      </c>
      <c r="D67" s="11">
        <v>52.97</v>
      </c>
      <c r="E67" s="11"/>
      <c r="F67" s="11"/>
      <c r="G67" s="11">
        <f>Forecast_calculation!D66</f>
        <v>54.091499014830156</v>
      </c>
      <c r="H67" s="13">
        <f>IF((D67=""),"",ABS((D67-'Election result'!$C$3)))</f>
        <v>1.0078763921751843</v>
      </c>
      <c r="I67" s="13" t="str">
        <f>IF((E67=""),"",ABS((E67-'Election result'!$C$3)))</f>
        <v/>
      </c>
      <c r="J67" s="13" t="str">
        <f>IF((F67=""),"",ABS((F67-'Election result'!$C$3)))</f>
        <v/>
      </c>
      <c r="K67" s="13">
        <f>IF((G67=""),"",ABS((G67-'Election result'!$C$3)))</f>
        <v>2.129375407005341</v>
      </c>
      <c r="L67" s="1"/>
    </row>
    <row r="68" spans="1:12" ht="12" hidden="1" outlineLevel="1">
      <c r="A68" s="1">
        <v>601</v>
      </c>
      <c r="B68" s="1">
        <v>3</v>
      </c>
      <c r="C68" s="8">
        <v>40618</v>
      </c>
      <c r="D68" s="11">
        <v>52.97</v>
      </c>
      <c r="E68" s="11"/>
      <c r="F68" s="11"/>
      <c r="G68" s="11">
        <f>Forecast_calculation!D67</f>
        <v>54.091499014830156</v>
      </c>
      <c r="H68" s="13">
        <f>IF((D68=""),"",ABS((D68-'Election result'!$C$3)))</f>
        <v>1.0078763921751843</v>
      </c>
      <c r="I68" s="13" t="str">
        <f>IF((E68=""),"",ABS((E68-'Election result'!$C$3)))</f>
        <v/>
      </c>
      <c r="J68" s="13" t="str">
        <f>IF((F68=""),"",ABS((F68-'Election result'!$C$3)))</f>
        <v/>
      </c>
      <c r="K68" s="13">
        <f>IF((G68=""),"",ABS((G68-'Election result'!$C$3)))</f>
        <v>2.129375407005341</v>
      </c>
      <c r="L68" s="1"/>
    </row>
    <row r="69" spans="1:12" ht="12" hidden="1" outlineLevel="1">
      <c r="A69" s="1">
        <v>600</v>
      </c>
      <c r="B69" s="1">
        <v>3</v>
      </c>
      <c r="C69" s="8">
        <v>40619</v>
      </c>
      <c r="D69" s="11">
        <v>53.43</v>
      </c>
      <c r="E69" s="11"/>
      <c r="F69" s="11"/>
      <c r="G69" s="11">
        <f>Forecast_calculation!D68</f>
        <v>54.091499014830156</v>
      </c>
      <c r="H69" s="13">
        <f>IF((D69=""),"",ABS((D69-'Election result'!$C$3)))</f>
        <v>1.4678763921751852</v>
      </c>
      <c r="I69" s="13" t="str">
        <f>IF((E69=""),"",ABS((E69-'Election result'!$C$3)))</f>
        <v/>
      </c>
      <c r="J69" s="13" t="str">
        <f>IF((F69=""),"",ABS((F69-'Election result'!$C$3)))</f>
        <v/>
      </c>
      <c r="K69" s="13">
        <f>IF((G69=""),"",ABS((G69-'Election result'!$C$3)))</f>
        <v>2.129375407005341</v>
      </c>
      <c r="L69" s="1"/>
    </row>
    <row r="70" spans="1:12" ht="12" hidden="1" outlineLevel="1">
      <c r="A70" s="1">
        <v>599</v>
      </c>
      <c r="B70" s="1">
        <v>3</v>
      </c>
      <c r="C70" s="8">
        <v>40620</v>
      </c>
      <c r="D70" s="11">
        <v>53.43</v>
      </c>
      <c r="E70" s="11"/>
      <c r="F70" s="11"/>
      <c r="G70" s="11">
        <f>Forecast_calculation!D69</f>
        <v>54.091499014830156</v>
      </c>
      <c r="H70" s="13">
        <f>IF((D70=""),"",ABS((D70-'Election result'!$C$3)))</f>
        <v>1.4678763921751852</v>
      </c>
      <c r="I70" s="13" t="str">
        <f>IF((E70=""),"",ABS((E70-'Election result'!$C$3)))</f>
        <v/>
      </c>
      <c r="J70" s="13" t="str">
        <f>IF((F70=""),"",ABS((F70-'Election result'!$C$3)))</f>
        <v/>
      </c>
      <c r="K70" s="13">
        <f>IF((G70=""),"",ABS((G70-'Election result'!$C$3)))</f>
        <v>2.129375407005341</v>
      </c>
      <c r="L70" s="1"/>
    </row>
    <row r="71" spans="1:12" ht="12" hidden="1" outlineLevel="1">
      <c r="A71" s="1">
        <v>598</v>
      </c>
      <c r="B71" s="1">
        <v>3</v>
      </c>
      <c r="C71" s="8">
        <v>40621</v>
      </c>
      <c r="D71" s="11">
        <v>53.43</v>
      </c>
      <c r="E71" s="11"/>
      <c r="F71" s="11"/>
      <c r="G71" s="11">
        <f>Forecast_calculation!D70</f>
        <v>54.091499014830156</v>
      </c>
      <c r="H71" s="13">
        <f>IF((D71=""),"",ABS((D71-'Election result'!$C$3)))</f>
        <v>1.4678763921751852</v>
      </c>
      <c r="I71" s="13" t="str">
        <f>IF((E71=""),"",ABS((E71-'Election result'!$C$3)))</f>
        <v/>
      </c>
      <c r="J71" s="13" t="str">
        <f>IF((F71=""),"",ABS((F71-'Election result'!$C$3)))</f>
        <v/>
      </c>
      <c r="K71" s="13">
        <f>IF((G71=""),"",ABS((G71-'Election result'!$C$3)))</f>
        <v>2.129375407005341</v>
      </c>
      <c r="L71" s="1"/>
    </row>
    <row r="72" spans="1:12" ht="12" hidden="1" outlineLevel="1">
      <c r="A72" s="1">
        <v>597</v>
      </c>
      <c r="B72" s="1">
        <v>3</v>
      </c>
      <c r="C72" s="8">
        <v>40622</v>
      </c>
      <c r="D72" s="11">
        <v>53.43</v>
      </c>
      <c r="E72" s="11"/>
      <c r="F72" s="11"/>
      <c r="G72" s="11">
        <f>Forecast_calculation!D71</f>
        <v>54.091499014830156</v>
      </c>
      <c r="H72" s="13">
        <f>IF((D72=""),"",ABS((D72-'Election result'!$C$3)))</f>
        <v>1.4678763921751852</v>
      </c>
      <c r="I72" s="13" t="str">
        <f>IF((E72=""),"",ABS((E72-'Election result'!$C$3)))</f>
        <v/>
      </c>
      <c r="J72" s="13" t="str">
        <f>IF((F72=""),"",ABS((F72-'Election result'!$C$3)))</f>
        <v/>
      </c>
      <c r="K72" s="13">
        <f>IF((G72=""),"",ABS((G72-'Election result'!$C$3)))</f>
        <v>2.129375407005341</v>
      </c>
      <c r="L72" s="1"/>
    </row>
    <row r="73" spans="1:12" ht="12" hidden="1" outlineLevel="1">
      <c r="A73" s="1">
        <v>596</v>
      </c>
      <c r="B73" s="1">
        <v>3</v>
      </c>
      <c r="C73" s="8">
        <v>40623</v>
      </c>
      <c r="D73" s="11">
        <v>53.43</v>
      </c>
      <c r="E73" s="11"/>
      <c r="F73" s="11"/>
      <c r="G73" s="11">
        <f>Forecast_calculation!D72</f>
        <v>54.091499014830156</v>
      </c>
      <c r="H73" s="13">
        <f>IF((D73=""),"",ABS((D73-'Election result'!$C$3)))</f>
        <v>1.4678763921751852</v>
      </c>
      <c r="I73" s="13" t="str">
        <f>IF((E73=""),"",ABS((E73-'Election result'!$C$3)))</f>
        <v/>
      </c>
      <c r="J73" s="13" t="str">
        <f>IF((F73=""),"",ABS((F73-'Election result'!$C$3)))</f>
        <v/>
      </c>
      <c r="K73" s="13">
        <f>IF((G73=""),"",ABS((G73-'Election result'!$C$3)))</f>
        <v>2.129375407005341</v>
      </c>
      <c r="L73" s="1"/>
    </row>
    <row r="74" spans="1:12" ht="12" hidden="1" outlineLevel="1">
      <c r="A74" s="1">
        <v>595</v>
      </c>
      <c r="B74" s="1">
        <v>3</v>
      </c>
      <c r="C74" s="8">
        <v>40624</v>
      </c>
      <c r="D74" s="11">
        <v>53.43</v>
      </c>
      <c r="E74" s="11"/>
      <c r="F74" s="11"/>
      <c r="G74" s="11">
        <f>Forecast_calculation!D73</f>
        <v>54.091499014830156</v>
      </c>
      <c r="H74" s="13">
        <f>IF((D74=""),"",ABS((D74-'Election result'!$C$3)))</f>
        <v>1.4678763921751852</v>
      </c>
      <c r="I74" s="13" t="str">
        <f>IF((E74=""),"",ABS((E74-'Election result'!$C$3)))</f>
        <v/>
      </c>
      <c r="J74" s="13" t="str">
        <f>IF((F74=""),"",ABS((F74-'Election result'!$C$3)))</f>
        <v/>
      </c>
      <c r="K74" s="13">
        <f>IF((G74=""),"",ABS((G74-'Election result'!$C$3)))</f>
        <v>2.129375407005341</v>
      </c>
      <c r="L74" s="1"/>
    </row>
    <row r="75" spans="1:12" ht="12" hidden="1" outlineLevel="1">
      <c r="A75" s="1">
        <v>594</v>
      </c>
      <c r="B75" s="1">
        <v>3</v>
      </c>
      <c r="C75" s="8">
        <v>40625</v>
      </c>
      <c r="D75" s="11">
        <v>53.43</v>
      </c>
      <c r="E75" s="11"/>
      <c r="F75" s="11"/>
      <c r="G75" s="11">
        <f>Forecast_calculation!D74</f>
        <v>54.091499014830156</v>
      </c>
      <c r="H75" s="13">
        <f>IF((D75=""),"",ABS((D75-'Election result'!$C$3)))</f>
        <v>1.4678763921751852</v>
      </c>
      <c r="I75" s="13" t="str">
        <f>IF((E75=""),"",ABS((E75-'Election result'!$C$3)))</f>
        <v/>
      </c>
      <c r="J75" s="13" t="str">
        <f>IF((F75=""),"",ABS((F75-'Election result'!$C$3)))</f>
        <v/>
      </c>
      <c r="K75" s="13">
        <f>IF((G75=""),"",ABS((G75-'Election result'!$C$3)))</f>
        <v>2.129375407005341</v>
      </c>
      <c r="L75" s="1"/>
    </row>
    <row r="76" spans="1:12" ht="12" hidden="1" outlineLevel="1">
      <c r="A76" s="1">
        <v>593</v>
      </c>
      <c r="B76" s="1">
        <v>3</v>
      </c>
      <c r="C76" s="8">
        <v>40626</v>
      </c>
      <c r="D76" s="11">
        <v>53.43</v>
      </c>
      <c r="E76" s="11"/>
      <c r="F76" s="11"/>
      <c r="G76" s="11">
        <f>Forecast_calculation!D75</f>
        <v>54.091499014830156</v>
      </c>
      <c r="H76" s="13">
        <f>IF((D76=""),"",ABS((D76-'Election result'!$C$3)))</f>
        <v>1.4678763921751852</v>
      </c>
      <c r="I76" s="13" t="str">
        <f>IF((E76=""),"",ABS((E76-'Election result'!$C$3)))</f>
        <v/>
      </c>
      <c r="J76" s="13" t="str">
        <f>IF((F76=""),"",ABS((F76-'Election result'!$C$3)))</f>
        <v/>
      </c>
      <c r="K76" s="13">
        <f>IF((G76=""),"",ABS((G76-'Election result'!$C$3)))</f>
        <v>2.129375407005341</v>
      </c>
      <c r="L76" s="1"/>
    </row>
    <row r="77" spans="1:12" ht="12" hidden="1" outlineLevel="1">
      <c r="A77" s="1">
        <v>592</v>
      </c>
      <c r="B77" s="1">
        <v>3</v>
      </c>
      <c r="C77" s="8">
        <v>40627</v>
      </c>
      <c r="D77" s="11">
        <v>53.43</v>
      </c>
      <c r="E77" s="11"/>
      <c r="F77" s="11"/>
      <c r="G77" s="11">
        <f>Forecast_calculation!D76</f>
        <v>54.091499014830156</v>
      </c>
      <c r="H77" s="13">
        <f>IF((D77=""),"",ABS((D77-'Election result'!$C$3)))</f>
        <v>1.4678763921751852</v>
      </c>
      <c r="I77" s="13" t="str">
        <f>IF((E77=""),"",ABS((E77-'Election result'!$C$3)))</f>
        <v/>
      </c>
      <c r="J77" s="13" t="str">
        <f>IF((F77=""),"",ABS((F77-'Election result'!$C$3)))</f>
        <v/>
      </c>
      <c r="K77" s="13">
        <f>IF((G77=""),"",ABS((G77-'Election result'!$C$3)))</f>
        <v>2.129375407005341</v>
      </c>
      <c r="L77" s="1"/>
    </row>
    <row r="78" spans="1:12" ht="12" hidden="1" outlineLevel="1">
      <c r="A78" s="1">
        <v>591</v>
      </c>
      <c r="B78" s="1">
        <v>3</v>
      </c>
      <c r="C78" s="8">
        <v>40628</v>
      </c>
      <c r="D78" s="11">
        <v>53.43</v>
      </c>
      <c r="E78" s="11"/>
      <c r="F78" s="11"/>
      <c r="G78" s="11">
        <f>Forecast_calculation!D77</f>
        <v>54.091499014830156</v>
      </c>
      <c r="H78" s="13">
        <f>IF((D78=""),"",ABS((D78-'Election result'!$C$3)))</f>
        <v>1.4678763921751852</v>
      </c>
      <c r="I78" s="13" t="str">
        <f>IF((E78=""),"",ABS((E78-'Election result'!$C$3)))</f>
        <v/>
      </c>
      <c r="J78" s="13" t="str">
        <f>IF((F78=""),"",ABS((F78-'Election result'!$C$3)))</f>
        <v/>
      </c>
      <c r="K78" s="13">
        <f>IF((G78=""),"",ABS((G78-'Election result'!$C$3)))</f>
        <v>2.129375407005341</v>
      </c>
      <c r="L78" s="1"/>
    </row>
    <row r="79" spans="1:12" ht="12" hidden="1" outlineLevel="1">
      <c r="A79" s="1">
        <v>590</v>
      </c>
      <c r="B79" s="1">
        <v>3</v>
      </c>
      <c r="C79" s="8">
        <v>40629</v>
      </c>
      <c r="D79" s="11">
        <v>53.43</v>
      </c>
      <c r="E79" s="11"/>
      <c r="F79" s="11"/>
      <c r="G79" s="11">
        <f>Forecast_calculation!D78</f>
        <v>54.091499014830156</v>
      </c>
      <c r="H79" s="13">
        <f>IF((D79=""),"",ABS((D79-'Election result'!$C$3)))</f>
        <v>1.4678763921751852</v>
      </c>
      <c r="I79" s="13" t="str">
        <f>IF((E79=""),"",ABS((E79-'Election result'!$C$3)))</f>
        <v/>
      </c>
      <c r="J79" s="13" t="str">
        <f>IF((F79=""),"",ABS((F79-'Election result'!$C$3)))</f>
        <v/>
      </c>
      <c r="K79" s="13">
        <f>IF((G79=""),"",ABS((G79-'Election result'!$C$3)))</f>
        <v>2.129375407005341</v>
      </c>
      <c r="L79" s="1"/>
    </row>
    <row r="80" spans="1:12" ht="12" hidden="1" outlineLevel="1">
      <c r="A80" s="1">
        <v>589</v>
      </c>
      <c r="B80" s="1">
        <v>3</v>
      </c>
      <c r="C80" s="8">
        <v>40630</v>
      </c>
      <c r="D80" s="11">
        <v>52.93</v>
      </c>
      <c r="E80" s="11"/>
      <c r="F80" s="11"/>
      <c r="G80" s="11">
        <f>Forecast_calculation!D79</f>
        <v>53.97541294674474</v>
      </c>
      <c r="H80" s="13">
        <f>IF((D80=""),"",ABS((D80-'Election result'!$C$3)))</f>
        <v>0.96787639217518517</v>
      </c>
      <c r="I80" s="13" t="str">
        <f>IF((E80=""),"",ABS((E80-'Election result'!$C$3)))</f>
        <v/>
      </c>
      <c r="J80" s="13" t="str">
        <f>IF((F80=""),"",ABS((F80-'Election result'!$C$3)))</f>
        <v/>
      </c>
      <c r="K80" s="13">
        <f>IF((G80=""),"",ABS((G80-'Election result'!$C$3)))</f>
        <v>2.0132893389199253</v>
      </c>
      <c r="L80" s="1"/>
    </row>
    <row r="81" spans="1:12" ht="12" hidden="1" outlineLevel="1">
      <c r="A81" s="1">
        <v>588</v>
      </c>
      <c r="B81" s="1">
        <v>3</v>
      </c>
      <c r="C81" s="8">
        <v>40631</v>
      </c>
      <c r="D81" s="11">
        <v>52.93</v>
      </c>
      <c r="E81" s="11"/>
      <c r="F81" s="11"/>
      <c r="G81" s="11">
        <f>Forecast_calculation!D80</f>
        <v>53.97541294674474</v>
      </c>
      <c r="H81" s="13">
        <f>IF((D81=""),"",ABS((D81-'Election result'!$C$3)))</f>
        <v>0.96787639217518517</v>
      </c>
      <c r="I81" s="13" t="str">
        <f>IF((E81=""),"",ABS((E81-'Election result'!$C$3)))</f>
        <v/>
      </c>
      <c r="J81" s="13" t="str">
        <f>IF((F81=""),"",ABS((F81-'Election result'!$C$3)))</f>
        <v/>
      </c>
      <c r="K81" s="13">
        <f>IF((G81=""),"",ABS((G81-'Election result'!$C$3)))</f>
        <v>2.0132893389199253</v>
      </c>
      <c r="L81" s="1"/>
    </row>
    <row r="82" spans="1:12" ht="12" hidden="1" outlineLevel="1">
      <c r="A82" s="1">
        <v>587</v>
      </c>
      <c r="B82" s="1">
        <v>3</v>
      </c>
      <c r="C82" s="8">
        <v>40632</v>
      </c>
      <c r="D82" s="11">
        <v>52.93</v>
      </c>
      <c r="E82" s="11"/>
      <c r="F82" s="11"/>
      <c r="G82" s="11">
        <f>Forecast_calculation!D81</f>
        <v>53.97541294674474</v>
      </c>
      <c r="H82" s="13">
        <f>IF((D82=""),"",ABS((D82-'Election result'!$C$3)))</f>
        <v>0.96787639217518517</v>
      </c>
      <c r="I82" s="13" t="str">
        <f>IF((E82=""),"",ABS((E82-'Election result'!$C$3)))</f>
        <v/>
      </c>
      <c r="J82" s="13" t="str">
        <f>IF((F82=""),"",ABS((F82-'Election result'!$C$3)))</f>
        <v/>
      </c>
      <c r="K82" s="13">
        <f>IF((G82=""),"",ABS((G82-'Election result'!$C$3)))</f>
        <v>2.0132893389199253</v>
      </c>
      <c r="L82" s="1"/>
    </row>
    <row r="83" spans="1:12" ht="12" hidden="1" outlineLevel="1">
      <c r="A83" s="1">
        <v>586</v>
      </c>
      <c r="B83" s="1">
        <v>3</v>
      </c>
      <c r="C83" s="8">
        <v>40633</v>
      </c>
      <c r="D83" s="11">
        <v>52.9</v>
      </c>
      <c r="E83" s="11"/>
      <c r="F83" s="11"/>
      <c r="G83" s="11">
        <f>Forecast_calculation!D82</f>
        <v>53.97541294674474</v>
      </c>
      <c r="H83" s="13">
        <f>IF((D83=""),"",ABS((D83-'Election result'!$C$3)))</f>
        <v>0.93787639217518404</v>
      </c>
      <c r="I83" s="13" t="str">
        <f>IF((E83=""),"",ABS((E83-'Election result'!$C$3)))</f>
        <v/>
      </c>
      <c r="J83" s="13" t="str">
        <f>IF((F83=""),"",ABS((F83-'Election result'!$C$3)))</f>
        <v/>
      </c>
      <c r="K83" s="13">
        <f>IF((G83=""),"",ABS((G83-'Election result'!$C$3)))</f>
        <v>2.0132893389199253</v>
      </c>
      <c r="L83" s="1"/>
    </row>
    <row r="84" spans="1:12" ht="12" hidden="1" outlineLevel="1">
      <c r="A84" s="1">
        <v>585</v>
      </c>
      <c r="B84" s="1">
        <v>4</v>
      </c>
      <c r="C84" s="8">
        <v>40634</v>
      </c>
      <c r="D84" s="11">
        <v>52.93</v>
      </c>
      <c r="E84" s="11"/>
      <c r="F84" s="11"/>
      <c r="G84" s="11">
        <f>Forecast_calculation!D83</f>
        <v>53.97541294674474</v>
      </c>
      <c r="H84" s="13">
        <f>IF((D84=""),"",ABS((D84-'Election result'!$C$3)))</f>
        <v>0.96787639217518517</v>
      </c>
      <c r="I84" s="13" t="str">
        <f>IF((E84=""),"",ABS((E84-'Election result'!$C$3)))</f>
        <v/>
      </c>
      <c r="J84" s="13" t="str">
        <f>IF((F84=""),"",ABS((F84-'Election result'!$C$3)))</f>
        <v/>
      </c>
      <c r="K84" s="13">
        <f>IF((G84=""),"",ABS((G84-'Election result'!$C$3)))</f>
        <v>2.0132893389199253</v>
      </c>
      <c r="L84" s="1"/>
    </row>
    <row r="85" spans="1:12" ht="12" hidden="1" outlineLevel="1">
      <c r="A85" s="1">
        <v>584</v>
      </c>
      <c r="B85" s="1">
        <v>4</v>
      </c>
      <c r="C85" s="8">
        <v>40635</v>
      </c>
      <c r="D85" s="11">
        <v>52.93</v>
      </c>
      <c r="E85" s="11"/>
      <c r="F85" s="11"/>
      <c r="G85" s="11">
        <f>Forecast_calculation!D84</f>
        <v>53.97541294674474</v>
      </c>
      <c r="H85" s="13">
        <f>IF((D85=""),"",ABS((D85-'Election result'!$C$3)))</f>
        <v>0.96787639217518517</v>
      </c>
      <c r="I85" s="13" t="str">
        <f>IF((E85=""),"",ABS((E85-'Election result'!$C$3)))</f>
        <v/>
      </c>
      <c r="J85" s="13" t="str">
        <f>IF((F85=""),"",ABS((F85-'Election result'!$C$3)))</f>
        <v/>
      </c>
      <c r="K85" s="13">
        <f>IF((G85=""),"",ABS((G85-'Election result'!$C$3)))</f>
        <v>2.0132893389199253</v>
      </c>
      <c r="L85" s="1"/>
    </row>
    <row r="86" spans="1:12" ht="12" hidden="1" outlineLevel="1">
      <c r="A86" s="1">
        <v>583</v>
      </c>
      <c r="B86" s="1">
        <v>4</v>
      </c>
      <c r="C86" s="8">
        <v>40636</v>
      </c>
      <c r="D86" s="11">
        <v>52.93</v>
      </c>
      <c r="E86" s="11"/>
      <c r="F86" s="11"/>
      <c r="G86" s="11">
        <f>Forecast_calculation!D85</f>
        <v>53.97541294674474</v>
      </c>
      <c r="H86" s="13">
        <f>IF((D86=""),"",ABS((D86-'Election result'!$C$3)))</f>
        <v>0.96787639217518517</v>
      </c>
      <c r="I86" s="13" t="str">
        <f>IF((E86=""),"",ABS((E86-'Election result'!$C$3)))</f>
        <v/>
      </c>
      <c r="J86" s="13" t="str">
        <f>IF((F86=""),"",ABS((F86-'Election result'!$C$3)))</f>
        <v/>
      </c>
      <c r="K86" s="13">
        <f>IF((G86=""),"",ABS((G86-'Election result'!$C$3)))</f>
        <v>2.0132893389199253</v>
      </c>
      <c r="L86" s="1"/>
    </row>
    <row r="87" spans="1:12" ht="12" hidden="1" outlineLevel="1">
      <c r="A87" s="1">
        <v>582</v>
      </c>
      <c r="B87" s="1">
        <v>4</v>
      </c>
      <c r="C87" s="8">
        <v>40637</v>
      </c>
      <c r="D87" s="11">
        <v>53</v>
      </c>
      <c r="E87" s="11"/>
      <c r="F87" s="11"/>
      <c r="G87" s="11">
        <f>Forecast_calculation!D86</f>
        <v>53.97541294674474</v>
      </c>
      <c r="H87" s="13">
        <f>IF((D87=""),"",ABS((D87-'Election result'!$C$3)))</f>
        <v>1.0378763921751855</v>
      </c>
      <c r="I87" s="13" t="str">
        <f>IF((E87=""),"",ABS((E87-'Election result'!$C$3)))</f>
        <v/>
      </c>
      <c r="J87" s="13" t="str">
        <f>IF((F87=""),"",ABS((F87-'Election result'!$C$3)))</f>
        <v/>
      </c>
      <c r="K87" s="13">
        <f>IF((G87=""),"",ABS((G87-'Election result'!$C$3)))</f>
        <v>2.0132893389199253</v>
      </c>
      <c r="L87" s="1"/>
    </row>
    <row r="88" spans="1:12" ht="12" hidden="1" outlineLevel="1">
      <c r="A88" s="1">
        <v>581</v>
      </c>
      <c r="B88" s="1">
        <v>4</v>
      </c>
      <c r="C88" s="8">
        <v>40638</v>
      </c>
      <c r="D88" s="11">
        <v>53</v>
      </c>
      <c r="E88" s="11"/>
      <c r="F88" s="11"/>
      <c r="G88" s="11">
        <f>Forecast_calculation!D87</f>
        <v>53.97541294674474</v>
      </c>
      <c r="H88" s="13">
        <f>IF((D88=""),"",ABS((D88-'Election result'!$C$3)))</f>
        <v>1.0378763921751855</v>
      </c>
      <c r="I88" s="13" t="str">
        <f>IF((E88=""),"",ABS((E88-'Election result'!$C$3)))</f>
        <v/>
      </c>
      <c r="J88" s="13" t="str">
        <f>IF((F88=""),"",ABS((F88-'Election result'!$C$3)))</f>
        <v/>
      </c>
      <c r="K88" s="13">
        <f>IF((G88=""),"",ABS((G88-'Election result'!$C$3)))</f>
        <v>2.0132893389199253</v>
      </c>
      <c r="L88" s="1"/>
    </row>
    <row r="89" spans="1:12" ht="12" hidden="1" outlineLevel="1">
      <c r="A89" s="1">
        <v>580</v>
      </c>
      <c r="B89" s="1">
        <v>4</v>
      </c>
      <c r="C89" s="8">
        <v>40639</v>
      </c>
      <c r="D89" s="11">
        <v>53</v>
      </c>
      <c r="E89" s="11"/>
      <c r="F89" s="11"/>
      <c r="G89" s="11">
        <f>Forecast_calculation!D88</f>
        <v>53.97541294674474</v>
      </c>
      <c r="H89" s="13">
        <f>IF((D89=""),"",ABS((D89-'Election result'!$C$3)))</f>
        <v>1.0378763921751855</v>
      </c>
      <c r="I89" s="13" t="str">
        <f>IF((E89=""),"",ABS((E89-'Election result'!$C$3)))</f>
        <v/>
      </c>
      <c r="J89" s="13" t="str">
        <f>IF((F89=""),"",ABS((F89-'Election result'!$C$3)))</f>
        <v/>
      </c>
      <c r="K89" s="13">
        <f>IF((G89=""),"",ABS((G89-'Election result'!$C$3)))</f>
        <v>2.0132893389199253</v>
      </c>
      <c r="L89" s="1"/>
    </row>
    <row r="90" spans="1:12" ht="12" hidden="1" outlineLevel="1">
      <c r="A90" s="1">
        <v>579</v>
      </c>
      <c r="B90" s="1">
        <v>4</v>
      </c>
      <c r="C90" s="8">
        <v>40640</v>
      </c>
      <c r="D90" s="11">
        <v>53</v>
      </c>
      <c r="E90" s="11"/>
      <c r="F90" s="11"/>
      <c r="G90" s="11">
        <f>Forecast_calculation!D89</f>
        <v>53.97541294674474</v>
      </c>
      <c r="H90" s="13">
        <f>IF((D90=""),"",ABS((D90-'Election result'!$C$3)))</f>
        <v>1.0378763921751855</v>
      </c>
      <c r="I90" s="13" t="str">
        <f>IF((E90=""),"",ABS((E90-'Election result'!$C$3)))</f>
        <v/>
      </c>
      <c r="J90" s="13" t="str">
        <f>IF((F90=""),"",ABS((F90-'Election result'!$C$3)))</f>
        <v/>
      </c>
      <c r="K90" s="13">
        <f>IF((G90=""),"",ABS((G90-'Election result'!$C$3)))</f>
        <v>2.0132893389199253</v>
      </c>
      <c r="L90" s="1"/>
    </row>
    <row r="91" spans="1:12" ht="12" hidden="1" outlineLevel="1">
      <c r="A91" s="1">
        <v>578</v>
      </c>
      <c r="B91" s="1">
        <v>4</v>
      </c>
      <c r="C91" s="8">
        <v>40641</v>
      </c>
      <c r="D91" s="11">
        <v>53</v>
      </c>
      <c r="E91" s="11"/>
      <c r="F91" s="11"/>
      <c r="G91" s="11">
        <f>Forecast_calculation!D90</f>
        <v>53.97541294674474</v>
      </c>
      <c r="H91" s="13">
        <f>IF((D91=""),"",ABS((D91-'Election result'!$C$3)))</f>
        <v>1.0378763921751855</v>
      </c>
      <c r="I91" s="13" t="str">
        <f>IF((E91=""),"",ABS((E91-'Election result'!$C$3)))</f>
        <v/>
      </c>
      <c r="J91" s="13" t="str">
        <f>IF((F91=""),"",ABS((F91-'Election result'!$C$3)))</f>
        <v/>
      </c>
      <c r="K91" s="13">
        <f>IF((G91=""),"",ABS((G91-'Election result'!$C$3)))</f>
        <v>2.0132893389199253</v>
      </c>
      <c r="L91" s="1"/>
    </row>
    <row r="92" spans="1:12" ht="12" hidden="1" outlineLevel="1">
      <c r="A92" s="1">
        <v>577</v>
      </c>
      <c r="B92" s="1">
        <v>4</v>
      </c>
      <c r="C92" s="8">
        <v>40642</v>
      </c>
      <c r="D92" s="11">
        <v>53</v>
      </c>
      <c r="E92" s="11"/>
      <c r="F92" s="11"/>
      <c r="G92" s="11">
        <f>Forecast_calculation!D91</f>
        <v>53.97541294674474</v>
      </c>
      <c r="H92" s="13">
        <f>IF((D92=""),"",ABS((D92-'Election result'!$C$3)))</f>
        <v>1.0378763921751855</v>
      </c>
      <c r="I92" s="13" t="str">
        <f>IF((E92=""),"",ABS((E92-'Election result'!$C$3)))</f>
        <v/>
      </c>
      <c r="J92" s="13" t="str">
        <f>IF((F92=""),"",ABS((F92-'Election result'!$C$3)))</f>
        <v/>
      </c>
      <c r="K92" s="13">
        <f>IF((G92=""),"",ABS((G92-'Election result'!$C$3)))</f>
        <v>2.0132893389199253</v>
      </c>
      <c r="L92" s="1"/>
    </row>
    <row r="93" spans="1:12" ht="12" hidden="1" outlineLevel="1">
      <c r="A93" s="1">
        <v>576</v>
      </c>
      <c r="B93" s="1">
        <v>4</v>
      </c>
      <c r="C93" s="8">
        <v>40643</v>
      </c>
      <c r="D93" s="11">
        <v>53</v>
      </c>
      <c r="E93" s="11"/>
      <c r="F93" s="11"/>
      <c r="G93" s="11">
        <f>Forecast_calculation!D92</f>
        <v>53.97541294674474</v>
      </c>
      <c r="H93" s="13">
        <f>IF((D93=""),"",ABS((D93-'Election result'!$C$3)))</f>
        <v>1.0378763921751855</v>
      </c>
      <c r="I93" s="13" t="str">
        <f>IF((E93=""),"",ABS((E93-'Election result'!$C$3)))</f>
        <v/>
      </c>
      <c r="J93" s="13" t="str">
        <f>IF((F93=""),"",ABS((F93-'Election result'!$C$3)))</f>
        <v/>
      </c>
      <c r="K93" s="13">
        <f>IF((G93=""),"",ABS((G93-'Election result'!$C$3)))</f>
        <v>2.0132893389199253</v>
      </c>
      <c r="L93" s="1"/>
    </row>
    <row r="94" spans="1:12" ht="12" hidden="1" outlineLevel="1">
      <c r="A94" s="1">
        <v>575</v>
      </c>
      <c r="B94" s="1">
        <v>4</v>
      </c>
      <c r="C94" s="8">
        <v>40644</v>
      </c>
      <c r="D94" s="11">
        <v>53</v>
      </c>
      <c r="E94" s="11"/>
      <c r="F94" s="11"/>
      <c r="G94" s="11">
        <f>Forecast_calculation!D93</f>
        <v>53.97541294674474</v>
      </c>
      <c r="H94" s="13">
        <f>IF((D94=""),"",ABS((D94-'Election result'!$C$3)))</f>
        <v>1.0378763921751855</v>
      </c>
      <c r="I94" s="13" t="str">
        <f>IF((E94=""),"",ABS((E94-'Election result'!$C$3)))</f>
        <v/>
      </c>
      <c r="J94" s="13" t="str">
        <f>IF((F94=""),"",ABS((F94-'Election result'!$C$3)))</f>
        <v/>
      </c>
      <c r="K94" s="13">
        <f>IF((G94=""),"",ABS((G94-'Election result'!$C$3)))</f>
        <v>2.0132893389199253</v>
      </c>
      <c r="L94" s="1"/>
    </row>
    <row r="95" spans="1:12" ht="12" hidden="1" outlineLevel="1">
      <c r="A95" s="1">
        <v>574</v>
      </c>
      <c r="B95" s="1">
        <v>4</v>
      </c>
      <c r="C95" s="8">
        <v>40645</v>
      </c>
      <c r="D95" s="11">
        <v>53</v>
      </c>
      <c r="E95" s="11"/>
      <c r="F95" s="11"/>
      <c r="G95" s="11">
        <f>Forecast_calculation!D94</f>
        <v>53.97541294674474</v>
      </c>
      <c r="H95" s="13">
        <f>IF((D95=""),"",ABS((D95-'Election result'!$C$3)))</f>
        <v>1.0378763921751855</v>
      </c>
      <c r="I95" s="13" t="str">
        <f>IF((E95=""),"",ABS((E95-'Election result'!$C$3)))</f>
        <v/>
      </c>
      <c r="J95" s="13" t="str">
        <f>IF((F95=""),"",ABS((F95-'Election result'!$C$3)))</f>
        <v/>
      </c>
      <c r="K95" s="13">
        <f>IF((G95=""),"",ABS((G95-'Election result'!$C$3)))</f>
        <v>2.0132893389199253</v>
      </c>
      <c r="L95" s="1"/>
    </row>
    <row r="96" spans="1:12" ht="12" hidden="1" outlineLevel="1">
      <c r="A96" s="1">
        <v>573</v>
      </c>
      <c r="B96" s="1">
        <v>4</v>
      </c>
      <c r="C96" s="8">
        <v>40646</v>
      </c>
      <c r="D96" s="11">
        <v>53</v>
      </c>
      <c r="E96" s="11"/>
      <c r="F96" s="11"/>
      <c r="G96" s="11">
        <f>Forecast_calculation!D95</f>
        <v>53.97541294674474</v>
      </c>
      <c r="H96" s="13">
        <f>IF((D96=""),"",ABS((D96-'Election result'!$C$3)))</f>
        <v>1.0378763921751855</v>
      </c>
      <c r="I96" s="13" t="str">
        <f>IF((E96=""),"",ABS((E96-'Election result'!$C$3)))</f>
        <v/>
      </c>
      <c r="J96" s="13" t="str">
        <f>IF((F96=""),"",ABS((F96-'Election result'!$C$3)))</f>
        <v/>
      </c>
      <c r="K96" s="13">
        <f>IF((G96=""),"",ABS((G96-'Election result'!$C$3)))</f>
        <v>2.0132893389199253</v>
      </c>
      <c r="L96" s="1"/>
    </row>
    <row r="97" spans="1:12" ht="12" hidden="1" outlineLevel="1">
      <c r="A97" s="1">
        <v>572</v>
      </c>
      <c r="B97" s="1">
        <v>4</v>
      </c>
      <c r="C97" s="8">
        <v>40647</v>
      </c>
      <c r="D97" s="11">
        <v>52.47</v>
      </c>
      <c r="E97" s="11"/>
      <c r="F97" s="11"/>
      <c r="G97" s="11">
        <f>Forecast_calculation!D96</f>
        <v>53.97541294674474</v>
      </c>
      <c r="H97" s="13">
        <f>IF((D97=""),"",ABS((D97-'Election result'!$C$3)))</f>
        <v>0.50787639217518432</v>
      </c>
      <c r="I97" s="13" t="str">
        <f>IF((E97=""),"",ABS((E97-'Election result'!$C$3)))</f>
        <v/>
      </c>
      <c r="J97" s="13" t="str">
        <f>IF((F97=""),"",ABS((F97-'Election result'!$C$3)))</f>
        <v/>
      </c>
      <c r="K97" s="13">
        <f>IF((G97=""),"",ABS((G97-'Election result'!$C$3)))</f>
        <v>2.0132893389199253</v>
      </c>
      <c r="L97" s="1"/>
    </row>
    <row r="98" spans="1:12" ht="12" hidden="1" outlineLevel="1">
      <c r="A98" s="1">
        <v>571</v>
      </c>
      <c r="B98" s="1">
        <v>4</v>
      </c>
      <c r="C98" s="8">
        <v>40648</v>
      </c>
      <c r="D98" s="11">
        <v>52.43</v>
      </c>
      <c r="E98" s="11"/>
      <c r="F98" s="11"/>
      <c r="G98" s="11">
        <f>Forecast_calculation!D97</f>
        <v>53.97541294674474</v>
      </c>
      <c r="H98" s="13">
        <f>IF((D98=""),"",ABS((D98-'Election result'!$C$3)))</f>
        <v>0.46787639217518517</v>
      </c>
      <c r="I98" s="13" t="str">
        <f>IF((E98=""),"",ABS((E98-'Election result'!$C$3)))</f>
        <v/>
      </c>
      <c r="J98" s="13" t="str">
        <f>IF((F98=""),"",ABS((F98-'Election result'!$C$3)))</f>
        <v/>
      </c>
      <c r="K98" s="13">
        <f>IF((G98=""),"",ABS((G98-'Election result'!$C$3)))</f>
        <v>2.0132893389199253</v>
      </c>
      <c r="L98" s="1"/>
    </row>
    <row r="99" spans="1:12" ht="12" hidden="1" outlineLevel="1">
      <c r="A99" s="1">
        <v>570</v>
      </c>
      <c r="B99" s="1">
        <v>4</v>
      </c>
      <c r="C99" s="8">
        <v>40649</v>
      </c>
      <c r="D99" s="11">
        <v>52.43</v>
      </c>
      <c r="E99" s="11"/>
      <c r="F99" s="11"/>
      <c r="G99" s="11">
        <f>Forecast_calculation!D98</f>
        <v>53.97541294674474</v>
      </c>
      <c r="H99" s="13">
        <f>IF((D99=""),"",ABS((D99-'Election result'!$C$3)))</f>
        <v>0.46787639217518517</v>
      </c>
      <c r="I99" s="13" t="str">
        <f>IF((E99=""),"",ABS((E99-'Election result'!$C$3)))</f>
        <v/>
      </c>
      <c r="J99" s="13" t="str">
        <f>IF((F99=""),"",ABS((F99-'Election result'!$C$3)))</f>
        <v/>
      </c>
      <c r="K99" s="13">
        <f>IF((G99=""),"",ABS((G99-'Election result'!$C$3)))</f>
        <v>2.0132893389199253</v>
      </c>
      <c r="L99" s="1"/>
    </row>
    <row r="100" spans="1:12" ht="12" hidden="1" outlineLevel="1">
      <c r="A100" s="1">
        <v>569</v>
      </c>
      <c r="B100" s="1">
        <v>4</v>
      </c>
      <c r="C100" s="8">
        <v>40650</v>
      </c>
      <c r="D100" s="11">
        <v>52.43</v>
      </c>
      <c r="E100" s="11"/>
      <c r="F100" s="11"/>
      <c r="G100" s="11">
        <f>Forecast_calculation!D99</f>
        <v>53.97541294674474</v>
      </c>
      <c r="H100" s="13">
        <f>IF((D100=""),"",ABS((D100-'Election result'!$C$3)))</f>
        <v>0.46787639217518517</v>
      </c>
      <c r="I100" s="13" t="str">
        <f>IF((E100=""),"",ABS((E100-'Election result'!$C$3)))</f>
        <v/>
      </c>
      <c r="J100" s="13" t="str">
        <f>IF((F100=""),"",ABS((F100-'Election result'!$C$3)))</f>
        <v/>
      </c>
      <c r="K100" s="13">
        <f>IF((G100=""),"",ABS((G100-'Election result'!$C$3)))</f>
        <v>2.0132893389199253</v>
      </c>
      <c r="L100" s="1"/>
    </row>
    <row r="101" spans="1:12" ht="12" hidden="1" outlineLevel="1">
      <c r="A101" s="1">
        <v>568</v>
      </c>
      <c r="B101" s="1">
        <v>4</v>
      </c>
      <c r="C101" s="8">
        <v>40651</v>
      </c>
      <c r="D101" s="11">
        <v>52.43</v>
      </c>
      <c r="E101" s="11"/>
      <c r="F101" s="11"/>
      <c r="G101" s="11">
        <f>Forecast_calculation!D100</f>
        <v>53.97541294674474</v>
      </c>
      <c r="H101" s="13">
        <f>IF((D101=""),"",ABS((D101-'Election result'!$C$3)))</f>
        <v>0.46787639217518517</v>
      </c>
      <c r="I101" s="13" t="str">
        <f>IF((E101=""),"",ABS((E101-'Election result'!$C$3)))</f>
        <v/>
      </c>
      <c r="J101" s="13" t="str">
        <f>IF((F101=""),"",ABS((F101-'Election result'!$C$3)))</f>
        <v/>
      </c>
      <c r="K101" s="13">
        <f>IF((G101=""),"",ABS((G101-'Election result'!$C$3)))</f>
        <v>2.0132893389199253</v>
      </c>
      <c r="L101" s="1"/>
    </row>
    <row r="102" spans="1:12" ht="12" hidden="1" outlineLevel="1">
      <c r="A102" s="1">
        <v>567</v>
      </c>
      <c r="B102" s="1">
        <v>4</v>
      </c>
      <c r="C102" s="8">
        <v>40652</v>
      </c>
      <c r="D102" s="11">
        <v>52.43</v>
      </c>
      <c r="E102" s="11"/>
      <c r="F102" s="11"/>
      <c r="G102" s="11">
        <f>Forecast_calculation!D101</f>
        <v>53.97541294674474</v>
      </c>
      <c r="H102" s="13">
        <f>IF((D102=""),"",ABS((D102-'Election result'!$C$3)))</f>
        <v>0.46787639217518517</v>
      </c>
      <c r="I102" s="13" t="str">
        <f>IF((E102=""),"",ABS((E102-'Election result'!$C$3)))</f>
        <v/>
      </c>
      <c r="J102" s="13" t="str">
        <f>IF((F102=""),"",ABS((F102-'Election result'!$C$3)))</f>
        <v/>
      </c>
      <c r="K102" s="13">
        <f>IF((G102=""),"",ABS((G102-'Election result'!$C$3)))</f>
        <v>2.0132893389199253</v>
      </c>
      <c r="L102" s="1"/>
    </row>
    <row r="103" spans="1:12" ht="12" hidden="1" outlineLevel="1">
      <c r="A103" s="1">
        <v>566</v>
      </c>
      <c r="B103" s="1">
        <v>4</v>
      </c>
      <c r="C103" s="8">
        <v>40653</v>
      </c>
      <c r="D103" s="11">
        <v>52.43</v>
      </c>
      <c r="E103" s="11"/>
      <c r="F103" s="11"/>
      <c r="G103" s="11">
        <f>Forecast_calculation!D102</f>
        <v>53.97541294674474</v>
      </c>
      <c r="H103" s="13">
        <f>IF((D103=""),"",ABS((D103-'Election result'!$C$3)))</f>
        <v>0.46787639217518517</v>
      </c>
      <c r="I103" s="13" t="str">
        <f>IF((E103=""),"",ABS((E103-'Election result'!$C$3)))</f>
        <v/>
      </c>
      <c r="J103" s="13" t="str">
        <f>IF((F103=""),"",ABS((F103-'Election result'!$C$3)))</f>
        <v/>
      </c>
      <c r="K103" s="13">
        <f>IF((G103=""),"",ABS((G103-'Election result'!$C$3)))</f>
        <v>2.0132893389199253</v>
      </c>
      <c r="L103" s="1"/>
    </row>
    <row r="104" spans="1:12" ht="12" hidden="1" outlineLevel="1">
      <c r="A104" s="1">
        <v>565</v>
      </c>
      <c r="B104" s="1">
        <v>4</v>
      </c>
      <c r="C104" s="8">
        <v>40654</v>
      </c>
      <c r="D104" s="11">
        <v>52.43</v>
      </c>
      <c r="E104" s="11"/>
      <c r="F104" s="11"/>
      <c r="G104" s="11">
        <f>Forecast_calculation!D103</f>
        <v>53.97541294674474</v>
      </c>
      <c r="H104" s="13">
        <f>IF((D104=""),"",ABS((D104-'Election result'!$C$3)))</f>
        <v>0.46787639217518517</v>
      </c>
      <c r="I104" s="13" t="str">
        <f>IF((E104=""),"",ABS((E104-'Election result'!$C$3)))</f>
        <v/>
      </c>
      <c r="J104" s="13" t="str">
        <f>IF((F104=""),"",ABS((F104-'Election result'!$C$3)))</f>
        <v/>
      </c>
      <c r="K104" s="13">
        <f>IF((G104=""),"",ABS((G104-'Election result'!$C$3)))</f>
        <v>2.0132893389199253</v>
      </c>
      <c r="L104" s="1"/>
    </row>
    <row r="105" spans="1:12" ht="12" hidden="1" outlineLevel="1">
      <c r="A105" s="1">
        <v>564</v>
      </c>
      <c r="B105" s="1">
        <v>4</v>
      </c>
      <c r="C105" s="8">
        <v>40655</v>
      </c>
      <c r="D105" s="11">
        <v>52.43</v>
      </c>
      <c r="E105" s="11"/>
      <c r="F105" s="11"/>
      <c r="G105" s="11">
        <f>Forecast_calculation!D104</f>
        <v>53.97541294674474</v>
      </c>
      <c r="H105" s="13">
        <f>IF((D105=""),"",ABS((D105-'Election result'!$C$3)))</f>
        <v>0.46787639217518517</v>
      </c>
      <c r="I105" s="13" t="str">
        <f>IF((E105=""),"",ABS((E105-'Election result'!$C$3)))</f>
        <v/>
      </c>
      <c r="J105" s="13" t="str">
        <f>IF((F105=""),"",ABS((F105-'Election result'!$C$3)))</f>
        <v/>
      </c>
      <c r="K105" s="13">
        <f>IF((G105=""),"",ABS((G105-'Election result'!$C$3)))</f>
        <v>2.0132893389199253</v>
      </c>
      <c r="L105" s="1"/>
    </row>
    <row r="106" spans="1:12" ht="12" hidden="1" outlineLevel="1">
      <c r="A106" s="1">
        <v>563</v>
      </c>
      <c r="B106" s="1">
        <v>4</v>
      </c>
      <c r="C106" s="8">
        <v>40656</v>
      </c>
      <c r="D106" s="11">
        <v>52.33</v>
      </c>
      <c r="E106" s="11"/>
      <c r="F106" s="11"/>
      <c r="G106" s="11">
        <f>Forecast_calculation!D105</f>
        <v>53.97541294674474</v>
      </c>
      <c r="H106" s="13">
        <f>IF((D106=""),"",ABS((D106-'Election result'!$C$3)))</f>
        <v>0.36787639217518375</v>
      </c>
      <c r="I106" s="13" t="str">
        <f>IF((E106=""),"",ABS((E106-'Election result'!$C$3)))</f>
        <v/>
      </c>
      <c r="J106" s="13" t="str">
        <f>IF((F106=""),"",ABS((F106-'Election result'!$C$3)))</f>
        <v/>
      </c>
      <c r="K106" s="13">
        <f>IF((G106=""),"",ABS((G106-'Election result'!$C$3)))</f>
        <v>2.0132893389199253</v>
      </c>
      <c r="L106" s="1"/>
    </row>
    <row r="107" spans="1:12" ht="12" hidden="1" outlineLevel="1">
      <c r="A107" s="1">
        <v>562</v>
      </c>
      <c r="B107" s="1">
        <v>4</v>
      </c>
      <c r="C107" s="8">
        <v>40657</v>
      </c>
      <c r="D107" s="11">
        <v>52.33</v>
      </c>
      <c r="E107" s="11"/>
      <c r="F107" s="11"/>
      <c r="G107" s="11">
        <f>Forecast_calculation!D106</f>
        <v>53.97541294674474</v>
      </c>
      <c r="H107" s="13">
        <f>IF((D107=""),"",ABS((D107-'Election result'!$C$3)))</f>
        <v>0.36787639217518375</v>
      </c>
      <c r="I107" s="13" t="str">
        <f>IF((E107=""),"",ABS((E107-'Election result'!$C$3)))</f>
        <v/>
      </c>
      <c r="J107" s="13" t="str">
        <f>IF((F107=""),"",ABS((F107-'Election result'!$C$3)))</f>
        <v/>
      </c>
      <c r="K107" s="13">
        <f>IF((G107=""),"",ABS((G107-'Election result'!$C$3)))</f>
        <v>2.0132893389199253</v>
      </c>
      <c r="L107" s="1"/>
    </row>
    <row r="108" spans="1:12" ht="12" hidden="1" outlineLevel="1">
      <c r="A108" s="1">
        <v>561</v>
      </c>
      <c r="B108" s="1">
        <v>4</v>
      </c>
      <c r="C108" s="8">
        <v>40658</v>
      </c>
      <c r="D108" s="11">
        <v>52.33</v>
      </c>
      <c r="E108" s="11"/>
      <c r="F108" s="11"/>
      <c r="G108" s="11">
        <f>Forecast_calculation!D107</f>
        <v>53.97541294674474</v>
      </c>
      <c r="H108" s="13">
        <f>IF((D108=""),"",ABS((D108-'Election result'!$C$3)))</f>
        <v>0.36787639217518375</v>
      </c>
      <c r="I108" s="13" t="str">
        <f>IF((E108=""),"",ABS((E108-'Election result'!$C$3)))</f>
        <v/>
      </c>
      <c r="J108" s="13" t="str">
        <f>IF((F108=""),"",ABS((F108-'Election result'!$C$3)))</f>
        <v/>
      </c>
      <c r="K108" s="13">
        <f>IF((G108=""),"",ABS((G108-'Election result'!$C$3)))</f>
        <v>2.0132893389199253</v>
      </c>
      <c r="L108" s="1"/>
    </row>
    <row r="109" spans="1:12" ht="12" hidden="1" outlineLevel="1">
      <c r="A109" s="1">
        <v>560</v>
      </c>
      <c r="B109" s="1">
        <v>4</v>
      </c>
      <c r="C109" s="8">
        <v>40659</v>
      </c>
      <c r="D109" s="11">
        <v>52.33</v>
      </c>
      <c r="E109" s="11"/>
      <c r="F109" s="11"/>
      <c r="G109" s="11">
        <f>Forecast_calculation!D108</f>
        <v>53.97541294674474</v>
      </c>
      <c r="H109" s="13">
        <f>IF((D109=""),"",ABS((D109-'Election result'!$C$3)))</f>
        <v>0.36787639217518375</v>
      </c>
      <c r="I109" s="13" t="str">
        <f>IF((E109=""),"",ABS((E109-'Election result'!$C$3)))</f>
        <v/>
      </c>
      <c r="J109" s="13" t="str">
        <f>IF((F109=""),"",ABS((F109-'Election result'!$C$3)))</f>
        <v/>
      </c>
      <c r="K109" s="13">
        <f>IF((G109=""),"",ABS((G109-'Election result'!$C$3)))</f>
        <v>2.0132893389199253</v>
      </c>
      <c r="L109" s="1"/>
    </row>
    <row r="110" spans="1:12" ht="12" hidden="1" outlineLevel="1">
      <c r="A110" s="1">
        <v>559</v>
      </c>
      <c r="B110" s="1">
        <v>4</v>
      </c>
      <c r="C110" s="8">
        <v>40660</v>
      </c>
      <c r="D110" s="11">
        <v>52.33</v>
      </c>
      <c r="E110" s="11"/>
      <c r="F110" s="11"/>
      <c r="G110" s="11">
        <f>Forecast_calculation!D109</f>
        <v>53.97541294674474</v>
      </c>
      <c r="H110" s="13">
        <f>IF((D110=""),"",ABS((D110-'Election result'!$C$3)))</f>
        <v>0.36787639217518375</v>
      </c>
      <c r="I110" s="13" t="str">
        <f>IF((E110=""),"",ABS((E110-'Election result'!$C$3)))</f>
        <v/>
      </c>
      <c r="J110" s="13" t="str">
        <f>IF((F110=""),"",ABS((F110-'Election result'!$C$3)))</f>
        <v/>
      </c>
      <c r="K110" s="13">
        <f>IF((G110=""),"",ABS((G110-'Election result'!$C$3)))</f>
        <v>2.0132893389199253</v>
      </c>
      <c r="L110" s="1"/>
    </row>
    <row r="111" spans="1:12" ht="12" hidden="1" outlineLevel="1">
      <c r="A111" s="1">
        <v>558</v>
      </c>
      <c r="B111" s="1">
        <v>4</v>
      </c>
      <c r="C111" s="8">
        <v>40661</v>
      </c>
      <c r="D111" s="11">
        <v>53</v>
      </c>
      <c r="E111" s="11"/>
      <c r="F111" s="11"/>
      <c r="G111" s="11">
        <f>Forecast_calculation!D110</f>
        <v>53.97541294674474</v>
      </c>
      <c r="H111" s="13">
        <f>IF((D111=""),"",ABS((D111-'Election result'!$C$3)))</f>
        <v>1.0378763921751855</v>
      </c>
      <c r="I111" s="13" t="str">
        <f>IF((E111=""),"",ABS((E111-'Election result'!$C$3)))</f>
        <v/>
      </c>
      <c r="J111" s="13" t="str">
        <f>IF((F111=""),"",ABS((F111-'Election result'!$C$3)))</f>
        <v/>
      </c>
      <c r="K111" s="13">
        <f>IF((G111=""),"",ABS((G111-'Election result'!$C$3)))</f>
        <v>2.0132893389199253</v>
      </c>
      <c r="L111" s="1"/>
    </row>
    <row r="112" spans="1:12" ht="12" hidden="1" outlineLevel="1">
      <c r="A112" s="1">
        <v>557</v>
      </c>
      <c r="B112" s="1">
        <v>4</v>
      </c>
      <c r="C112" s="8">
        <v>40662</v>
      </c>
      <c r="D112" s="11">
        <v>53</v>
      </c>
      <c r="E112" s="11"/>
      <c r="F112" s="11"/>
      <c r="G112" s="11">
        <f>Forecast_calculation!D111</f>
        <v>53.97541294674474</v>
      </c>
      <c r="H112" s="13">
        <f>IF((D112=""),"",ABS((D112-'Election result'!$C$3)))</f>
        <v>1.0378763921751855</v>
      </c>
      <c r="I112" s="13" t="str">
        <f>IF((E112=""),"",ABS((E112-'Election result'!$C$3)))</f>
        <v/>
      </c>
      <c r="J112" s="13" t="str">
        <f>IF((F112=""),"",ABS((F112-'Election result'!$C$3)))</f>
        <v/>
      </c>
      <c r="K112" s="13">
        <f>IF((G112=""),"",ABS((G112-'Election result'!$C$3)))</f>
        <v>2.0132893389199253</v>
      </c>
      <c r="L112" s="1"/>
    </row>
    <row r="113" spans="1:12" ht="12" hidden="1" outlineLevel="1">
      <c r="A113" s="1">
        <v>556</v>
      </c>
      <c r="B113" s="1">
        <v>4</v>
      </c>
      <c r="C113" s="8">
        <v>40663</v>
      </c>
      <c r="D113" s="11">
        <v>53</v>
      </c>
      <c r="E113" s="11"/>
      <c r="F113" s="11"/>
      <c r="G113" s="11">
        <f>Forecast_calculation!D112</f>
        <v>53.97541294674474</v>
      </c>
      <c r="H113" s="13">
        <f>IF((D113=""),"",ABS((D113-'Election result'!$C$3)))</f>
        <v>1.0378763921751855</v>
      </c>
      <c r="I113" s="13" t="str">
        <f>IF((E113=""),"",ABS((E113-'Election result'!$C$3)))</f>
        <v/>
      </c>
      <c r="J113" s="13" t="str">
        <f>IF((F113=""),"",ABS((F113-'Election result'!$C$3)))</f>
        <v/>
      </c>
      <c r="K113" s="13">
        <f>IF((G113=""),"",ABS((G113-'Election result'!$C$3)))</f>
        <v>2.0132893389199253</v>
      </c>
      <c r="L113" s="1"/>
    </row>
    <row r="114" spans="1:12" ht="12" hidden="1" outlineLevel="1">
      <c r="A114" s="1">
        <v>555</v>
      </c>
      <c r="B114" s="1">
        <v>5</v>
      </c>
      <c r="C114" s="8">
        <v>40664</v>
      </c>
      <c r="D114" s="11">
        <v>53</v>
      </c>
      <c r="E114" s="11"/>
      <c r="F114" s="11"/>
      <c r="G114" s="11">
        <f>Forecast_calculation!D113</f>
        <v>53.97541294674474</v>
      </c>
      <c r="H114" s="13">
        <f>IF((D114=""),"",ABS((D114-'Election result'!$C$3)))</f>
        <v>1.0378763921751855</v>
      </c>
      <c r="I114" s="13" t="str">
        <f>IF((E114=""),"",ABS((E114-'Election result'!$C$3)))</f>
        <v/>
      </c>
      <c r="J114" s="13" t="str">
        <f>IF((F114=""),"",ABS((F114-'Election result'!$C$3)))</f>
        <v/>
      </c>
      <c r="K114" s="13">
        <f>IF((G114=""),"",ABS((G114-'Election result'!$C$3)))</f>
        <v>2.0132893389199253</v>
      </c>
      <c r="L114" s="1"/>
    </row>
    <row r="115" spans="1:12" ht="12" hidden="1" outlineLevel="1">
      <c r="A115" s="1">
        <v>554</v>
      </c>
      <c r="B115" s="1">
        <v>5</v>
      </c>
      <c r="C115" s="8">
        <v>40665</v>
      </c>
      <c r="D115" s="11">
        <v>53</v>
      </c>
      <c r="E115" s="11"/>
      <c r="F115" s="11"/>
      <c r="G115" s="11">
        <f>Forecast_calculation!D114</f>
        <v>53.97541294674474</v>
      </c>
      <c r="H115" s="13">
        <f>IF((D115=""),"",ABS((D115-'Election result'!$C$3)))</f>
        <v>1.0378763921751855</v>
      </c>
      <c r="I115" s="13" t="str">
        <f>IF((E115=""),"",ABS((E115-'Election result'!$C$3)))</f>
        <v/>
      </c>
      <c r="J115" s="13" t="str">
        <f>IF((F115=""),"",ABS((F115-'Election result'!$C$3)))</f>
        <v/>
      </c>
      <c r="K115" s="13">
        <f>IF((G115=""),"",ABS((G115-'Election result'!$C$3)))</f>
        <v>2.0132893389199253</v>
      </c>
      <c r="L115" s="1"/>
    </row>
    <row r="116" spans="1:12" ht="12" hidden="1" outlineLevel="1">
      <c r="A116" s="1">
        <v>553</v>
      </c>
      <c r="B116" s="1">
        <v>5</v>
      </c>
      <c r="C116" s="8">
        <v>40666</v>
      </c>
      <c r="D116" s="11">
        <v>53.17</v>
      </c>
      <c r="E116" s="11"/>
      <c r="F116" s="11"/>
      <c r="G116" s="11">
        <f>Forecast_calculation!D115</f>
        <v>53.97541294674474</v>
      </c>
      <c r="H116" s="13">
        <f>IF((D116=""),"",ABS((D116-'Election result'!$C$3)))</f>
        <v>1.2078763921751872</v>
      </c>
      <c r="I116" s="13" t="str">
        <f>IF((E116=""),"",ABS((E116-'Election result'!$C$3)))</f>
        <v/>
      </c>
      <c r="J116" s="13" t="str">
        <f>IF((F116=""),"",ABS((F116-'Election result'!$C$3)))</f>
        <v/>
      </c>
      <c r="K116" s="13">
        <f>IF((G116=""),"",ABS((G116-'Election result'!$C$3)))</f>
        <v>2.0132893389199253</v>
      </c>
      <c r="L116" s="1"/>
    </row>
    <row r="117" spans="1:12" ht="12" hidden="1" outlineLevel="1">
      <c r="A117" s="1">
        <v>552</v>
      </c>
      <c r="B117" s="1">
        <v>5</v>
      </c>
      <c r="C117" s="8">
        <v>40667</v>
      </c>
      <c r="D117" s="11">
        <v>53.17</v>
      </c>
      <c r="E117" s="11"/>
      <c r="F117" s="11"/>
      <c r="G117" s="11">
        <f>Forecast_calculation!D116</f>
        <v>53.97541294674474</v>
      </c>
      <c r="H117" s="13">
        <f>IF((D117=""),"",ABS((D117-'Election result'!$C$3)))</f>
        <v>1.2078763921751872</v>
      </c>
      <c r="I117" s="13" t="str">
        <f>IF((E117=""),"",ABS((E117-'Election result'!$C$3)))</f>
        <v/>
      </c>
      <c r="J117" s="13" t="str">
        <f>IF((F117=""),"",ABS((F117-'Election result'!$C$3)))</f>
        <v/>
      </c>
      <c r="K117" s="13">
        <f>IF((G117=""),"",ABS((G117-'Election result'!$C$3)))</f>
        <v>2.0132893389199253</v>
      </c>
      <c r="L117" s="1"/>
    </row>
    <row r="118" spans="1:12" ht="12" hidden="1" outlineLevel="1">
      <c r="A118" s="1">
        <v>551</v>
      </c>
      <c r="B118" s="1">
        <v>5</v>
      </c>
      <c r="C118" s="8">
        <v>40668</v>
      </c>
      <c r="D118" s="11">
        <v>53.23</v>
      </c>
      <c r="E118" s="11"/>
      <c r="F118" s="11"/>
      <c r="G118" s="11">
        <f>Forecast_calculation!D117</f>
        <v>53.97541294674474</v>
      </c>
      <c r="H118" s="13">
        <f>IF((D118=""),"",ABS((D118-'Election result'!$C$3)))</f>
        <v>1.2678763921751823</v>
      </c>
      <c r="I118" s="13" t="str">
        <f>IF((E118=""),"",ABS((E118-'Election result'!$C$3)))</f>
        <v/>
      </c>
      <c r="J118" s="13" t="str">
        <f>IF((F118=""),"",ABS((F118-'Election result'!$C$3)))</f>
        <v/>
      </c>
      <c r="K118" s="13">
        <f>IF((G118=""),"",ABS((G118-'Election result'!$C$3)))</f>
        <v>2.0132893389199253</v>
      </c>
      <c r="L118" s="1"/>
    </row>
    <row r="119" spans="1:12" ht="12" hidden="1" outlineLevel="1">
      <c r="A119" s="1">
        <v>550</v>
      </c>
      <c r="B119" s="1">
        <v>5</v>
      </c>
      <c r="C119" s="8">
        <v>40669</v>
      </c>
      <c r="D119" s="11">
        <v>53.23</v>
      </c>
      <c r="E119" s="11"/>
      <c r="F119" s="11"/>
      <c r="G119" s="11">
        <f>Forecast_calculation!D118</f>
        <v>53.97541294674474</v>
      </c>
      <c r="H119" s="13">
        <f>IF((D119=""),"",ABS((D119-'Election result'!$C$3)))</f>
        <v>1.2678763921751823</v>
      </c>
      <c r="I119" s="13" t="str">
        <f>IF((E119=""),"",ABS((E119-'Election result'!$C$3)))</f>
        <v/>
      </c>
      <c r="J119" s="13" t="str">
        <f>IF((F119=""),"",ABS((F119-'Election result'!$C$3)))</f>
        <v/>
      </c>
      <c r="K119" s="13">
        <f>IF((G119=""),"",ABS((G119-'Election result'!$C$3)))</f>
        <v>2.0132893389199253</v>
      </c>
      <c r="L119" s="1"/>
    </row>
    <row r="120" spans="1:12" ht="12" hidden="1" outlineLevel="1">
      <c r="A120" s="1">
        <v>549</v>
      </c>
      <c r="B120" s="1">
        <v>5</v>
      </c>
      <c r="C120" s="8">
        <v>40670</v>
      </c>
      <c r="D120" s="11">
        <v>54.07</v>
      </c>
      <c r="E120" s="11"/>
      <c r="F120" s="11"/>
      <c r="G120" s="11">
        <f>Forecast_calculation!D119</f>
        <v>53.97541294674474</v>
      </c>
      <c r="H120" s="13">
        <f>IF((D120=""),"",ABS((D120-'Election result'!$C$3)))</f>
        <v>2.1078763921751857</v>
      </c>
      <c r="I120" s="13" t="str">
        <f>IF((E120=""),"",ABS((E120-'Election result'!$C$3)))</f>
        <v/>
      </c>
      <c r="J120" s="13" t="str">
        <f>IF((F120=""),"",ABS((F120-'Election result'!$C$3)))</f>
        <v/>
      </c>
      <c r="K120" s="13">
        <f>IF((G120=""),"",ABS((G120-'Election result'!$C$3)))</f>
        <v>2.0132893389199253</v>
      </c>
      <c r="L120" s="1"/>
    </row>
    <row r="121" spans="1:12" ht="12" hidden="1" outlineLevel="1">
      <c r="A121" s="1">
        <v>548</v>
      </c>
      <c r="B121" s="1">
        <v>5</v>
      </c>
      <c r="C121" s="8">
        <v>40671</v>
      </c>
      <c r="D121" s="11">
        <v>53.63</v>
      </c>
      <c r="E121" s="11"/>
      <c r="F121" s="11"/>
      <c r="G121" s="11">
        <f>Forecast_calculation!D120</f>
        <v>53.97541294674474</v>
      </c>
      <c r="H121" s="13">
        <f>IF((D121=""),"",ABS((D121-'Election result'!$C$3)))</f>
        <v>1.667876392175188</v>
      </c>
      <c r="I121" s="13" t="str">
        <f>IF((E121=""),"",ABS((E121-'Election result'!$C$3)))</f>
        <v/>
      </c>
      <c r="J121" s="13" t="str">
        <f>IF((F121=""),"",ABS((F121-'Election result'!$C$3)))</f>
        <v/>
      </c>
      <c r="K121" s="13">
        <f>IF((G121=""),"",ABS((G121-'Election result'!$C$3)))</f>
        <v>2.0132893389199253</v>
      </c>
      <c r="L121" s="1"/>
    </row>
    <row r="122" spans="1:12" ht="12" hidden="1" outlineLevel="1">
      <c r="A122" s="1">
        <v>547</v>
      </c>
      <c r="B122" s="1">
        <v>5</v>
      </c>
      <c r="C122" s="8">
        <v>40672</v>
      </c>
      <c r="D122" s="11">
        <v>53.67</v>
      </c>
      <c r="E122" s="11"/>
      <c r="F122" s="11"/>
      <c r="G122" s="11">
        <f>Forecast_calculation!D121</f>
        <v>54.331064924790283</v>
      </c>
      <c r="H122" s="13">
        <f>IF((D122=""),"",ABS((D122-'Election result'!$C$3)))</f>
        <v>1.7078763921751872</v>
      </c>
      <c r="I122" s="13" t="str">
        <f>IF((E122=""),"",ABS((E122-'Election result'!$C$3)))</f>
        <v/>
      </c>
      <c r="J122" s="13" t="str">
        <f>IF((F122=""),"",ABS((F122-'Election result'!$C$3)))</f>
        <v/>
      </c>
      <c r="K122" s="13">
        <f>IF((G122=""),"",ABS((G122-'Election result'!$C$3)))</f>
        <v>2.3689413169654685</v>
      </c>
      <c r="L122" s="1"/>
    </row>
    <row r="123" spans="1:12" ht="12" hidden="1" outlineLevel="1">
      <c r="A123" s="1">
        <v>546</v>
      </c>
      <c r="B123" s="1">
        <v>5</v>
      </c>
      <c r="C123" s="8">
        <v>40673</v>
      </c>
      <c r="D123" s="11">
        <v>53.67</v>
      </c>
      <c r="E123" s="11"/>
      <c r="F123" s="11"/>
      <c r="G123" s="11">
        <f>Forecast_calculation!D122</f>
        <v>54.331064924790283</v>
      </c>
      <c r="H123" s="13">
        <f>IF((D123=""),"",ABS((D123-'Election result'!$C$3)))</f>
        <v>1.7078763921751872</v>
      </c>
      <c r="I123" s="13" t="str">
        <f>IF((E123=""),"",ABS((E123-'Election result'!$C$3)))</f>
        <v/>
      </c>
      <c r="J123" s="13" t="str">
        <f>IF((F123=""),"",ABS((F123-'Election result'!$C$3)))</f>
        <v/>
      </c>
      <c r="K123" s="13">
        <f>IF((G123=""),"",ABS((G123-'Election result'!$C$3)))</f>
        <v>2.3689413169654685</v>
      </c>
      <c r="L123" s="1"/>
    </row>
    <row r="124" spans="1:12" ht="12" hidden="1" outlineLevel="1">
      <c r="A124" s="1">
        <v>545</v>
      </c>
      <c r="B124" s="1">
        <v>5</v>
      </c>
      <c r="C124" s="8">
        <v>40674</v>
      </c>
      <c r="D124" s="11">
        <v>53.67</v>
      </c>
      <c r="E124" s="11"/>
      <c r="F124" s="11"/>
      <c r="G124" s="11">
        <f>Forecast_calculation!D123</f>
        <v>54.331064924790283</v>
      </c>
      <c r="H124" s="13">
        <f>IF((D124=""),"",ABS((D124-'Election result'!$C$3)))</f>
        <v>1.7078763921751872</v>
      </c>
      <c r="I124" s="13" t="str">
        <f>IF((E124=""),"",ABS((E124-'Election result'!$C$3)))</f>
        <v/>
      </c>
      <c r="J124" s="13" t="str">
        <f>IF((F124=""),"",ABS((F124-'Election result'!$C$3)))</f>
        <v/>
      </c>
      <c r="K124" s="13">
        <f>IF((G124=""),"",ABS((G124-'Election result'!$C$3)))</f>
        <v>2.3689413169654685</v>
      </c>
      <c r="L124" s="1"/>
    </row>
    <row r="125" spans="1:12" ht="12" hidden="1" outlineLevel="1">
      <c r="A125" s="1">
        <v>544</v>
      </c>
      <c r="B125" s="1">
        <v>5</v>
      </c>
      <c r="C125" s="8">
        <v>40675</v>
      </c>
      <c r="D125" s="11">
        <v>53.67</v>
      </c>
      <c r="E125" s="11"/>
      <c r="F125" s="11"/>
      <c r="G125" s="11">
        <f>Forecast_calculation!D124</f>
        <v>54.331064924790283</v>
      </c>
      <c r="H125" s="13">
        <f>IF((D125=""),"",ABS((D125-'Election result'!$C$3)))</f>
        <v>1.7078763921751872</v>
      </c>
      <c r="I125" s="13" t="str">
        <f>IF((E125=""),"",ABS((E125-'Election result'!$C$3)))</f>
        <v/>
      </c>
      <c r="J125" s="13" t="str">
        <f>IF((F125=""),"",ABS((F125-'Election result'!$C$3)))</f>
        <v/>
      </c>
      <c r="K125" s="13">
        <f>IF((G125=""),"",ABS((G125-'Election result'!$C$3)))</f>
        <v>2.3689413169654685</v>
      </c>
      <c r="L125" s="1"/>
    </row>
    <row r="126" spans="1:12" ht="12" hidden="1" outlineLevel="1">
      <c r="A126" s="1">
        <v>543</v>
      </c>
      <c r="B126" s="1">
        <v>5</v>
      </c>
      <c r="C126" s="8">
        <v>40676</v>
      </c>
      <c r="D126" s="11">
        <v>53.67</v>
      </c>
      <c r="E126" s="11"/>
      <c r="F126" s="11"/>
      <c r="G126" s="11">
        <f>Forecast_calculation!D125</f>
        <v>54.331064924790283</v>
      </c>
      <c r="H126" s="13">
        <f>IF((D126=""),"",ABS((D126-'Election result'!$C$3)))</f>
        <v>1.7078763921751872</v>
      </c>
      <c r="I126" s="13" t="str">
        <f>IF((E126=""),"",ABS((E126-'Election result'!$C$3)))</f>
        <v/>
      </c>
      <c r="J126" s="13" t="str">
        <f>IF((F126=""),"",ABS((F126-'Election result'!$C$3)))</f>
        <v/>
      </c>
      <c r="K126" s="13">
        <f>IF((G126=""),"",ABS((G126-'Election result'!$C$3)))</f>
        <v>2.3689413169654685</v>
      </c>
      <c r="L126" s="1"/>
    </row>
    <row r="127" spans="1:12" ht="12" hidden="1" outlineLevel="1">
      <c r="A127" s="1">
        <v>542</v>
      </c>
      <c r="B127" s="1">
        <v>5</v>
      </c>
      <c r="C127" s="8">
        <v>40677</v>
      </c>
      <c r="D127" s="11">
        <v>53.67</v>
      </c>
      <c r="E127" s="11"/>
      <c r="F127" s="11"/>
      <c r="G127" s="11">
        <f>Forecast_calculation!D126</f>
        <v>54.331064924790283</v>
      </c>
      <c r="H127" s="13">
        <f>IF((D127=""),"",ABS((D127-'Election result'!$C$3)))</f>
        <v>1.7078763921751872</v>
      </c>
      <c r="I127" s="13" t="str">
        <f>IF((E127=""),"",ABS((E127-'Election result'!$C$3)))</f>
        <v/>
      </c>
      <c r="J127" s="13" t="str">
        <f>IF((F127=""),"",ABS((F127-'Election result'!$C$3)))</f>
        <v/>
      </c>
      <c r="K127" s="13">
        <f>IF((G127=""),"",ABS((G127-'Election result'!$C$3)))</f>
        <v>2.3689413169654685</v>
      </c>
      <c r="L127" s="1"/>
    </row>
    <row r="128" spans="1:12" ht="12" hidden="1" outlineLevel="1">
      <c r="A128" s="1">
        <v>541</v>
      </c>
      <c r="B128" s="1">
        <v>5</v>
      </c>
      <c r="C128" s="8">
        <v>40678</v>
      </c>
      <c r="D128" s="11">
        <v>53.53</v>
      </c>
      <c r="E128" s="11"/>
      <c r="F128" s="11"/>
      <c r="G128" s="11">
        <f>Forecast_calculation!D127</f>
        <v>54.331064924790283</v>
      </c>
      <c r="H128" s="13">
        <f>IF((D128=""),"",ABS((D128-'Election result'!$C$3)))</f>
        <v>1.5678763921751866</v>
      </c>
      <c r="I128" s="13" t="str">
        <f>IF((E128=""),"",ABS((E128-'Election result'!$C$3)))</f>
        <v/>
      </c>
      <c r="J128" s="13" t="str">
        <f>IF((F128=""),"",ABS((F128-'Election result'!$C$3)))</f>
        <v/>
      </c>
      <c r="K128" s="13">
        <f>IF((G128=""),"",ABS((G128-'Election result'!$C$3)))</f>
        <v>2.3689413169654685</v>
      </c>
      <c r="L128" s="1"/>
    </row>
    <row r="129" spans="1:12" ht="12" hidden="1" outlineLevel="1">
      <c r="A129" s="1">
        <v>540</v>
      </c>
      <c r="B129" s="1">
        <v>5</v>
      </c>
      <c r="C129" s="8">
        <v>40679</v>
      </c>
      <c r="D129" s="11">
        <v>53.53</v>
      </c>
      <c r="E129" s="11"/>
      <c r="F129" s="11"/>
      <c r="G129" s="11">
        <f>Forecast_calculation!D128</f>
        <v>54.331064924790283</v>
      </c>
      <c r="H129" s="13">
        <f>IF((D129=""),"",ABS((D129-'Election result'!$C$3)))</f>
        <v>1.5678763921751866</v>
      </c>
      <c r="I129" s="13" t="str">
        <f>IF((E129=""),"",ABS((E129-'Election result'!$C$3)))</f>
        <v/>
      </c>
      <c r="J129" s="13" t="str">
        <f>IF((F129=""),"",ABS((F129-'Election result'!$C$3)))</f>
        <v/>
      </c>
      <c r="K129" s="13">
        <f>IF((G129=""),"",ABS((G129-'Election result'!$C$3)))</f>
        <v>2.3689413169654685</v>
      </c>
      <c r="L129" s="1"/>
    </row>
    <row r="130" spans="1:12" ht="12" hidden="1" outlineLevel="1">
      <c r="A130" s="1">
        <v>539</v>
      </c>
      <c r="B130" s="1">
        <v>5</v>
      </c>
      <c r="C130" s="8">
        <v>40680</v>
      </c>
      <c r="D130" s="11">
        <v>53.53</v>
      </c>
      <c r="E130" s="11"/>
      <c r="F130" s="11"/>
      <c r="G130" s="11">
        <f>Forecast_calculation!D129</f>
        <v>54.331064924790283</v>
      </c>
      <c r="H130" s="13">
        <f>IF((D130=""),"",ABS((D130-'Election result'!$C$3)))</f>
        <v>1.5678763921751866</v>
      </c>
      <c r="I130" s="13" t="str">
        <f>IF((E130=""),"",ABS((E130-'Election result'!$C$3)))</f>
        <v/>
      </c>
      <c r="J130" s="13" t="str">
        <f>IF((F130=""),"",ABS((F130-'Election result'!$C$3)))</f>
        <v/>
      </c>
      <c r="K130" s="13">
        <f>IF((G130=""),"",ABS((G130-'Election result'!$C$3)))</f>
        <v>2.3689413169654685</v>
      </c>
      <c r="L130" s="1"/>
    </row>
    <row r="131" spans="1:12" ht="12" hidden="1" outlineLevel="1">
      <c r="A131" s="1">
        <v>538</v>
      </c>
      <c r="B131" s="1">
        <v>5</v>
      </c>
      <c r="C131" s="8">
        <v>40681</v>
      </c>
      <c r="D131" s="11">
        <v>53.53</v>
      </c>
      <c r="E131" s="11"/>
      <c r="F131" s="11"/>
      <c r="G131" s="11">
        <f>Forecast_calculation!D130</f>
        <v>54.331064924790283</v>
      </c>
      <c r="H131" s="13">
        <f>IF((D131=""),"",ABS((D131-'Election result'!$C$3)))</f>
        <v>1.5678763921751866</v>
      </c>
      <c r="I131" s="13" t="str">
        <f>IF((E131=""),"",ABS((E131-'Election result'!$C$3)))</f>
        <v/>
      </c>
      <c r="J131" s="13" t="str">
        <f>IF((F131=""),"",ABS((F131-'Election result'!$C$3)))</f>
        <v/>
      </c>
      <c r="K131" s="13">
        <f>IF((G131=""),"",ABS((G131-'Election result'!$C$3)))</f>
        <v>2.3689413169654685</v>
      </c>
      <c r="L131" s="1"/>
    </row>
    <row r="132" spans="1:12" ht="12" hidden="1" outlineLevel="1">
      <c r="A132" s="1">
        <v>537</v>
      </c>
      <c r="B132" s="1">
        <v>5</v>
      </c>
      <c r="C132" s="8">
        <v>40682</v>
      </c>
      <c r="D132" s="11">
        <v>53.53</v>
      </c>
      <c r="E132" s="11"/>
      <c r="F132" s="11"/>
      <c r="G132" s="11">
        <f>Forecast_calculation!D131</f>
        <v>54.331064924790283</v>
      </c>
      <c r="H132" s="13">
        <f>IF((D132=""),"",ABS((D132-'Election result'!$C$3)))</f>
        <v>1.5678763921751866</v>
      </c>
      <c r="I132" s="13" t="str">
        <f>IF((E132=""),"",ABS((E132-'Election result'!$C$3)))</f>
        <v/>
      </c>
      <c r="J132" s="13" t="str">
        <f>IF((F132=""),"",ABS((F132-'Election result'!$C$3)))</f>
        <v/>
      </c>
      <c r="K132" s="13">
        <f>IF((G132=""),"",ABS((G132-'Election result'!$C$3)))</f>
        <v>2.3689413169654685</v>
      </c>
      <c r="L132" s="1"/>
    </row>
    <row r="133" spans="1:12" ht="12" hidden="1" outlineLevel="1">
      <c r="A133" s="1">
        <v>536</v>
      </c>
      <c r="B133" s="1">
        <v>5</v>
      </c>
      <c r="C133" s="8">
        <v>40683</v>
      </c>
      <c r="D133" s="11">
        <v>53.53</v>
      </c>
      <c r="E133" s="11"/>
      <c r="F133" s="11"/>
      <c r="G133" s="11">
        <f>Forecast_calculation!D132</f>
        <v>54.331064924790283</v>
      </c>
      <c r="H133" s="13">
        <f>IF((D133=""),"",ABS((D133-'Election result'!$C$3)))</f>
        <v>1.5678763921751866</v>
      </c>
      <c r="I133" s="13" t="str">
        <f>IF((E133=""),"",ABS((E133-'Election result'!$C$3)))</f>
        <v/>
      </c>
      <c r="J133" s="13" t="str">
        <f>IF((F133=""),"",ABS((F133-'Election result'!$C$3)))</f>
        <v/>
      </c>
      <c r="K133" s="13">
        <f>IF((G133=""),"",ABS((G133-'Election result'!$C$3)))</f>
        <v>2.3689413169654685</v>
      </c>
      <c r="L133" s="1"/>
    </row>
    <row r="134" spans="1:12" ht="12" hidden="1" outlineLevel="1">
      <c r="A134" s="1">
        <v>535</v>
      </c>
      <c r="B134" s="1">
        <v>5</v>
      </c>
      <c r="C134" s="8">
        <v>40684</v>
      </c>
      <c r="D134" s="11">
        <v>53.53</v>
      </c>
      <c r="E134" s="11"/>
      <c r="F134" s="11"/>
      <c r="G134" s="11">
        <f>Forecast_calculation!D133</f>
        <v>54.331064924790283</v>
      </c>
      <c r="H134" s="13">
        <f>IF((D134=""),"",ABS((D134-'Election result'!$C$3)))</f>
        <v>1.5678763921751866</v>
      </c>
      <c r="I134" s="13" t="str">
        <f>IF((E134=""),"",ABS((E134-'Election result'!$C$3)))</f>
        <v/>
      </c>
      <c r="J134" s="13" t="str">
        <f>IF((F134=""),"",ABS((F134-'Election result'!$C$3)))</f>
        <v/>
      </c>
      <c r="K134" s="13">
        <f>IF((G134=""),"",ABS((G134-'Election result'!$C$3)))</f>
        <v>2.3689413169654685</v>
      </c>
      <c r="L134" s="1"/>
    </row>
    <row r="135" spans="1:12" ht="12" hidden="1" outlineLevel="1">
      <c r="A135" s="1">
        <v>534</v>
      </c>
      <c r="B135" s="1">
        <v>5</v>
      </c>
      <c r="C135" s="8">
        <v>40685</v>
      </c>
      <c r="D135" s="11">
        <v>53.57</v>
      </c>
      <c r="E135" s="11"/>
      <c r="F135" s="11"/>
      <c r="G135" s="11">
        <f>Forecast_calculation!D134</f>
        <v>54.331064924790283</v>
      </c>
      <c r="H135" s="13">
        <f>IF((D135=""),"",ABS((D135-'Election result'!$C$3)))</f>
        <v>1.6078763921751857</v>
      </c>
      <c r="I135" s="13" t="str">
        <f>IF((E135=""),"",ABS((E135-'Election result'!$C$3)))</f>
        <v/>
      </c>
      <c r="J135" s="13" t="str">
        <f>IF((F135=""),"",ABS((F135-'Election result'!$C$3)))</f>
        <v/>
      </c>
      <c r="K135" s="13">
        <f>IF((G135=""),"",ABS((G135-'Election result'!$C$3)))</f>
        <v>2.3689413169654685</v>
      </c>
      <c r="L135" s="1"/>
    </row>
    <row r="136" spans="1:12" ht="12" hidden="1" outlineLevel="1">
      <c r="A136" s="1">
        <v>533</v>
      </c>
      <c r="B136" s="1">
        <v>5</v>
      </c>
      <c r="C136" s="8">
        <v>40686</v>
      </c>
      <c r="D136" s="11">
        <v>53.57</v>
      </c>
      <c r="E136" s="11"/>
      <c r="F136" s="11"/>
      <c r="G136" s="11">
        <f>Forecast_calculation!D135</f>
        <v>54.331064924790283</v>
      </c>
      <c r="H136" s="13">
        <f>IF((D136=""),"",ABS((D136-'Election result'!$C$3)))</f>
        <v>1.6078763921751857</v>
      </c>
      <c r="I136" s="13" t="str">
        <f>IF((E136=""),"",ABS((E136-'Election result'!$C$3)))</f>
        <v/>
      </c>
      <c r="J136" s="13" t="str">
        <f>IF((F136=""),"",ABS((F136-'Election result'!$C$3)))</f>
        <v/>
      </c>
      <c r="K136" s="13">
        <f>IF((G136=""),"",ABS((G136-'Election result'!$C$3)))</f>
        <v>2.3689413169654685</v>
      </c>
      <c r="L136" s="1"/>
    </row>
    <row r="137" spans="1:12" ht="12" hidden="1" outlineLevel="1">
      <c r="A137" s="1">
        <v>532</v>
      </c>
      <c r="B137" s="1">
        <v>5</v>
      </c>
      <c r="C137" s="8">
        <v>40687</v>
      </c>
      <c r="D137" s="11">
        <v>53.57</v>
      </c>
      <c r="E137" s="11"/>
      <c r="F137" s="11"/>
      <c r="G137" s="11">
        <f>Forecast_calculation!D136</f>
        <v>54.331064924790283</v>
      </c>
      <c r="H137" s="13">
        <f>IF((D137=""),"",ABS((D137-'Election result'!$C$3)))</f>
        <v>1.6078763921751857</v>
      </c>
      <c r="I137" s="13" t="str">
        <f>IF((E137=""),"",ABS((E137-'Election result'!$C$3)))</f>
        <v/>
      </c>
      <c r="J137" s="13" t="str">
        <f>IF((F137=""),"",ABS((F137-'Election result'!$C$3)))</f>
        <v/>
      </c>
      <c r="K137" s="13">
        <f>IF((G137=""),"",ABS((G137-'Election result'!$C$3)))</f>
        <v>2.3689413169654685</v>
      </c>
      <c r="L137" s="1"/>
    </row>
    <row r="138" spans="1:12" ht="12" hidden="1" outlineLevel="1">
      <c r="A138" s="1">
        <v>531</v>
      </c>
      <c r="B138" s="1">
        <v>5</v>
      </c>
      <c r="C138" s="8">
        <v>40688</v>
      </c>
      <c r="D138" s="11">
        <v>53.57</v>
      </c>
      <c r="E138" s="11"/>
      <c r="F138" s="11"/>
      <c r="G138" s="11">
        <f>Forecast_calculation!D137</f>
        <v>54.331064924790283</v>
      </c>
      <c r="H138" s="13">
        <f>IF((D138=""),"",ABS((D138-'Election result'!$C$3)))</f>
        <v>1.6078763921751857</v>
      </c>
      <c r="I138" s="13" t="str">
        <f>IF((E138=""),"",ABS((E138-'Election result'!$C$3)))</f>
        <v/>
      </c>
      <c r="J138" s="13" t="str">
        <f>IF((F138=""),"",ABS((F138-'Election result'!$C$3)))</f>
        <v/>
      </c>
      <c r="K138" s="13">
        <f>IF((G138=""),"",ABS((G138-'Election result'!$C$3)))</f>
        <v>2.3689413169654685</v>
      </c>
      <c r="L138" s="1"/>
    </row>
    <row r="139" spans="1:12" ht="12" hidden="1" outlineLevel="1">
      <c r="A139" s="1">
        <v>530</v>
      </c>
      <c r="B139" s="1">
        <v>5</v>
      </c>
      <c r="C139" s="8">
        <v>40689</v>
      </c>
      <c r="D139" s="11">
        <v>53.57</v>
      </c>
      <c r="E139" s="11"/>
      <c r="F139" s="11"/>
      <c r="G139" s="11">
        <f>Forecast_calculation!D138</f>
        <v>54.331064924790283</v>
      </c>
      <c r="H139" s="13">
        <f>IF((D139=""),"",ABS((D139-'Election result'!$C$3)))</f>
        <v>1.6078763921751857</v>
      </c>
      <c r="I139" s="13" t="str">
        <f>IF((E139=""),"",ABS((E139-'Election result'!$C$3)))</f>
        <v/>
      </c>
      <c r="J139" s="13" t="str">
        <f>IF((F139=""),"",ABS((F139-'Election result'!$C$3)))</f>
        <v/>
      </c>
      <c r="K139" s="13">
        <f>IF((G139=""),"",ABS((G139-'Election result'!$C$3)))</f>
        <v>2.3689413169654685</v>
      </c>
      <c r="L139" s="1"/>
    </row>
    <row r="140" spans="1:12" ht="12" hidden="1" outlineLevel="1">
      <c r="A140" s="1">
        <v>529</v>
      </c>
      <c r="B140" s="1">
        <v>5</v>
      </c>
      <c r="C140" s="8">
        <v>40690</v>
      </c>
      <c r="D140" s="11">
        <v>53.57</v>
      </c>
      <c r="E140" s="11"/>
      <c r="F140" s="11"/>
      <c r="G140" s="11">
        <f>Forecast_calculation!D139</f>
        <v>54.331064924790283</v>
      </c>
      <c r="H140" s="13">
        <f>IF((D140=""),"",ABS((D140-'Election result'!$C$3)))</f>
        <v>1.6078763921751857</v>
      </c>
      <c r="I140" s="13" t="str">
        <f>IF((E140=""),"",ABS((E140-'Election result'!$C$3)))</f>
        <v/>
      </c>
      <c r="J140" s="13" t="str">
        <f>IF((F140=""),"",ABS((F140-'Election result'!$C$3)))</f>
        <v/>
      </c>
      <c r="K140" s="13">
        <f>IF((G140=""),"",ABS((G140-'Election result'!$C$3)))</f>
        <v>2.3689413169654685</v>
      </c>
      <c r="L140" s="1"/>
    </row>
    <row r="141" spans="1:12" ht="12" hidden="1" outlineLevel="1">
      <c r="A141" s="1">
        <v>528</v>
      </c>
      <c r="B141" s="1">
        <v>5</v>
      </c>
      <c r="C141" s="8">
        <v>40691</v>
      </c>
      <c r="D141" s="11">
        <v>53.17</v>
      </c>
      <c r="E141" s="11"/>
      <c r="F141" s="11"/>
      <c r="G141" s="11">
        <f>Forecast_calculation!D140</f>
        <v>54.331064924790283</v>
      </c>
      <c r="H141" s="13">
        <f>IF((D141=""),"",ABS((D141-'Election result'!$C$3)))</f>
        <v>1.2078763921751872</v>
      </c>
      <c r="I141" s="13" t="str">
        <f>IF((E141=""),"",ABS((E141-'Election result'!$C$3)))</f>
        <v/>
      </c>
      <c r="J141" s="13" t="str">
        <f>IF((F141=""),"",ABS((F141-'Election result'!$C$3)))</f>
        <v/>
      </c>
      <c r="K141" s="13">
        <f>IF((G141=""),"",ABS((G141-'Election result'!$C$3)))</f>
        <v>2.3689413169654685</v>
      </c>
      <c r="L141" s="1"/>
    </row>
    <row r="142" spans="1:12" ht="12" hidden="1" outlineLevel="1">
      <c r="A142" s="1">
        <v>527</v>
      </c>
      <c r="B142" s="1">
        <v>5</v>
      </c>
      <c r="C142" s="8">
        <v>40692</v>
      </c>
      <c r="D142" s="11">
        <v>53.13</v>
      </c>
      <c r="E142" s="11"/>
      <c r="F142" s="11"/>
      <c r="G142" s="11">
        <f>Forecast_calculation!D141</f>
        <v>54.331064924790283</v>
      </c>
      <c r="H142" s="13">
        <f>IF((D142=""),"",ABS((D142-'Election result'!$C$3)))</f>
        <v>1.167876392175188</v>
      </c>
      <c r="I142" s="13" t="str">
        <f>IF((E142=""),"",ABS((E142-'Election result'!$C$3)))</f>
        <v/>
      </c>
      <c r="J142" s="13" t="str">
        <f>IF((F142=""),"",ABS((F142-'Election result'!$C$3)))</f>
        <v/>
      </c>
      <c r="K142" s="13">
        <f>IF((G142=""),"",ABS((G142-'Election result'!$C$3)))</f>
        <v>2.3689413169654685</v>
      </c>
      <c r="L142" s="1"/>
    </row>
    <row r="143" spans="1:12" ht="12" hidden="1" outlineLevel="1">
      <c r="A143" s="1">
        <v>526</v>
      </c>
      <c r="B143" s="1">
        <v>5</v>
      </c>
      <c r="C143" s="8">
        <v>40693</v>
      </c>
      <c r="D143" s="11">
        <v>53.33</v>
      </c>
      <c r="E143" s="11"/>
      <c r="F143" s="11"/>
      <c r="G143" s="11">
        <f>Forecast_calculation!D142</f>
        <v>54.331064924790283</v>
      </c>
      <c r="H143" s="13">
        <f>IF((D143=""),"",ABS((D143-'Election result'!$C$3)))</f>
        <v>1.3678763921751838</v>
      </c>
      <c r="I143" s="13" t="str">
        <f>IF((E143=""),"",ABS((E143-'Election result'!$C$3)))</f>
        <v/>
      </c>
      <c r="J143" s="13" t="str">
        <f>IF((F143=""),"",ABS((F143-'Election result'!$C$3)))</f>
        <v/>
      </c>
      <c r="K143" s="13">
        <f>IF((G143=""),"",ABS((G143-'Election result'!$C$3)))</f>
        <v>2.3689413169654685</v>
      </c>
      <c r="L143" s="1"/>
    </row>
    <row r="144" spans="1:12" ht="12" hidden="1" outlineLevel="1">
      <c r="A144" s="1">
        <v>525</v>
      </c>
      <c r="B144" s="1">
        <v>5</v>
      </c>
      <c r="C144" s="8">
        <v>40694</v>
      </c>
      <c r="D144" s="11">
        <v>53.33</v>
      </c>
      <c r="E144" s="11"/>
      <c r="F144" s="11"/>
      <c r="G144" s="11">
        <f>Forecast_calculation!D143</f>
        <v>54.331064924790283</v>
      </c>
      <c r="H144" s="13">
        <f>IF((D144=""),"",ABS((D144-'Election result'!$C$3)))</f>
        <v>1.3678763921751838</v>
      </c>
      <c r="I144" s="13" t="str">
        <f>IF((E144=""),"",ABS((E144-'Election result'!$C$3)))</f>
        <v/>
      </c>
      <c r="J144" s="13" t="str">
        <f>IF((F144=""),"",ABS((F144-'Election result'!$C$3)))</f>
        <v/>
      </c>
      <c r="K144" s="13">
        <f>IF((G144=""),"",ABS((G144-'Election result'!$C$3)))</f>
        <v>2.3689413169654685</v>
      </c>
      <c r="L144" s="1"/>
    </row>
    <row r="145" spans="1:12" ht="12" hidden="1" outlineLevel="1">
      <c r="A145" s="1">
        <v>524</v>
      </c>
      <c r="B145" s="1">
        <v>6</v>
      </c>
      <c r="C145" s="8">
        <v>40695</v>
      </c>
      <c r="D145" s="11">
        <v>53.33</v>
      </c>
      <c r="E145" s="11"/>
      <c r="F145" s="11"/>
      <c r="G145" s="11">
        <f>Forecast_calculation!D144</f>
        <v>54.331064924790283</v>
      </c>
      <c r="H145" s="13">
        <f>IF((D145=""),"",ABS((D145-'Election result'!$C$3)))</f>
        <v>1.3678763921751838</v>
      </c>
      <c r="I145" s="13" t="str">
        <f>IF((E145=""),"",ABS((E145-'Election result'!$C$3)))</f>
        <v/>
      </c>
      <c r="J145" s="13" t="str">
        <f>IF((F145=""),"",ABS((F145-'Election result'!$C$3)))</f>
        <v/>
      </c>
      <c r="K145" s="13">
        <f>IF((G145=""),"",ABS((G145-'Election result'!$C$3)))</f>
        <v>2.3689413169654685</v>
      </c>
      <c r="L145" s="1"/>
    </row>
    <row r="146" spans="1:12" ht="12" hidden="1" outlineLevel="1">
      <c r="A146" s="1">
        <v>523</v>
      </c>
      <c r="B146" s="1">
        <v>6</v>
      </c>
      <c r="C146" s="8">
        <v>40696</v>
      </c>
      <c r="D146" s="11">
        <v>53.33</v>
      </c>
      <c r="E146" s="11"/>
      <c r="F146" s="11"/>
      <c r="G146" s="11">
        <f>Forecast_calculation!D145</f>
        <v>54.331064924790283</v>
      </c>
      <c r="H146" s="13">
        <f>IF((D146=""),"",ABS((D146-'Election result'!$C$3)))</f>
        <v>1.3678763921751838</v>
      </c>
      <c r="I146" s="13" t="str">
        <f>IF((E146=""),"",ABS((E146-'Election result'!$C$3)))</f>
        <v/>
      </c>
      <c r="J146" s="13" t="str">
        <f>IF((F146=""),"",ABS((F146-'Election result'!$C$3)))</f>
        <v/>
      </c>
      <c r="K146" s="13">
        <f>IF((G146=""),"",ABS((G146-'Election result'!$C$3)))</f>
        <v>2.3689413169654685</v>
      </c>
      <c r="L146" s="1"/>
    </row>
    <row r="147" spans="1:12" ht="12" hidden="1" outlineLevel="1">
      <c r="A147" s="1">
        <v>522</v>
      </c>
      <c r="B147" s="1">
        <v>6</v>
      </c>
      <c r="C147" s="8">
        <v>40697</v>
      </c>
      <c r="D147" s="11">
        <v>53.33</v>
      </c>
      <c r="E147" s="11"/>
      <c r="F147" s="11"/>
      <c r="G147" s="11">
        <f>Forecast_calculation!D146</f>
        <v>54.331064924790283</v>
      </c>
      <c r="H147" s="13">
        <f>IF((D147=""),"",ABS((D147-'Election result'!$C$3)))</f>
        <v>1.3678763921751838</v>
      </c>
      <c r="I147" s="13" t="str">
        <f>IF((E147=""),"",ABS((E147-'Election result'!$C$3)))</f>
        <v/>
      </c>
      <c r="J147" s="13" t="str">
        <f>IF((F147=""),"",ABS((F147-'Election result'!$C$3)))</f>
        <v/>
      </c>
      <c r="K147" s="13">
        <f>IF((G147=""),"",ABS((G147-'Election result'!$C$3)))</f>
        <v>2.3689413169654685</v>
      </c>
      <c r="L147" s="1"/>
    </row>
    <row r="148" spans="1:12" ht="12" hidden="1" outlineLevel="1">
      <c r="A148" s="1">
        <v>521</v>
      </c>
      <c r="B148" s="1">
        <v>6</v>
      </c>
      <c r="C148" s="8">
        <v>40698</v>
      </c>
      <c r="D148" s="11">
        <v>53.33</v>
      </c>
      <c r="E148" s="11"/>
      <c r="F148" s="11"/>
      <c r="G148" s="11">
        <f>Forecast_calculation!D147</f>
        <v>54.331064924790283</v>
      </c>
      <c r="H148" s="13">
        <f>IF((D148=""),"",ABS((D148-'Election result'!$C$3)))</f>
        <v>1.3678763921751838</v>
      </c>
      <c r="I148" s="13" t="str">
        <f>IF((E148=""),"",ABS((E148-'Election result'!$C$3)))</f>
        <v/>
      </c>
      <c r="J148" s="13" t="str">
        <f>IF((F148=""),"",ABS((F148-'Election result'!$C$3)))</f>
        <v/>
      </c>
      <c r="K148" s="13">
        <f>IF((G148=""),"",ABS((G148-'Election result'!$C$3)))</f>
        <v>2.3689413169654685</v>
      </c>
      <c r="L148" s="1"/>
    </row>
    <row r="149" spans="1:12" ht="12" hidden="1" outlineLevel="1">
      <c r="A149" s="1">
        <v>520</v>
      </c>
      <c r="B149" s="1">
        <v>6</v>
      </c>
      <c r="C149" s="8">
        <v>40699</v>
      </c>
      <c r="D149" s="11">
        <v>53.33</v>
      </c>
      <c r="E149" s="11"/>
      <c r="F149" s="11"/>
      <c r="G149" s="11">
        <f>Forecast_calculation!D148</f>
        <v>54.331064924790283</v>
      </c>
      <c r="H149" s="13">
        <f>IF((D149=""),"",ABS((D149-'Election result'!$C$3)))</f>
        <v>1.3678763921751838</v>
      </c>
      <c r="I149" s="13" t="str">
        <f>IF((E149=""),"",ABS((E149-'Election result'!$C$3)))</f>
        <v/>
      </c>
      <c r="J149" s="13" t="str">
        <f>IF((F149=""),"",ABS((F149-'Election result'!$C$3)))</f>
        <v/>
      </c>
      <c r="K149" s="13">
        <f>IF((G149=""),"",ABS((G149-'Election result'!$C$3)))</f>
        <v>2.3689413169654685</v>
      </c>
      <c r="L149" s="1"/>
    </row>
    <row r="150" spans="1:12" ht="12" hidden="1" outlineLevel="1">
      <c r="A150" s="1">
        <v>519</v>
      </c>
      <c r="B150" s="1">
        <v>6</v>
      </c>
      <c r="C150" s="8">
        <v>40700</v>
      </c>
      <c r="D150" s="11">
        <v>53.33</v>
      </c>
      <c r="E150" s="11"/>
      <c r="F150" s="11"/>
      <c r="G150" s="11">
        <f>Forecast_calculation!D149</f>
        <v>54.331064924790283</v>
      </c>
      <c r="H150" s="13">
        <f>IF((D150=""),"",ABS((D150-'Election result'!$C$3)))</f>
        <v>1.3678763921751838</v>
      </c>
      <c r="I150" s="13" t="str">
        <f>IF((E150=""),"",ABS((E150-'Election result'!$C$3)))</f>
        <v/>
      </c>
      <c r="J150" s="13" t="str">
        <f>IF((F150=""),"",ABS((F150-'Election result'!$C$3)))</f>
        <v/>
      </c>
      <c r="K150" s="13">
        <f>IF((G150=""),"",ABS((G150-'Election result'!$C$3)))</f>
        <v>2.3689413169654685</v>
      </c>
      <c r="L150" s="1"/>
    </row>
    <row r="151" spans="1:12" ht="12" hidden="1" outlineLevel="1">
      <c r="A151" s="1">
        <v>518</v>
      </c>
      <c r="B151" s="1">
        <v>6</v>
      </c>
      <c r="C151" s="8">
        <v>40701</v>
      </c>
      <c r="D151" s="11">
        <v>52.67</v>
      </c>
      <c r="E151" s="11"/>
      <c r="F151" s="11"/>
      <c r="G151" s="11">
        <f>Forecast_calculation!D150</f>
        <v>54.331064924790283</v>
      </c>
      <c r="H151" s="13">
        <f>IF((D151=""),"",ABS((D151-'Election result'!$C$3)))</f>
        <v>0.70787639217518716</v>
      </c>
      <c r="I151" s="13" t="str">
        <f>IF((E151=""),"",ABS((E151-'Election result'!$C$3)))</f>
        <v/>
      </c>
      <c r="J151" s="13" t="str">
        <f>IF((F151=""),"",ABS((F151-'Election result'!$C$3)))</f>
        <v/>
      </c>
      <c r="K151" s="13">
        <f>IF((G151=""),"",ABS((G151-'Election result'!$C$3)))</f>
        <v>2.3689413169654685</v>
      </c>
      <c r="L151" s="1"/>
    </row>
    <row r="152" spans="1:12" ht="12" hidden="1" outlineLevel="1">
      <c r="A152" s="1">
        <v>517</v>
      </c>
      <c r="B152" s="1">
        <v>6</v>
      </c>
      <c r="C152" s="8">
        <v>40702</v>
      </c>
      <c r="D152" s="11">
        <v>52.77</v>
      </c>
      <c r="E152" s="11"/>
      <c r="F152" s="11"/>
      <c r="G152" s="11">
        <f>Forecast_calculation!D151</f>
        <v>54.331064924790283</v>
      </c>
      <c r="H152" s="13">
        <f>IF((D152=""),"",ABS((D152-'Election result'!$C$3)))</f>
        <v>0.80787639217518858</v>
      </c>
      <c r="I152" s="13" t="str">
        <f>IF((E152=""),"",ABS((E152-'Election result'!$C$3)))</f>
        <v/>
      </c>
      <c r="J152" s="13" t="str">
        <f>IF((F152=""),"",ABS((F152-'Election result'!$C$3)))</f>
        <v/>
      </c>
      <c r="K152" s="13">
        <f>IF((G152=""),"",ABS((G152-'Election result'!$C$3)))</f>
        <v>2.3689413169654685</v>
      </c>
      <c r="L152" s="1"/>
    </row>
    <row r="153" spans="1:12" ht="12" hidden="1" outlineLevel="1">
      <c r="A153" s="1">
        <v>516</v>
      </c>
      <c r="B153" s="1">
        <v>6</v>
      </c>
      <c r="C153" s="8">
        <v>40703</v>
      </c>
      <c r="D153" s="11">
        <v>52.77</v>
      </c>
      <c r="E153" s="11"/>
      <c r="F153" s="11"/>
      <c r="G153" s="11">
        <f>Forecast_calculation!D152</f>
        <v>54.331064924790283</v>
      </c>
      <c r="H153" s="13">
        <f>IF((D153=""),"",ABS((D153-'Election result'!$C$3)))</f>
        <v>0.80787639217518858</v>
      </c>
      <c r="I153" s="13" t="str">
        <f>IF((E153=""),"",ABS((E153-'Election result'!$C$3)))</f>
        <v/>
      </c>
      <c r="J153" s="13" t="str">
        <f>IF((F153=""),"",ABS((F153-'Election result'!$C$3)))</f>
        <v/>
      </c>
      <c r="K153" s="13">
        <f>IF((G153=""),"",ABS((G153-'Election result'!$C$3)))</f>
        <v>2.3689413169654685</v>
      </c>
      <c r="L153" s="1"/>
    </row>
    <row r="154" spans="1:12" ht="12" hidden="1" outlineLevel="1">
      <c r="A154" s="1">
        <v>515</v>
      </c>
      <c r="B154" s="1">
        <v>6</v>
      </c>
      <c r="C154" s="8">
        <v>40704</v>
      </c>
      <c r="D154" s="11">
        <v>52.77</v>
      </c>
      <c r="E154" s="11"/>
      <c r="F154" s="11"/>
      <c r="G154" s="11">
        <f>Forecast_calculation!D153</f>
        <v>54.331064924790283</v>
      </c>
      <c r="H154" s="13">
        <f>IF((D154=""),"",ABS((D154-'Election result'!$C$3)))</f>
        <v>0.80787639217518858</v>
      </c>
      <c r="I154" s="13" t="str">
        <f>IF((E154=""),"",ABS((E154-'Election result'!$C$3)))</f>
        <v/>
      </c>
      <c r="J154" s="13" t="str">
        <f>IF((F154=""),"",ABS((F154-'Election result'!$C$3)))</f>
        <v/>
      </c>
      <c r="K154" s="13">
        <f>IF((G154=""),"",ABS((G154-'Election result'!$C$3)))</f>
        <v>2.3689413169654685</v>
      </c>
      <c r="L154" s="1"/>
    </row>
    <row r="155" spans="1:12" ht="12" hidden="1" outlineLevel="1">
      <c r="A155" s="1">
        <v>514</v>
      </c>
      <c r="B155" s="1">
        <v>6</v>
      </c>
      <c r="C155" s="8">
        <v>40705</v>
      </c>
      <c r="D155" s="11">
        <v>52.77</v>
      </c>
      <c r="E155" s="11"/>
      <c r="F155" s="11"/>
      <c r="G155" s="11">
        <f>Forecast_calculation!D154</f>
        <v>54.331064924790283</v>
      </c>
      <c r="H155" s="13">
        <f>IF((D155=""),"",ABS((D155-'Election result'!$C$3)))</f>
        <v>0.80787639217518858</v>
      </c>
      <c r="I155" s="13" t="str">
        <f>IF((E155=""),"",ABS((E155-'Election result'!$C$3)))</f>
        <v/>
      </c>
      <c r="J155" s="13" t="str">
        <f>IF((F155=""),"",ABS((F155-'Election result'!$C$3)))</f>
        <v/>
      </c>
      <c r="K155" s="13">
        <f>IF((G155=""),"",ABS((G155-'Election result'!$C$3)))</f>
        <v>2.3689413169654685</v>
      </c>
      <c r="L155" s="1"/>
    </row>
    <row r="156" spans="1:12" ht="12" hidden="1" outlineLevel="1">
      <c r="A156" s="1">
        <v>513</v>
      </c>
      <c r="B156" s="1">
        <v>6</v>
      </c>
      <c r="C156" s="8">
        <v>40706</v>
      </c>
      <c r="D156" s="11">
        <v>52.1</v>
      </c>
      <c r="E156" s="11"/>
      <c r="F156" s="11"/>
      <c r="G156" s="11">
        <f>Forecast_calculation!D155</f>
        <v>54.331064924790283</v>
      </c>
      <c r="H156" s="13">
        <f>IF((D156=""),"",ABS((D156-'Election result'!$C$3)))</f>
        <v>0.13787639217518688</v>
      </c>
      <c r="I156" s="13" t="str">
        <f>IF((E156=""),"",ABS((E156-'Election result'!$C$3)))</f>
        <v/>
      </c>
      <c r="J156" s="13" t="str">
        <f>IF((F156=""),"",ABS((F156-'Election result'!$C$3)))</f>
        <v/>
      </c>
      <c r="K156" s="13">
        <f>IF((G156=""),"",ABS((G156-'Election result'!$C$3)))</f>
        <v>2.3689413169654685</v>
      </c>
      <c r="L156" s="1"/>
    </row>
    <row r="157" spans="1:12" ht="12" hidden="1" outlineLevel="1">
      <c r="A157" s="1">
        <v>512</v>
      </c>
      <c r="B157" s="1">
        <v>6</v>
      </c>
      <c r="C157" s="8">
        <v>40707</v>
      </c>
      <c r="D157" s="11">
        <v>52.3</v>
      </c>
      <c r="E157" s="11"/>
      <c r="F157" s="11"/>
      <c r="G157" s="11">
        <f>Forecast_calculation!D156</f>
        <v>54.331064924790283</v>
      </c>
      <c r="H157" s="13">
        <f>IF((D157=""),"",ABS((D157-'Election result'!$C$3)))</f>
        <v>0.33787639217518262</v>
      </c>
      <c r="I157" s="13" t="str">
        <f>IF((E157=""),"",ABS((E157-'Election result'!$C$3)))</f>
        <v/>
      </c>
      <c r="J157" s="13" t="str">
        <f>IF((F157=""),"",ABS((F157-'Election result'!$C$3)))</f>
        <v/>
      </c>
      <c r="K157" s="13">
        <f>IF((G157=""),"",ABS((G157-'Election result'!$C$3)))</f>
        <v>2.3689413169654685</v>
      </c>
      <c r="L157" s="1"/>
    </row>
    <row r="158" spans="1:12" ht="12" hidden="1" outlineLevel="1">
      <c r="A158" s="1">
        <v>511</v>
      </c>
      <c r="B158" s="1">
        <v>6</v>
      </c>
      <c r="C158" s="8">
        <v>40708</v>
      </c>
      <c r="D158" s="11">
        <v>52.3</v>
      </c>
      <c r="E158" s="11"/>
      <c r="F158" s="11"/>
      <c r="G158" s="11">
        <f>Forecast_calculation!D157</f>
        <v>54.331064924790283</v>
      </c>
      <c r="H158" s="13">
        <f>IF((D158=""),"",ABS((D158-'Election result'!$C$3)))</f>
        <v>0.33787639217518262</v>
      </c>
      <c r="I158" s="13" t="str">
        <f>IF((E158=""),"",ABS((E158-'Election result'!$C$3)))</f>
        <v/>
      </c>
      <c r="J158" s="13" t="str">
        <f>IF((F158=""),"",ABS((F158-'Election result'!$C$3)))</f>
        <v/>
      </c>
      <c r="K158" s="13">
        <f>IF((G158=""),"",ABS((G158-'Election result'!$C$3)))</f>
        <v>2.3689413169654685</v>
      </c>
      <c r="L158" s="1"/>
    </row>
    <row r="159" spans="1:12" ht="12" hidden="1" outlineLevel="1">
      <c r="A159" s="1">
        <v>510</v>
      </c>
      <c r="B159" s="1">
        <v>6</v>
      </c>
      <c r="C159" s="8">
        <v>40709</v>
      </c>
      <c r="D159" s="11">
        <v>52.3</v>
      </c>
      <c r="E159" s="11"/>
      <c r="F159" s="11"/>
      <c r="G159" s="11">
        <f>Forecast_calculation!D158</f>
        <v>54.331064924790283</v>
      </c>
      <c r="H159" s="13">
        <f>IF((D159=""),"",ABS((D159-'Election result'!$C$3)))</f>
        <v>0.33787639217518262</v>
      </c>
      <c r="I159" s="13" t="str">
        <f>IF((E159=""),"",ABS((E159-'Election result'!$C$3)))</f>
        <v/>
      </c>
      <c r="J159" s="13" t="str">
        <f>IF((F159=""),"",ABS((F159-'Election result'!$C$3)))</f>
        <v/>
      </c>
      <c r="K159" s="13">
        <f>IF((G159=""),"",ABS((G159-'Election result'!$C$3)))</f>
        <v>2.3689413169654685</v>
      </c>
      <c r="L159" s="1"/>
    </row>
    <row r="160" spans="1:12" ht="12" hidden="1" outlineLevel="1">
      <c r="A160" s="1">
        <v>509</v>
      </c>
      <c r="B160" s="1">
        <v>6</v>
      </c>
      <c r="C160" s="8">
        <v>40710</v>
      </c>
      <c r="D160" s="11">
        <v>52.3</v>
      </c>
      <c r="E160" s="11"/>
      <c r="F160" s="11"/>
      <c r="G160" s="11">
        <f>Forecast_calculation!D159</f>
        <v>54.331064924790283</v>
      </c>
      <c r="H160" s="13">
        <f>IF((D160=""),"",ABS((D160-'Election result'!$C$3)))</f>
        <v>0.33787639217518262</v>
      </c>
      <c r="I160" s="13" t="str">
        <f>IF((E160=""),"",ABS((E160-'Election result'!$C$3)))</f>
        <v/>
      </c>
      <c r="J160" s="13" t="str">
        <f>IF((F160=""),"",ABS((F160-'Election result'!$C$3)))</f>
        <v/>
      </c>
      <c r="K160" s="13">
        <f>IF((G160=""),"",ABS((G160-'Election result'!$C$3)))</f>
        <v>2.3689413169654685</v>
      </c>
      <c r="L160" s="1"/>
    </row>
    <row r="161" spans="1:12" ht="12" hidden="1" outlineLevel="1">
      <c r="A161" s="1">
        <v>508</v>
      </c>
      <c r="B161" s="1">
        <v>6</v>
      </c>
      <c r="C161" s="8">
        <v>40711</v>
      </c>
      <c r="D161" s="11">
        <v>52.3</v>
      </c>
      <c r="E161" s="11"/>
      <c r="F161" s="11"/>
      <c r="G161" s="11">
        <f>Forecast_calculation!D160</f>
        <v>54.331064924790283</v>
      </c>
      <c r="H161" s="13">
        <f>IF((D161=""),"",ABS((D161-'Election result'!$C$3)))</f>
        <v>0.33787639217518262</v>
      </c>
      <c r="I161" s="13" t="str">
        <f>IF((E161=""),"",ABS((E161-'Election result'!$C$3)))</f>
        <v/>
      </c>
      <c r="J161" s="13" t="str">
        <f>IF((F161=""),"",ABS((F161-'Election result'!$C$3)))</f>
        <v/>
      </c>
      <c r="K161" s="13">
        <f>IF((G161=""),"",ABS((G161-'Election result'!$C$3)))</f>
        <v>2.3689413169654685</v>
      </c>
      <c r="L161" s="1"/>
    </row>
    <row r="162" spans="1:12" ht="12" hidden="1" outlineLevel="1">
      <c r="A162" s="1">
        <v>507</v>
      </c>
      <c r="B162" s="1">
        <v>6</v>
      </c>
      <c r="C162" s="8">
        <v>40712</v>
      </c>
      <c r="D162" s="11">
        <v>52.3</v>
      </c>
      <c r="E162" s="11"/>
      <c r="F162" s="11"/>
      <c r="G162" s="11">
        <f>Forecast_calculation!D161</f>
        <v>54.331064924790283</v>
      </c>
      <c r="H162" s="13">
        <f>IF((D162=""),"",ABS((D162-'Election result'!$C$3)))</f>
        <v>0.33787639217518262</v>
      </c>
      <c r="I162" s="13" t="str">
        <f>IF((E162=""),"",ABS((E162-'Election result'!$C$3)))</f>
        <v/>
      </c>
      <c r="J162" s="13" t="str">
        <f>IF((F162=""),"",ABS((F162-'Election result'!$C$3)))</f>
        <v/>
      </c>
      <c r="K162" s="13">
        <f>IF((G162=""),"",ABS((G162-'Election result'!$C$3)))</f>
        <v>2.3689413169654685</v>
      </c>
      <c r="L162" s="1"/>
    </row>
    <row r="163" spans="1:12" ht="12" hidden="1" outlineLevel="1">
      <c r="A163" s="1">
        <v>506</v>
      </c>
      <c r="B163" s="1">
        <v>6</v>
      </c>
      <c r="C163" s="8">
        <v>40713</v>
      </c>
      <c r="D163" s="11">
        <v>52.3</v>
      </c>
      <c r="E163" s="11"/>
      <c r="F163" s="11"/>
      <c r="G163" s="11">
        <f>Forecast_calculation!D162</f>
        <v>54.331064924790283</v>
      </c>
      <c r="H163" s="13">
        <f>IF((D163=""),"",ABS((D163-'Election result'!$C$3)))</f>
        <v>0.33787639217518262</v>
      </c>
      <c r="I163" s="13" t="str">
        <f>IF((E163=""),"",ABS((E163-'Election result'!$C$3)))</f>
        <v/>
      </c>
      <c r="J163" s="13" t="str">
        <f>IF((F163=""),"",ABS((F163-'Election result'!$C$3)))</f>
        <v/>
      </c>
      <c r="K163" s="13">
        <f>IF((G163=""),"",ABS((G163-'Election result'!$C$3)))</f>
        <v>2.3689413169654685</v>
      </c>
      <c r="L163" s="1"/>
    </row>
    <row r="164" spans="1:12" ht="12" hidden="1" outlineLevel="1">
      <c r="A164" s="1">
        <v>505</v>
      </c>
      <c r="B164" s="1">
        <v>6</v>
      </c>
      <c r="C164" s="8">
        <v>40714</v>
      </c>
      <c r="D164" s="11">
        <v>52.23</v>
      </c>
      <c r="E164" s="11"/>
      <c r="F164" s="11"/>
      <c r="G164" s="11">
        <f>Forecast_calculation!D163</f>
        <v>53.546552749584428</v>
      </c>
      <c r="H164" s="13">
        <f>IF((D164=""),"",ABS((D164-'Election result'!$C$3)))</f>
        <v>0.26787639217518233</v>
      </c>
      <c r="I164" s="13" t="str">
        <f>IF((E164=""),"",ABS((E164-'Election result'!$C$3)))</f>
        <v/>
      </c>
      <c r="J164" s="13" t="str">
        <f>IF((F164=""),"",ABS((F164-'Election result'!$C$3)))</f>
        <v/>
      </c>
      <c r="K164" s="13">
        <f>IF((G164=""),"",ABS((G164-'Election result'!$C$3)))</f>
        <v>1.5844291417596139</v>
      </c>
      <c r="L164" s="1"/>
    </row>
    <row r="165" spans="1:12" ht="12" hidden="1" outlineLevel="1">
      <c r="A165" s="1">
        <v>504</v>
      </c>
      <c r="B165" s="1">
        <v>6</v>
      </c>
      <c r="C165" s="8">
        <v>40715</v>
      </c>
      <c r="D165" s="11">
        <v>52.23</v>
      </c>
      <c r="E165" s="11"/>
      <c r="F165" s="11"/>
      <c r="G165" s="11">
        <f>Forecast_calculation!D164</f>
        <v>53.546552749584428</v>
      </c>
      <c r="H165" s="13">
        <f>IF((D165=""),"",ABS((D165-'Election result'!$C$3)))</f>
        <v>0.26787639217518233</v>
      </c>
      <c r="I165" s="13" t="str">
        <f>IF((E165=""),"",ABS((E165-'Election result'!$C$3)))</f>
        <v/>
      </c>
      <c r="J165" s="13" t="str">
        <f>IF((F165=""),"",ABS((F165-'Election result'!$C$3)))</f>
        <v/>
      </c>
      <c r="K165" s="13">
        <f>IF((G165=""),"",ABS((G165-'Election result'!$C$3)))</f>
        <v>1.5844291417596139</v>
      </c>
      <c r="L165" s="1"/>
    </row>
    <row r="166" spans="1:12" ht="12" hidden="1" outlineLevel="1">
      <c r="A166" s="1">
        <v>503</v>
      </c>
      <c r="B166" s="1">
        <v>6</v>
      </c>
      <c r="C166" s="8">
        <v>40716</v>
      </c>
      <c r="D166" s="11">
        <v>52.2</v>
      </c>
      <c r="E166" s="11"/>
      <c r="F166" s="11"/>
      <c r="G166" s="11">
        <f>Forecast_calculation!D165</f>
        <v>53.546552749584428</v>
      </c>
      <c r="H166" s="13">
        <f>IF((D166=""),"",ABS((D166-'Election result'!$C$3)))</f>
        <v>0.2378763921751883</v>
      </c>
      <c r="I166" s="13" t="str">
        <f>IF((E166=""),"",ABS((E166-'Election result'!$C$3)))</f>
        <v/>
      </c>
      <c r="J166" s="13" t="str">
        <f>IF((F166=""),"",ABS((F166-'Election result'!$C$3)))</f>
        <v/>
      </c>
      <c r="K166" s="13">
        <f>IF((G166=""),"",ABS((G166-'Election result'!$C$3)))</f>
        <v>1.5844291417596139</v>
      </c>
      <c r="L166" s="1"/>
    </row>
    <row r="167" spans="1:12" ht="12" hidden="1" outlineLevel="1">
      <c r="A167" s="1">
        <v>502</v>
      </c>
      <c r="B167" s="1">
        <v>6</v>
      </c>
      <c r="C167" s="8">
        <v>40717</v>
      </c>
      <c r="D167" s="11">
        <v>52.2</v>
      </c>
      <c r="E167" s="11"/>
      <c r="F167" s="11"/>
      <c r="G167" s="11">
        <f>Forecast_calculation!D166</f>
        <v>53.546552749584428</v>
      </c>
      <c r="H167" s="13">
        <f>IF((D167=""),"",ABS((D167-'Election result'!$C$3)))</f>
        <v>0.2378763921751883</v>
      </c>
      <c r="I167" s="13" t="str">
        <f>IF((E167=""),"",ABS((E167-'Election result'!$C$3)))</f>
        <v/>
      </c>
      <c r="J167" s="13" t="str">
        <f>IF((F167=""),"",ABS((F167-'Election result'!$C$3)))</f>
        <v/>
      </c>
      <c r="K167" s="13">
        <f>IF((G167=""),"",ABS((G167-'Election result'!$C$3)))</f>
        <v>1.5844291417596139</v>
      </c>
      <c r="L167" s="1"/>
    </row>
    <row r="168" spans="1:12" ht="12" hidden="1" outlineLevel="1">
      <c r="A168" s="1">
        <v>501</v>
      </c>
      <c r="B168" s="1">
        <v>6</v>
      </c>
      <c r="C168" s="8">
        <v>40718</v>
      </c>
      <c r="D168" s="11">
        <v>52.2</v>
      </c>
      <c r="E168" s="11"/>
      <c r="F168" s="11"/>
      <c r="G168" s="11">
        <f>Forecast_calculation!D167</f>
        <v>53.546552749584428</v>
      </c>
      <c r="H168" s="13">
        <f>IF((D168=""),"",ABS((D168-'Election result'!$C$3)))</f>
        <v>0.2378763921751883</v>
      </c>
      <c r="I168" s="13" t="str">
        <f>IF((E168=""),"",ABS((E168-'Election result'!$C$3)))</f>
        <v/>
      </c>
      <c r="J168" s="13" t="str">
        <f>IF((F168=""),"",ABS((F168-'Election result'!$C$3)))</f>
        <v/>
      </c>
      <c r="K168" s="13">
        <f>IF((G168=""),"",ABS((G168-'Election result'!$C$3)))</f>
        <v>1.5844291417596139</v>
      </c>
      <c r="L168" s="1"/>
    </row>
    <row r="169" spans="1:12" ht="12" hidden="1" outlineLevel="1">
      <c r="A169" s="1">
        <v>500</v>
      </c>
      <c r="B169" s="1">
        <v>6</v>
      </c>
      <c r="C169" s="8">
        <v>40719</v>
      </c>
      <c r="D169" s="11">
        <v>52.2</v>
      </c>
      <c r="E169" s="11"/>
      <c r="F169" s="11"/>
      <c r="G169" s="11">
        <f>Forecast_calculation!D168</f>
        <v>53.546552749584428</v>
      </c>
      <c r="H169" s="13">
        <f>IF((D169=""),"",ABS((D169-'Election result'!$C$3)))</f>
        <v>0.2378763921751883</v>
      </c>
      <c r="I169" s="13" t="str">
        <f>IF((E169=""),"",ABS((E169-'Election result'!$C$3)))</f>
        <v/>
      </c>
      <c r="J169" s="13" t="str">
        <f>IF((F169=""),"",ABS((F169-'Election result'!$C$3)))</f>
        <v/>
      </c>
      <c r="K169" s="13">
        <f>IF((G169=""),"",ABS((G169-'Election result'!$C$3)))</f>
        <v>1.5844291417596139</v>
      </c>
      <c r="L169" s="1"/>
    </row>
    <row r="170" spans="1:12" ht="12" hidden="1" outlineLevel="1">
      <c r="A170" s="1">
        <v>499</v>
      </c>
      <c r="B170" s="1">
        <v>6</v>
      </c>
      <c r="C170" s="8">
        <v>40720</v>
      </c>
      <c r="D170" s="11">
        <v>52.17</v>
      </c>
      <c r="E170" s="11"/>
      <c r="F170" s="11"/>
      <c r="G170" s="11">
        <f>Forecast_calculation!D169</f>
        <v>53.546552749584428</v>
      </c>
      <c r="H170" s="13">
        <f>IF((D170=""),"",ABS((D170-'Election result'!$C$3)))</f>
        <v>0.20787639217518716</v>
      </c>
      <c r="I170" s="13" t="str">
        <f>IF((E170=""),"",ABS((E170-'Election result'!$C$3)))</f>
        <v/>
      </c>
      <c r="J170" s="13" t="str">
        <f>IF((F170=""),"",ABS((F170-'Election result'!$C$3)))</f>
        <v/>
      </c>
      <c r="K170" s="13">
        <f>IF((G170=""),"",ABS((G170-'Election result'!$C$3)))</f>
        <v>1.5844291417596139</v>
      </c>
      <c r="L170" s="1"/>
    </row>
    <row r="171" spans="1:12" ht="12" hidden="1" outlineLevel="1">
      <c r="A171" s="1">
        <v>498</v>
      </c>
      <c r="B171" s="1">
        <v>6</v>
      </c>
      <c r="C171" s="8">
        <v>40721</v>
      </c>
      <c r="D171" s="11">
        <v>52.17</v>
      </c>
      <c r="E171" s="11"/>
      <c r="F171" s="11"/>
      <c r="G171" s="11">
        <f>Forecast_calculation!D170</f>
        <v>53.546552749584428</v>
      </c>
      <c r="H171" s="13">
        <f>IF((D171=""),"",ABS((D171-'Election result'!$C$3)))</f>
        <v>0.20787639217518716</v>
      </c>
      <c r="I171" s="13" t="str">
        <f>IF((E171=""),"",ABS((E171-'Election result'!$C$3)))</f>
        <v/>
      </c>
      <c r="J171" s="13" t="str">
        <f>IF((F171=""),"",ABS((F171-'Election result'!$C$3)))</f>
        <v/>
      </c>
      <c r="K171" s="13">
        <f>IF((G171=""),"",ABS((G171-'Election result'!$C$3)))</f>
        <v>1.5844291417596139</v>
      </c>
      <c r="L171" s="1"/>
    </row>
    <row r="172" spans="1:12" ht="12" hidden="1" outlineLevel="1">
      <c r="A172" s="1">
        <v>497</v>
      </c>
      <c r="B172" s="1">
        <v>6</v>
      </c>
      <c r="C172" s="8">
        <v>40722</v>
      </c>
      <c r="D172" s="11">
        <v>52.2</v>
      </c>
      <c r="E172" s="11"/>
      <c r="F172" s="11"/>
      <c r="G172" s="11">
        <f>Forecast_calculation!D171</f>
        <v>53.747143886734413</v>
      </c>
      <c r="H172" s="13">
        <f>IF((D172=""),"",ABS((D172-'Election result'!$C$3)))</f>
        <v>0.2378763921751883</v>
      </c>
      <c r="I172" s="13" t="str">
        <f>IF((E172=""),"",ABS((E172-'Election result'!$C$3)))</f>
        <v/>
      </c>
      <c r="J172" s="13" t="str">
        <f>IF((F172=""),"",ABS((F172-'Election result'!$C$3)))</f>
        <v/>
      </c>
      <c r="K172" s="13">
        <f>IF((G172=""),"",ABS((G172-'Election result'!$C$3)))</f>
        <v>1.7850202789095988</v>
      </c>
      <c r="L172" s="1"/>
    </row>
    <row r="173" spans="1:12" ht="12" hidden="1" outlineLevel="1">
      <c r="A173" s="1">
        <v>496</v>
      </c>
      <c r="B173" s="1">
        <v>6</v>
      </c>
      <c r="C173" s="8">
        <v>40723</v>
      </c>
      <c r="D173" s="11">
        <v>52.2</v>
      </c>
      <c r="E173" s="11"/>
      <c r="F173" s="11"/>
      <c r="G173" s="11">
        <f>Forecast_calculation!D172</f>
        <v>53.747143886734413</v>
      </c>
      <c r="H173" s="13">
        <f>IF((D173=""),"",ABS((D173-'Election result'!$C$3)))</f>
        <v>0.2378763921751883</v>
      </c>
      <c r="I173" s="13" t="str">
        <f>IF((E173=""),"",ABS((E173-'Election result'!$C$3)))</f>
        <v/>
      </c>
      <c r="J173" s="13" t="str">
        <f>IF((F173=""),"",ABS((F173-'Election result'!$C$3)))</f>
        <v/>
      </c>
      <c r="K173" s="13">
        <f>IF((G173=""),"",ABS((G173-'Election result'!$C$3)))</f>
        <v>1.7850202789095988</v>
      </c>
      <c r="L173" s="1"/>
    </row>
    <row r="174" spans="1:12" ht="12" hidden="1" outlineLevel="1">
      <c r="A174" s="1">
        <v>495</v>
      </c>
      <c r="B174" s="1">
        <v>6</v>
      </c>
      <c r="C174" s="8">
        <v>40724</v>
      </c>
      <c r="D174" s="11">
        <v>51.63</v>
      </c>
      <c r="E174" s="11"/>
      <c r="F174" s="11"/>
      <c r="G174" s="11">
        <f>Forecast_calculation!D173</f>
        <v>53.747143886734413</v>
      </c>
      <c r="H174" s="13">
        <f>IF((D174=""),"",ABS((D174-'Election result'!$C$3)))</f>
        <v>0.33212360782481198</v>
      </c>
      <c r="I174" s="13" t="str">
        <f>IF((E174=""),"",ABS((E174-'Election result'!$C$3)))</f>
        <v/>
      </c>
      <c r="J174" s="13" t="str">
        <f>IF((F174=""),"",ABS((F174-'Election result'!$C$3)))</f>
        <v/>
      </c>
      <c r="K174" s="13">
        <f>IF((G174=""),"",ABS((G174-'Election result'!$C$3)))</f>
        <v>1.7850202789095988</v>
      </c>
      <c r="L174" s="1"/>
    </row>
    <row r="175" spans="1:12" ht="12" hidden="1" outlineLevel="1">
      <c r="A175" s="1">
        <v>494</v>
      </c>
      <c r="B175" s="1">
        <v>7</v>
      </c>
      <c r="C175" s="8">
        <v>40725</v>
      </c>
      <c r="D175" s="11">
        <v>51.7</v>
      </c>
      <c r="E175" s="11"/>
      <c r="F175" s="11">
        <v>51.923076923076898</v>
      </c>
      <c r="G175" s="11">
        <f>Forecast_calculation!D174</f>
        <v>53.747143886734413</v>
      </c>
      <c r="H175" s="13">
        <f>IF((D175=""),"",ABS((D175-'Election result'!$C$3)))</f>
        <v>0.2621236078248117</v>
      </c>
      <c r="I175" s="13" t="str">
        <f>IF((E175=""),"",ABS((E175-'Election result'!$C$3)))</f>
        <v/>
      </c>
      <c r="J175" s="13">
        <f>IF((F175=""),"",ABS((F175-'Election result'!$C$3)))</f>
        <v>3.9046684747916061E-2</v>
      </c>
      <c r="K175" s="13">
        <f>IF((G175=""),"",ABS((G175-'Election result'!$C$3)))</f>
        <v>1.7850202789095988</v>
      </c>
      <c r="L175" s="1"/>
    </row>
    <row r="176" spans="1:12" ht="12" hidden="1" outlineLevel="1">
      <c r="A176" s="1">
        <v>493</v>
      </c>
      <c r="B176" s="1">
        <v>7</v>
      </c>
      <c r="C176" s="8">
        <v>40726</v>
      </c>
      <c r="D176" s="11">
        <v>51.73</v>
      </c>
      <c r="E176" s="11"/>
      <c r="F176" s="11">
        <v>51.923076923076898</v>
      </c>
      <c r="G176" s="11">
        <f>Forecast_calculation!D175</f>
        <v>53.747143886734413</v>
      </c>
      <c r="H176" s="13">
        <f>IF((D176=""),"",ABS((D176-'Election result'!$C$3)))</f>
        <v>0.23212360782481767</v>
      </c>
      <c r="I176" s="13" t="str">
        <f>IF((E176=""),"",ABS((E176-'Election result'!$C$3)))</f>
        <v/>
      </c>
      <c r="J176" s="13">
        <f>IF((F176=""),"",ABS((F176-'Election result'!$C$3)))</f>
        <v>3.9046684747916061E-2</v>
      </c>
      <c r="K176" s="13">
        <f>IF((G176=""),"",ABS((G176-'Election result'!$C$3)))</f>
        <v>1.7850202789095988</v>
      </c>
      <c r="L176" s="1"/>
    </row>
    <row r="177" spans="1:12" ht="12" hidden="1" outlineLevel="1">
      <c r="A177" s="1">
        <v>492</v>
      </c>
      <c r="B177" s="1">
        <v>7</v>
      </c>
      <c r="C177" s="8">
        <v>40727</v>
      </c>
      <c r="D177" s="11">
        <v>51.73</v>
      </c>
      <c r="E177" s="11"/>
      <c r="F177" s="11">
        <v>51.923076923076898</v>
      </c>
      <c r="G177" s="11">
        <f>Forecast_calculation!D176</f>
        <v>53.747143886734413</v>
      </c>
      <c r="H177" s="13">
        <f>IF((D177=""),"",ABS((D177-'Election result'!$C$3)))</f>
        <v>0.23212360782481767</v>
      </c>
      <c r="I177" s="13" t="str">
        <f>IF((E177=""),"",ABS((E177-'Election result'!$C$3)))</f>
        <v/>
      </c>
      <c r="J177" s="13">
        <f>IF((F177=""),"",ABS((F177-'Election result'!$C$3)))</f>
        <v>3.9046684747916061E-2</v>
      </c>
      <c r="K177" s="13">
        <f>IF((G177=""),"",ABS((G177-'Election result'!$C$3)))</f>
        <v>1.7850202789095988</v>
      </c>
      <c r="L177" s="1"/>
    </row>
    <row r="178" spans="1:12" ht="12" hidden="1" outlineLevel="1">
      <c r="A178" s="1">
        <v>491</v>
      </c>
      <c r="B178" s="1">
        <v>7</v>
      </c>
      <c r="C178" s="8">
        <v>40728</v>
      </c>
      <c r="D178" s="11">
        <v>51.73</v>
      </c>
      <c r="E178" s="11"/>
      <c r="F178" s="11">
        <v>51.923076923076898</v>
      </c>
      <c r="G178" s="11">
        <f>Forecast_calculation!D177</f>
        <v>53.747143886734413</v>
      </c>
      <c r="H178" s="13">
        <f>IF((D178=""),"",ABS((D178-'Election result'!$C$3)))</f>
        <v>0.23212360782481767</v>
      </c>
      <c r="I178" s="13" t="str">
        <f>IF((E178=""),"",ABS((E178-'Election result'!$C$3)))</f>
        <v/>
      </c>
      <c r="J178" s="13">
        <f>IF((F178=""),"",ABS((F178-'Election result'!$C$3)))</f>
        <v>3.9046684747916061E-2</v>
      </c>
      <c r="K178" s="13">
        <f>IF((G178=""),"",ABS((G178-'Election result'!$C$3)))</f>
        <v>1.7850202789095988</v>
      </c>
      <c r="L178" s="1"/>
    </row>
    <row r="179" spans="1:12" ht="12" hidden="1" outlineLevel="1">
      <c r="A179" s="1">
        <v>490</v>
      </c>
      <c r="B179" s="1">
        <v>7</v>
      </c>
      <c r="C179" s="8">
        <v>40729</v>
      </c>
      <c r="D179" s="11">
        <v>51.73</v>
      </c>
      <c r="E179" s="11"/>
      <c r="F179" s="11">
        <v>51.923076923076898</v>
      </c>
      <c r="G179" s="11">
        <f>Forecast_calculation!D178</f>
        <v>53.747143886734413</v>
      </c>
      <c r="H179" s="13">
        <f>IF((D179=""),"",ABS((D179-'Election result'!$C$3)))</f>
        <v>0.23212360782481767</v>
      </c>
      <c r="I179" s="13" t="str">
        <f>IF((E179=""),"",ABS((E179-'Election result'!$C$3)))</f>
        <v/>
      </c>
      <c r="J179" s="13">
        <f>IF((F179=""),"",ABS((F179-'Election result'!$C$3)))</f>
        <v>3.9046684747916061E-2</v>
      </c>
      <c r="K179" s="13">
        <f>IF((G179=""),"",ABS((G179-'Election result'!$C$3)))</f>
        <v>1.7850202789095988</v>
      </c>
      <c r="L179" s="1"/>
    </row>
    <row r="180" spans="1:12" ht="12" hidden="1" outlineLevel="1">
      <c r="A180" s="1">
        <v>489</v>
      </c>
      <c r="B180" s="1">
        <v>7</v>
      </c>
      <c r="C180" s="8">
        <v>40730</v>
      </c>
      <c r="D180" s="11">
        <v>51.73</v>
      </c>
      <c r="E180" s="11"/>
      <c r="F180" s="11">
        <v>51.923076923076898</v>
      </c>
      <c r="G180" s="11">
        <f>Forecast_calculation!D179</f>
        <v>53.747143886734413</v>
      </c>
      <c r="H180" s="13">
        <f>IF((D180=""),"",ABS((D180-'Election result'!$C$3)))</f>
        <v>0.23212360782481767</v>
      </c>
      <c r="I180" s="13" t="str">
        <f>IF((E180=""),"",ABS((E180-'Election result'!$C$3)))</f>
        <v/>
      </c>
      <c r="J180" s="13">
        <f>IF((F180=""),"",ABS((F180-'Election result'!$C$3)))</f>
        <v>3.9046684747916061E-2</v>
      </c>
      <c r="K180" s="13">
        <f>IF((G180=""),"",ABS((G180-'Election result'!$C$3)))</f>
        <v>1.7850202789095988</v>
      </c>
      <c r="L180" s="1"/>
    </row>
    <row r="181" spans="1:12" ht="12" hidden="1" outlineLevel="1">
      <c r="A181" s="1">
        <v>488</v>
      </c>
      <c r="B181" s="1">
        <v>7</v>
      </c>
      <c r="C181" s="8">
        <v>40731</v>
      </c>
      <c r="D181" s="11">
        <v>52.23</v>
      </c>
      <c r="E181" s="11"/>
      <c r="F181" s="11">
        <v>51.923076923076898</v>
      </c>
      <c r="G181" s="11">
        <f>Forecast_calculation!D180</f>
        <v>53.747143886734413</v>
      </c>
      <c r="H181" s="13">
        <f>IF((D181=""),"",ABS((D181-'Election result'!$C$3)))</f>
        <v>0.26787639217518233</v>
      </c>
      <c r="I181" s="13" t="str">
        <f>IF((E181=""),"",ABS((E181-'Election result'!$C$3)))</f>
        <v/>
      </c>
      <c r="J181" s="13">
        <f>IF((F181=""),"",ABS((F181-'Election result'!$C$3)))</f>
        <v>3.9046684747916061E-2</v>
      </c>
      <c r="K181" s="13">
        <f>IF((G181=""),"",ABS((G181-'Election result'!$C$3)))</f>
        <v>1.7850202789095988</v>
      </c>
      <c r="L181" s="1"/>
    </row>
    <row r="182" spans="1:12" ht="12" hidden="1" outlineLevel="1">
      <c r="A182" s="1">
        <v>487</v>
      </c>
      <c r="B182" s="1">
        <v>7</v>
      </c>
      <c r="C182" s="8">
        <v>40732</v>
      </c>
      <c r="D182" s="11">
        <v>52.25</v>
      </c>
      <c r="E182" s="11"/>
      <c r="F182" s="11">
        <v>52.173913043478301</v>
      </c>
      <c r="G182" s="11">
        <f>Forecast_calculation!D181</f>
        <v>53.747143886734413</v>
      </c>
      <c r="H182" s="13">
        <f>IF((D182=""),"",ABS((D182-'Election result'!$C$3)))</f>
        <v>0.28787639217518546</v>
      </c>
      <c r="I182" s="13" t="str">
        <f>IF((E182=""),"",ABS((E182-'Election result'!$C$3)))</f>
        <v/>
      </c>
      <c r="J182" s="13">
        <f>IF((F182=""),"",ABS((F182-'Election result'!$C$3)))</f>
        <v>0.21178943565348618</v>
      </c>
      <c r="K182" s="13">
        <f>IF((G182=""),"",ABS((G182-'Election result'!$C$3)))</f>
        <v>1.7850202789095988</v>
      </c>
      <c r="L182" s="1"/>
    </row>
    <row r="183" spans="1:12" ht="12" hidden="1" outlineLevel="1">
      <c r="A183" s="1">
        <v>486</v>
      </c>
      <c r="B183" s="1">
        <v>7</v>
      </c>
      <c r="C183" s="8">
        <v>40733</v>
      </c>
      <c r="D183" s="11">
        <v>52.25</v>
      </c>
      <c r="E183" s="11"/>
      <c r="F183" s="11">
        <v>52.173913043478301</v>
      </c>
      <c r="G183" s="11">
        <f>Forecast_calculation!D182</f>
        <v>53.747143886734413</v>
      </c>
      <c r="H183" s="13">
        <f>IF((D183=""),"",ABS((D183-'Election result'!$C$3)))</f>
        <v>0.28787639217518546</v>
      </c>
      <c r="I183" s="13" t="str">
        <f>IF((E183=""),"",ABS((E183-'Election result'!$C$3)))</f>
        <v/>
      </c>
      <c r="J183" s="13">
        <f>IF((F183=""),"",ABS((F183-'Election result'!$C$3)))</f>
        <v>0.21178943565348618</v>
      </c>
      <c r="K183" s="13">
        <f>IF((G183=""),"",ABS((G183-'Election result'!$C$3)))</f>
        <v>1.7850202789095988</v>
      </c>
      <c r="L183" s="1"/>
    </row>
    <row r="184" spans="1:12" ht="12" hidden="1" outlineLevel="1">
      <c r="A184" s="1">
        <v>485</v>
      </c>
      <c r="B184" s="1">
        <v>7</v>
      </c>
      <c r="C184" s="8">
        <v>40734</v>
      </c>
      <c r="D184" s="11">
        <v>52.25</v>
      </c>
      <c r="E184" s="11"/>
      <c r="F184" s="11">
        <v>52.173913043478301</v>
      </c>
      <c r="G184" s="11">
        <f>Forecast_calculation!D183</f>
        <v>53.747143886734413</v>
      </c>
      <c r="H184" s="13">
        <f>IF((D184=""),"",ABS((D184-'Election result'!$C$3)))</f>
        <v>0.28787639217518546</v>
      </c>
      <c r="I184" s="13" t="str">
        <f>IF((E184=""),"",ABS((E184-'Election result'!$C$3)))</f>
        <v/>
      </c>
      <c r="J184" s="13">
        <f>IF((F184=""),"",ABS((F184-'Election result'!$C$3)))</f>
        <v>0.21178943565348618</v>
      </c>
      <c r="K184" s="13">
        <f>IF((G184=""),"",ABS((G184-'Election result'!$C$3)))</f>
        <v>1.7850202789095988</v>
      </c>
      <c r="L184" s="1"/>
    </row>
    <row r="185" spans="1:12" ht="12" hidden="1" outlineLevel="1">
      <c r="A185" s="1">
        <v>484</v>
      </c>
      <c r="B185" s="1">
        <v>7</v>
      </c>
      <c r="C185" s="8">
        <v>40735</v>
      </c>
      <c r="D185" s="11">
        <v>52.3</v>
      </c>
      <c r="E185" s="11"/>
      <c r="F185" s="11">
        <v>52.173913043478301</v>
      </c>
      <c r="G185" s="11">
        <f>Forecast_calculation!D184</f>
        <v>53.855530841196014</v>
      </c>
      <c r="H185" s="13">
        <f>IF((D185=""),"",ABS((D185-'Election result'!$C$3)))</f>
        <v>0.33787639217518262</v>
      </c>
      <c r="I185" s="13" t="str">
        <f>IF((E185=""),"",ABS((E185-'Election result'!$C$3)))</f>
        <v/>
      </c>
      <c r="J185" s="13">
        <f>IF((F185=""),"",ABS((F185-'Election result'!$C$3)))</f>
        <v>0.21178943565348618</v>
      </c>
      <c r="K185" s="13">
        <f>IF((G185=""),"",ABS((G185-'Election result'!$C$3)))</f>
        <v>1.8934072333711995</v>
      </c>
      <c r="L185" s="1"/>
    </row>
    <row r="186" spans="1:12" ht="12" hidden="1" outlineLevel="1">
      <c r="A186" s="1">
        <v>483</v>
      </c>
      <c r="B186" s="1">
        <v>7</v>
      </c>
      <c r="C186" s="8">
        <v>40736</v>
      </c>
      <c r="D186" s="11">
        <v>52.3</v>
      </c>
      <c r="E186" s="11"/>
      <c r="F186" s="11">
        <v>52.173913043478301</v>
      </c>
      <c r="G186" s="11">
        <f>Forecast_calculation!D185</f>
        <v>53.855530841196014</v>
      </c>
      <c r="H186" s="13">
        <f>IF((D186=""),"",ABS((D186-'Election result'!$C$3)))</f>
        <v>0.33787639217518262</v>
      </c>
      <c r="I186" s="13" t="str">
        <f>IF((E186=""),"",ABS((E186-'Election result'!$C$3)))</f>
        <v/>
      </c>
      <c r="J186" s="13">
        <f>IF((F186=""),"",ABS((F186-'Election result'!$C$3)))</f>
        <v>0.21178943565348618</v>
      </c>
      <c r="K186" s="13">
        <f>IF((G186=""),"",ABS((G186-'Election result'!$C$3)))</f>
        <v>1.8934072333711995</v>
      </c>
      <c r="L186" s="1"/>
    </row>
    <row r="187" spans="1:12" ht="12" hidden="1" outlineLevel="1">
      <c r="A187" s="1">
        <v>482</v>
      </c>
      <c r="B187" s="1">
        <v>7</v>
      </c>
      <c r="C187" s="8">
        <v>40737</v>
      </c>
      <c r="D187" s="11">
        <v>52.13</v>
      </c>
      <c r="E187" s="11"/>
      <c r="F187" s="11">
        <v>52.173913043478301</v>
      </c>
      <c r="G187" s="11">
        <f>Forecast_calculation!D186</f>
        <v>53.855530841196014</v>
      </c>
      <c r="H187" s="13">
        <f>IF((D187=""),"",ABS((D187-'Election result'!$C$3)))</f>
        <v>0.16787639217518802</v>
      </c>
      <c r="I187" s="13" t="str">
        <f>IF((E187=""),"",ABS((E187-'Election result'!$C$3)))</f>
        <v/>
      </c>
      <c r="J187" s="13">
        <f>IF((F187=""),"",ABS((F187-'Election result'!$C$3)))</f>
        <v>0.21178943565348618</v>
      </c>
      <c r="K187" s="13">
        <f>IF((G187=""),"",ABS((G187-'Election result'!$C$3)))</f>
        <v>1.8934072333711995</v>
      </c>
      <c r="L187" s="1"/>
    </row>
    <row r="188" spans="1:12" ht="12" hidden="1" outlineLevel="1">
      <c r="A188" s="1">
        <v>481</v>
      </c>
      <c r="B188" s="1">
        <v>7</v>
      </c>
      <c r="C188" s="8">
        <v>40738</v>
      </c>
      <c r="D188" s="11">
        <v>52.15</v>
      </c>
      <c r="E188" s="11"/>
      <c r="F188" s="11">
        <v>52.173913043478301</v>
      </c>
      <c r="G188" s="11">
        <f>Forecast_calculation!D187</f>
        <v>53.855530841196014</v>
      </c>
      <c r="H188" s="13">
        <f>IF((D188=""),"",ABS((D188-'Election result'!$C$3)))</f>
        <v>0.18787639217518404</v>
      </c>
      <c r="I188" s="13" t="str">
        <f>IF((E188=""),"",ABS((E188-'Election result'!$C$3)))</f>
        <v/>
      </c>
      <c r="J188" s="13">
        <f>IF((F188=""),"",ABS((F188-'Election result'!$C$3)))</f>
        <v>0.21178943565348618</v>
      </c>
      <c r="K188" s="13">
        <f>IF((G188=""),"",ABS((G188-'Election result'!$C$3)))</f>
        <v>1.8934072333711995</v>
      </c>
      <c r="L188" s="1"/>
    </row>
    <row r="189" spans="1:12" ht="12" hidden="1" outlineLevel="1">
      <c r="A189" s="1">
        <v>480</v>
      </c>
      <c r="B189" s="1">
        <v>7</v>
      </c>
      <c r="C189" s="8">
        <v>40739</v>
      </c>
      <c r="D189" s="11">
        <v>52.05</v>
      </c>
      <c r="E189" s="11"/>
      <c r="F189" s="11">
        <v>52.173913043478301</v>
      </c>
      <c r="G189" s="11">
        <f>Forecast_calculation!D188</f>
        <v>53.855530841196014</v>
      </c>
      <c r="H189" s="13">
        <f>IF((D189=""),"",ABS((D189-'Election result'!$C$3)))</f>
        <v>8.7876392175182616E-2</v>
      </c>
      <c r="I189" s="13" t="str">
        <f>IF((E189=""),"",ABS((E189-'Election result'!$C$3)))</f>
        <v/>
      </c>
      <c r="J189" s="13">
        <f>IF((F189=""),"",ABS((F189-'Election result'!$C$3)))</f>
        <v>0.21178943565348618</v>
      </c>
      <c r="K189" s="13">
        <f>IF((G189=""),"",ABS((G189-'Election result'!$C$3)))</f>
        <v>1.8934072333711995</v>
      </c>
      <c r="L189" s="1"/>
    </row>
    <row r="190" spans="1:12" ht="12" hidden="1" outlineLevel="1">
      <c r="A190" s="1">
        <v>479</v>
      </c>
      <c r="B190" s="1">
        <v>7</v>
      </c>
      <c r="C190" s="8">
        <v>40740</v>
      </c>
      <c r="D190" s="11">
        <v>52.05</v>
      </c>
      <c r="E190" s="11"/>
      <c r="F190" s="11">
        <v>52.173913043478301</v>
      </c>
      <c r="G190" s="11">
        <f>Forecast_calculation!D189</f>
        <v>53.855530841196014</v>
      </c>
      <c r="H190" s="13">
        <f>IF((D190=""),"",ABS((D190-'Election result'!$C$3)))</f>
        <v>8.7876392175182616E-2</v>
      </c>
      <c r="I190" s="13" t="str">
        <f>IF((E190=""),"",ABS((E190-'Election result'!$C$3)))</f>
        <v/>
      </c>
      <c r="J190" s="13">
        <f>IF((F190=""),"",ABS((F190-'Election result'!$C$3)))</f>
        <v>0.21178943565348618</v>
      </c>
      <c r="K190" s="13">
        <f>IF((G190=""),"",ABS((G190-'Election result'!$C$3)))</f>
        <v>1.8934072333711995</v>
      </c>
      <c r="L190" s="1"/>
    </row>
    <row r="191" spans="1:12" ht="12" hidden="1" outlineLevel="1">
      <c r="A191" s="1">
        <v>478</v>
      </c>
      <c r="B191" s="1">
        <v>7</v>
      </c>
      <c r="C191" s="8">
        <v>40741</v>
      </c>
      <c r="D191" s="11">
        <v>52.1</v>
      </c>
      <c r="E191" s="11"/>
      <c r="F191" s="11">
        <v>52.173913043478301</v>
      </c>
      <c r="G191" s="11">
        <f>Forecast_calculation!D190</f>
        <v>53.855530841196014</v>
      </c>
      <c r="H191" s="13">
        <f>IF((D191=""),"",ABS((D191-'Election result'!$C$3)))</f>
        <v>0.13787639217518688</v>
      </c>
      <c r="I191" s="13" t="str">
        <f>IF((E191=""),"",ABS((E191-'Election result'!$C$3)))</f>
        <v/>
      </c>
      <c r="J191" s="13">
        <f>IF((F191=""),"",ABS((F191-'Election result'!$C$3)))</f>
        <v>0.21178943565348618</v>
      </c>
      <c r="K191" s="13">
        <f>IF((G191=""),"",ABS((G191-'Election result'!$C$3)))</f>
        <v>1.8934072333711995</v>
      </c>
      <c r="L191" s="1"/>
    </row>
    <row r="192" spans="1:12" ht="12" hidden="1" outlineLevel="1">
      <c r="A192" s="1">
        <v>477</v>
      </c>
      <c r="B192" s="1">
        <v>7</v>
      </c>
      <c r="C192" s="8">
        <v>40742</v>
      </c>
      <c r="D192" s="11">
        <v>52.1</v>
      </c>
      <c r="E192" s="11"/>
      <c r="F192" s="11">
        <v>52.173913043478301</v>
      </c>
      <c r="G192" s="11">
        <f>Forecast_calculation!D191</f>
        <v>53.855530841196014</v>
      </c>
      <c r="H192" s="13">
        <f>IF((D192=""),"",ABS((D192-'Election result'!$C$3)))</f>
        <v>0.13787639217518688</v>
      </c>
      <c r="I192" s="13" t="str">
        <f>IF((E192=""),"",ABS((E192-'Election result'!$C$3)))</f>
        <v/>
      </c>
      <c r="J192" s="13">
        <f>IF((F192=""),"",ABS((F192-'Election result'!$C$3)))</f>
        <v>0.21178943565348618</v>
      </c>
      <c r="K192" s="13">
        <f>IF((G192=""),"",ABS((G192-'Election result'!$C$3)))</f>
        <v>1.8934072333711995</v>
      </c>
      <c r="L192" s="1"/>
    </row>
    <row r="193" spans="1:12" ht="12" hidden="1" outlineLevel="1">
      <c r="A193" s="1">
        <v>476</v>
      </c>
      <c r="B193" s="1">
        <v>7</v>
      </c>
      <c r="C193" s="8">
        <v>40743</v>
      </c>
      <c r="D193" s="11">
        <v>52.05</v>
      </c>
      <c r="E193" s="11"/>
      <c r="F193" s="11">
        <v>52.173913043478301</v>
      </c>
      <c r="G193" s="11">
        <f>Forecast_calculation!D192</f>
        <v>53.855530841196014</v>
      </c>
      <c r="H193" s="13">
        <f>IF((D193=""),"",ABS((D193-'Election result'!$C$3)))</f>
        <v>8.7876392175182616E-2</v>
      </c>
      <c r="I193" s="13" t="str">
        <f>IF((E193=""),"",ABS((E193-'Election result'!$C$3)))</f>
        <v/>
      </c>
      <c r="J193" s="13">
        <f>IF((F193=""),"",ABS((F193-'Election result'!$C$3)))</f>
        <v>0.21178943565348618</v>
      </c>
      <c r="K193" s="13">
        <f>IF((G193=""),"",ABS((G193-'Election result'!$C$3)))</f>
        <v>1.8934072333711995</v>
      </c>
      <c r="L193" s="1"/>
    </row>
    <row r="194" spans="1:12" ht="12" hidden="1" outlineLevel="1">
      <c r="A194" s="1">
        <v>475</v>
      </c>
      <c r="B194" s="1">
        <v>7</v>
      </c>
      <c r="C194" s="8">
        <v>40744</v>
      </c>
      <c r="D194" s="11">
        <v>51.4</v>
      </c>
      <c r="E194" s="11"/>
      <c r="F194" s="11">
        <v>52.173913043478301</v>
      </c>
      <c r="G194" s="11">
        <f>Forecast_calculation!D193</f>
        <v>53.855530841196014</v>
      </c>
      <c r="H194" s="13">
        <f>IF((D194=""),"",ABS((D194-'Election result'!$C$3)))</f>
        <v>0.56212360782481596</v>
      </c>
      <c r="I194" s="13" t="str">
        <f>IF((E194=""),"",ABS((E194-'Election result'!$C$3)))</f>
        <v/>
      </c>
      <c r="J194" s="13">
        <f>IF((F194=""),"",ABS((F194-'Election result'!$C$3)))</f>
        <v>0.21178943565348618</v>
      </c>
      <c r="K194" s="13">
        <f>IF((G194=""),"",ABS((G194-'Election result'!$C$3)))</f>
        <v>1.8934072333711995</v>
      </c>
      <c r="L194" s="1"/>
    </row>
    <row r="195" spans="1:12" ht="12" hidden="1" outlineLevel="1">
      <c r="A195" s="1">
        <v>474</v>
      </c>
      <c r="B195" s="1">
        <v>7</v>
      </c>
      <c r="C195" s="8">
        <v>40745</v>
      </c>
      <c r="D195" s="11">
        <v>51.4</v>
      </c>
      <c r="E195" s="11"/>
      <c r="F195" s="11">
        <v>52.224371373307498</v>
      </c>
      <c r="G195" s="11">
        <f>Forecast_calculation!D194</f>
        <v>53.855530841196014</v>
      </c>
      <c r="H195" s="13">
        <f>IF((D195=""),"",ABS((D195-'Election result'!$C$3)))</f>
        <v>0.56212360782481596</v>
      </c>
      <c r="I195" s="13" t="str">
        <f>IF((E195=""),"",ABS((E195-'Election result'!$C$3)))</f>
        <v/>
      </c>
      <c r="J195" s="13">
        <f>IF((F195=""),"",ABS((F195-'Election result'!$C$3)))</f>
        <v>0.2622477654826838</v>
      </c>
      <c r="K195" s="13">
        <f>IF((G195=""),"",ABS((G195-'Election result'!$C$3)))</f>
        <v>1.8934072333711995</v>
      </c>
      <c r="L195" s="1"/>
    </row>
    <row r="196" spans="1:12" ht="12" hidden="1" outlineLevel="1">
      <c r="A196" s="1">
        <v>473</v>
      </c>
      <c r="B196" s="1">
        <v>7</v>
      </c>
      <c r="C196" s="8">
        <v>40746</v>
      </c>
      <c r="D196" s="11">
        <v>51.38</v>
      </c>
      <c r="E196" s="11"/>
      <c r="F196" s="11">
        <v>51.526717557251899</v>
      </c>
      <c r="G196" s="11">
        <f>Forecast_calculation!D195</f>
        <v>53.855530841196014</v>
      </c>
      <c r="H196" s="13">
        <f>IF((D196=""),"",ABS((D196-'Election result'!$C$3)))</f>
        <v>0.58212360782481198</v>
      </c>
      <c r="I196" s="13" t="str">
        <f>IF((E196=""),"",ABS((E196-'Election result'!$C$3)))</f>
        <v/>
      </c>
      <c r="J196" s="13">
        <f>IF((F196=""),"",ABS((F196-'Election result'!$C$3)))</f>
        <v>0.43540605057291515</v>
      </c>
      <c r="K196" s="13">
        <f>IF((G196=""),"",ABS((G196-'Election result'!$C$3)))</f>
        <v>1.8934072333711995</v>
      </c>
      <c r="L196" s="1"/>
    </row>
    <row r="197" spans="1:12" ht="12" hidden="1" outlineLevel="1">
      <c r="A197" s="1">
        <v>472</v>
      </c>
      <c r="B197" s="1">
        <v>7</v>
      </c>
      <c r="C197" s="8">
        <v>40747</v>
      </c>
      <c r="D197" s="11">
        <v>51.33</v>
      </c>
      <c r="E197" s="11"/>
      <c r="F197" s="11">
        <v>50.727449078564497</v>
      </c>
      <c r="G197" s="11">
        <f>Forecast_calculation!D196</f>
        <v>53.855530841196014</v>
      </c>
      <c r="H197" s="13">
        <f>IF((D197=""),"",ABS((D197-'Election result'!$C$3)))</f>
        <v>0.63212360782481625</v>
      </c>
      <c r="I197" s="13" t="str">
        <f>IF((E197=""),"",ABS((E197-'Election result'!$C$3)))</f>
        <v/>
      </c>
      <c r="J197" s="13">
        <f>IF((F197=""),"",ABS((F197-'Election result'!$C$3)))</f>
        <v>1.2346745292603174</v>
      </c>
      <c r="K197" s="13">
        <f>IF((G197=""),"",ABS((G197-'Election result'!$C$3)))</f>
        <v>1.8934072333711995</v>
      </c>
      <c r="L197" s="1"/>
    </row>
    <row r="198" spans="1:12" ht="12" hidden="1" outlineLevel="1">
      <c r="A198" s="1">
        <v>471</v>
      </c>
      <c r="B198" s="1">
        <v>7</v>
      </c>
      <c r="C198" s="8">
        <v>40748</v>
      </c>
      <c r="D198" s="11">
        <v>51.28</v>
      </c>
      <c r="E198" s="11"/>
      <c r="F198" s="11">
        <v>50.776699029126199</v>
      </c>
      <c r="G198" s="11">
        <f>Forecast_calculation!D197</f>
        <v>53.855530841196014</v>
      </c>
      <c r="H198" s="13">
        <f>IF((D198=""),"",ABS((D198-'Election result'!$C$3)))</f>
        <v>0.6821236078248134</v>
      </c>
      <c r="I198" s="13" t="str">
        <f>IF((E198=""),"",ABS((E198-'Election result'!$C$3)))</f>
        <v/>
      </c>
      <c r="J198" s="13">
        <f>IF((F198=""),"",ABS((F198-'Election result'!$C$3)))</f>
        <v>1.1854245786986155</v>
      </c>
      <c r="K198" s="13">
        <f>IF((G198=""),"",ABS((G198-'Election result'!$C$3)))</f>
        <v>1.8934072333711995</v>
      </c>
      <c r="L198" s="1"/>
    </row>
    <row r="199" spans="1:12" ht="12" hidden="1" outlineLevel="1">
      <c r="A199" s="1">
        <v>470</v>
      </c>
      <c r="B199" s="1">
        <v>7</v>
      </c>
      <c r="C199" s="8">
        <v>40749</v>
      </c>
      <c r="D199" s="11">
        <v>51.23</v>
      </c>
      <c r="E199" s="11"/>
      <c r="F199" s="11">
        <v>50.776699029126199</v>
      </c>
      <c r="G199" s="11">
        <f>Forecast_calculation!D198</f>
        <v>53.855530841196014</v>
      </c>
      <c r="H199" s="13">
        <f>IF((D199=""),"",ABS((D199-'Election result'!$C$3)))</f>
        <v>0.73212360782481767</v>
      </c>
      <c r="I199" s="13" t="str">
        <f>IF((E199=""),"",ABS((E199-'Election result'!$C$3)))</f>
        <v/>
      </c>
      <c r="J199" s="13">
        <f>IF((F199=""),"",ABS((F199-'Election result'!$C$3)))</f>
        <v>1.1854245786986155</v>
      </c>
      <c r="K199" s="13">
        <f>IF((G199=""),"",ABS((G199-'Election result'!$C$3)))</f>
        <v>1.8934072333711995</v>
      </c>
      <c r="L199" s="1"/>
    </row>
    <row r="200" spans="1:12" ht="12" hidden="1" outlineLevel="1">
      <c r="A200" s="1">
        <v>469</v>
      </c>
      <c r="B200" s="1">
        <v>7</v>
      </c>
      <c r="C200" s="8">
        <v>40750</v>
      </c>
      <c r="D200" s="11">
        <v>51.28</v>
      </c>
      <c r="E200" s="11"/>
      <c r="F200" s="11">
        <v>52.047952047952002</v>
      </c>
      <c r="G200" s="11">
        <f>Forecast_calculation!D199</f>
        <v>53.855530841196014</v>
      </c>
      <c r="H200" s="13">
        <f>IF((D200=""),"",ABS((D200-'Election result'!$C$3)))</f>
        <v>0.6821236078248134</v>
      </c>
      <c r="I200" s="13" t="str">
        <f>IF((E200=""),"",ABS((E200-'Election result'!$C$3)))</f>
        <v/>
      </c>
      <c r="J200" s="13">
        <f>IF((F200=""),"",ABS((F200-'Election result'!$C$3)))</f>
        <v>8.5828440127187378E-2</v>
      </c>
      <c r="K200" s="13">
        <f>IF((G200=""),"",ABS((G200-'Election result'!$C$3)))</f>
        <v>1.8934072333711995</v>
      </c>
      <c r="L200" s="1"/>
    </row>
    <row r="201" spans="1:12" ht="12" hidden="1" outlineLevel="1">
      <c r="A201" s="1">
        <v>468</v>
      </c>
      <c r="B201" s="1">
        <v>7</v>
      </c>
      <c r="C201" s="8">
        <v>40751</v>
      </c>
      <c r="D201" s="11">
        <v>51.23</v>
      </c>
      <c r="E201" s="11"/>
      <c r="F201" s="11">
        <v>52.047952047952002</v>
      </c>
      <c r="G201" s="11">
        <f>Forecast_calculation!D200</f>
        <v>53.855530841196014</v>
      </c>
      <c r="H201" s="13">
        <f>IF((D201=""),"",ABS((D201-'Election result'!$C$3)))</f>
        <v>0.73212360782481767</v>
      </c>
      <c r="I201" s="13" t="str">
        <f>IF((E201=""),"",ABS((E201-'Election result'!$C$3)))</f>
        <v/>
      </c>
      <c r="J201" s="13">
        <f>IF((F201=""),"",ABS((F201-'Election result'!$C$3)))</f>
        <v>8.5828440127187378E-2</v>
      </c>
      <c r="K201" s="13">
        <f>IF((G201=""),"",ABS((G201-'Election result'!$C$3)))</f>
        <v>1.8934072333711995</v>
      </c>
      <c r="L201" s="1"/>
    </row>
    <row r="202" spans="1:12" ht="12" hidden="1" outlineLevel="1">
      <c r="A202" s="1">
        <v>467</v>
      </c>
      <c r="B202" s="1">
        <v>7</v>
      </c>
      <c r="C202" s="8">
        <v>40752</v>
      </c>
      <c r="D202" s="11">
        <v>51.23</v>
      </c>
      <c r="E202" s="11"/>
      <c r="F202" s="11">
        <v>51.948051948051997</v>
      </c>
      <c r="G202" s="11">
        <f>Forecast_calculation!D201</f>
        <v>53.855530841196014</v>
      </c>
      <c r="H202" s="13">
        <f>IF((D202=""),"",ABS((D202-'Election result'!$C$3)))</f>
        <v>0.73212360782481767</v>
      </c>
      <c r="I202" s="13" t="str">
        <f>IF((E202=""),"",ABS((E202-'Election result'!$C$3)))</f>
        <v/>
      </c>
      <c r="J202" s="13">
        <f>IF((F202=""),"",ABS((F202-'Election result'!$C$3)))</f>
        <v>1.4071659772817213E-2</v>
      </c>
      <c r="K202" s="13">
        <f>IF((G202=""),"",ABS((G202-'Election result'!$C$3)))</f>
        <v>1.8934072333711995</v>
      </c>
      <c r="L202" s="1"/>
    </row>
    <row r="203" spans="1:12" ht="12" hidden="1" outlineLevel="1">
      <c r="A203" s="1">
        <v>466</v>
      </c>
      <c r="B203" s="1">
        <v>7</v>
      </c>
      <c r="C203" s="8">
        <v>40753</v>
      </c>
      <c r="D203" s="11">
        <v>51.45</v>
      </c>
      <c r="E203" s="11"/>
      <c r="F203" s="11">
        <v>52.889324191968697</v>
      </c>
      <c r="G203" s="11">
        <f>Forecast_calculation!D202</f>
        <v>53.855530841196014</v>
      </c>
      <c r="H203" s="13">
        <f>IF((D203=""),"",ABS((D203-'Election result'!$C$3)))</f>
        <v>0.5121236078248117</v>
      </c>
      <c r="I203" s="13" t="str">
        <f>IF((E203=""),"",ABS((E203-'Election result'!$C$3)))</f>
        <v/>
      </c>
      <c r="J203" s="13">
        <f>IF((F203=""),"",ABS((F203-'Election result'!$C$3)))</f>
        <v>0.92720058414388262</v>
      </c>
      <c r="K203" s="13">
        <f>IF((G203=""),"",ABS((G203-'Election result'!$C$3)))</f>
        <v>1.8934072333711995</v>
      </c>
      <c r="L203" s="1"/>
    </row>
    <row r="204" spans="1:12" ht="12" hidden="1" outlineLevel="1">
      <c r="A204" s="1">
        <v>465</v>
      </c>
      <c r="B204" s="1">
        <v>7</v>
      </c>
      <c r="C204" s="8">
        <v>40754</v>
      </c>
      <c r="D204" s="11">
        <v>51.53</v>
      </c>
      <c r="E204" s="11"/>
      <c r="F204" s="11">
        <v>52.889324191968697</v>
      </c>
      <c r="G204" s="11">
        <f>Forecast_calculation!D203</f>
        <v>53.855530841196014</v>
      </c>
      <c r="H204" s="13">
        <f>IF((D204=""),"",ABS((D204-'Election result'!$C$3)))</f>
        <v>0.4321236078248134</v>
      </c>
      <c r="I204" s="13" t="str">
        <f>IF((E204=""),"",ABS((E204-'Election result'!$C$3)))</f>
        <v/>
      </c>
      <c r="J204" s="13">
        <f>IF((F204=""),"",ABS((F204-'Election result'!$C$3)))</f>
        <v>0.92720058414388262</v>
      </c>
      <c r="K204" s="13">
        <f>IF((G204=""),"",ABS((G204-'Election result'!$C$3)))</f>
        <v>1.8934072333711995</v>
      </c>
      <c r="L204" s="1"/>
    </row>
    <row r="205" spans="1:12" ht="12" hidden="1" outlineLevel="1">
      <c r="A205" s="1">
        <v>464</v>
      </c>
      <c r="B205" s="1">
        <v>7</v>
      </c>
      <c r="C205" s="8">
        <v>40755</v>
      </c>
      <c r="D205" s="11">
        <v>51.63</v>
      </c>
      <c r="E205" s="11"/>
      <c r="F205" s="11">
        <v>52.889324191968697</v>
      </c>
      <c r="G205" s="11">
        <f>Forecast_calculation!D204</f>
        <v>53.855530841196014</v>
      </c>
      <c r="H205" s="13">
        <f>IF((D205=""),"",ABS((D205-'Election result'!$C$3)))</f>
        <v>0.33212360782481198</v>
      </c>
      <c r="I205" s="13" t="str">
        <f>IF((E205=""),"",ABS((E205-'Election result'!$C$3)))</f>
        <v/>
      </c>
      <c r="J205" s="13">
        <f>IF((F205=""),"",ABS((F205-'Election result'!$C$3)))</f>
        <v>0.92720058414388262</v>
      </c>
      <c r="K205" s="13">
        <f>IF((G205=""),"",ABS((G205-'Election result'!$C$3)))</f>
        <v>1.8934072333711995</v>
      </c>
      <c r="L205" s="1"/>
    </row>
    <row r="206" spans="1:12" ht="12" hidden="1" outlineLevel="1">
      <c r="A206" s="1">
        <v>463</v>
      </c>
      <c r="B206" s="1">
        <v>8</v>
      </c>
      <c r="C206" s="8">
        <v>40756</v>
      </c>
      <c r="D206" s="11">
        <v>51.63</v>
      </c>
      <c r="E206" s="11"/>
      <c r="F206" s="11">
        <v>50.949050949050999</v>
      </c>
      <c r="G206" s="11">
        <f>Forecast_calculation!D205</f>
        <v>53.855530841196014</v>
      </c>
      <c r="H206" s="13">
        <f>IF((D206=""),"",ABS((D206-'Election result'!$C$3)))</f>
        <v>0.33212360782481198</v>
      </c>
      <c r="I206" s="13" t="str">
        <f>IF((E206=""),"",ABS((E206-'Election result'!$C$3)))</f>
        <v/>
      </c>
      <c r="J206" s="13">
        <f>IF((F206=""),"",ABS((F206-'Election result'!$C$3)))</f>
        <v>1.0130726587738152</v>
      </c>
      <c r="K206" s="13">
        <f>IF((G206=""),"",ABS((G206-'Election result'!$C$3)))</f>
        <v>1.8934072333711995</v>
      </c>
      <c r="L206" s="1"/>
    </row>
    <row r="207" spans="1:12" ht="12" hidden="1" outlineLevel="1">
      <c r="A207" s="1">
        <v>462</v>
      </c>
      <c r="B207" s="1">
        <v>8</v>
      </c>
      <c r="C207" s="8">
        <v>40757</v>
      </c>
      <c r="D207" s="11">
        <v>51.58</v>
      </c>
      <c r="E207" s="11"/>
      <c r="F207" s="11">
        <v>50.645481628599804</v>
      </c>
      <c r="G207" s="11">
        <f>Forecast_calculation!D206</f>
        <v>53.855530841196014</v>
      </c>
      <c r="H207" s="13">
        <f>IF((D207=""),"",ABS((D207-'Election result'!$C$3)))</f>
        <v>0.38212360782481625</v>
      </c>
      <c r="I207" s="13" t="str">
        <f>IF((E207=""),"",ABS((E207-'Election result'!$C$3)))</f>
        <v/>
      </c>
      <c r="J207" s="13">
        <f>IF((F207=""),"",ABS((F207-'Election result'!$C$3)))</f>
        <v>1.316641979225011</v>
      </c>
      <c r="K207" s="13">
        <f>IF((G207=""),"",ABS((G207-'Election result'!$C$3)))</f>
        <v>1.8934072333711995</v>
      </c>
      <c r="L207" s="1"/>
    </row>
    <row r="208" spans="1:12" ht="12" hidden="1" outlineLevel="1">
      <c r="A208" s="1">
        <v>461</v>
      </c>
      <c r="B208" s="1">
        <v>8</v>
      </c>
      <c r="C208" s="8">
        <v>40758</v>
      </c>
      <c r="D208" s="11">
        <v>51.6</v>
      </c>
      <c r="E208" s="11"/>
      <c r="F208" s="11">
        <v>50.645481628599804</v>
      </c>
      <c r="G208" s="11">
        <f>Forecast_calculation!D207</f>
        <v>54.611371588837208</v>
      </c>
      <c r="H208" s="13">
        <f>IF((D208=""),"",ABS((D208-'Election result'!$C$3)))</f>
        <v>0.36212360782481312</v>
      </c>
      <c r="I208" s="13" t="str">
        <f>IF((E208=""),"",ABS((E208-'Election result'!$C$3)))</f>
        <v/>
      </c>
      <c r="J208" s="13">
        <f>IF((F208=""),"",ABS((F208-'Election result'!$C$3)))</f>
        <v>1.316641979225011</v>
      </c>
      <c r="K208" s="13">
        <f>IF((G208=""),"",ABS((G208-'Election result'!$C$3)))</f>
        <v>2.6492479810123939</v>
      </c>
      <c r="L208" s="1"/>
    </row>
    <row r="209" spans="1:12" ht="12" hidden="1" outlineLevel="1">
      <c r="A209" s="1">
        <v>460</v>
      </c>
      <c r="B209" s="1">
        <v>8</v>
      </c>
      <c r="C209" s="8">
        <v>40759</v>
      </c>
      <c r="D209" s="11">
        <v>51.58</v>
      </c>
      <c r="E209" s="11"/>
      <c r="F209" s="11">
        <v>50.645481628599804</v>
      </c>
      <c r="G209" s="11">
        <f>Forecast_calculation!D208</f>
        <v>54.611371588837208</v>
      </c>
      <c r="H209" s="13">
        <f>IF((D209=""),"",ABS((D209-'Election result'!$C$3)))</f>
        <v>0.38212360782481625</v>
      </c>
      <c r="I209" s="13" t="str">
        <f>IF((E209=""),"",ABS((E209-'Election result'!$C$3)))</f>
        <v/>
      </c>
      <c r="J209" s="13">
        <f>IF((F209=""),"",ABS((F209-'Election result'!$C$3)))</f>
        <v>1.316641979225011</v>
      </c>
      <c r="K209" s="13">
        <f>IF((G209=""),"",ABS((G209-'Election result'!$C$3)))</f>
        <v>2.6492479810123939</v>
      </c>
      <c r="L209" s="1"/>
    </row>
    <row r="210" spans="1:12" ht="12" hidden="1" outlineLevel="1">
      <c r="A210" s="1">
        <v>459</v>
      </c>
      <c r="B210" s="1">
        <v>8</v>
      </c>
      <c r="C210" s="8">
        <v>40760</v>
      </c>
      <c r="D210" s="11">
        <v>51.38</v>
      </c>
      <c r="E210" s="11"/>
      <c r="F210" s="11">
        <v>47.619047619047599</v>
      </c>
      <c r="G210" s="11">
        <f>Forecast_calculation!D209</f>
        <v>54.611371588837208</v>
      </c>
      <c r="H210" s="13">
        <f>IF((D210=""),"",ABS((D210-'Election result'!$C$3)))</f>
        <v>0.58212360782481198</v>
      </c>
      <c r="I210" s="13" t="str">
        <f>IF((E210=""),"",ABS((E210-'Election result'!$C$3)))</f>
        <v/>
      </c>
      <c r="J210" s="13">
        <f>IF((F210=""),"",ABS((F210-'Election result'!$C$3)))</f>
        <v>4.3430759887772155</v>
      </c>
      <c r="K210" s="13">
        <f>IF((G210=""),"",ABS((G210-'Election result'!$C$3)))</f>
        <v>2.6492479810123939</v>
      </c>
      <c r="L210" s="1"/>
    </row>
    <row r="211" spans="1:12" ht="12" hidden="1" outlineLevel="1">
      <c r="A211" s="1">
        <v>458</v>
      </c>
      <c r="B211" s="1">
        <v>8</v>
      </c>
      <c r="C211" s="8">
        <v>40761</v>
      </c>
      <c r="D211" s="11">
        <v>51.18</v>
      </c>
      <c r="E211" s="11"/>
      <c r="F211" s="11">
        <v>47.619047619047599</v>
      </c>
      <c r="G211" s="11">
        <f>Forecast_calculation!D210</f>
        <v>54.611371588837208</v>
      </c>
      <c r="H211" s="13">
        <f>IF((D211=""),"",ABS((D211-'Election result'!$C$3)))</f>
        <v>0.78212360782481483</v>
      </c>
      <c r="I211" s="13" t="str">
        <f>IF((E211=""),"",ABS((E211-'Election result'!$C$3)))</f>
        <v/>
      </c>
      <c r="J211" s="13">
        <f>IF((F211=""),"",ABS((F211-'Election result'!$C$3)))</f>
        <v>4.3430759887772155</v>
      </c>
      <c r="K211" s="13">
        <f>IF((G211=""),"",ABS((G211-'Election result'!$C$3)))</f>
        <v>2.6492479810123939</v>
      </c>
      <c r="L211" s="1"/>
    </row>
    <row r="212" spans="1:12" ht="12" hidden="1" outlineLevel="1">
      <c r="A212" s="1">
        <v>457</v>
      </c>
      <c r="B212" s="1">
        <v>8</v>
      </c>
      <c r="C212" s="8">
        <v>40762</v>
      </c>
      <c r="D212" s="11">
        <v>51</v>
      </c>
      <c r="E212" s="11"/>
      <c r="F212" s="11">
        <v>47.619047619047599</v>
      </c>
      <c r="G212" s="11">
        <f>Forecast_calculation!D211</f>
        <v>54.611371588837208</v>
      </c>
      <c r="H212" s="13">
        <f>IF((D212=""),"",ABS((D212-'Election result'!$C$3)))</f>
        <v>0.96212360782481454</v>
      </c>
      <c r="I212" s="13" t="str">
        <f>IF((E212=""),"",ABS((E212-'Election result'!$C$3)))</f>
        <v/>
      </c>
      <c r="J212" s="13">
        <f>IF((F212=""),"",ABS((F212-'Election result'!$C$3)))</f>
        <v>4.3430759887772155</v>
      </c>
      <c r="K212" s="13">
        <f>IF((G212=""),"",ABS((G212-'Election result'!$C$3)))</f>
        <v>2.6492479810123939</v>
      </c>
      <c r="L212" s="1"/>
    </row>
    <row r="213" spans="1:12" ht="12" hidden="1" outlineLevel="1">
      <c r="A213" s="1">
        <v>456</v>
      </c>
      <c r="B213" s="1">
        <v>8</v>
      </c>
      <c r="C213" s="8">
        <v>40763</v>
      </c>
      <c r="D213" s="11">
        <v>50.88</v>
      </c>
      <c r="E213" s="11"/>
      <c r="F213" s="11">
        <v>47.619047619047599</v>
      </c>
      <c r="G213" s="11">
        <f>Forecast_calculation!D212</f>
        <v>54.611371588837208</v>
      </c>
      <c r="H213" s="13">
        <f>IF((D213=""),"",ABS((D213-'Election result'!$C$3)))</f>
        <v>1.082123607824812</v>
      </c>
      <c r="I213" s="13" t="str">
        <f>IF((E213=""),"",ABS((E213-'Election result'!$C$3)))</f>
        <v/>
      </c>
      <c r="J213" s="13">
        <f>IF((F213=""),"",ABS((F213-'Election result'!$C$3)))</f>
        <v>4.3430759887772155</v>
      </c>
      <c r="K213" s="13">
        <f>IF((G213=""),"",ABS((G213-'Election result'!$C$3)))</f>
        <v>2.6492479810123939</v>
      </c>
      <c r="L213" s="1"/>
    </row>
    <row r="214" spans="1:12" ht="12" hidden="1" outlineLevel="1">
      <c r="A214" s="1">
        <v>455</v>
      </c>
      <c r="B214" s="1">
        <v>8</v>
      </c>
      <c r="C214" s="8">
        <v>40764</v>
      </c>
      <c r="D214" s="11">
        <v>50.95</v>
      </c>
      <c r="E214" s="11"/>
      <c r="F214" s="11">
        <v>47.619047619047599</v>
      </c>
      <c r="G214" s="11">
        <f>Forecast_calculation!D213</f>
        <v>54.611371588837208</v>
      </c>
      <c r="H214" s="13">
        <f>IF((D214=""),"",ABS((D214-'Election result'!$C$3)))</f>
        <v>1.0121236078248117</v>
      </c>
      <c r="I214" s="13" t="str">
        <f>IF((E214=""),"",ABS((E214-'Election result'!$C$3)))</f>
        <v/>
      </c>
      <c r="J214" s="13">
        <f>IF((F214=""),"",ABS((F214-'Election result'!$C$3)))</f>
        <v>4.3430759887772155</v>
      </c>
      <c r="K214" s="13">
        <f>IF((G214=""),"",ABS((G214-'Election result'!$C$3)))</f>
        <v>2.6492479810123939</v>
      </c>
      <c r="L214" s="1"/>
    </row>
    <row r="215" spans="1:12" ht="12" hidden="1" outlineLevel="1">
      <c r="A215" s="1">
        <v>454</v>
      </c>
      <c r="B215" s="1">
        <v>8</v>
      </c>
      <c r="C215" s="8">
        <v>40765</v>
      </c>
      <c r="D215" s="11">
        <v>50.95</v>
      </c>
      <c r="E215" s="11"/>
      <c r="F215" s="11">
        <v>47.619047619047599</v>
      </c>
      <c r="G215" s="11">
        <f>Forecast_calculation!D214</f>
        <v>54.611371588837208</v>
      </c>
      <c r="H215" s="13">
        <f>IF((D215=""),"",ABS((D215-'Election result'!$C$3)))</f>
        <v>1.0121236078248117</v>
      </c>
      <c r="I215" s="13" t="str">
        <f>IF((E215=""),"",ABS((E215-'Election result'!$C$3)))</f>
        <v/>
      </c>
      <c r="J215" s="13">
        <f>IF((F215=""),"",ABS((F215-'Election result'!$C$3)))</f>
        <v>4.3430759887772155</v>
      </c>
      <c r="K215" s="13">
        <f>IF((G215=""),"",ABS((G215-'Election result'!$C$3)))</f>
        <v>2.6492479810123939</v>
      </c>
      <c r="L215" s="1"/>
    </row>
    <row r="216" spans="1:12" ht="12" hidden="1" outlineLevel="1">
      <c r="A216" s="1">
        <v>453</v>
      </c>
      <c r="B216" s="1">
        <v>8</v>
      </c>
      <c r="C216" s="8">
        <v>40766</v>
      </c>
      <c r="D216" s="11">
        <v>50.83</v>
      </c>
      <c r="E216" s="11"/>
      <c r="F216" s="11">
        <v>47.619047619047599</v>
      </c>
      <c r="G216" s="11">
        <f>Forecast_calculation!D215</f>
        <v>54.611371588837208</v>
      </c>
      <c r="H216" s="13">
        <f>IF((D216=""),"",ABS((D216-'Election result'!$C$3)))</f>
        <v>1.1321236078248162</v>
      </c>
      <c r="I216" s="13" t="str">
        <f>IF((E216=""),"",ABS((E216-'Election result'!$C$3)))</f>
        <v/>
      </c>
      <c r="J216" s="13">
        <f>IF((F216=""),"",ABS((F216-'Election result'!$C$3)))</f>
        <v>4.3430759887772155</v>
      </c>
      <c r="K216" s="13">
        <f>IF((G216=""),"",ABS((G216-'Election result'!$C$3)))</f>
        <v>2.6492479810123939</v>
      </c>
      <c r="L216" s="1"/>
    </row>
    <row r="217" spans="1:12" ht="12" hidden="1" outlineLevel="1">
      <c r="A217" s="1">
        <v>452</v>
      </c>
      <c r="B217" s="1">
        <v>8</v>
      </c>
      <c r="C217" s="8">
        <v>40767</v>
      </c>
      <c r="D217" s="11">
        <v>50.83</v>
      </c>
      <c r="E217" s="11"/>
      <c r="F217" s="11">
        <v>47.619047619047599</v>
      </c>
      <c r="G217" s="11">
        <f>Forecast_calculation!D216</f>
        <v>54.611371588837208</v>
      </c>
      <c r="H217" s="13">
        <f>IF((D217=""),"",ABS((D217-'Election result'!$C$3)))</f>
        <v>1.1321236078248162</v>
      </c>
      <c r="I217" s="13" t="str">
        <f>IF((E217=""),"",ABS((E217-'Election result'!$C$3)))</f>
        <v/>
      </c>
      <c r="J217" s="13">
        <f>IF((F217=""),"",ABS((F217-'Election result'!$C$3)))</f>
        <v>4.3430759887772155</v>
      </c>
      <c r="K217" s="13">
        <f>IF((G217=""),"",ABS((G217-'Election result'!$C$3)))</f>
        <v>2.6492479810123939</v>
      </c>
      <c r="L217" s="1"/>
    </row>
    <row r="218" spans="1:12" ht="12" hidden="1" outlineLevel="1">
      <c r="A218" s="1">
        <v>451</v>
      </c>
      <c r="B218" s="1">
        <v>8</v>
      </c>
      <c r="C218" s="8">
        <v>40768</v>
      </c>
      <c r="D218" s="11">
        <v>50.9</v>
      </c>
      <c r="E218" s="11"/>
      <c r="F218" s="11">
        <v>49.5</v>
      </c>
      <c r="G218" s="11">
        <f>Forecast_calculation!D217</f>
        <v>54.611371588837208</v>
      </c>
      <c r="H218" s="13">
        <f>IF((D218=""),"",ABS((D218-'Election result'!$C$3)))</f>
        <v>1.062123607824816</v>
      </c>
      <c r="I218" s="13" t="str">
        <f>IF((E218=""),"",ABS((E218-'Election result'!$C$3)))</f>
        <v/>
      </c>
      <c r="J218" s="13">
        <f>IF((F218=""),"",ABS((F218-'Election result'!$C$3)))</f>
        <v>2.4621236078248145</v>
      </c>
      <c r="K218" s="13">
        <f>IF((G218=""),"",ABS((G218-'Election result'!$C$3)))</f>
        <v>2.6492479810123939</v>
      </c>
      <c r="L218" s="1"/>
    </row>
    <row r="219" spans="1:12" ht="12" hidden="1" outlineLevel="1">
      <c r="A219" s="1">
        <v>450</v>
      </c>
      <c r="B219" s="1">
        <v>8</v>
      </c>
      <c r="C219" s="8">
        <v>40769</v>
      </c>
      <c r="D219" s="11">
        <v>50.98</v>
      </c>
      <c r="E219" s="11"/>
      <c r="F219" s="11">
        <v>49.5</v>
      </c>
      <c r="G219" s="11">
        <f>Forecast_calculation!D218</f>
        <v>54.611371588837208</v>
      </c>
      <c r="H219" s="13">
        <f>IF((D219=""),"",ABS((D219-'Election result'!$C$3)))</f>
        <v>0.98212360782481767</v>
      </c>
      <c r="I219" s="13" t="str">
        <f>IF((E219=""),"",ABS((E219-'Election result'!$C$3)))</f>
        <v/>
      </c>
      <c r="J219" s="13">
        <f>IF((F219=""),"",ABS((F219-'Election result'!$C$3)))</f>
        <v>2.4621236078248145</v>
      </c>
      <c r="K219" s="13">
        <f>IF((G219=""),"",ABS((G219-'Election result'!$C$3)))</f>
        <v>2.6492479810123939</v>
      </c>
      <c r="L219" s="1"/>
    </row>
    <row r="220" spans="1:12" ht="12" hidden="1" outlineLevel="1">
      <c r="A220" s="1">
        <v>449</v>
      </c>
      <c r="B220" s="1">
        <v>8</v>
      </c>
      <c r="C220" s="8">
        <v>40770</v>
      </c>
      <c r="D220" s="11">
        <v>51.03</v>
      </c>
      <c r="E220" s="11"/>
      <c r="F220" s="11">
        <v>49.5</v>
      </c>
      <c r="G220" s="11">
        <f>Forecast_calculation!D219</f>
        <v>54.611371588837208</v>
      </c>
      <c r="H220" s="13">
        <f>IF((D220=""),"",ABS((D220-'Election result'!$C$3)))</f>
        <v>0.9321236078248134</v>
      </c>
      <c r="I220" s="13" t="str">
        <f>IF((E220=""),"",ABS((E220-'Election result'!$C$3)))</f>
        <v/>
      </c>
      <c r="J220" s="13">
        <f>IF((F220=""),"",ABS((F220-'Election result'!$C$3)))</f>
        <v>2.4621236078248145</v>
      </c>
      <c r="K220" s="13">
        <f>IF((G220=""),"",ABS((G220-'Election result'!$C$3)))</f>
        <v>2.6492479810123939</v>
      </c>
      <c r="L220" s="1"/>
    </row>
    <row r="221" spans="1:12" ht="12" hidden="1" outlineLevel="1">
      <c r="A221" s="1">
        <v>448</v>
      </c>
      <c r="B221" s="1">
        <v>8</v>
      </c>
      <c r="C221" s="8">
        <v>40771</v>
      </c>
      <c r="D221" s="11">
        <v>51.1</v>
      </c>
      <c r="E221" s="11"/>
      <c r="F221" s="11">
        <v>49.5</v>
      </c>
      <c r="G221" s="11">
        <f>Forecast_calculation!D220</f>
        <v>54.611371588837208</v>
      </c>
      <c r="H221" s="13">
        <f>IF((D221=""),"",ABS((D221-'Election result'!$C$3)))</f>
        <v>0.86212360782481312</v>
      </c>
      <c r="I221" s="13" t="str">
        <f>IF((E221=""),"",ABS((E221-'Election result'!$C$3)))</f>
        <v/>
      </c>
      <c r="J221" s="13">
        <f>IF((F221=""),"",ABS((F221-'Election result'!$C$3)))</f>
        <v>2.4621236078248145</v>
      </c>
      <c r="K221" s="13">
        <f>IF((G221=""),"",ABS((G221-'Election result'!$C$3)))</f>
        <v>2.6492479810123939</v>
      </c>
      <c r="L221" s="1"/>
    </row>
    <row r="222" spans="1:12" ht="12" hidden="1" outlineLevel="1">
      <c r="A222" s="1">
        <v>447</v>
      </c>
      <c r="B222" s="1">
        <v>8</v>
      </c>
      <c r="C222" s="8">
        <v>40772</v>
      </c>
      <c r="D222" s="11">
        <v>51.3</v>
      </c>
      <c r="E222" s="11"/>
      <c r="F222" s="11">
        <v>49</v>
      </c>
      <c r="G222" s="11">
        <f>Forecast_calculation!D221</f>
        <v>54.611371588837208</v>
      </c>
      <c r="H222" s="13">
        <f>IF((D222=""),"",ABS((D222-'Election result'!$C$3)))</f>
        <v>0.66212360782481738</v>
      </c>
      <c r="I222" s="13" t="str">
        <f>IF((E222=""),"",ABS((E222-'Election result'!$C$3)))</f>
        <v/>
      </c>
      <c r="J222" s="13">
        <f>IF((F222=""),"",ABS((F222-'Election result'!$C$3)))</f>
        <v>2.9621236078248145</v>
      </c>
      <c r="K222" s="13">
        <f>IF((G222=""),"",ABS((G222-'Election result'!$C$3)))</f>
        <v>2.6492479810123939</v>
      </c>
      <c r="L222" s="1"/>
    </row>
    <row r="223" spans="1:12" ht="12" hidden="1" outlineLevel="1">
      <c r="A223" s="1">
        <v>446</v>
      </c>
      <c r="B223" s="1">
        <v>8</v>
      </c>
      <c r="C223" s="8">
        <v>40773</v>
      </c>
      <c r="D223" s="11">
        <v>51.35</v>
      </c>
      <c r="E223" s="11"/>
      <c r="F223" s="11">
        <v>49.098196392785603</v>
      </c>
      <c r="G223" s="11">
        <f>Forecast_calculation!D222</f>
        <v>54.611371588837208</v>
      </c>
      <c r="H223" s="13">
        <f>IF((D223=""),"",ABS((D223-'Election result'!$C$3)))</f>
        <v>0.61212360782481312</v>
      </c>
      <c r="I223" s="13" t="str">
        <f>IF((E223=""),"",ABS((E223-'Election result'!$C$3)))</f>
        <v/>
      </c>
      <c r="J223" s="13">
        <f>IF((F223=""),"",ABS((F223-'Election result'!$C$3)))</f>
        <v>2.8639272150392117</v>
      </c>
      <c r="K223" s="13">
        <f>IF((G223=""),"",ABS((G223-'Election result'!$C$3)))</f>
        <v>2.6492479810123939</v>
      </c>
      <c r="L223" s="1"/>
    </row>
    <row r="224" spans="1:12" ht="12" hidden="1" outlineLevel="1">
      <c r="A224" s="1">
        <v>445</v>
      </c>
      <c r="B224" s="1">
        <v>8</v>
      </c>
      <c r="C224" s="8">
        <v>40774</v>
      </c>
      <c r="D224" s="11">
        <v>51.4</v>
      </c>
      <c r="E224" s="11"/>
      <c r="F224" s="11">
        <v>49.098196392785603</v>
      </c>
      <c r="G224" s="11">
        <f>Forecast_calculation!D223</f>
        <v>54.611371588837208</v>
      </c>
      <c r="H224" s="13">
        <f>IF((D224=""),"",ABS((D224-'Election result'!$C$3)))</f>
        <v>0.56212360782481596</v>
      </c>
      <c r="I224" s="13" t="str">
        <f>IF((E224=""),"",ABS((E224-'Election result'!$C$3)))</f>
        <v/>
      </c>
      <c r="J224" s="13">
        <f>IF((F224=""),"",ABS((F224-'Election result'!$C$3)))</f>
        <v>2.8639272150392117</v>
      </c>
      <c r="K224" s="13">
        <f>IF((G224=""),"",ABS((G224-'Election result'!$C$3)))</f>
        <v>2.6492479810123939</v>
      </c>
      <c r="L224" s="1"/>
    </row>
    <row r="225" spans="1:12" ht="12" hidden="1" outlineLevel="1">
      <c r="A225" s="1">
        <v>444</v>
      </c>
      <c r="B225" s="1">
        <v>8</v>
      </c>
      <c r="C225" s="8">
        <v>40775</v>
      </c>
      <c r="D225" s="11">
        <v>51.4</v>
      </c>
      <c r="E225" s="11"/>
      <c r="F225" s="11">
        <v>49.098196392785603</v>
      </c>
      <c r="G225" s="11">
        <f>Forecast_calculation!D224</f>
        <v>54.611371588837208</v>
      </c>
      <c r="H225" s="13">
        <f>IF((D225=""),"",ABS((D225-'Election result'!$C$3)))</f>
        <v>0.56212360782481596</v>
      </c>
      <c r="I225" s="13" t="str">
        <f>IF((E225=""),"",ABS((E225-'Election result'!$C$3)))</f>
        <v/>
      </c>
      <c r="J225" s="13">
        <f>IF((F225=""),"",ABS((F225-'Election result'!$C$3)))</f>
        <v>2.8639272150392117</v>
      </c>
      <c r="K225" s="13">
        <f>IF((G225=""),"",ABS((G225-'Election result'!$C$3)))</f>
        <v>2.6492479810123939</v>
      </c>
      <c r="L225" s="1"/>
    </row>
    <row r="226" spans="1:12" ht="12" hidden="1" outlineLevel="1">
      <c r="A226" s="1">
        <v>443</v>
      </c>
      <c r="B226" s="1">
        <v>8</v>
      </c>
      <c r="C226" s="8">
        <v>40776</v>
      </c>
      <c r="D226" s="11">
        <v>51.38</v>
      </c>
      <c r="E226" s="11"/>
      <c r="F226" s="11">
        <v>49.098196392785603</v>
      </c>
      <c r="G226" s="11">
        <f>Forecast_calculation!D225</f>
        <v>54.611371588837208</v>
      </c>
      <c r="H226" s="13">
        <f>IF((D226=""),"",ABS((D226-'Election result'!$C$3)))</f>
        <v>0.58212360782481198</v>
      </c>
      <c r="I226" s="13" t="str">
        <f>IF((E226=""),"",ABS((E226-'Election result'!$C$3)))</f>
        <v/>
      </c>
      <c r="J226" s="13">
        <f>IF((F226=""),"",ABS((F226-'Election result'!$C$3)))</f>
        <v>2.8639272150392117</v>
      </c>
      <c r="K226" s="13">
        <f>IF((G226=""),"",ABS((G226-'Election result'!$C$3)))</f>
        <v>2.6492479810123939</v>
      </c>
      <c r="L226" s="1"/>
    </row>
    <row r="227" spans="1:12" ht="12" hidden="1" outlineLevel="1">
      <c r="A227" s="1">
        <v>442</v>
      </c>
      <c r="B227" s="1">
        <v>8</v>
      </c>
      <c r="C227" s="8">
        <v>40777</v>
      </c>
      <c r="D227" s="11">
        <v>51.35</v>
      </c>
      <c r="E227" s="11"/>
      <c r="F227" s="11">
        <v>49.098196392785603</v>
      </c>
      <c r="G227" s="11">
        <f>Forecast_calculation!D226</f>
        <v>54.611371588837208</v>
      </c>
      <c r="H227" s="13">
        <f>IF((D227=""),"",ABS((D227-'Election result'!$C$3)))</f>
        <v>0.61212360782481312</v>
      </c>
      <c r="I227" s="13" t="str">
        <f>IF((E227=""),"",ABS((E227-'Election result'!$C$3)))</f>
        <v/>
      </c>
      <c r="J227" s="13">
        <f>IF((F227=""),"",ABS((F227-'Election result'!$C$3)))</f>
        <v>2.8639272150392117</v>
      </c>
      <c r="K227" s="13">
        <f>IF((G227=""),"",ABS((G227-'Election result'!$C$3)))</f>
        <v>2.6492479810123939</v>
      </c>
      <c r="L227" s="1"/>
    </row>
    <row r="228" spans="1:12" ht="12" hidden="1" outlineLevel="1">
      <c r="A228" s="1">
        <v>441</v>
      </c>
      <c r="B228" s="1">
        <v>8</v>
      </c>
      <c r="C228" s="8">
        <v>40778</v>
      </c>
      <c r="D228" s="11">
        <v>51.35</v>
      </c>
      <c r="E228" s="11"/>
      <c r="F228" s="11">
        <v>49.355797819623398</v>
      </c>
      <c r="G228" s="11">
        <f>Forecast_calculation!D227</f>
        <v>54.611371588837208</v>
      </c>
      <c r="H228" s="13">
        <f>IF((D228=""),"",ABS((D228-'Election result'!$C$3)))</f>
        <v>0.61212360782481312</v>
      </c>
      <c r="I228" s="13" t="str">
        <f>IF((E228=""),"",ABS((E228-'Election result'!$C$3)))</f>
        <v/>
      </c>
      <c r="J228" s="13">
        <f>IF((F228=""),"",ABS((F228-'Election result'!$C$3)))</f>
        <v>2.606325788201417</v>
      </c>
      <c r="K228" s="13">
        <f>IF((G228=""),"",ABS((G228-'Election result'!$C$3)))</f>
        <v>2.6492479810123939</v>
      </c>
      <c r="L228" s="1"/>
    </row>
    <row r="229" spans="1:12" ht="12" hidden="1" outlineLevel="1">
      <c r="A229" s="1">
        <v>440</v>
      </c>
      <c r="B229" s="1">
        <v>8</v>
      </c>
      <c r="C229" s="8">
        <v>40779</v>
      </c>
      <c r="D229" s="11">
        <v>51.13</v>
      </c>
      <c r="E229" s="11"/>
      <c r="F229" s="11">
        <v>49.355797819623398</v>
      </c>
      <c r="G229" s="11">
        <f>Forecast_calculation!D228</f>
        <v>54.611371588837208</v>
      </c>
      <c r="H229" s="13">
        <f>IF((D229=""),"",ABS((D229-'Election result'!$C$3)))</f>
        <v>0.83212360782481198</v>
      </c>
      <c r="I229" s="13" t="str">
        <f>IF((E229=""),"",ABS((E229-'Election result'!$C$3)))</f>
        <v/>
      </c>
      <c r="J229" s="13">
        <f>IF((F229=""),"",ABS((F229-'Election result'!$C$3)))</f>
        <v>2.606325788201417</v>
      </c>
      <c r="K229" s="13">
        <f>IF((G229=""),"",ABS((G229-'Election result'!$C$3)))</f>
        <v>2.6492479810123939</v>
      </c>
      <c r="L229" s="1"/>
    </row>
    <row r="230" spans="1:12" ht="12" hidden="1" outlineLevel="1">
      <c r="A230" s="1">
        <v>439</v>
      </c>
      <c r="B230" s="1">
        <v>8</v>
      </c>
      <c r="C230" s="8">
        <v>40780</v>
      </c>
      <c r="D230" s="11">
        <v>51.15</v>
      </c>
      <c r="E230" s="11"/>
      <c r="F230" s="11">
        <v>49.355797819623398</v>
      </c>
      <c r="G230" s="11">
        <f>Forecast_calculation!D229</f>
        <v>54.611371588837208</v>
      </c>
      <c r="H230" s="13">
        <f>IF((D230=""),"",ABS((D230-'Election result'!$C$3)))</f>
        <v>0.81212360782481596</v>
      </c>
      <c r="I230" s="13" t="str">
        <f>IF((E230=""),"",ABS((E230-'Election result'!$C$3)))</f>
        <v/>
      </c>
      <c r="J230" s="13">
        <f>IF((F230=""),"",ABS((F230-'Election result'!$C$3)))</f>
        <v>2.606325788201417</v>
      </c>
      <c r="K230" s="13">
        <f>IF((G230=""),"",ABS((G230-'Election result'!$C$3)))</f>
        <v>2.6492479810123939</v>
      </c>
      <c r="L230" s="1"/>
    </row>
    <row r="231" spans="1:12" ht="12" hidden="1" outlineLevel="1">
      <c r="A231" s="1">
        <v>438</v>
      </c>
      <c r="B231" s="1">
        <v>8</v>
      </c>
      <c r="C231" s="8">
        <v>40781</v>
      </c>
      <c r="D231" s="11">
        <v>51.2</v>
      </c>
      <c r="E231" s="11"/>
      <c r="F231" s="11">
        <v>49.355797819623398</v>
      </c>
      <c r="G231" s="11">
        <f>Forecast_calculation!D230</f>
        <v>54.611371588837208</v>
      </c>
      <c r="H231" s="13">
        <f>IF((D231=""),"",ABS((D231-'Election result'!$C$3)))</f>
        <v>0.7621236078248117</v>
      </c>
      <c r="I231" s="13" t="str">
        <f>IF((E231=""),"",ABS((E231-'Election result'!$C$3)))</f>
        <v/>
      </c>
      <c r="J231" s="13">
        <f>IF((F231=""),"",ABS((F231-'Election result'!$C$3)))</f>
        <v>2.606325788201417</v>
      </c>
      <c r="K231" s="13">
        <f>IF((G231=""),"",ABS((G231-'Election result'!$C$3)))</f>
        <v>2.6492479810123939</v>
      </c>
      <c r="L231" s="1"/>
    </row>
    <row r="232" spans="1:12" ht="12" hidden="1" outlineLevel="1">
      <c r="A232" s="1">
        <v>437</v>
      </c>
      <c r="B232" s="1">
        <v>8</v>
      </c>
      <c r="C232" s="8">
        <v>40782</v>
      </c>
      <c r="D232" s="11">
        <v>51.23</v>
      </c>
      <c r="E232" s="11"/>
      <c r="F232" s="11">
        <v>49.355797819623398</v>
      </c>
      <c r="G232" s="11">
        <f>Forecast_calculation!D231</f>
        <v>54.611371588837208</v>
      </c>
      <c r="H232" s="13">
        <f>IF((D232=""),"",ABS((D232-'Election result'!$C$3)))</f>
        <v>0.73212360782481767</v>
      </c>
      <c r="I232" s="13" t="str">
        <f>IF((E232=""),"",ABS((E232-'Election result'!$C$3)))</f>
        <v/>
      </c>
      <c r="J232" s="13">
        <f>IF((F232=""),"",ABS((F232-'Election result'!$C$3)))</f>
        <v>2.606325788201417</v>
      </c>
      <c r="K232" s="13">
        <f>IF((G232=""),"",ABS((G232-'Election result'!$C$3)))</f>
        <v>2.6492479810123939</v>
      </c>
      <c r="L232" s="1"/>
    </row>
    <row r="233" spans="1:12" ht="12" hidden="1" outlineLevel="1">
      <c r="A233" s="1">
        <v>436</v>
      </c>
      <c r="B233" s="1">
        <v>8</v>
      </c>
      <c r="C233" s="8">
        <v>40783</v>
      </c>
      <c r="D233" s="11">
        <v>51.25</v>
      </c>
      <c r="E233" s="11"/>
      <c r="F233" s="11">
        <v>49.7502497502498</v>
      </c>
      <c r="G233" s="11">
        <f>Forecast_calculation!D232</f>
        <v>54.611371588837208</v>
      </c>
      <c r="H233" s="13">
        <f>IF((D233=""),"",ABS((D233-'Election result'!$C$3)))</f>
        <v>0.71212360782481454</v>
      </c>
      <c r="I233" s="13" t="str">
        <f>IF((E233=""),"",ABS((E233-'Election result'!$C$3)))</f>
        <v/>
      </c>
      <c r="J233" s="13">
        <f>IF((F233=""),"",ABS((F233-'Election result'!$C$3)))</f>
        <v>2.2118738575750143</v>
      </c>
      <c r="K233" s="13">
        <f>IF((G233=""),"",ABS((G233-'Election result'!$C$3)))</f>
        <v>2.6492479810123939</v>
      </c>
      <c r="L233" s="1"/>
    </row>
    <row r="234" spans="1:12" ht="12" hidden="1" outlineLevel="1">
      <c r="A234" s="1">
        <v>435</v>
      </c>
      <c r="B234" s="1">
        <v>8</v>
      </c>
      <c r="C234" s="8">
        <v>40784</v>
      </c>
      <c r="D234" s="11">
        <v>51.28</v>
      </c>
      <c r="E234" s="11"/>
      <c r="F234" s="11">
        <v>49.7502497502498</v>
      </c>
      <c r="G234" s="11">
        <f>Forecast_calculation!D233</f>
        <v>54.611371588837208</v>
      </c>
      <c r="H234" s="13">
        <f>IF((D234=""),"",ABS((D234-'Election result'!$C$3)))</f>
        <v>0.6821236078248134</v>
      </c>
      <c r="I234" s="13" t="str">
        <f>IF((E234=""),"",ABS((E234-'Election result'!$C$3)))</f>
        <v/>
      </c>
      <c r="J234" s="13">
        <f>IF((F234=""),"",ABS((F234-'Election result'!$C$3)))</f>
        <v>2.2118738575750143</v>
      </c>
      <c r="K234" s="13">
        <f>IF((G234=""),"",ABS((G234-'Election result'!$C$3)))</f>
        <v>2.6492479810123939</v>
      </c>
      <c r="L234" s="1"/>
    </row>
    <row r="235" spans="1:12" ht="12" hidden="1" outlineLevel="1">
      <c r="A235" s="1">
        <v>434</v>
      </c>
      <c r="B235" s="1">
        <v>8</v>
      </c>
      <c r="C235" s="8">
        <v>40785</v>
      </c>
      <c r="D235" s="11">
        <v>51.25</v>
      </c>
      <c r="E235" s="11"/>
      <c r="F235" s="11">
        <v>48.697394789579199</v>
      </c>
      <c r="G235" s="11">
        <f>Forecast_calculation!D234</f>
        <v>54.611371588837208</v>
      </c>
      <c r="H235" s="13">
        <f>IF((D235=""),"",ABS((D235-'Election result'!$C$3)))</f>
        <v>0.71212360782481454</v>
      </c>
      <c r="I235" s="13" t="str">
        <f>IF((E235=""),"",ABS((E235-'Election result'!$C$3)))</f>
        <v/>
      </c>
      <c r="J235" s="13">
        <f>IF((F235=""),"",ABS((F235-'Election result'!$C$3)))</f>
        <v>3.2647288182456151</v>
      </c>
      <c r="K235" s="13">
        <f>IF((G235=""),"",ABS((G235-'Election result'!$C$3)))</f>
        <v>2.6492479810123939</v>
      </c>
      <c r="L235" s="1"/>
    </row>
    <row r="236" spans="1:12" ht="12" hidden="1" outlineLevel="1">
      <c r="A236" s="1">
        <v>433</v>
      </c>
      <c r="B236" s="1">
        <v>8</v>
      </c>
      <c r="C236" s="8">
        <v>40786</v>
      </c>
      <c r="D236" s="11">
        <v>51.13</v>
      </c>
      <c r="E236" s="11"/>
      <c r="F236" s="11">
        <v>48.697394789579199</v>
      </c>
      <c r="G236" s="11">
        <f>Forecast_calculation!D235</f>
        <v>54.611371588837208</v>
      </c>
      <c r="H236" s="13">
        <f>IF((D236=""),"",ABS((D236-'Election result'!$C$3)))</f>
        <v>0.83212360782481198</v>
      </c>
      <c r="I236" s="13" t="str">
        <f>IF((E236=""),"",ABS((E236-'Election result'!$C$3)))</f>
        <v/>
      </c>
      <c r="J236" s="13">
        <f>IF((F236=""),"",ABS((F236-'Election result'!$C$3)))</f>
        <v>3.2647288182456151</v>
      </c>
      <c r="K236" s="13">
        <f>IF((G236=""),"",ABS((G236-'Election result'!$C$3)))</f>
        <v>2.6492479810123939</v>
      </c>
      <c r="L236" s="1"/>
    </row>
    <row r="237" spans="1:12" ht="12" hidden="1" outlineLevel="1">
      <c r="A237" s="1">
        <v>432</v>
      </c>
      <c r="B237" s="1">
        <v>9</v>
      </c>
      <c r="C237" s="8">
        <v>40787</v>
      </c>
      <c r="D237" s="11">
        <v>51.05</v>
      </c>
      <c r="E237" s="11"/>
      <c r="F237" s="11">
        <v>48.697394789579199</v>
      </c>
      <c r="G237" s="11">
        <f>Forecast_calculation!D236</f>
        <v>54.105737889963819</v>
      </c>
      <c r="H237" s="13">
        <f>IF((D237=""),"",ABS((D237-'Election result'!$C$3)))</f>
        <v>0.91212360782481738</v>
      </c>
      <c r="I237" s="13" t="str">
        <f>IF((E237=""),"",ABS((E237-'Election result'!$C$3)))</f>
        <v/>
      </c>
      <c r="J237" s="13">
        <f>IF((F237=""),"",ABS((F237-'Election result'!$C$3)))</f>
        <v>3.2647288182456151</v>
      </c>
      <c r="K237" s="13">
        <f>IF((G237=""),"",ABS((G237-'Election result'!$C$3)))</f>
        <v>2.143614282139005</v>
      </c>
      <c r="L237" s="1"/>
    </row>
    <row r="238" spans="1:12" ht="12" hidden="1" outlineLevel="1">
      <c r="A238" s="1">
        <v>431</v>
      </c>
      <c r="B238" s="1">
        <v>9</v>
      </c>
      <c r="C238" s="8">
        <v>40788</v>
      </c>
      <c r="D238" s="11">
        <v>51.03</v>
      </c>
      <c r="E238" s="11"/>
      <c r="F238" s="11">
        <v>48.651348651348698</v>
      </c>
      <c r="G238" s="11">
        <f>Forecast_calculation!D237</f>
        <v>54.105737889963819</v>
      </c>
      <c r="H238" s="13">
        <f>IF((D238=""),"",ABS((D238-'Election result'!$C$3)))</f>
        <v>0.9321236078248134</v>
      </c>
      <c r="I238" s="13" t="str">
        <f>IF((E238=""),"",ABS((E238-'Election result'!$C$3)))</f>
        <v/>
      </c>
      <c r="J238" s="13">
        <f>IF((F238=""),"",ABS((F238-'Election result'!$C$3)))</f>
        <v>3.3107749564761164</v>
      </c>
      <c r="K238" s="13">
        <f>IF((G238=""),"",ABS((G238-'Election result'!$C$3)))</f>
        <v>2.143614282139005</v>
      </c>
      <c r="L238" s="1"/>
    </row>
    <row r="239" spans="1:12" ht="12" hidden="1" outlineLevel="1">
      <c r="A239" s="1">
        <v>430</v>
      </c>
      <c r="B239" s="1">
        <v>9</v>
      </c>
      <c r="C239" s="8">
        <v>40789</v>
      </c>
      <c r="D239" s="11">
        <v>51</v>
      </c>
      <c r="E239" s="11"/>
      <c r="F239" s="11">
        <v>48.6</v>
      </c>
      <c r="G239" s="11">
        <f>Forecast_calculation!D238</f>
        <v>54.105737889963819</v>
      </c>
      <c r="H239" s="13">
        <f>IF((D239=""),"",ABS((D239-'Election result'!$C$3)))</f>
        <v>0.96212360782481454</v>
      </c>
      <c r="I239" s="13" t="str">
        <f>IF((E239=""),"",ABS((E239-'Election result'!$C$3)))</f>
        <v/>
      </c>
      <c r="J239" s="13">
        <f>IF((F239=""),"",ABS((F239-'Election result'!$C$3)))</f>
        <v>3.3621236078248131</v>
      </c>
      <c r="K239" s="13">
        <f>IF((G239=""),"",ABS((G239-'Election result'!$C$3)))</f>
        <v>2.143614282139005</v>
      </c>
      <c r="L239" s="1"/>
    </row>
    <row r="240" spans="1:12" ht="12" hidden="1" outlineLevel="1">
      <c r="A240" s="1">
        <v>429</v>
      </c>
      <c r="B240" s="1">
        <v>9</v>
      </c>
      <c r="C240" s="8">
        <v>40790</v>
      </c>
      <c r="D240" s="11">
        <v>50.95</v>
      </c>
      <c r="E240" s="11"/>
      <c r="F240" s="11">
        <v>48.6</v>
      </c>
      <c r="G240" s="11">
        <f>Forecast_calculation!D239</f>
        <v>54.105737889963819</v>
      </c>
      <c r="H240" s="13">
        <f>IF((D240=""),"",ABS((D240-'Election result'!$C$3)))</f>
        <v>1.0121236078248117</v>
      </c>
      <c r="I240" s="13" t="str">
        <f>IF((E240=""),"",ABS((E240-'Election result'!$C$3)))</f>
        <v/>
      </c>
      <c r="J240" s="13">
        <f>IF((F240=""),"",ABS((F240-'Election result'!$C$3)))</f>
        <v>3.3621236078248131</v>
      </c>
      <c r="K240" s="13">
        <f>IF((G240=""),"",ABS((G240-'Election result'!$C$3)))</f>
        <v>2.143614282139005</v>
      </c>
      <c r="L240" s="1"/>
    </row>
    <row r="241" spans="1:12" ht="12" hidden="1" outlineLevel="1">
      <c r="A241" s="1">
        <v>428</v>
      </c>
      <c r="B241" s="1">
        <v>9</v>
      </c>
      <c r="C241" s="8">
        <v>40791</v>
      </c>
      <c r="D241" s="11">
        <v>50.9</v>
      </c>
      <c r="E241" s="11"/>
      <c r="F241" s="11">
        <v>48.6</v>
      </c>
      <c r="G241" s="11">
        <f>Forecast_calculation!D240</f>
        <v>54.105737889963819</v>
      </c>
      <c r="H241" s="13">
        <f>IF((D241=""),"",ABS((D241-'Election result'!$C$3)))</f>
        <v>1.062123607824816</v>
      </c>
      <c r="I241" s="13" t="str">
        <f>IF((E241=""),"",ABS((E241-'Election result'!$C$3)))</f>
        <v/>
      </c>
      <c r="J241" s="13">
        <f>IF((F241=""),"",ABS((F241-'Election result'!$C$3)))</f>
        <v>3.3621236078248131</v>
      </c>
      <c r="K241" s="13">
        <f>IF((G241=""),"",ABS((G241-'Election result'!$C$3)))</f>
        <v>2.143614282139005</v>
      </c>
      <c r="L241" s="1"/>
    </row>
    <row r="242" spans="1:12" ht="12" hidden="1" outlineLevel="1">
      <c r="A242" s="1">
        <v>427</v>
      </c>
      <c r="B242" s="1">
        <v>9</v>
      </c>
      <c r="C242" s="8">
        <v>40792</v>
      </c>
      <c r="D242" s="11">
        <v>50.9</v>
      </c>
      <c r="E242" s="11"/>
      <c r="F242" s="11">
        <v>48.6</v>
      </c>
      <c r="G242" s="11">
        <f>Forecast_calculation!D241</f>
        <v>54.105737889963819</v>
      </c>
      <c r="H242" s="13">
        <f>IF((D242=""),"",ABS((D242-'Election result'!$C$3)))</f>
        <v>1.062123607824816</v>
      </c>
      <c r="I242" s="13" t="str">
        <f>IF((E242=""),"",ABS((E242-'Election result'!$C$3)))</f>
        <v/>
      </c>
      <c r="J242" s="13">
        <f>IF((F242=""),"",ABS((F242-'Election result'!$C$3)))</f>
        <v>3.3621236078248131</v>
      </c>
      <c r="K242" s="13">
        <f>IF((G242=""),"",ABS((G242-'Election result'!$C$3)))</f>
        <v>2.143614282139005</v>
      </c>
      <c r="L242" s="1"/>
    </row>
    <row r="243" spans="1:12" ht="12" hidden="1" outlineLevel="1">
      <c r="A243" s="1">
        <v>426</v>
      </c>
      <c r="B243" s="1">
        <v>9</v>
      </c>
      <c r="C243" s="8">
        <v>40793</v>
      </c>
      <c r="D243" s="11">
        <v>50.95</v>
      </c>
      <c r="E243" s="11"/>
      <c r="F243" s="11">
        <v>48.6</v>
      </c>
      <c r="G243" s="11">
        <f>Forecast_calculation!D242</f>
        <v>54.105737889963819</v>
      </c>
      <c r="H243" s="13">
        <f>IF((D243=""),"",ABS((D243-'Election result'!$C$3)))</f>
        <v>1.0121236078248117</v>
      </c>
      <c r="I243" s="13" t="str">
        <f>IF((E243=""),"",ABS((E243-'Election result'!$C$3)))</f>
        <v/>
      </c>
      <c r="J243" s="13">
        <f>IF((F243=""),"",ABS((F243-'Election result'!$C$3)))</f>
        <v>3.3621236078248131</v>
      </c>
      <c r="K243" s="13">
        <f>IF((G243=""),"",ABS((G243-'Election result'!$C$3)))</f>
        <v>2.143614282139005</v>
      </c>
      <c r="L243" s="1"/>
    </row>
    <row r="244" spans="1:12" ht="12" hidden="1" outlineLevel="1">
      <c r="A244" s="1">
        <v>425</v>
      </c>
      <c r="B244" s="1">
        <v>9</v>
      </c>
      <c r="C244" s="8">
        <v>40794</v>
      </c>
      <c r="D244" s="11">
        <v>50.5</v>
      </c>
      <c r="E244" s="11"/>
      <c r="F244" s="11">
        <v>48.6</v>
      </c>
      <c r="G244" s="11">
        <f>Forecast_calculation!D243</f>
        <v>54.105737889963819</v>
      </c>
      <c r="H244" s="13">
        <f>IF((D244=""),"",ABS((D244-'Election result'!$C$3)))</f>
        <v>1.4621236078248145</v>
      </c>
      <c r="I244" s="13" t="str">
        <f>IF((E244=""),"",ABS((E244-'Election result'!$C$3)))</f>
        <v/>
      </c>
      <c r="J244" s="13">
        <f>IF((F244=""),"",ABS((F244-'Election result'!$C$3)))</f>
        <v>3.3621236078248131</v>
      </c>
      <c r="K244" s="13">
        <f>IF((G244=""),"",ABS((G244-'Election result'!$C$3)))</f>
        <v>2.143614282139005</v>
      </c>
      <c r="L244" s="1"/>
    </row>
    <row r="245" spans="1:12" ht="12" hidden="1" outlineLevel="1">
      <c r="A245" s="1">
        <v>424</v>
      </c>
      <c r="B245" s="1">
        <v>9</v>
      </c>
      <c r="C245" s="8">
        <v>40795</v>
      </c>
      <c r="D245" s="11">
        <v>50.8</v>
      </c>
      <c r="E245" s="11"/>
      <c r="F245" s="11">
        <v>48.6</v>
      </c>
      <c r="G245" s="11">
        <f>Forecast_calculation!D244</f>
        <v>54.105737889963819</v>
      </c>
      <c r="H245" s="13">
        <f>IF((D245=""),"",ABS((D245-'Election result'!$C$3)))</f>
        <v>1.1621236078248174</v>
      </c>
      <c r="I245" s="13" t="str">
        <f>IF((E245=""),"",ABS((E245-'Election result'!$C$3)))</f>
        <v/>
      </c>
      <c r="J245" s="13">
        <f>IF((F245=""),"",ABS((F245-'Election result'!$C$3)))</f>
        <v>3.3621236078248131</v>
      </c>
      <c r="K245" s="13">
        <f>IF((G245=""),"",ABS((G245-'Election result'!$C$3)))</f>
        <v>2.143614282139005</v>
      </c>
      <c r="L245" s="1"/>
    </row>
    <row r="246" spans="1:12" ht="12" hidden="1" outlineLevel="1">
      <c r="A246" s="1">
        <v>423</v>
      </c>
      <c r="B246" s="1">
        <v>9</v>
      </c>
      <c r="C246" s="8">
        <v>40796</v>
      </c>
      <c r="D246" s="11">
        <v>50.8</v>
      </c>
      <c r="E246" s="11"/>
      <c r="F246" s="11">
        <v>48.6</v>
      </c>
      <c r="G246" s="11">
        <f>Forecast_calculation!D245</f>
        <v>54.105737889963819</v>
      </c>
      <c r="H246" s="13">
        <f>IF((D246=""),"",ABS((D246-'Election result'!$C$3)))</f>
        <v>1.1621236078248174</v>
      </c>
      <c r="I246" s="13" t="str">
        <f>IF((E246=""),"",ABS((E246-'Election result'!$C$3)))</f>
        <v/>
      </c>
      <c r="J246" s="13">
        <f>IF((F246=""),"",ABS((F246-'Election result'!$C$3)))</f>
        <v>3.3621236078248131</v>
      </c>
      <c r="K246" s="13">
        <f>IF((G246=""),"",ABS((G246-'Election result'!$C$3)))</f>
        <v>2.143614282139005</v>
      </c>
      <c r="L246" s="1"/>
    </row>
    <row r="247" spans="1:12" ht="12" hidden="1" outlineLevel="1">
      <c r="A247" s="1">
        <v>422</v>
      </c>
      <c r="B247" s="1">
        <v>9</v>
      </c>
      <c r="C247" s="8">
        <v>40797</v>
      </c>
      <c r="D247" s="11">
        <v>50.9</v>
      </c>
      <c r="E247" s="11"/>
      <c r="F247" s="11">
        <v>48.6</v>
      </c>
      <c r="G247" s="11">
        <f>Forecast_calculation!D246</f>
        <v>54.105737889963819</v>
      </c>
      <c r="H247" s="13">
        <f>IF((D247=""),"",ABS((D247-'Election result'!$C$3)))</f>
        <v>1.062123607824816</v>
      </c>
      <c r="I247" s="13" t="str">
        <f>IF((E247=""),"",ABS((E247-'Election result'!$C$3)))</f>
        <v/>
      </c>
      <c r="J247" s="13">
        <f>IF((F247=""),"",ABS((F247-'Election result'!$C$3)))</f>
        <v>3.3621236078248131</v>
      </c>
      <c r="K247" s="13">
        <f>IF((G247=""),"",ABS((G247-'Election result'!$C$3)))</f>
        <v>2.143614282139005</v>
      </c>
      <c r="L247" s="1"/>
    </row>
    <row r="248" spans="1:12" ht="12" hidden="1" outlineLevel="1">
      <c r="A248" s="1">
        <v>421</v>
      </c>
      <c r="B248" s="1">
        <v>9</v>
      </c>
      <c r="C248" s="8">
        <v>40798</v>
      </c>
      <c r="D248" s="11">
        <v>50.9</v>
      </c>
      <c r="E248" s="11"/>
      <c r="F248" s="11">
        <v>48.6</v>
      </c>
      <c r="G248" s="11">
        <f>Forecast_calculation!D247</f>
        <v>54.105737889963819</v>
      </c>
      <c r="H248" s="13">
        <f>IF((D248=""),"",ABS((D248-'Election result'!$C$3)))</f>
        <v>1.062123607824816</v>
      </c>
      <c r="I248" s="13" t="str">
        <f>IF((E248=""),"",ABS((E248-'Election result'!$C$3)))</f>
        <v/>
      </c>
      <c r="J248" s="13">
        <f>IF((F248=""),"",ABS((F248-'Election result'!$C$3)))</f>
        <v>3.3621236078248131</v>
      </c>
      <c r="K248" s="13">
        <f>IF((G248=""),"",ABS((G248-'Election result'!$C$3)))</f>
        <v>2.143614282139005</v>
      </c>
      <c r="L248" s="1"/>
    </row>
    <row r="249" spans="1:12" ht="12" hidden="1" outlineLevel="1">
      <c r="A249" s="1">
        <v>420</v>
      </c>
      <c r="B249" s="1">
        <v>9</v>
      </c>
      <c r="C249" s="8">
        <v>40799</v>
      </c>
      <c r="D249" s="11">
        <v>50.9</v>
      </c>
      <c r="E249" s="11"/>
      <c r="F249" s="11">
        <v>48.804780876494</v>
      </c>
      <c r="G249" s="11">
        <f>Forecast_calculation!D248</f>
        <v>54.105737889963819</v>
      </c>
      <c r="H249" s="13">
        <f>IF((D249=""),"",ABS((D249-'Election result'!$C$3)))</f>
        <v>1.062123607824816</v>
      </c>
      <c r="I249" s="13" t="str">
        <f>IF((E249=""),"",ABS((E249-'Election result'!$C$3)))</f>
        <v/>
      </c>
      <c r="J249" s="13">
        <f>IF((F249=""),"",ABS((F249-'Election result'!$C$3)))</f>
        <v>3.1573427313308144</v>
      </c>
      <c r="K249" s="13">
        <f>IF((G249=""),"",ABS((G249-'Election result'!$C$3)))</f>
        <v>2.143614282139005</v>
      </c>
      <c r="L249" s="1"/>
    </row>
    <row r="250" spans="1:12" ht="12" hidden="1" outlineLevel="1">
      <c r="A250" s="1">
        <v>419</v>
      </c>
      <c r="B250" s="1">
        <v>9</v>
      </c>
      <c r="C250" s="8">
        <v>40800</v>
      </c>
      <c r="D250" s="11">
        <v>50.9</v>
      </c>
      <c r="E250" s="11"/>
      <c r="F250" s="11">
        <v>48.051948051948102</v>
      </c>
      <c r="G250" s="11">
        <f>Forecast_calculation!D249</f>
        <v>54.105737889963819</v>
      </c>
      <c r="H250" s="13">
        <f>IF((D250=""),"",ABS((D250-'Election result'!$C$3)))</f>
        <v>1.062123607824816</v>
      </c>
      <c r="I250" s="13" t="str">
        <f>IF((E250=""),"",ABS((E250-'Election result'!$C$3)))</f>
        <v/>
      </c>
      <c r="J250" s="13">
        <f>IF((F250=""),"",ABS((F250-'Election result'!$C$3)))</f>
        <v>3.9101755558767124</v>
      </c>
      <c r="K250" s="13">
        <f>IF((G250=""),"",ABS((G250-'Election result'!$C$3)))</f>
        <v>2.143614282139005</v>
      </c>
      <c r="L250" s="1"/>
    </row>
    <row r="251" spans="1:12" ht="12" hidden="1" outlineLevel="1">
      <c r="A251" s="1">
        <v>418</v>
      </c>
      <c r="B251" s="1">
        <v>9</v>
      </c>
      <c r="C251" s="8">
        <v>40801</v>
      </c>
      <c r="D251" s="11">
        <v>50.88</v>
      </c>
      <c r="E251" s="11"/>
      <c r="F251" s="11">
        <v>48.258706467661703</v>
      </c>
      <c r="G251" s="11">
        <f>Forecast_calculation!D250</f>
        <v>54.105737889963819</v>
      </c>
      <c r="H251" s="13">
        <f>IF((D251=""),"",ABS((D251-'Election result'!$C$3)))</f>
        <v>1.082123607824812</v>
      </c>
      <c r="I251" s="13" t="str">
        <f>IF((E251=""),"",ABS((E251-'Election result'!$C$3)))</f>
        <v/>
      </c>
      <c r="J251" s="13">
        <f>IF((F251=""),"",ABS((F251-'Election result'!$C$3)))</f>
        <v>3.7034171401631113</v>
      </c>
      <c r="K251" s="13">
        <f>IF((G251=""),"",ABS((G251-'Election result'!$C$3)))</f>
        <v>2.143614282139005</v>
      </c>
      <c r="L251" s="1"/>
    </row>
    <row r="252" spans="1:12" ht="12" hidden="1" outlineLevel="1">
      <c r="A252" s="1">
        <v>417</v>
      </c>
      <c r="B252" s="1">
        <v>9</v>
      </c>
      <c r="C252" s="8">
        <v>40802</v>
      </c>
      <c r="D252" s="11">
        <v>50.88</v>
      </c>
      <c r="E252" s="11"/>
      <c r="F252" s="11">
        <v>48.508946322067601</v>
      </c>
      <c r="G252" s="11">
        <f>Forecast_calculation!D251</f>
        <v>54.105737889963819</v>
      </c>
      <c r="H252" s="13">
        <f>IF((D252=""),"",ABS((D252-'Election result'!$C$3)))</f>
        <v>1.082123607824812</v>
      </c>
      <c r="I252" s="13" t="str">
        <f>IF((E252=""),"",ABS((E252-'Election result'!$C$3)))</f>
        <v/>
      </c>
      <c r="J252" s="13">
        <f>IF((F252=""),"",ABS((F252-'Election result'!$C$3)))</f>
        <v>3.4531772857572136</v>
      </c>
      <c r="K252" s="13">
        <f>IF((G252=""),"",ABS((G252-'Election result'!$C$3)))</f>
        <v>2.143614282139005</v>
      </c>
      <c r="L252" s="1"/>
    </row>
    <row r="253" spans="1:12" ht="12" hidden="1" outlineLevel="1">
      <c r="A253" s="1">
        <v>416</v>
      </c>
      <c r="B253" s="1">
        <v>9</v>
      </c>
      <c r="C253" s="8">
        <v>40803</v>
      </c>
      <c r="D253" s="11">
        <v>50.88</v>
      </c>
      <c r="E253" s="11"/>
      <c r="F253" s="11">
        <v>48.508946322067601</v>
      </c>
      <c r="G253" s="11">
        <f>Forecast_calculation!D252</f>
        <v>54.105737889963819</v>
      </c>
      <c r="H253" s="13">
        <f>IF((D253=""),"",ABS((D253-'Election result'!$C$3)))</f>
        <v>1.082123607824812</v>
      </c>
      <c r="I253" s="13" t="str">
        <f>IF((E253=""),"",ABS((E253-'Election result'!$C$3)))</f>
        <v/>
      </c>
      <c r="J253" s="13">
        <f>IF((F253=""),"",ABS((F253-'Election result'!$C$3)))</f>
        <v>3.4531772857572136</v>
      </c>
      <c r="K253" s="13">
        <f>IF((G253=""),"",ABS((G253-'Election result'!$C$3)))</f>
        <v>2.143614282139005</v>
      </c>
      <c r="L253" s="1"/>
    </row>
    <row r="254" spans="1:12" ht="12" hidden="1" outlineLevel="1">
      <c r="A254" s="1">
        <v>415</v>
      </c>
      <c r="B254" s="1">
        <v>9</v>
      </c>
      <c r="C254" s="8">
        <v>40804</v>
      </c>
      <c r="D254" s="11">
        <v>50.88</v>
      </c>
      <c r="E254" s="11"/>
      <c r="F254" s="11">
        <v>48.508946322067601</v>
      </c>
      <c r="G254" s="11">
        <f>Forecast_calculation!D253</f>
        <v>54.105737889963819</v>
      </c>
      <c r="H254" s="13">
        <f>IF((D254=""),"",ABS((D254-'Election result'!$C$3)))</f>
        <v>1.082123607824812</v>
      </c>
      <c r="I254" s="13" t="str">
        <f>IF((E254=""),"",ABS((E254-'Election result'!$C$3)))</f>
        <v/>
      </c>
      <c r="J254" s="13">
        <f>IF((F254=""),"",ABS((F254-'Election result'!$C$3)))</f>
        <v>3.4531772857572136</v>
      </c>
      <c r="K254" s="13">
        <f>IF((G254=""),"",ABS((G254-'Election result'!$C$3)))</f>
        <v>2.143614282139005</v>
      </c>
      <c r="L254" s="1"/>
    </row>
    <row r="255" spans="1:12" ht="12" hidden="1" outlineLevel="1">
      <c r="A255" s="1">
        <v>414</v>
      </c>
      <c r="B255" s="1">
        <v>9</v>
      </c>
      <c r="C255" s="8">
        <v>40805</v>
      </c>
      <c r="D255" s="11">
        <v>50.85</v>
      </c>
      <c r="E255" s="11"/>
      <c r="F255" s="11">
        <v>47.808764940239001</v>
      </c>
      <c r="G255" s="11">
        <f>Forecast_calculation!D254</f>
        <v>54.105737889963819</v>
      </c>
      <c r="H255" s="13">
        <f>IF((D255=""),"",ABS((D255-'Election result'!$C$3)))</f>
        <v>1.1121236078248131</v>
      </c>
      <c r="I255" s="13" t="str">
        <f>IF((E255=""),"",ABS((E255-'Election result'!$C$3)))</f>
        <v/>
      </c>
      <c r="J255" s="13">
        <f>IF((F255=""),"",ABS((F255-'Election result'!$C$3)))</f>
        <v>4.1533586675858132</v>
      </c>
      <c r="K255" s="13">
        <f>IF((G255=""),"",ABS((G255-'Election result'!$C$3)))</f>
        <v>2.143614282139005</v>
      </c>
      <c r="L255" s="1"/>
    </row>
    <row r="256" spans="1:12" ht="12" hidden="1" outlineLevel="1">
      <c r="A256" s="1">
        <v>413</v>
      </c>
      <c r="B256" s="1">
        <v>9</v>
      </c>
      <c r="C256" s="8">
        <v>40806</v>
      </c>
      <c r="D256" s="11">
        <v>50.8</v>
      </c>
      <c r="E256" s="11"/>
      <c r="F256" s="11">
        <v>47.5</v>
      </c>
      <c r="G256" s="11">
        <f>Forecast_calculation!D255</f>
        <v>54.105737889963819</v>
      </c>
      <c r="H256" s="13">
        <f>IF((D256=""),"",ABS((D256-'Election result'!$C$3)))</f>
        <v>1.1621236078248174</v>
      </c>
      <c r="I256" s="13" t="str">
        <f>IF((E256=""),"",ABS((E256-'Election result'!$C$3)))</f>
        <v/>
      </c>
      <c r="J256" s="13">
        <f>IF((F256=""),"",ABS((F256-'Election result'!$C$3)))</f>
        <v>4.4621236078248145</v>
      </c>
      <c r="K256" s="13">
        <f>IF((G256=""),"",ABS((G256-'Election result'!$C$3)))</f>
        <v>2.143614282139005</v>
      </c>
      <c r="L256" s="1"/>
    </row>
    <row r="257" spans="1:12" ht="12" hidden="1" outlineLevel="1">
      <c r="A257" s="1">
        <v>412</v>
      </c>
      <c r="B257" s="1">
        <v>9</v>
      </c>
      <c r="C257" s="8">
        <v>40807</v>
      </c>
      <c r="D257" s="11">
        <v>50.78</v>
      </c>
      <c r="E257" s="11"/>
      <c r="F257" s="11">
        <v>47.5</v>
      </c>
      <c r="G257" s="11">
        <f>Forecast_calculation!D256</f>
        <v>54.105737889963819</v>
      </c>
      <c r="H257" s="13">
        <f>IF((D257=""),"",ABS((D257-'Election result'!$C$3)))</f>
        <v>1.1821236078248134</v>
      </c>
      <c r="I257" s="13" t="str">
        <f>IF((E257=""),"",ABS((E257-'Election result'!$C$3)))</f>
        <v/>
      </c>
      <c r="J257" s="13">
        <f>IF((F257=""),"",ABS((F257-'Election result'!$C$3)))</f>
        <v>4.4621236078248145</v>
      </c>
      <c r="K257" s="13">
        <f>IF((G257=""),"",ABS((G257-'Election result'!$C$3)))</f>
        <v>2.143614282139005</v>
      </c>
      <c r="L257" s="1"/>
    </row>
    <row r="258" spans="1:12" ht="12" hidden="1" outlineLevel="1">
      <c r="A258" s="1">
        <v>411</v>
      </c>
      <c r="B258" s="1">
        <v>9</v>
      </c>
      <c r="C258" s="8">
        <v>40808</v>
      </c>
      <c r="D258" s="11">
        <v>50.75</v>
      </c>
      <c r="E258" s="11"/>
      <c r="F258" s="11">
        <v>47.5</v>
      </c>
      <c r="G258" s="11">
        <f>Forecast_calculation!D257</f>
        <v>54.105737889963819</v>
      </c>
      <c r="H258" s="13">
        <f>IF((D258=""),"",ABS((D258-'Election result'!$C$3)))</f>
        <v>1.2121236078248145</v>
      </c>
      <c r="I258" s="13" t="str">
        <f>IF((E258=""),"",ABS((E258-'Election result'!$C$3)))</f>
        <v/>
      </c>
      <c r="J258" s="13">
        <f>IF((F258=""),"",ABS((F258-'Election result'!$C$3)))</f>
        <v>4.4621236078248145</v>
      </c>
      <c r="K258" s="13">
        <f>IF((G258=""),"",ABS((G258-'Election result'!$C$3)))</f>
        <v>2.143614282139005</v>
      </c>
      <c r="L258" s="1"/>
    </row>
    <row r="259" spans="1:12" ht="12" hidden="1" outlineLevel="1">
      <c r="A259" s="1">
        <v>410</v>
      </c>
      <c r="B259" s="1">
        <v>9</v>
      </c>
      <c r="C259" s="8">
        <v>40809</v>
      </c>
      <c r="D259" s="11">
        <v>50.7</v>
      </c>
      <c r="E259" s="11"/>
      <c r="F259" s="11">
        <v>47.5</v>
      </c>
      <c r="G259" s="11">
        <f>Forecast_calculation!D258</f>
        <v>54.105737889963819</v>
      </c>
      <c r="H259" s="13">
        <f>IF((D259=""),"",ABS((D259-'Election result'!$C$3)))</f>
        <v>1.2621236078248117</v>
      </c>
      <c r="I259" s="13" t="str">
        <f>IF((E259=""),"",ABS((E259-'Election result'!$C$3)))</f>
        <v/>
      </c>
      <c r="J259" s="13">
        <f>IF((F259=""),"",ABS((F259-'Election result'!$C$3)))</f>
        <v>4.4621236078248145</v>
      </c>
      <c r="K259" s="13">
        <f>IF((G259=""),"",ABS((G259-'Election result'!$C$3)))</f>
        <v>2.143614282139005</v>
      </c>
      <c r="L259" s="1"/>
    </row>
    <row r="260" spans="1:12" ht="12" hidden="1" outlineLevel="1">
      <c r="A260" s="1">
        <v>409</v>
      </c>
      <c r="B260" s="1">
        <v>9</v>
      </c>
      <c r="C260" s="8">
        <v>40810</v>
      </c>
      <c r="D260" s="11">
        <v>50.68</v>
      </c>
      <c r="E260" s="11"/>
      <c r="F260" s="11">
        <v>47.5</v>
      </c>
      <c r="G260" s="11">
        <f>Forecast_calculation!D259</f>
        <v>54.105737889963819</v>
      </c>
      <c r="H260" s="13">
        <f>IF((D260=""),"",ABS((D260-'Election result'!$C$3)))</f>
        <v>1.2821236078248148</v>
      </c>
      <c r="I260" s="13" t="str">
        <f>IF((E260=""),"",ABS((E260-'Election result'!$C$3)))</f>
        <v/>
      </c>
      <c r="J260" s="13">
        <f>IF((F260=""),"",ABS((F260-'Election result'!$C$3)))</f>
        <v>4.4621236078248145</v>
      </c>
      <c r="K260" s="13">
        <f>IF((G260=""),"",ABS((G260-'Election result'!$C$3)))</f>
        <v>2.143614282139005</v>
      </c>
      <c r="L260" s="1"/>
    </row>
    <row r="261" spans="1:12" ht="12" hidden="1" outlineLevel="1">
      <c r="A261" s="1">
        <v>408</v>
      </c>
      <c r="B261" s="1">
        <v>9</v>
      </c>
      <c r="C261" s="8">
        <v>40811</v>
      </c>
      <c r="D261" s="11">
        <v>50.68</v>
      </c>
      <c r="E261" s="11"/>
      <c r="F261" s="11">
        <v>47.5</v>
      </c>
      <c r="G261" s="11">
        <f>Forecast_calculation!D260</f>
        <v>54.105737889963819</v>
      </c>
      <c r="H261" s="13">
        <f>IF((D261=""),"",ABS((D261-'Election result'!$C$3)))</f>
        <v>1.2821236078248148</v>
      </c>
      <c r="I261" s="13" t="str">
        <f>IF((E261=""),"",ABS((E261-'Election result'!$C$3)))</f>
        <v/>
      </c>
      <c r="J261" s="13">
        <f>IF((F261=""),"",ABS((F261-'Election result'!$C$3)))</f>
        <v>4.4621236078248145</v>
      </c>
      <c r="K261" s="13">
        <f>IF((G261=""),"",ABS((G261-'Election result'!$C$3)))</f>
        <v>2.143614282139005</v>
      </c>
      <c r="L261" s="1"/>
    </row>
    <row r="262" spans="1:12" ht="12" hidden="1" outlineLevel="1">
      <c r="A262" s="1">
        <v>407</v>
      </c>
      <c r="B262" s="1">
        <v>9</v>
      </c>
      <c r="C262" s="8">
        <v>40812</v>
      </c>
      <c r="D262" s="11">
        <v>50.68</v>
      </c>
      <c r="E262" s="11"/>
      <c r="F262" s="11">
        <v>47.5</v>
      </c>
      <c r="G262" s="11">
        <f>Forecast_calculation!D261</f>
        <v>54.105737889963819</v>
      </c>
      <c r="H262" s="13">
        <f>IF((D262=""),"",ABS((D262-'Election result'!$C$3)))</f>
        <v>1.2821236078248148</v>
      </c>
      <c r="I262" s="13" t="str">
        <f>IF((E262=""),"",ABS((E262-'Election result'!$C$3)))</f>
        <v/>
      </c>
      <c r="J262" s="13">
        <f>IF((F262=""),"",ABS((F262-'Election result'!$C$3)))</f>
        <v>4.4621236078248145</v>
      </c>
      <c r="K262" s="13">
        <f>IF((G262=""),"",ABS((G262-'Election result'!$C$3)))</f>
        <v>2.143614282139005</v>
      </c>
      <c r="L262" s="1"/>
    </row>
    <row r="263" spans="1:12" ht="12" hidden="1" outlineLevel="1">
      <c r="A263" s="1">
        <v>406</v>
      </c>
      <c r="B263" s="1">
        <v>9</v>
      </c>
      <c r="C263" s="8">
        <v>40813</v>
      </c>
      <c r="D263" s="11">
        <v>50.75</v>
      </c>
      <c r="E263" s="11"/>
      <c r="F263" s="11">
        <v>48.122529644268802</v>
      </c>
      <c r="G263" s="11">
        <f>Forecast_calculation!D262</f>
        <v>54.105737889963819</v>
      </c>
      <c r="H263" s="13">
        <f>IF((D263=""),"",ABS((D263-'Election result'!$C$3)))</f>
        <v>1.2121236078248145</v>
      </c>
      <c r="I263" s="13" t="str">
        <f>IF((E263=""),"",ABS((E263-'Election result'!$C$3)))</f>
        <v/>
      </c>
      <c r="J263" s="13">
        <f>IF((F263=""),"",ABS((F263-'Election result'!$C$3)))</f>
        <v>3.8395939635560126</v>
      </c>
      <c r="K263" s="13">
        <f>IF((G263=""),"",ABS((G263-'Election result'!$C$3)))</f>
        <v>2.143614282139005</v>
      </c>
      <c r="L263" s="1"/>
    </row>
    <row r="264" spans="1:12" ht="12" hidden="1" outlineLevel="1">
      <c r="A264" s="1">
        <v>405</v>
      </c>
      <c r="B264" s="1">
        <v>9</v>
      </c>
      <c r="C264" s="8">
        <v>40814</v>
      </c>
      <c r="D264" s="11">
        <v>50.75</v>
      </c>
      <c r="E264" s="11"/>
      <c r="F264" s="11">
        <v>48.1701285855588</v>
      </c>
      <c r="G264" s="11">
        <f>Forecast_calculation!D263</f>
        <v>54.105737889963819</v>
      </c>
      <c r="H264" s="13">
        <f>IF((D264=""),"",ABS((D264-'Election result'!$C$3)))</f>
        <v>1.2121236078248145</v>
      </c>
      <c r="I264" s="13" t="str">
        <f>IF((E264=""),"",ABS((E264-'Election result'!$C$3)))</f>
        <v/>
      </c>
      <c r="J264" s="13">
        <f>IF((F264=""),"",ABS((F264-'Election result'!$C$3)))</f>
        <v>3.7919950222660148</v>
      </c>
      <c r="K264" s="13">
        <f>IF((G264=""),"",ABS((G264-'Election result'!$C$3)))</f>
        <v>2.143614282139005</v>
      </c>
      <c r="L264" s="1"/>
    </row>
    <row r="265" spans="1:12" ht="12" hidden="1" outlineLevel="1">
      <c r="A265" s="1">
        <v>404</v>
      </c>
      <c r="B265" s="1">
        <v>9</v>
      </c>
      <c r="C265" s="8">
        <v>40815</v>
      </c>
      <c r="D265" s="11">
        <v>50.75</v>
      </c>
      <c r="E265" s="11"/>
      <c r="F265" s="11">
        <v>48.1701285855588</v>
      </c>
      <c r="G265" s="11">
        <f>Forecast_calculation!D264</f>
        <v>54.105737889963819</v>
      </c>
      <c r="H265" s="13">
        <f>IF((D265=""),"",ABS((D265-'Election result'!$C$3)))</f>
        <v>1.2121236078248145</v>
      </c>
      <c r="I265" s="13" t="str">
        <f>IF((E265=""),"",ABS((E265-'Election result'!$C$3)))</f>
        <v/>
      </c>
      <c r="J265" s="13">
        <f>IF((F265=""),"",ABS((F265-'Election result'!$C$3)))</f>
        <v>3.7919950222660148</v>
      </c>
      <c r="K265" s="13">
        <f>IF((G265=""),"",ABS((G265-'Election result'!$C$3)))</f>
        <v>2.143614282139005</v>
      </c>
      <c r="L265" s="1"/>
    </row>
    <row r="266" spans="1:12" ht="12" hidden="1" outlineLevel="1">
      <c r="A266" s="1">
        <v>403</v>
      </c>
      <c r="B266" s="1">
        <v>9</v>
      </c>
      <c r="C266" s="8">
        <v>40816</v>
      </c>
      <c r="D266" s="11">
        <v>50.75</v>
      </c>
      <c r="E266" s="11"/>
      <c r="F266" s="11">
        <v>48.1701285855588</v>
      </c>
      <c r="G266" s="11">
        <f>Forecast_calculation!D265</f>
        <v>54.105737889963819</v>
      </c>
      <c r="H266" s="13">
        <f>IF((D266=""),"",ABS((D266-'Election result'!$C$3)))</f>
        <v>1.2121236078248145</v>
      </c>
      <c r="I266" s="13" t="str">
        <f>IF((E266=""),"",ABS((E266-'Election result'!$C$3)))</f>
        <v/>
      </c>
      <c r="J266" s="13">
        <f>IF((F266=""),"",ABS((F266-'Election result'!$C$3)))</f>
        <v>3.7919950222660148</v>
      </c>
      <c r="K266" s="13">
        <f>IF((G266=""),"",ABS((G266-'Election result'!$C$3)))</f>
        <v>2.143614282139005</v>
      </c>
      <c r="L266" s="1"/>
    </row>
    <row r="267" spans="1:12" ht="12" hidden="1" outlineLevel="1">
      <c r="A267" s="1">
        <v>402</v>
      </c>
      <c r="B267" s="1">
        <v>10</v>
      </c>
      <c r="C267" s="8">
        <v>40817</v>
      </c>
      <c r="D267" s="11">
        <v>50.75</v>
      </c>
      <c r="E267" s="11"/>
      <c r="F267" s="11">
        <v>48.1701285855588</v>
      </c>
      <c r="G267" s="11">
        <f>Forecast_calculation!D266</f>
        <v>54.105737889963819</v>
      </c>
      <c r="H267" s="13">
        <f>IF((D267=""),"",ABS((D267-'Election result'!$C$3)))</f>
        <v>1.2121236078248145</v>
      </c>
      <c r="I267" s="13" t="str">
        <f>IF((E267=""),"",ABS((E267-'Election result'!$C$3)))</f>
        <v/>
      </c>
      <c r="J267" s="13">
        <f>IF((F267=""),"",ABS((F267-'Election result'!$C$3)))</f>
        <v>3.7919950222660148</v>
      </c>
      <c r="K267" s="13">
        <f>IF((G267=""),"",ABS((G267-'Election result'!$C$3)))</f>
        <v>2.143614282139005</v>
      </c>
      <c r="L267" s="1"/>
    </row>
    <row r="268" spans="1:12" ht="12" hidden="1" outlineLevel="1">
      <c r="A268" s="1">
        <v>401</v>
      </c>
      <c r="B268" s="1">
        <v>10</v>
      </c>
      <c r="C268" s="8">
        <v>40818</v>
      </c>
      <c r="D268" s="11">
        <v>50.78</v>
      </c>
      <c r="E268" s="11"/>
      <c r="F268" s="11">
        <v>48.1701285855588</v>
      </c>
      <c r="G268" s="11">
        <f>Forecast_calculation!D267</f>
        <v>53.562251817092317</v>
      </c>
      <c r="H268" s="13">
        <f>IF((D268=""),"",ABS((D268-'Election result'!$C$3)))</f>
        <v>1.1821236078248134</v>
      </c>
      <c r="I268" s="13" t="str">
        <f>IF((E268=""),"",ABS((E268-'Election result'!$C$3)))</f>
        <v/>
      </c>
      <c r="J268" s="13">
        <f>IF((F268=""),"",ABS((F268-'Election result'!$C$3)))</f>
        <v>3.7919950222660148</v>
      </c>
      <c r="K268" s="13">
        <f>IF((G268=""),"",ABS((G268-'Election result'!$C$3)))</f>
        <v>1.6001282092675027</v>
      </c>
      <c r="L268" s="1"/>
    </row>
    <row r="269" spans="1:12" ht="12" hidden="1" outlineLevel="1">
      <c r="A269" s="1">
        <v>400</v>
      </c>
      <c r="B269" s="1">
        <v>10</v>
      </c>
      <c r="C269" s="8">
        <v>40819</v>
      </c>
      <c r="D269" s="11">
        <v>50.8</v>
      </c>
      <c r="E269" s="11"/>
      <c r="F269" s="11">
        <v>48.6111111111111</v>
      </c>
      <c r="G269" s="11">
        <f>Forecast_calculation!D268</f>
        <v>53.562251817092317</v>
      </c>
      <c r="H269" s="13">
        <f>IF((D269=""),"",ABS((D269-'Election result'!$C$3)))</f>
        <v>1.1621236078248174</v>
      </c>
      <c r="I269" s="13" t="str">
        <f>IF((E269=""),"",ABS((E269-'Election result'!$C$3)))</f>
        <v/>
      </c>
      <c r="J269" s="13">
        <f>IF((F269=""),"",ABS((F269-'Election result'!$C$3)))</f>
        <v>3.3510124967137145</v>
      </c>
      <c r="K269" s="13">
        <f>IF((G269=""),"",ABS((G269-'Election result'!$C$3)))</f>
        <v>1.6001282092675027</v>
      </c>
      <c r="L269" s="1"/>
    </row>
    <row r="270" spans="1:12" ht="12" hidden="1" outlineLevel="1">
      <c r="A270" s="1">
        <v>399</v>
      </c>
      <c r="B270" s="1">
        <v>10</v>
      </c>
      <c r="C270" s="8">
        <v>40820</v>
      </c>
      <c r="D270" s="11">
        <v>50.8</v>
      </c>
      <c r="E270" s="11"/>
      <c r="F270" s="11">
        <v>48.044132397191603</v>
      </c>
      <c r="G270" s="11">
        <f>Forecast_calculation!D269</f>
        <v>53.562251817092317</v>
      </c>
      <c r="H270" s="13">
        <f>IF((D270=""),"",ABS((D270-'Election result'!$C$3)))</f>
        <v>1.1621236078248174</v>
      </c>
      <c r="I270" s="13" t="str">
        <f>IF((E270=""),"",ABS((E270-'Election result'!$C$3)))</f>
        <v/>
      </c>
      <c r="J270" s="13">
        <f>IF((F270=""),"",ABS((F270-'Election result'!$C$3)))</f>
        <v>3.9179912106332111</v>
      </c>
      <c r="K270" s="13">
        <f>IF((G270=""),"",ABS((G270-'Election result'!$C$3)))</f>
        <v>1.6001282092675027</v>
      </c>
      <c r="L270" s="1"/>
    </row>
    <row r="271" spans="1:12" ht="12" hidden="1" outlineLevel="1">
      <c r="A271" s="1">
        <v>398</v>
      </c>
      <c r="B271" s="1">
        <v>10</v>
      </c>
      <c r="C271" s="8">
        <v>40821</v>
      </c>
      <c r="D271" s="11">
        <v>50.73</v>
      </c>
      <c r="E271" s="11"/>
      <c r="F271" s="11">
        <v>48.560079443892697</v>
      </c>
      <c r="G271" s="11">
        <f>Forecast_calculation!D270</f>
        <v>53.562251817092317</v>
      </c>
      <c r="H271" s="13">
        <f>IF((D271=""),"",ABS((D271-'Election result'!$C$3)))</f>
        <v>1.2321236078248177</v>
      </c>
      <c r="I271" s="13" t="str">
        <f>IF((E271=""),"",ABS((E271-'Election result'!$C$3)))</f>
        <v/>
      </c>
      <c r="J271" s="13">
        <f>IF((F271=""),"",ABS((F271-'Election result'!$C$3)))</f>
        <v>3.4020441639321177</v>
      </c>
      <c r="K271" s="13">
        <f>IF((G271=""),"",ABS((G271-'Election result'!$C$3)))</f>
        <v>1.6001282092675027</v>
      </c>
      <c r="L271" s="1"/>
    </row>
    <row r="272" spans="1:12" ht="12" hidden="1" outlineLevel="1">
      <c r="A272" s="1">
        <v>397</v>
      </c>
      <c r="B272" s="1">
        <v>10</v>
      </c>
      <c r="C272" s="8">
        <v>40822</v>
      </c>
      <c r="D272" s="11">
        <v>50.73</v>
      </c>
      <c r="E272" s="11"/>
      <c r="F272" s="11">
        <v>48.196392785571099</v>
      </c>
      <c r="G272" s="11">
        <f>Forecast_calculation!D271</f>
        <v>53.562251817092317</v>
      </c>
      <c r="H272" s="13">
        <f>IF((D272=""),"",ABS((D272-'Election result'!$C$3)))</f>
        <v>1.2321236078248177</v>
      </c>
      <c r="I272" s="13" t="str">
        <f>IF((E272=""),"",ABS((E272-'Election result'!$C$3)))</f>
        <v/>
      </c>
      <c r="J272" s="13">
        <f>IF((F272=""),"",ABS((F272-'Election result'!$C$3)))</f>
        <v>3.7657308222537154</v>
      </c>
      <c r="K272" s="13">
        <f>IF((G272=""),"",ABS((G272-'Election result'!$C$3)))</f>
        <v>1.6001282092675027</v>
      </c>
      <c r="L272" s="1"/>
    </row>
    <row r="273" spans="1:12" ht="12" hidden="1" outlineLevel="1">
      <c r="A273" s="1">
        <v>396</v>
      </c>
      <c r="B273" s="1">
        <v>10</v>
      </c>
      <c r="C273" s="8">
        <v>40823</v>
      </c>
      <c r="D273" s="11">
        <v>50.73</v>
      </c>
      <c r="E273" s="11"/>
      <c r="F273" s="11">
        <v>48.196392785571099</v>
      </c>
      <c r="G273" s="11">
        <f>Forecast_calculation!D272</f>
        <v>53.562251817092317</v>
      </c>
      <c r="H273" s="13">
        <f>IF((D273=""),"",ABS((D273-'Election result'!$C$3)))</f>
        <v>1.2321236078248177</v>
      </c>
      <c r="I273" s="13" t="str">
        <f>IF((E273=""),"",ABS((E273-'Election result'!$C$3)))</f>
        <v/>
      </c>
      <c r="J273" s="13">
        <f>IF((F273=""),"",ABS((F273-'Election result'!$C$3)))</f>
        <v>3.7657308222537154</v>
      </c>
      <c r="K273" s="13">
        <f>IF((G273=""),"",ABS((G273-'Election result'!$C$3)))</f>
        <v>1.6001282092675027</v>
      </c>
      <c r="L273" s="1"/>
    </row>
    <row r="274" spans="1:12" ht="12" hidden="1" outlineLevel="1">
      <c r="A274" s="1">
        <v>395</v>
      </c>
      <c r="B274" s="1">
        <v>10</v>
      </c>
      <c r="C274" s="8">
        <v>40824</v>
      </c>
      <c r="D274" s="11">
        <v>50.73</v>
      </c>
      <c r="E274" s="11"/>
      <c r="F274" s="11">
        <v>48.196392785571099</v>
      </c>
      <c r="G274" s="11">
        <f>Forecast_calculation!D273</f>
        <v>53.562251817092317</v>
      </c>
      <c r="H274" s="13">
        <f>IF((D274=""),"",ABS((D274-'Election result'!$C$3)))</f>
        <v>1.2321236078248177</v>
      </c>
      <c r="I274" s="13" t="str">
        <f>IF((E274=""),"",ABS((E274-'Election result'!$C$3)))</f>
        <v/>
      </c>
      <c r="J274" s="13">
        <f>IF((F274=""),"",ABS((F274-'Election result'!$C$3)))</f>
        <v>3.7657308222537154</v>
      </c>
      <c r="K274" s="13">
        <f>IF((G274=""),"",ABS((G274-'Election result'!$C$3)))</f>
        <v>1.6001282092675027</v>
      </c>
      <c r="L274" s="1"/>
    </row>
    <row r="275" spans="1:12" ht="12" hidden="1" outlineLevel="1">
      <c r="A275" s="1">
        <v>394</v>
      </c>
      <c r="B275" s="1">
        <v>10</v>
      </c>
      <c r="C275" s="8">
        <v>40825</v>
      </c>
      <c r="D275" s="11">
        <v>50.73</v>
      </c>
      <c r="E275" s="11"/>
      <c r="F275" s="11">
        <v>48.196392785571099</v>
      </c>
      <c r="G275" s="11">
        <f>Forecast_calculation!D274</f>
        <v>53.562251817092317</v>
      </c>
      <c r="H275" s="13">
        <f>IF((D275=""),"",ABS((D275-'Election result'!$C$3)))</f>
        <v>1.2321236078248177</v>
      </c>
      <c r="I275" s="13" t="str">
        <f>IF((E275=""),"",ABS((E275-'Election result'!$C$3)))</f>
        <v/>
      </c>
      <c r="J275" s="13">
        <f>IF((F275=""),"",ABS((F275-'Election result'!$C$3)))</f>
        <v>3.7657308222537154</v>
      </c>
      <c r="K275" s="13">
        <f>IF((G275=""),"",ABS((G275-'Election result'!$C$3)))</f>
        <v>1.6001282092675027</v>
      </c>
      <c r="L275" s="1"/>
    </row>
    <row r="276" spans="1:12" ht="12" hidden="1" outlineLevel="1">
      <c r="A276" s="1">
        <v>393</v>
      </c>
      <c r="B276" s="1">
        <v>10</v>
      </c>
      <c r="C276" s="8">
        <v>40826</v>
      </c>
      <c r="D276" s="11">
        <v>50.7</v>
      </c>
      <c r="E276" s="11"/>
      <c r="F276" s="11">
        <v>48.196392785571099</v>
      </c>
      <c r="G276" s="11">
        <f>Forecast_calculation!D275</f>
        <v>53.562251817092317</v>
      </c>
      <c r="H276" s="13">
        <f>IF((D276=""),"",ABS((D276-'Election result'!$C$3)))</f>
        <v>1.2621236078248117</v>
      </c>
      <c r="I276" s="13" t="str">
        <f>IF((E276=""),"",ABS((E276-'Election result'!$C$3)))</f>
        <v/>
      </c>
      <c r="J276" s="13">
        <f>IF((F276=""),"",ABS((F276-'Election result'!$C$3)))</f>
        <v>3.7657308222537154</v>
      </c>
      <c r="K276" s="13">
        <f>IF((G276=""),"",ABS((G276-'Election result'!$C$3)))</f>
        <v>1.6001282092675027</v>
      </c>
      <c r="L276" s="1"/>
    </row>
    <row r="277" spans="1:12" ht="12" hidden="1" outlineLevel="1">
      <c r="A277" s="1">
        <v>392</v>
      </c>
      <c r="B277" s="1">
        <v>10</v>
      </c>
      <c r="C277" s="8">
        <v>40827</v>
      </c>
      <c r="D277" s="11">
        <v>50.7</v>
      </c>
      <c r="E277" s="11"/>
      <c r="F277" s="11">
        <v>48.196392785571099</v>
      </c>
      <c r="G277" s="11">
        <f>Forecast_calculation!D276</f>
        <v>53.562251817092317</v>
      </c>
      <c r="H277" s="13">
        <f>IF((D277=""),"",ABS((D277-'Election result'!$C$3)))</f>
        <v>1.2621236078248117</v>
      </c>
      <c r="I277" s="13" t="str">
        <f>IF((E277=""),"",ABS((E277-'Election result'!$C$3)))</f>
        <v/>
      </c>
      <c r="J277" s="13">
        <f>IF((F277=""),"",ABS((F277-'Election result'!$C$3)))</f>
        <v>3.7657308222537154</v>
      </c>
      <c r="K277" s="13">
        <f>IF((G277=""),"",ABS((G277-'Election result'!$C$3)))</f>
        <v>1.6001282092675027</v>
      </c>
      <c r="L277" s="1"/>
    </row>
    <row r="278" spans="1:12" ht="12" hidden="1" outlineLevel="1">
      <c r="A278" s="1">
        <v>391</v>
      </c>
      <c r="B278" s="1">
        <v>10</v>
      </c>
      <c r="C278" s="8">
        <v>40828</v>
      </c>
      <c r="D278" s="11">
        <v>50.93</v>
      </c>
      <c r="E278" s="11"/>
      <c r="F278" s="11">
        <v>48.196392785571099</v>
      </c>
      <c r="G278" s="11">
        <f>Forecast_calculation!D277</f>
        <v>53.562251817092317</v>
      </c>
      <c r="H278" s="13">
        <f>IF((D278=""),"",ABS((D278-'Election result'!$C$3)))</f>
        <v>1.0321236078248148</v>
      </c>
      <c r="I278" s="13" t="str">
        <f>IF((E278=""),"",ABS((E278-'Election result'!$C$3)))</f>
        <v/>
      </c>
      <c r="J278" s="13">
        <f>IF((F278=""),"",ABS((F278-'Election result'!$C$3)))</f>
        <v>3.7657308222537154</v>
      </c>
      <c r="K278" s="13">
        <f>IF((G278=""),"",ABS((G278-'Election result'!$C$3)))</f>
        <v>1.6001282092675027</v>
      </c>
      <c r="L278" s="1"/>
    </row>
    <row r="279" spans="1:12" ht="12" hidden="1" outlineLevel="1">
      <c r="A279" s="1">
        <v>390</v>
      </c>
      <c r="B279" s="1">
        <v>10</v>
      </c>
      <c r="C279" s="8">
        <v>40829</v>
      </c>
      <c r="D279" s="11">
        <v>50.93</v>
      </c>
      <c r="E279" s="11"/>
      <c r="F279" s="11">
        <v>48.196392785571099</v>
      </c>
      <c r="G279" s="11">
        <f>Forecast_calculation!D278</f>
        <v>53.562251817092317</v>
      </c>
      <c r="H279" s="13">
        <f>IF((D279=""),"",ABS((D279-'Election result'!$C$3)))</f>
        <v>1.0321236078248148</v>
      </c>
      <c r="I279" s="13" t="str">
        <f>IF((E279=""),"",ABS((E279-'Election result'!$C$3)))</f>
        <v/>
      </c>
      <c r="J279" s="13">
        <f>IF((F279=""),"",ABS((F279-'Election result'!$C$3)))</f>
        <v>3.7657308222537154</v>
      </c>
      <c r="K279" s="13">
        <f>IF((G279=""),"",ABS((G279-'Election result'!$C$3)))</f>
        <v>1.6001282092675027</v>
      </c>
      <c r="L279" s="1"/>
    </row>
    <row r="280" spans="1:12" ht="12" hidden="1" outlineLevel="1">
      <c r="A280" s="1">
        <v>389</v>
      </c>
      <c r="B280" s="1">
        <v>10</v>
      </c>
      <c r="C280" s="8">
        <v>40830</v>
      </c>
      <c r="D280" s="11">
        <v>50.48</v>
      </c>
      <c r="E280" s="11"/>
      <c r="F280" s="11">
        <v>48.003992015968102</v>
      </c>
      <c r="G280" s="11">
        <f>Forecast_calculation!D279</f>
        <v>53.562251817092317</v>
      </c>
      <c r="H280" s="13">
        <f>IF((D280=""),"",ABS((D280-'Election result'!$C$3)))</f>
        <v>1.4821236078248177</v>
      </c>
      <c r="I280" s="13" t="str">
        <f>IF((E280=""),"",ABS((E280-'Election result'!$C$3)))</f>
        <v/>
      </c>
      <c r="J280" s="13">
        <f>IF((F280=""),"",ABS((F280-'Election result'!$C$3)))</f>
        <v>3.9581315918567128</v>
      </c>
      <c r="K280" s="13">
        <f>IF((G280=""),"",ABS((G280-'Election result'!$C$3)))</f>
        <v>1.6001282092675027</v>
      </c>
      <c r="L280" s="1"/>
    </row>
    <row r="281" spans="1:12" ht="12" hidden="1" outlineLevel="1">
      <c r="A281" s="1">
        <v>388</v>
      </c>
      <c r="B281" s="1">
        <v>10</v>
      </c>
      <c r="C281" s="8">
        <v>40831</v>
      </c>
      <c r="D281" s="11">
        <v>50.45</v>
      </c>
      <c r="E281" s="11"/>
      <c r="F281" s="11">
        <v>48.003992015968102</v>
      </c>
      <c r="G281" s="11">
        <f>Forecast_calculation!D280</f>
        <v>53.562251817092317</v>
      </c>
      <c r="H281" s="13">
        <f>IF((D281=""),"",ABS((D281-'Election result'!$C$3)))</f>
        <v>1.5121236078248117</v>
      </c>
      <c r="I281" s="13" t="str">
        <f>IF((E281=""),"",ABS((E281-'Election result'!$C$3)))</f>
        <v/>
      </c>
      <c r="J281" s="13">
        <f>IF((F281=""),"",ABS((F281-'Election result'!$C$3)))</f>
        <v>3.9581315918567128</v>
      </c>
      <c r="K281" s="13">
        <f>IF((G281=""),"",ABS((G281-'Election result'!$C$3)))</f>
        <v>1.6001282092675027</v>
      </c>
      <c r="L281" s="1"/>
    </row>
    <row r="282" spans="1:12" ht="12" hidden="1" outlineLevel="1">
      <c r="A282" s="1">
        <v>387</v>
      </c>
      <c r="B282" s="1">
        <v>10</v>
      </c>
      <c r="C282" s="8">
        <v>40832</v>
      </c>
      <c r="D282" s="11">
        <v>50.45</v>
      </c>
      <c r="E282" s="11"/>
      <c r="F282" s="11">
        <v>48.003992015968102</v>
      </c>
      <c r="G282" s="11">
        <f>Forecast_calculation!D281</f>
        <v>53.562251817092317</v>
      </c>
      <c r="H282" s="13">
        <f>IF((D282=""),"",ABS((D282-'Election result'!$C$3)))</f>
        <v>1.5121236078248117</v>
      </c>
      <c r="I282" s="13" t="str">
        <f>IF((E282=""),"",ABS((E282-'Election result'!$C$3)))</f>
        <v/>
      </c>
      <c r="J282" s="13">
        <f>IF((F282=""),"",ABS((F282-'Election result'!$C$3)))</f>
        <v>3.9581315918567128</v>
      </c>
      <c r="K282" s="13">
        <f>IF((G282=""),"",ABS((G282-'Election result'!$C$3)))</f>
        <v>1.6001282092675027</v>
      </c>
      <c r="L282" s="1"/>
    </row>
    <row r="283" spans="1:12" ht="12" hidden="1" outlineLevel="1">
      <c r="A283" s="1">
        <v>386</v>
      </c>
      <c r="B283" s="1">
        <v>10</v>
      </c>
      <c r="C283" s="8">
        <v>40833</v>
      </c>
      <c r="D283" s="11">
        <v>50.48</v>
      </c>
      <c r="E283" s="11"/>
      <c r="F283" s="11">
        <v>48.536831483350198</v>
      </c>
      <c r="G283" s="11">
        <f>Forecast_calculation!D282</f>
        <v>53.562251817092317</v>
      </c>
      <c r="H283" s="13">
        <f>IF((D283=""),"",ABS((D283-'Election result'!$C$3)))</f>
        <v>1.4821236078248177</v>
      </c>
      <c r="I283" s="13" t="str">
        <f>IF((E283=""),"",ABS((E283-'Election result'!$C$3)))</f>
        <v/>
      </c>
      <c r="J283" s="13">
        <f>IF((F283=""),"",ABS((F283-'Election result'!$C$3)))</f>
        <v>3.4252921244746162</v>
      </c>
      <c r="K283" s="13">
        <f>IF((G283=""),"",ABS((G283-'Election result'!$C$3)))</f>
        <v>1.6001282092675027</v>
      </c>
      <c r="L283" s="1"/>
    </row>
    <row r="284" spans="1:12" ht="12" hidden="1" outlineLevel="1">
      <c r="A284" s="1">
        <v>385</v>
      </c>
      <c r="B284" s="1">
        <v>10</v>
      </c>
      <c r="C284" s="8">
        <v>40834</v>
      </c>
      <c r="D284" s="11">
        <v>50.55</v>
      </c>
      <c r="E284" s="11"/>
      <c r="F284" s="11">
        <v>48.536831483350198</v>
      </c>
      <c r="G284" s="11">
        <f>Forecast_calculation!D283</f>
        <v>53.562251817092317</v>
      </c>
      <c r="H284" s="13">
        <f>IF((D284=""),"",ABS((D284-'Election result'!$C$3)))</f>
        <v>1.4121236078248174</v>
      </c>
      <c r="I284" s="13" t="str">
        <f>IF((E284=""),"",ABS((E284-'Election result'!$C$3)))</f>
        <v/>
      </c>
      <c r="J284" s="13">
        <f>IF((F284=""),"",ABS((F284-'Election result'!$C$3)))</f>
        <v>3.4252921244746162</v>
      </c>
      <c r="K284" s="13">
        <f>IF((G284=""),"",ABS((G284-'Election result'!$C$3)))</f>
        <v>1.6001282092675027</v>
      </c>
      <c r="L284" s="1"/>
    </row>
    <row r="285" spans="1:12" ht="12" hidden="1" outlineLevel="1">
      <c r="A285" s="1">
        <v>384</v>
      </c>
      <c r="B285" s="1">
        <v>10</v>
      </c>
      <c r="C285" s="8">
        <v>40835</v>
      </c>
      <c r="D285" s="11">
        <v>50.58</v>
      </c>
      <c r="E285" s="11"/>
      <c r="F285" s="11">
        <v>48.536831483350198</v>
      </c>
      <c r="G285" s="11">
        <f>Forecast_calculation!D284</f>
        <v>53.562251817092317</v>
      </c>
      <c r="H285" s="13">
        <f>IF((D285=""),"",ABS((D285-'Election result'!$C$3)))</f>
        <v>1.3821236078248162</v>
      </c>
      <c r="I285" s="13" t="str">
        <f>IF((E285=""),"",ABS((E285-'Election result'!$C$3)))</f>
        <v/>
      </c>
      <c r="J285" s="13">
        <f>IF((F285=""),"",ABS((F285-'Election result'!$C$3)))</f>
        <v>3.4252921244746162</v>
      </c>
      <c r="K285" s="13">
        <f>IF((G285=""),"",ABS((G285-'Election result'!$C$3)))</f>
        <v>1.6001282092675027</v>
      </c>
      <c r="L285" s="1"/>
    </row>
    <row r="286" spans="1:12" ht="12" hidden="1" outlineLevel="1">
      <c r="A286" s="1">
        <v>383</v>
      </c>
      <c r="B286" s="1">
        <v>10</v>
      </c>
      <c r="C286" s="8">
        <v>40836</v>
      </c>
      <c r="D286" s="11">
        <v>50.58</v>
      </c>
      <c r="E286" s="11"/>
      <c r="F286" s="11">
        <v>48.536831483350198</v>
      </c>
      <c r="G286" s="11">
        <f>Forecast_calculation!D285</f>
        <v>53.562251817092317</v>
      </c>
      <c r="H286" s="13">
        <f>IF((D286=""),"",ABS((D286-'Election result'!$C$3)))</f>
        <v>1.3821236078248162</v>
      </c>
      <c r="I286" s="13" t="str">
        <f>IF((E286=""),"",ABS((E286-'Election result'!$C$3)))</f>
        <v/>
      </c>
      <c r="J286" s="13">
        <f>IF((F286=""),"",ABS((F286-'Election result'!$C$3)))</f>
        <v>3.4252921244746162</v>
      </c>
      <c r="K286" s="13">
        <f>IF((G286=""),"",ABS((G286-'Election result'!$C$3)))</f>
        <v>1.6001282092675027</v>
      </c>
      <c r="L286" s="1"/>
    </row>
    <row r="287" spans="1:12" ht="12" hidden="1" outlineLevel="1">
      <c r="A287" s="1">
        <v>382</v>
      </c>
      <c r="B287" s="1">
        <v>10</v>
      </c>
      <c r="C287" s="8">
        <v>40837</v>
      </c>
      <c r="D287" s="11">
        <v>50.6</v>
      </c>
      <c r="E287" s="11"/>
      <c r="F287" s="11">
        <v>48.536831483350198</v>
      </c>
      <c r="G287" s="11">
        <f>Forecast_calculation!D286</f>
        <v>53.562251817092317</v>
      </c>
      <c r="H287" s="13">
        <f>IF((D287=""),"",ABS((D287-'Election result'!$C$3)))</f>
        <v>1.3621236078248131</v>
      </c>
      <c r="I287" s="13" t="str">
        <f>IF((E287=""),"",ABS((E287-'Election result'!$C$3)))</f>
        <v/>
      </c>
      <c r="J287" s="13">
        <f>IF((F287=""),"",ABS((F287-'Election result'!$C$3)))</f>
        <v>3.4252921244746162</v>
      </c>
      <c r="K287" s="13">
        <f>IF((G287=""),"",ABS((G287-'Election result'!$C$3)))</f>
        <v>1.6001282092675027</v>
      </c>
      <c r="L287" s="1"/>
    </row>
    <row r="288" spans="1:12" ht="12" hidden="1" outlineLevel="1">
      <c r="A288" s="1">
        <v>381</v>
      </c>
      <c r="B288" s="1">
        <v>10</v>
      </c>
      <c r="C288" s="8">
        <v>40838</v>
      </c>
      <c r="D288" s="11">
        <v>50.63</v>
      </c>
      <c r="E288" s="11"/>
      <c r="F288" s="11">
        <v>48.536831483350198</v>
      </c>
      <c r="G288" s="11">
        <f>Forecast_calculation!D287</f>
        <v>53.562251817092317</v>
      </c>
      <c r="H288" s="13">
        <f>IF((D288=""),"",ABS((D288-'Election result'!$C$3)))</f>
        <v>1.332123607824812</v>
      </c>
      <c r="I288" s="13" t="str">
        <f>IF((E288=""),"",ABS((E288-'Election result'!$C$3)))</f>
        <v/>
      </c>
      <c r="J288" s="13">
        <f>IF((F288=""),"",ABS((F288-'Election result'!$C$3)))</f>
        <v>3.4252921244746162</v>
      </c>
      <c r="K288" s="13">
        <f>IF((G288=""),"",ABS((G288-'Election result'!$C$3)))</f>
        <v>1.6001282092675027</v>
      </c>
      <c r="L288" s="1"/>
    </row>
    <row r="289" spans="1:12" ht="12" hidden="1" outlineLevel="1">
      <c r="A289" s="1">
        <v>380</v>
      </c>
      <c r="B289" s="1">
        <v>10</v>
      </c>
      <c r="C289" s="8">
        <v>40839</v>
      </c>
      <c r="D289" s="11">
        <v>50.63</v>
      </c>
      <c r="E289" s="11"/>
      <c r="F289" s="11">
        <v>48.536831483350198</v>
      </c>
      <c r="G289" s="11">
        <f>Forecast_calculation!D288</f>
        <v>53.562251817092317</v>
      </c>
      <c r="H289" s="13">
        <f>IF((D289=""),"",ABS((D289-'Election result'!$C$3)))</f>
        <v>1.332123607824812</v>
      </c>
      <c r="I289" s="13" t="str">
        <f>IF((E289=""),"",ABS((E289-'Election result'!$C$3)))</f>
        <v/>
      </c>
      <c r="J289" s="13">
        <f>IF((F289=""),"",ABS((F289-'Election result'!$C$3)))</f>
        <v>3.4252921244746162</v>
      </c>
      <c r="K289" s="13">
        <f>IF((G289=""),"",ABS((G289-'Election result'!$C$3)))</f>
        <v>1.6001282092675027</v>
      </c>
      <c r="L289" s="1"/>
    </row>
    <row r="290" spans="1:12" ht="12" hidden="1" outlineLevel="1">
      <c r="A290" s="1">
        <v>379</v>
      </c>
      <c r="B290" s="1">
        <v>10</v>
      </c>
      <c r="C290" s="8">
        <v>40840</v>
      </c>
      <c r="D290" s="11">
        <v>50.63</v>
      </c>
      <c r="E290" s="11"/>
      <c r="F290" s="11">
        <v>48.536831483350198</v>
      </c>
      <c r="G290" s="11">
        <f>Forecast_calculation!D289</f>
        <v>53.562251817092317</v>
      </c>
      <c r="H290" s="13">
        <f>IF((D290=""),"",ABS((D290-'Election result'!$C$3)))</f>
        <v>1.332123607824812</v>
      </c>
      <c r="I290" s="13" t="str">
        <f>IF((E290=""),"",ABS((E290-'Election result'!$C$3)))</f>
        <v/>
      </c>
      <c r="J290" s="13">
        <f>IF((F290=""),"",ABS((F290-'Election result'!$C$3)))</f>
        <v>3.4252921244746162</v>
      </c>
      <c r="K290" s="13">
        <f>IF((G290=""),"",ABS((G290-'Election result'!$C$3)))</f>
        <v>1.6001282092675027</v>
      </c>
      <c r="L290" s="1"/>
    </row>
    <row r="291" spans="1:12" ht="12" hidden="1" outlineLevel="1">
      <c r="A291" s="1">
        <v>378</v>
      </c>
      <c r="B291" s="1">
        <v>10</v>
      </c>
      <c r="C291" s="8">
        <v>40841</v>
      </c>
      <c r="D291" s="11">
        <v>50.63</v>
      </c>
      <c r="E291" s="11"/>
      <c r="F291" s="11">
        <v>48.536831483350198</v>
      </c>
      <c r="G291" s="11">
        <f>Forecast_calculation!D290</f>
        <v>53.562251817092317</v>
      </c>
      <c r="H291" s="13">
        <f>IF((D291=""),"",ABS((D291-'Election result'!$C$3)))</f>
        <v>1.332123607824812</v>
      </c>
      <c r="I291" s="13" t="str">
        <f>IF((E291=""),"",ABS((E291-'Election result'!$C$3)))</f>
        <v/>
      </c>
      <c r="J291" s="13">
        <f>IF((F291=""),"",ABS((F291-'Election result'!$C$3)))</f>
        <v>3.4252921244746162</v>
      </c>
      <c r="K291" s="13">
        <f>IF((G291=""),"",ABS((G291-'Election result'!$C$3)))</f>
        <v>1.6001282092675027</v>
      </c>
      <c r="L291" s="1"/>
    </row>
    <row r="292" spans="1:12" ht="12" hidden="1" outlineLevel="1">
      <c r="A292" s="1">
        <v>377</v>
      </c>
      <c r="B292" s="1">
        <v>10</v>
      </c>
      <c r="C292" s="8">
        <v>40842</v>
      </c>
      <c r="D292" s="11">
        <v>50.63</v>
      </c>
      <c r="E292" s="11"/>
      <c r="F292" s="11">
        <v>48.873653281096999</v>
      </c>
      <c r="G292" s="11">
        <f>Forecast_calculation!D291</f>
        <v>53.562251817092317</v>
      </c>
      <c r="H292" s="13">
        <f>IF((D292=""),"",ABS((D292-'Election result'!$C$3)))</f>
        <v>1.332123607824812</v>
      </c>
      <c r="I292" s="13" t="str">
        <f>IF((E292=""),"",ABS((E292-'Election result'!$C$3)))</f>
        <v/>
      </c>
      <c r="J292" s="13">
        <f>IF((F292=""),"",ABS((F292-'Election result'!$C$3)))</f>
        <v>3.0884703267278155</v>
      </c>
      <c r="K292" s="13">
        <f>IF((G292=""),"",ABS((G292-'Election result'!$C$3)))</f>
        <v>1.6001282092675027</v>
      </c>
      <c r="L292" s="1"/>
    </row>
    <row r="293" spans="1:12" ht="12" hidden="1" outlineLevel="1">
      <c r="A293" s="1">
        <v>376</v>
      </c>
      <c r="B293" s="1">
        <v>10</v>
      </c>
      <c r="C293" s="8">
        <v>40843</v>
      </c>
      <c r="D293" s="11">
        <v>50.65</v>
      </c>
      <c r="E293" s="11"/>
      <c r="F293" s="11">
        <v>48.873653281096999</v>
      </c>
      <c r="G293" s="11">
        <f>Forecast_calculation!D292</f>
        <v>53.562251817092317</v>
      </c>
      <c r="H293" s="13">
        <f>IF((D293=""),"",ABS((D293-'Election result'!$C$3)))</f>
        <v>1.312123607824816</v>
      </c>
      <c r="I293" s="13" t="str">
        <f>IF((E293=""),"",ABS((E293-'Election result'!$C$3)))</f>
        <v/>
      </c>
      <c r="J293" s="13">
        <f>IF((F293=""),"",ABS((F293-'Election result'!$C$3)))</f>
        <v>3.0884703267278155</v>
      </c>
      <c r="K293" s="13">
        <f>IF((G293=""),"",ABS((G293-'Election result'!$C$3)))</f>
        <v>1.6001282092675027</v>
      </c>
      <c r="L293" s="1"/>
    </row>
    <row r="294" spans="1:12" ht="12" hidden="1" outlineLevel="1">
      <c r="A294" s="1">
        <v>375</v>
      </c>
      <c r="B294" s="1">
        <v>10</v>
      </c>
      <c r="C294" s="8">
        <v>40844</v>
      </c>
      <c r="D294" s="11">
        <v>50.65</v>
      </c>
      <c r="E294" s="11"/>
      <c r="F294" s="11">
        <v>49.454905847373603</v>
      </c>
      <c r="G294" s="11">
        <f>Forecast_calculation!D293</f>
        <v>53.562251817092317</v>
      </c>
      <c r="H294" s="13">
        <f>IF((D294=""),"",ABS((D294-'Election result'!$C$3)))</f>
        <v>1.312123607824816</v>
      </c>
      <c r="I294" s="13" t="str">
        <f>IF((E294=""),"",ABS((E294-'Election result'!$C$3)))</f>
        <v/>
      </c>
      <c r="J294" s="13">
        <f>IF((F294=""),"",ABS((F294-'Election result'!$C$3)))</f>
        <v>2.507217760451212</v>
      </c>
      <c r="K294" s="13">
        <f>IF((G294=""),"",ABS((G294-'Election result'!$C$3)))</f>
        <v>1.6001282092675027</v>
      </c>
      <c r="L294" s="1"/>
    </row>
    <row r="295" spans="1:12" ht="12" hidden="1" outlineLevel="1">
      <c r="A295" s="1">
        <v>374</v>
      </c>
      <c r="B295" s="1">
        <v>10</v>
      </c>
      <c r="C295" s="8">
        <v>40845</v>
      </c>
      <c r="D295" s="11">
        <v>50.65</v>
      </c>
      <c r="E295" s="11"/>
      <c r="F295" s="11">
        <v>49.454905847373603</v>
      </c>
      <c r="G295" s="11">
        <f>Forecast_calculation!D294</f>
        <v>53.562251817092317</v>
      </c>
      <c r="H295" s="13">
        <f>IF((D295=""),"",ABS((D295-'Election result'!$C$3)))</f>
        <v>1.312123607824816</v>
      </c>
      <c r="I295" s="13" t="str">
        <f>IF((E295=""),"",ABS((E295-'Election result'!$C$3)))</f>
        <v/>
      </c>
      <c r="J295" s="13">
        <f>IF((F295=""),"",ABS((F295-'Election result'!$C$3)))</f>
        <v>2.507217760451212</v>
      </c>
      <c r="K295" s="13">
        <f>IF((G295=""),"",ABS((G295-'Election result'!$C$3)))</f>
        <v>1.6001282092675027</v>
      </c>
      <c r="L295" s="1"/>
    </row>
    <row r="296" spans="1:12" ht="12" hidden="1" outlineLevel="1">
      <c r="A296" s="1">
        <v>373</v>
      </c>
      <c r="B296" s="1">
        <v>10</v>
      </c>
      <c r="C296" s="8">
        <v>40846</v>
      </c>
      <c r="D296" s="11">
        <v>50.6</v>
      </c>
      <c r="E296" s="11"/>
      <c r="F296" s="11">
        <v>49.454905847373603</v>
      </c>
      <c r="G296" s="11">
        <f>Forecast_calculation!D295</f>
        <v>53.562251817092317</v>
      </c>
      <c r="H296" s="13">
        <f>IF((D296=""),"",ABS((D296-'Election result'!$C$3)))</f>
        <v>1.3621236078248131</v>
      </c>
      <c r="I296" s="13" t="str">
        <f>IF((E296=""),"",ABS((E296-'Election result'!$C$3)))</f>
        <v/>
      </c>
      <c r="J296" s="13">
        <f>IF((F296=""),"",ABS((F296-'Election result'!$C$3)))</f>
        <v>2.507217760451212</v>
      </c>
      <c r="K296" s="13">
        <f>IF((G296=""),"",ABS((G296-'Election result'!$C$3)))</f>
        <v>1.6001282092675027</v>
      </c>
      <c r="L296" s="1"/>
    </row>
    <row r="297" spans="1:12" ht="12" hidden="1" outlineLevel="1">
      <c r="A297" s="1">
        <v>372</v>
      </c>
      <c r="B297" s="1">
        <v>10</v>
      </c>
      <c r="C297" s="8">
        <v>40847</v>
      </c>
      <c r="D297" s="11">
        <v>50.65</v>
      </c>
      <c r="E297" s="11"/>
      <c r="F297" s="11">
        <v>49.454905847373603</v>
      </c>
      <c r="G297" s="11">
        <f>Forecast_calculation!D296</f>
        <v>53.562251817092317</v>
      </c>
      <c r="H297" s="13">
        <f>IF((D297=""),"",ABS((D297-'Election result'!$C$3)))</f>
        <v>1.312123607824816</v>
      </c>
      <c r="I297" s="13" t="str">
        <f>IF((E297=""),"",ABS((E297-'Election result'!$C$3)))</f>
        <v/>
      </c>
      <c r="J297" s="13">
        <f>IF((F297=""),"",ABS((F297-'Election result'!$C$3)))</f>
        <v>2.507217760451212</v>
      </c>
      <c r="K297" s="13">
        <f>IF((G297=""),"",ABS((G297-'Election result'!$C$3)))</f>
        <v>1.6001282092675027</v>
      </c>
      <c r="L297" s="1"/>
    </row>
    <row r="298" spans="1:12" ht="12" hidden="1" outlineLevel="1">
      <c r="A298" s="1">
        <v>371</v>
      </c>
      <c r="B298" s="1">
        <v>11</v>
      </c>
      <c r="C298" s="8">
        <v>40848</v>
      </c>
      <c r="D298" s="11">
        <v>50.55</v>
      </c>
      <c r="E298" s="11"/>
      <c r="F298" s="11">
        <v>49.454905847373603</v>
      </c>
      <c r="G298" s="11">
        <f>Forecast_calculation!D297</f>
        <v>53.562251817092317</v>
      </c>
      <c r="H298" s="13">
        <f>IF((D298=""),"",ABS((D298-'Election result'!$C$3)))</f>
        <v>1.4121236078248174</v>
      </c>
      <c r="I298" s="13" t="str">
        <f>IF((E298=""),"",ABS((E298-'Election result'!$C$3)))</f>
        <v/>
      </c>
      <c r="J298" s="13">
        <f>IF((F298=""),"",ABS((F298-'Election result'!$C$3)))</f>
        <v>2.507217760451212</v>
      </c>
      <c r="K298" s="13">
        <f>IF((G298=""),"",ABS((G298-'Election result'!$C$3)))</f>
        <v>1.6001282092675027</v>
      </c>
      <c r="L298" s="1"/>
    </row>
    <row r="299" spans="1:12" ht="12" hidden="1" outlineLevel="1">
      <c r="A299" s="1">
        <v>370</v>
      </c>
      <c r="B299" s="1">
        <v>11</v>
      </c>
      <c r="C299" s="8">
        <v>40849</v>
      </c>
      <c r="D299" s="11">
        <v>50.58</v>
      </c>
      <c r="E299" s="11"/>
      <c r="F299" s="11">
        <v>49.454905847373603</v>
      </c>
      <c r="G299" s="11">
        <f>Forecast_calculation!D298</f>
        <v>53.562251817092317</v>
      </c>
      <c r="H299" s="13">
        <f>IF((D299=""),"",ABS((D299-'Election result'!$C$3)))</f>
        <v>1.3821236078248162</v>
      </c>
      <c r="I299" s="13" t="str">
        <f>IF((E299=""),"",ABS((E299-'Election result'!$C$3)))</f>
        <v/>
      </c>
      <c r="J299" s="13">
        <f>IF((F299=""),"",ABS((F299-'Election result'!$C$3)))</f>
        <v>2.507217760451212</v>
      </c>
      <c r="K299" s="13">
        <f>IF((G299=""),"",ABS((G299-'Election result'!$C$3)))</f>
        <v>1.6001282092675027</v>
      </c>
      <c r="L299" s="1"/>
    </row>
    <row r="300" spans="1:12" ht="12" hidden="1" outlineLevel="1">
      <c r="A300" s="1">
        <v>369</v>
      </c>
      <c r="B300" s="1">
        <v>11</v>
      </c>
      <c r="C300" s="8">
        <v>40850</v>
      </c>
      <c r="D300" s="11">
        <v>50.43</v>
      </c>
      <c r="E300" s="11"/>
      <c r="F300" s="11">
        <v>49.454905847373603</v>
      </c>
      <c r="G300" s="11">
        <f>Forecast_calculation!D299</f>
        <v>53.093576271964622</v>
      </c>
      <c r="H300" s="13">
        <f>IF((D300=""),"",ABS((D300-'Election result'!$C$3)))</f>
        <v>1.5321236078248148</v>
      </c>
      <c r="I300" s="13" t="str">
        <f>IF((E300=""),"",ABS((E300-'Election result'!$C$3)))</f>
        <v/>
      </c>
      <c r="J300" s="13">
        <f>IF((F300=""),"",ABS((F300-'Election result'!$C$3)))</f>
        <v>2.507217760451212</v>
      </c>
      <c r="K300" s="13">
        <f>IF((G300=""),"",ABS((G300-'Election result'!$C$3)))</f>
        <v>1.1314526641398075</v>
      </c>
      <c r="L300" s="1"/>
    </row>
    <row r="301" spans="1:12" ht="12" hidden="1" outlineLevel="1">
      <c r="A301" s="1">
        <v>368</v>
      </c>
      <c r="B301" s="1">
        <v>11</v>
      </c>
      <c r="C301" s="8">
        <v>40851</v>
      </c>
      <c r="D301" s="11">
        <v>50.43</v>
      </c>
      <c r="E301" s="11"/>
      <c r="F301" s="11">
        <v>49.454905847373603</v>
      </c>
      <c r="G301" s="11">
        <f>Forecast_calculation!D300</f>
        <v>53.093576271964622</v>
      </c>
      <c r="H301" s="13">
        <f>IF((D301=""),"",ABS((D301-'Election result'!$C$3)))</f>
        <v>1.5321236078248148</v>
      </c>
      <c r="I301" s="13" t="str">
        <f>IF((E301=""),"",ABS((E301-'Election result'!$C$3)))</f>
        <v/>
      </c>
      <c r="J301" s="13">
        <f>IF((F301=""),"",ABS((F301-'Election result'!$C$3)))</f>
        <v>2.507217760451212</v>
      </c>
      <c r="K301" s="13">
        <f>IF((G301=""),"",ABS((G301-'Election result'!$C$3)))</f>
        <v>1.1314526641398075</v>
      </c>
      <c r="L301" s="1"/>
    </row>
    <row r="302" spans="1:12" ht="12" hidden="1" outlineLevel="1">
      <c r="A302" s="1">
        <v>367</v>
      </c>
      <c r="B302" s="1">
        <v>11</v>
      </c>
      <c r="C302" s="8">
        <v>40852</v>
      </c>
      <c r="D302" s="11">
        <v>50.43</v>
      </c>
      <c r="E302" s="11"/>
      <c r="F302" s="11">
        <v>49.454905847373603</v>
      </c>
      <c r="G302" s="11">
        <f>Forecast_calculation!D301</f>
        <v>53.093576271964622</v>
      </c>
      <c r="H302" s="13">
        <f>IF((D302=""),"",ABS((D302-'Election result'!$C$3)))</f>
        <v>1.5321236078248148</v>
      </c>
      <c r="I302" s="13" t="str">
        <f>IF((E302=""),"",ABS((E302-'Election result'!$C$3)))</f>
        <v/>
      </c>
      <c r="J302" s="13">
        <f>IF((F302=""),"",ABS((F302-'Election result'!$C$3)))</f>
        <v>2.507217760451212</v>
      </c>
      <c r="K302" s="13">
        <f>IF((G302=""),"",ABS((G302-'Election result'!$C$3)))</f>
        <v>1.1314526641398075</v>
      </c>
      <c r="L302" s="1"/>
    </row>
    <row r="303" spans="1:12" ht="12" hidden="1" outlineLevel="1">
      <c r="A303" s="1">
        <v>366</v>
      </c>
      <c r="B303" s="1">
        <v>11</v>
      </c>
      <c r="C303" s="8">
        <v>40853</v>
      </c>
      <c r="D303" s="11">
        <v>50.43</v>
      </c>
      <c r="E303" s="11"/>
      <c r="F303" s="11">
        <v>49.454905847373603</v>
      </c>
      <c r="G303" s="11">
        <f>Forecast_calculation!D302</f>
        <v>53.093576271964622</v>
      </c>
      <c r="H303" s="13">
        <f>IF((D303=""),"",ABS((D303-'Election result'!$C$3)))</f>
        <v>1.5321236078248148</v>
      </c>
      <c r="I303" s="13" t="str">
        <f>IF((E303=""),"",ABS((E303-'Election result'!$C$3)))</f>
        <v/>
      </c>
      <c r="J303" s="13">
        <f>IF((F303=""),"",ABS((F303-'Election result'!$C$3)))</f>
        <v>2.507217760451212</v>
      </c>
      <c r="K303" s="13">
        <f>IF((G303=""),"",ABS((G303-'Election result'!$C$3)))</f>
        <v>1.1314526641398075</v>
      </c>
      <c r="L303" s="1"/>
    </row>
    <row r="304" spans="1:12" ht="12" hidden="1" outlineLevel="1">
      <c r="A304" s="1">
        <v>365</v>
      </c>
      <c r="B304" s="1">
        <v>11</v>
      </c>
      <c r="C304" s="8">
        <v>40854</v>
      </c>
      <c r="D304" s="11">
        <v>50.45</v>
      </c>
      <c r="E304" s="11"/>
      <c r="F304" s="11">
        <v>49.454905847373603</v>
      </c>
      <c r="G304" s="11">
        <f>Forecast_calculation!D303</f>
        <v>53.093576271964622</v>
      </c>
      <c r="H304" s="13">
        <f>IF((D304=""),"",ABS((D304-'Election result'!$C$3)))</f>
        <v>1.5121236078248117</v>
      </c>
      <c r="I304" s="13" t="str">
        <f>IF((E304=""),"",ABS((E304-'Election result'!$C$3)))</f>
        <v/>
      </c>
      <c r="J304" s="13">
        <f>IF((F304=""),"",ABS((F304-'Election result'!$C$3)))</f>
        <v>2.507217760451212</v>
      </c>
      <c r="K304" s="13">
        <f>IF((G304=""),"",ABS((G304-'Election result'!$C$3)))</f>
        <v>1.1314526641398075</v>
      </c>
      <c r="L304" s="1"/>
    </row>
    <row r="305" spans="1:12" ht="12" hidden="1" outlineLevel="1">
      <c r="A305" s="1">
        <v>364</v>
      </c>
      <c r="B305" s="1">
        <v>11</v>
      </c>
      <c r="C305" s="8">
        <v>40855</v>
      </c>
      <c r="D305" s="11">
        <v>50.5</v>
      </c>
      <c r="E305" s="11"/>
      <c r="F305" s="11">
        <v>49.950049950050001</v>
      </c>
      <c r="G305" s="11">
        <f>Forecast_calculation!D304</f>
        <v>53.093576271964622</v>
      </c>
      <c r="H305" s="13">
        <f>IF((D305=""),"",ABS((D305-'Election result'!$C$3)))</f>
        <v>1.4621236078248145</v>
      </c>
      <c r="I305" s="13" t="str">
        <f>IF((E305=""),"",ABS((E305-'Election result'!$C$3)))</f>
        <v/>
      </c>
      <c r="J305" s="13">
        <f>IF((F305=""),"",ABS((F305-'Election result'!$C$3)))</f>
        <v>2.0120736577748133</v>
      </c>
      <c r="K305" s="13">
        <f>IF((G305=""),"",ABS((G305-'Election result'!$C$3)))</f>
        <v>1.1314526641398075</v>
      </c>
      <c r="L305" s="1"/>
    </row>
    <row r="306" spans="1:12" ht="12" hidden="1" outlineLevel="1">
      <c r="A306" s="1">
        <v>363</v>
      </c>
      <c r="B306" s="1">
        <v>11</v>
      </c>
      <c r="C306" s="8">
        <v>40856</v>
      </c>
      <c r="D306" s="11">
        <v>50.53</v>
      </c>
      <c r="E306" s="11"/>
      <c r="F306" s="11">
        <v>49.950049950050001</v>
      </c>
      <c r="G306" s="11">
        <f>Forecast_calculation!D305</f>
        <v>53.093576271964622</v>
      </c>
      <c r="H306" s="13">
        <f>IF((D306=""),"",ABS((D306-'Election result'!$C$3)))</f>
        <v>1.4321236078248134</v>
      </c>
      <c r="I306" s="13" t="str">
        <f>IF((E306=""),"",ABS((E306-'Election result'!$C$3)))</f>
        <v/>
      </c>
      <c r="J306" s="13">
        <f>IF((F306=""),"",ABS((F306-'Election result'!$C$3)))</f>
        <v>2.0120736577748133</v>
      </c>
      <c r="K306" s="13">
        <f>IF((G306=""),"",ABS((G306-'Election result'!$C$3)))</f>
        <v>1.1314526641398075</v>
      </c>
      <c r="L306" s="1"/>
    </row>
    <row r="307" spans="1:12" ht="12" hidden="1" outlineLevel="1">
      <c r="A307" s="1">
        <v>362</v>
      </c>
      <c r="B307" s="1">
        <v>11</v>
      </c>
      <c r="C307" s="8">
        <v>40857</v>
      </c>
      <c r="D307" s="11">
        <v>50.88</v>
      </c>
      <c r="E307" s="11"/>
      <c r="F307" s="11">
        <v>49.950049950050001</v>
      </c>
      <c r="G307" s="11">
        <f>Forecast_calculation!D306</f>
        <v>53.093576271964622</v>
      </c>
      <c r="H307" s="13">
        <f>IF((D307=""),"",ABS((D307-'Election result'!$C$3)))</f>
        <v>1.082123607824812</v>
      </c>
      <c r="I307" s="13" t="str">
        <f>IF((E307=""),"",ABS((E307-'Election result'!$C$3)))</f>
        <v/>
      </c>
      <c r="J307" s="13">
        <f>IF((F307=""),"",ABS((F307-'Election result'!$C$3)))</f>
        <v>2.0120736577748133</v>
      </c>
      <c r="K307" s="13">
        <f>IF((G307=""),"",ABS((G307-'Election result'!$C$3)))</f>
        <v>1.1314526641398075</v>
      </c>
      <c r="L307" s="1"/>
    </row>
    <row r="308" spans="1:12" ht="12" hidden="1" outlineLevel="1">
      <c r="A308" s="1">
        <v>361</v>
      </c>
      <c r="B308" s="1">
        <v>11</v>
      </c>
      <c r="C308" s="8">
        <v>40858</v>
      </c>
      <c r="D308" s="11">
        <v>50.88</v>
      </c>
      <c r="E308" s="11"/>
      <c r="F308" s="11">
        <v>49.950049950050001</v>
      </c>
      <c r="G308" s="11">
        <f>Forecast_calculation!D307</f>
        <v>53.093576271964622</v>
      </c>
      <c r="H308" s="13">
        <f>IF((D308=""),"",ABS((D308-'Election result'!$C$3)))</f>
        <v>1.082123607824812</v>
      </c>
      <c r="I308" s="13" t="str">
        <f>IF((E308=""),"",ABS((E308-'Election result'!$C$3)))</f>
        <v/>
      </c>
      <c r="J308" s="13">
        <f>IF((F308=""),"",ABS((F308-'Election result'!$C$3)))</f>
        <v>2.0120736577748133</v>
      </c>
      <c r="K308" s="13">
        <f>IF((G308=""),"",ABS((G308-'Election result'!$C$3)))</f>
        <v>1.1314526641398075</v>
      </c>
      <c r="L308" s="1"/>
    </row>
    <row r="309" spans="1:12" ht="12" hidden="1" outlineLevel="1">
      <c r="A309" s="1">
        <v>360</v>
      </c>
      <c r="B309" s="1">
        <v>11</v>
      </c>
      <c r="C309" s="8">
        <v>40859</v>
      </c>
      <c r="D309" s="11">
        <v>50.93</v>
      </c>
      <c r="E309" s="11"/>
      <c r="F309" s="11">
        <v>50.542941757157003</v>
      </c>
      <c r="G309" s="11">
        <f>Forecast_calculation!D308</f>
        <v>53.093576271964622</v>
      </c>
      <c r="H309" s="13">
        <f>IF((D309=""),"",ABS((D309-'Election result'!$C$3)))</f>
        <v>1.0321236078248148</v>
      </c>
      <c r="I309" s="13" t="str">
        <f>IF((E309=""),"",ABS((E309-'Election result'!$C$3)))</f>
        <v/>
      </c>
      <c r="J309" s="13">
        <f>IF((F309=""),"",ABS((F309-'Election result'!$C$3)))</f>
        <v>1.4191818506678118</v>
      </c>
      <c r="K309" s="13">
        <f>IF((G309=""),"",ABS((G309-'Election result'!$C$3)))</f>
        <v>1.1314526641398075</v>
      </c>
      <c r="L309" s="1"/>
    </row>
    <row r="310" spans="1:12" ht="12" hidden="1" outlineLevel="1">
      <c r="A310" s="1">
        <v>359</v>
      </c>
      <c r="B310" s="1">
        <v>11</v>
      </c>
      <c r="C310" s="8">
        <v>40860</v>
      </c>
      <c r="D310" s="11">
        <v>50.95</v>
      </c>
      <c r="E310" s="11"/>
      <c r="F310" s="11">
        <v>50.542941757157003</v>
      </c>
      <c r="G310" s="11">
        <f>Forecast_calculation!D309</f>
        <v>53.093576271964622</v>
      </c>
      <c r="H310" s="13">
        <f>IF((D310=""),"",ABS((D310-'Election result'!$C$3)))</f>
        <v>1.0121236078248117</v>
      </c>
      <c r="I310" s="13" t="str">
        <f>IF((E310=""),"",ABS((E310-'Election result'!$C$3)))</f>
        <v/>
      </c>
      <c r="J310" s="13">
        <f>IF((F310=""),"",ABS((F310-'Election result'!$C$3)))</f>
        <v>1.4191818506678118</v>
      </c>
      <c r="K310" s="13">
        <f>IF((G310=""),"",ABS((G310-'Election result'!$C$3)))</f>
        <v>1.1314526641398075</v>
      </c>
      <c r="L310" s="1"/>
    </row>
    <row r="311" spans="1:12" ht="12" hidden="1" outlineLevel="1">
      <c r="A311" s="1">
        <v>358</v>
      </c>
      <c r="B311" s="1">
        <v>11</v>
      </c>
      <c r="C311" s="8">
        <v>40861</v>
      </c>
      <c r="D311" s="11">
        <v>50.95</v>
      </c>
      <c r="E311" s="11"/>
      <c r="F311" s="11">
        <v>48.780487804878</v>
      </c>
      <c r="G311" s="11">
        <f>Forecast_calculation!D310</f>
        <v>53.093576271964622</v>
      </c>
      <c r="H311" s="13">
        <f>IF((D311=""),"",ABS((D311-'Election result'!$C$3)))</f>
        <v>1.0121236078248117</v>
      </c>
      <c r="I311" s="13" t="str">
        <f>IF((E311=""),"",ABS((E311-'Election result'!$C$3)))</f>
        <v/>
      </c>
      <c r="J311" s="13">
        <f>IF((F311=""),"",ABS((F311-'Election result'!$C$3)))</f>
        <v>3.1816358029468148</v>
      </c>
      <c r="K311" s="13">
        <f>IF((G311=""),"",ABS((G311-'Election result'!$C$3)))</f>
        <v>1.1314526641398075</v>
      </c>
      <c r="L311" s="1"/>
    </row>
    <row r="312" spans="1:12" ht="12" hidden="1" outlineLevel="1">
      <c r="A312" s="1">
        <v>357</v>
      </c>
      <c r="B312" s="1">
        <v>11</v>
      </c>
      <c r="C312" s="8">
        <v>40862</v>
      </c>
      <c r="D312" s="11">
        <v>51.1</v>
      </c>
      <c r="E312" s="11"/>
      <c r="F312" s="11">
        <v>48.780487804878</v>
      </c>
      <c r="G312" s="11">
        <f>Forecast_calculation!D311</f>
        <v>53.093576271964622</v>
      </c>
      <c r="H312" s="13">
        <f>IF((D312=""),"",ABS((D312-'Election result'!$C$3)))</f>
        <v>0.86212360782481312</v>
      </c>
      <c r="I312" s="13" t="str">
        <f>IF((E312=""),"",ABS((E312-'Election result'!$C$3)))</f>
        <v/>
      </c>
      <c r="J312" s="13">
        <f>IF((F312=""),"",ABS((F312-'Election result'!$C$3)))</f>
        <v>3.1816358029468148</v>
      </c>
      <c r="K312" s="13">
        <f>IF((G312=""),"",ABS((G312-'Election result'!$C$3)))</f>
        <v>1.1314526641398075</v>
      </c>
      <c r="L312" s="1"/>
    </row>
    <row r="313" spans="1:12" ht="12" hidden="1" outlineLevel="1">
      <c r="A313" s="1">
        <v>356</v>
      </c>
      <c r="B313" s="1">
        <v>11</v>
      </c>
      <c r="C313" s="8">
        <v>40863</v>
      </c>
      <c r="D313" s="11">
        <v>51.05</v>
      </c>
      <c r="E313" s="11"/>
      <c r="F313" s="11">
        <v>48.780487804878</v>
      </c>
      <c r="G313" s="11">
        <f>Forecast_calculation!D312</f>
        <v>53.093576271964622</v>
      </c>
      <c r="H313" s="13">
        <f>IF((D313=""),"",ABS((D313-'Election result'!$C$3)))</f>
        <v>0.91212360782481738</v>
      </c>
      <c r="I313" s="13" t="str">
        <f>IF((E313=""),"",ABS((E313-'Election result'!$C$3)))</f>
        <v/>
      </c>
      <c r="J313" s="13">
        <f>IF((F313=""),"",ABS((F313-'Election result'!$C$3)))</f>
        <v>3.1816358029468148</v>
      </c>
      <c r="K313" s="13">
        <f>IF((G313=""),"",ABS((G313-'Election result'!$C$3)))</f>
        <v>1.1314526641398075</v>
      </c>
      <c r="L313" s="1"/>
    </row>
    <row r="314" spans="1:12" ht="12" hidden="1" outlineLevel="1">
      <c r="A314" s="1">
        <v>355</v>
      </c>
      <c r="B314" s="1">
        <v>11</v>
      </c>
      <c r="C314" s="8">
        <v>40864</v>
      </c>
      <c r="D314" s="11">
        <v>51.03</v>
      </c>
      <c r="E314" s="11"/>
      <c r="F314" s="11">
        <v>48.780487804878</v>
      </c>
      <c r="G314" s="11">
        <f>Forecast_calculation!D313</f>
        <v>53.093576271964622</v>
      </c>
      <c r="H314" s="13">
        <f>IF((D314=""),"",ABS((D314-'Election result'!$C$3)))</f>
        <v>0.9321236078248134</v>
      </c>
      <c r="I314" s="13" t="str">
        <f>IF((E314=""),"",ABS((E314-'Election result'!$C$3)))</f>
        <v/>
      </c>
      <c r="J314" s="13">
        <f>IF((F314=""),"",ABS((F314-'Election result'!$C$3)))</f>
        <v>3.1816358029468148</v>
      </c>
      <c r="K314" s="13">
        <f>IF((G314=""),"",ABS((G314-'Election result'!$C$3)))</f>
        <v>1.1314526641398075</v>
      </c>
      <c r="L314" s="1"/>
    </row>
    <row r="315" spans="1:12" ht="12" hidden="1" outlineLevel="1">
      <c r="A315" s="1">
        <v>354</v>
      </c>
      <c r="B315" s="1">
        <v>11</v>
      </c>
      <c r="C315" s="8">
        <v>40865</v>
      </c>
      <c r="D315" s="11">
        <v>50.98</v>
      </c>
      <c r="E315" s="11"/>
      <c r="F315" s="11">
        <v>48.780487804878</v>
      </c>
      <c r="G315" s="11">
        <f>Forecast_calculation!D314</f>
        <v>53.093576271964622</v>
      </c>
      <c r="H315" s="13">
        <f>IF((D315=""),"",ABS((D315-'Election result'!$C$3)))</f>
        <v>0.98212360782481767</v>
      </c>
      <c r="I315" s="13" t="str">
        <f>IF((E315=""),"",ABS((E315-'Election result'!$C$3)))</f>
        <v/>
      </c>
      <c r="J315" s="13">
        <f>IF((F315=""),"",ABS((F315-'Election result'!$C$3)))</f>
        <v>3.1816358029468148</v>
      </c>
      <c r="K315" s="13">
        <f>IF((G315=""),"",ABS((G315-'Election result'!$C$3)))</f>
        <v>1.1314526641398075</v>
      </c>
      <c r="L315" s="1"/>
    </row>
    <row r="316" spans="1:12" ht="12" hidden="1" outlineLevel="1">
      <c r="A316" s="1">
        <v>353</v>
      </c>
      <c r="B316" s="1">
        <v>11</v>
      </c>
      <c r="C316" s="8">
        <v>40866</v>
      </c>
      <c r="D316" s="11">
        <v>50.9</v>
      </c>
      <c r="E316" s="11"/>
      <c r="F316" s="11">
        <v>48.780487804878</v>
      </c>
      <c r="G316" s="11">
        <f>Forecast_calculation!D315</f>
        <v>53.093576271964622</v>
      </c>
      <c r="H316" s="13">
        <f>IF((D316=""),"",ABS((D316-'Election result'!$C$3)))</f>
        <v>1.062123607824816</v>
      </c>
      <c r="I316" s="13" t="str">
        <f>IF((E316=""),"",ABS((E316-'Election result'!$C$3)))</f>
        <v/>
      </c>
      <c r="J316" s="13">
        <f>IF((F316=""),"",ABS((F316-'Election result'!$C$3)))</f>
        <v>3.1816358029468148</v>
      </c>
      <c r="K316" s="13">
        <f>IF((G316=""),"",ABS((G316-'Election result'!$C$3)))</f>
        <v>1.1314526641398075</v>
      </c>
      <c r="L316" s="1"/>
    </row>
    <row r="317" spans="1:12" ht="12" hidden="1" outlineLevel="1">
      <c r="A317" s="1">
        <v>352</v>
      </c>
      <c r="B317" s="1">
        <v>11</v>
      </c>
      <c r="C317" s="8">
        <v>40867</v>
      </c>
      <c r="D317" s="11">
        <v>50.85</v>
      </c>
      <c r="E317" s="11"/>
      <c r="F317" s="11">
        <v>48.780487804878</v>
      </c>
      <c r="G317" s="11">
        <f>Forecast_calculation!D316</f>
        <v>53.093576271964622</v>
      </c>
      <c r="H317" s="13">
        <f>IF((D317=""),"",ABS((D317-'Election result'!$C$3)))</f>
        <v>1.1121236078248131</v>
      </c>
      <c r="I317" s="13" t="str">
        <f>IF((E317=""),"",ABS((E317-'Election result'!$C$3)))</f>
        <v/>
      </c>
      <c r="J317" s="13">
        <f>IF((F317=""),"",ABS((F317-'Election result'!$C$3)))</f>
        <v>3.1816358029468148</v>
      </c>
      <c r="K317" s="13">
        <f>IF((G317=""),"",ABS((G317-'Election result'!$C$3)))</f>
        <v>1.1314526641398075</v>
      </c>
      <c r="L317" s="1"/>
    </row>
    <row r="318" spans="1:12" ht="12" hidden="1" outlineLevel="1">
      <c r="A318" s="1">
        <v>351</v>
      </c>
      <c r="B318" s="1">
        <v>11</v>
      </c>
      <c r="C318" s="8">
        <v>40868</v>
      </c>
      <c r="D318" s="11">
        <v>50.9</v>
      </c>
      <c r="E318" s="11"/>
      <c r="F318" s="11">
        <v>50.293542074363998</v>
      </c>
      <c r="G318" s="11">
        <f>Forecast_calculation!D317</f>
        <v>53.093576271964622</v>
      </c>
      <c r="H318" s="13">
        <f>IF((D318=""),"",ABS((D318-'Election result'!$C$3)))</f>
        <v>1.062123607824816</v>
      </c>
      <c r="I318" s="13" t="str">
        <f>IF((E318=""),"",ABS((E318-'Election result'!$C$3)))</f>
        <v/>
      </c>
      <c r="J318" s="13">
        <f>IF((F318=""),"",ABS((F318-'Election result'!$C$3)))</f>
        <v>1.6685815334608165</v>
      </c>
      <c r="K318" s="13">
        <f>IF((G318=""),"",ABS((G318-'Election result'!$C$3)))</f>
        <v>1.1314526641398075</v>
      </c>
      <c r="L318" s="1"/>
    </row>
    <row r="319" spans="1:12" ht="12" hidden="1" outlineLevel="1">
      <c r="A319" s="1">
        <v>350</v>
      </c>
      <c r="B319" s="1">
        <v>11</v>
      </c>
      <c r="C319" s="8">
        <v>40869</v>
      </c>
      <c r="D319" s="11">
        <v>50.95</v>
      </c>
      <c r="E319" s="11"/>
      <c r="F319" s="11">
        <v>50.293542074363998</v>
      </c>
      <c r="G319" s="11">
        <f>Forecast_calculation!D318</f>
        <v>53.093576271964622</v>
      </c>
      <c r="H319" s="13">
        <f>IF((D319=""),"",ABS((D319-'Election result'!$C$3)))</f>
        <v>1.0121236078248117</v>
      </c>
      <c r="I319" s="13" t="str">
        <f>IF((E319=""),"",ABS((E319-'Election result'!$C$3)))</f>
        <v/>
      </c>
      <c r="J319" s="13">
        <f>IF((F319=""),"",ABS((F319-'Election result'!$C$3)))</f>
        <v>1.6685815334608165</v>
      </c>
      <c r="K319" s="13">
        <f>IF((G319=""),"",ABS((G319-'Election result'!$C$3)))</f>
        <v>1.1314526641398075</v>
      </c>
      <c r="L319" s="1"/>
    </row>
    <row r="320" spans="1:12" ht="12" hidden="1" outlineLevel="1">
      <c r="A320" s="1">
        <v>349</v>
      </c>
      <c r="B320" s="1">
        <v>11</v>
      </c>
      <c r="C320" s="8">
        <v>40870</v>
      </c>
      <c r="D320" s="11">
        <v>50.88</v>
      </c>
      <c r="E320" s="11"/>
      <c r="F320" s="11">
        <v>50.293542074363998</v>
      </c>
      <c r="G320" s="11">
        <f>Forecast_calculation!D319</f>
        <v>53.093576271964622</v>
      </c>
      <c r="H320" s="13">
        <f>IF((D320=""),"",ABS((D320-'Election result'!$C$3)))</f>
        <v>1.082123607824812</v>
      </c>
      <c r="I320" s="13" t="str">
        <f>IF((E320=""),"",ABS((E320-'Election result'!$C$3)))</f>
        <v/>
      </c>
      <c r="J320" s="13">
        <f>IF((F320=""),"",ABS((F320-'Election result'!$C$3)))</f>
        <v>1.6685815334608165</v>
      </c>
      <c r="K320" s="13">
        <f>IF((G320=""),"",ABS((G320-'Election result'!$C$3)))</f>
        <v>1.1314526641398075</v>
      </c>
      <c r="L320" s="1"/>
    </row>
    <row r="321" spans="1:12" ht="12" hidden="1" outlineLevel="1">
      <c r="A321" s="1">
        <v>348</v>
      </c>
      <c r="B321" s="1">
        <v>11</v>
      </c>
      <c r="C321" s="8">
        <v>40871</v>
      </c>
      <c r="D321" s="11">
        <v>50.93</v>
      </c>
      <c r="E321" s="11"/>
      <c r="F321" s="11">
        <v>50.293542074363998</v>
      </c>
      <c r="G321" s="11">
        <f>Forecast_calculation!D320</f>
        <v>53.093576271964622</v>
      </c>
      <c r="H321" s="13">
        <f>IF((D321=""),"",ABS((D321-'Election result'!$C$3)))</f>
        <v>1.0321236078248148</v>
      </c>
      <c r="I321" s="13" t="str">
        <f>IF((E321=""),"",ABS((E321-'Election result'!$C$3)))</f>
        <v/>
      </c>
      <c r="J321" s="13">
        <f>IF((F321=""),"",ABS((F321-'Election result'!$C$3)))</f>
        <v>1.6685815334608165</v>
      </c>
      <c r="K321" s="13">
        <f>IF((G321=""),"",ABS((G321-'Election result'!$C$3)))</f>
        <v>1.1314526641398075</v>
      </c>
      <c r="L321" s="1"/>
    </row>
    <row r="322" spans="1:12" ht="12" hidden="1" outlineLevel="1">
      <c r="A322" s="1">
        <v>347</v>
      </c>
      <c r="B322" s="1">
        <v>11</v>
      </c>
      <c r="C322" s="8">
        <v>40872</v>
      </c>
      <c r="D322" s="11">
        <v>51</v>
      </c>
      <c r="E322" s="11"/>
      <c r="F322" s="11">
        <v>50.293542074363998</v>
      </c>
      <c r="G322" s="11">
        <f>Forecast_calculation!D321</f>
        <v>53.093576271964622</v>
      </c>
      <c r="H322" s="13">
        <f>IF((D322=""),"",ABS((D322-'Election result'!$C$3)))</f>
        <v>0.96212360782481454</v>
      </c>
      <c r="I322" s="13" t="str">
        <f>IF((E322=""),"",ABS((E322-'Election result'!$C$3)))</f>
        <v/>
      </c>
      <c r="J322" s="13">
        <f>IF((F322=""),"",ABS((F322-'Election result'!$C$3)))</f>
        <v>1.6685815334608165</v>
      </c>
      <c r="K322" s="13">
        <f>IF((G322=""),"",ABS((G322-'Election result'!$C$3)))</f>
        <v>1.1314526641398075</v>
      </c>
      <c r="L322" s="1"/>
    </row>
    <row r="323" spans="1:12" ht="12" hidden="1" outlineLevel="1">
      <c r="A323" s="1">
        <v>346</v>
      </c>
      <c r="B323" s="1">
        <v>11</v>
      </c>
      <c r="C323" s="8">
        <v>40873</v>
      </c>
      <c r="D323" s="11">
        <v>51.05</v>
      </c>
      <c r="E323" s="11"/>
      <c r="F323" s="11">
        <v>50.293542074363998</v>
      </c>
      <c r="G323" s="11">
        <f>Forecast_calculation!D322</f>
        <v>53.093576271964622</v>
      </c>
      <c r="H323" s="13">
        <f>IF((D323=""),"",ABS((D323-'Election result'!$C$3)))</f>
        <v>0.91212360782481738</v>
      </c>
      <c r="I323" s="13" t="str">
        <f>IF((E323=""),"",ABS((E323-'Election result'!$C$3)))</f>
        <v/>
      </c>
      <c r="J323" s="13">
        <f>IF((F323=""),"",ABS((F323-'Election result'!$C$3)))</f>
        <v>1.6685815334608165</v>
      </c>
      <c r="K323" s="13">
        <f>IF((G323=""),"",ABS((G323-'Election result'!$C$3)))</f>
        <v>1.1314526641398075</v>
      </c>
      <c r="L323" s="1"/>
    </row>
    <row r="324" spans="1:12" ht="12" hidden="1" outlineLevel="1">
      <c r="A324" s="1">
        <v>345</v>
      </c>
      <c r="B324" s="1">
        <v>11</v>
      </c>
      <c r="C324" s="8">
        <v>40874</v>
      </c>
      <c r="D324" s="11">
        <v>51.13</v>
      </c>
      <c r="E324" s="11"/>
      <c r="F324" s="11">
        <v>50.293542074363998</v>
      </c>
      <c r="G324" s="11">
        <f>Forecast_calculation!D323</f>
        <v>53.093576271964622</v>
      </c>
      <c r="H324" s="13">
        <f>IF((D324=""),"",ABS((D324-'Election result'!$C$3)))</f>
        <v>0.83212360782481198</v>
      </c>
      <c r="I324" s="13" t="str">
        <f>IF((E324=""),"",ABS((E324-'Election result'!$C$3)))</f>
        <v/>
      </c>
      <c r="J324" s="13">
        <f>IF((F324=""),"",ABS((F324-'Election result'!$C$3)))</f>
        <v>1.6685815334608165</v>
      </c>
      <c r="K324" s="13">
        <f>IF((G324=""),"",ABS((G324-'Election result'!$C$3)))</f>
        <v>1.1314526641398075</v>
      </c>
      <c r="L324" s="1"/>
    </row>
    <row r="325" spans="1:12" ht="12" hidden="1" outlineLevel="1">
      <c r="A325" s="1">
        <v>344</v>
      </c>
      <c r="B325" s="1">
        <v>11</v>
      </c>
      <c r="C325" s="8">
        <v>40875</v>
      </c>
      <c r="D325" s="11">
        <v>51.13</v>
      </c>
      <c r="E325" s="11"/>
      <c r="F325" s="11">
        <v>50.3428011753183</v>
      </c>
      <c r="G325" s="11">
        <f>Forecast_calculation!D324</f>
        <v>53.093576271964622</v>
      </c>
      <c r="H325" s="13">
        <f>IF((D325=""),"",ABS((D325-'Election result'!$C$3)))</f>
        <v>0.83212360782481198</v>
      </c>
      <c r="I325" s="13" t="str">
        <f>IF((E325=""),"",ABS((E325-'Election result'!$C$3)))</f>
        <v/>
      </c>
      <c r="J325" s="13">
        <f>IF((F325=""),"",ABS((F325-'Election result'!$C$3)))</f>
        <v>1.6193224325065145</v>
      </c>
      <c r="K325" s="13">
        <f>IF((G325=""),"",ABS((G325-'Election result'!$C$3)))</f>
        <v>1.1314526641398075</v>
      </c>
      <c r="L325" s="1"/>
    </row>
    <row r="326" spans="1:12" ht="12" hidden="1" outlineLevel="1">
      <c r="A326" s="1">
        <v>343</v>
      </c>
      <c r="B326" s="1">
        <v>11</v>
      </c>
      <c r="C326" s="8">
        <v>40876</v>
      </c>
      <c r="D326" s="11">
        <v>51.03</v>
      </c>
      <c r="E326" s="11"/>
      <c r="F326" s="11">
        <v>50.3428011753183</v>
      </c>
      <c r="G326" s="11">
        <f>Forecast_calculation!D325</f>
        <v>53.093576271964622</v>
      </c>
      <c r="H326" s="13">
        <f>IF((D326=""),"",ABS((D326-'Election result'!$C$3)))</f>
        <v>0.9321236078248134</v>
      </c>
      <c r="I326" s="13" t="str">
        <f>IF((E326=""),"",ABS((E326-'Election result'!$C$3)))</f>
        <v/>
      </c>
      <c r="J326" s="13">
        <f>IF((F326=""),"",ABS((F326-'Election result'!$C$3)))</f>
        <v>1.6193224325065145</v>
      </c>
      <c r="K326" s="13">
        <f>IF((G326=""),"",ABS((G326-'Election result'!$C$3)))</f>
        <v>1.1314526641398075</v>
      </c>
      <c r="L326" s="1"/>
    </row>
    <row r="327" spans="1:12" ht="12" hidden="1" outlineLevel="1">
      <c r="A327" s="1">
        <v>342</v>
      </c>
      <c r="B327" s="1">
        <v>11</v>
      </c>
      <c r="C327" s="8">
        <v>40877</v>
      </c>
      <c r="D327" s="11">
        <v>50.98</v>
      </c>
      <c r="E327" s="11"/>
      <c r="F327" s="11">
        <v>49.045226130653298</v>
      </c>
      <c r="G327" s="11">
        <f>Forecast_calculation!D326</f>
        <v>53.093576271964622</v>
      </c>
      <c r="H327" s="13">
        <f>IF((D327=""),"",ABS((D327-'Election result'!$C$3)))</f>
        <v>0.98212360782481767</v>
      </c>
      <c r="I327" s="13" t="str">
        <f>IF((E327=""),"",ABS((E327-'Election result'!$C$3)))</f>
        <v/>
      </c>
      <c r="J327" s="13">
        <f>IF((F327=""),"",ABS((F327-'Election result'!$C$3)))</f>
        <v>2.916897477171517</v>
      </c>
      <c r="K327" s="13">
        <f>IF((G327=""),"",ABS((G327-'Election result'!$C$3)))</f>
        <v>1.1314526641398075</v>
      </c>
      <c r="L327" s="1"/>
    </row>
    <row r="328" spans="1:12" ht="12" hidden="1" outlineLevel="1">
      <c r="A328" s="1">
        <v>341</v>
      </c>
      <c r="B328" s="1">
        <v>12</v>
      </c>
      <c r="C328" s="8">
        <v>40878</v>
      </c>
      <c r="D328" s="11">
        <v>50.98</v>
      </c>
      <c r="E328" s="11"/>
      <c r="F328" s="11">
        <v>49.7959183673469</v>
      </c>
      <c r="G328" s="11">
        <f>Forecast_calculation!D327</f>
        <v>53.093576271964622</v>
      </c>
      <c r="H328" s="13">
        <f>IF((D328=""),"",ABS((D328-'Election result'!$C$3)))</f>
        <v>0.98212360782481767</v>
      </c>
      <c r="I328" s="13" t="str">
        <f>IF((E328=""),"",ABS((E328-'Election result'!$C$3)))</f>
        <v/>
      </c>
      <c r="J328" s="13">
        <f>IF((F328=""),"",ABS((F328-'Election result'!$C$3)))</f>
        <v>2.1662052404779146</v>
      </c>
      <c r="K328" s="13">
        <f>IF((G328=""),"",ABS((G328-'Election result'!$C$3)))</f>
        <v>1.1314526641398075</v>
      </c>
      <c r="L328" s="1"/>
    </row>
    <row r="329" spans="1:12" ht="12" hidden="1" outlineLevel="1">
      <c r="A329" s="1">
        <v>340</v>
      </c>
      <c r="B329" s="1">
        <v>12</v>
      </c>
      <c r="C329" s="8">
        <v>40879</v>
      </c>
      <c r="D329" s="11">
        <v>50.95</v>
      </c>
      <c r="E329" s="11"/>
      <c r="F329" s="11">
        <v>49.7959183673469</v>
      </c>
      <c r="G329" s="11">
        <f>Forecast_calculation!D328</f>
        <v>53.093576271964622</v>
      </c>
      <c r="H329" s="13">
        <f>IF((D329=""),"",ABS((D329-'Election result'!$C$3)))</f>
        <v>1.0121236078248117</v>
      </c>
      <c r="I329" s="13" t="str">
        <f>IF((E329=""),"",ABS((E329-'Election result'!$C$3)))</f>
        <v/>
      </c>
      <c r="J329" s="13">
        <f>IF((F329=""),"",ABS((F329-'Election result'!$C$3)))</f>
        <v>2.1662052404779146</v>
      </c>
      <c r="K329" s="13">
        <f>IF((G329=""),"",ABS((G329-'Election result'!$C$3)))</f>
        <v>1.1314526641398075</v>
      </c>
      <c r="L329" s="1"/>
    </row>
    <row r="330" spans="1:12" ht="12" hidden="1" outlineLevel="1">
      <c r="A330" s="1">
        <v>339</v>
      </c>
      <c r="B330" s="1">
        <v>12</v>
      </c>
      <c r="C330" s="8">
        <v>40880</v>
      </c>
      <c r="D330" s="11">
        <v>50.93</v>
      </c>
      <c r="E330" s="11"/>
      <c r="F330" s="11">
        <v>49.7959183673469</v>
      </c>
      <c r="G330" s="11">
        <f>Forecast_calculation!D329</f>
        <v>53.093576271964622</v>
      </c>
      <c r="H330" s="13">
        <f>IF((D330=""),"",ABS((D330-'Election result'!$C$3)))</f>
        <v>1.0321236078248148</v>
      </c>
      <c r="I330" s="13" t="str">
        <f>IF((E330=""),"",ABS((E330-'Election result'!$C$3)))</f>
        <v/>
      </c>
      <c r="J330" s="13">
        <f>IF((F330=""),"",ABS((F330-'Election result'!$C$3)))</f>
        <v>2.1662052404779146</v>
      </c>
      <c r="K330" s="13">
        <f>IF((G330=""),"",ABS((G330-'Election result'!$C$3)))</f>
        <v>1.1314526641398075</v>
      </c>
      <c r="L330" s="1"/>
    </row>
    <row r="331" spans="1:12" ht="12" hidden="1" outlineLevel="1">
      <c r="A331" s="1">
        <v>338</v>
      </c>
      <c r="B331" s="1">
        <v>12</v>
      </c>
      <c r="C331" s="8">
        <v>40881</v>
      </c>
      <c r="D331" s="11">
        <v>50.9</v>
      </c>
      <c r="E331" s="11"/>
      <c r="F331" s="11">
        <v>49.7959183673469</v>
      </c>
      <c r="G331" s="11">
        <f>Forecast_calculation!D330</f>
        <v>53.093576271964622</v>
      </c>
      <c r="H331" s="13">
        <f>IF((D331=""),"",ABS((D331-'Election result'!$C$3)))</f>
        <v>1.062123607824816</v>
      </c>
      <c r="I331" s="13" t="str">
        <f>IF((E331=""),"",ABS((E331-'Election result'!$C$3)))</f>
        <v/>
      </c>
      <c r="J331" s="13">
        <f>IF((F331=""),"",ABS((F331-'Election result'!$C$3)))</f>
        <v>2.1662052404779146</v>
      </c>
      <c r="K331" s="13">
        <f>IF((G331=""),"",ABS((G331-'Election result'!$C$3)))</f>
        <v>1.1314526641398075</v>
      </c>
      <c r="L331" s="1"/>
    </row>
    <row r="332" spans="1:12" ht="12" hidden="1" outlineLevel="1">
      <c r="A332" s="1">
        <v>337</v>
      </c>
      <c r="B332" s="1">
        <v>12</v>
      </c>
      <c r="C332" s="8">
        <v>40882</v>
      </c>
      <c r="D332" s="11">
        <v>50.9</v>
      </c>
      <c r="E332" s="11"/>
      <c r="F332" s="11">
        <v>49.7959183673469</v>
      </c>
      <c r="G332" s="11">
        <f>Forecast_calculation!D331</f>
        <v>53.093576271964622</v>
      </c>
      <c r="H332" s="13">
        <f>IF((D332=""),"",ABS((D332-'Election result'!$C$3)))</f>
        <v>1.062123607824816</v>
      </c>
      <c r="I332" s="13" t="str">
        <f>IF((E332=""),"",ABS((E332-'Election result'!$C$3)))</f>
        <v/>
      </c>
      <c r="J332" s="13">
        <f>IF((F332=""),"",ABS((F332-'Election result'!$C$3)))</f>
        <v>2.1662052404779146</v>
      </c>
      <c r="K332" s="13">
        <f>IF((G332=""),"",ABS((G332-'Election result'!$C$3)))</f>
        <v>1.1314526641398075</v>
      </c>
      <c r="L332" s="1"/>
    </row>
    <row r="333" spans="1:12" ht="12" hidden="1" outlineLevel="1">
      <c r="A333" s="1">
        <v>336</v>
      </c>
      <c r="B333" s="1">
        <v>12</v>
      </c>
      <c r="C333" s="8">
        <v>40883</v>
      </c>
      <c r="D333" s="11">
        <v>50.8</v>
      </c>
      <c r="E333" s="11"/>
      <c r="F333" s="11">
        <v>49.7959183673469</v>
      </c>
      <c r="G333" s="11">
        <f>Forecast_calculation!D332</f>
        <v>53.093576271964622</v>
      </c>
      <c r="H333" s="13">
        <f>IF((D333=""),"",ABS((D333-'Election result'!$C$3)))</f>
        <v>1.1621236078248174</v>
      </c>
      <c r="I333" s="13" t="str">
        <f>IF((E333=""),"",ABS((E333-'Election result'!$C$3)))</f>
        <v/>
      </c>
      <c r="J333" s="13">
        <f>IF((F333=""),"",ABS((F333-'Election result'!$C$3)))</f>
        <v>2.1662052404779146</v>
      </c>
      <c r="K333" s="13">
        <f>IF((G333=""),"",ABS((G333-'Election result'!$C$3)))</f>
        <v>1.1314526641398075</v>
      </c>
      <c r="L333" s="1"/>
    </row>
    <row r="334" spans="1:12" ht="12" hidden="1" outlineLevel="1">
      <c r="A334" s="1">
        <v>335</v>
      </c>
      <c r="B334" s="1">
        <v>12</v>
      </c>
      <c r="C334" s="8">
        <v>40884</v>
      </c>
      <c r="D334" s="11">
        <v>50.8</v>
      </c>
      <c r="E334" s="11"/>
      <c r="F334" s="11">
        <v>49.349349349349303</v>
      </c>
      <c r="G334" s="11">
        <f>Forecast_calculation!D333</f>
        <v>53.093576271964622</v>
      </c>
      <c r="H334" s="13">
        <f>IF((D334=""),"",ABS((D334-'Election result'!$C$3)))</f>
        <v>1.1621236078248174</v>
      </c>
      <c r="I334" s="13" t="str">
        <f>IF((E334=""),"",ABS((E334-'Election result'!$C$3)))</f>
        <v/>
      </c>
      <c r="J334" s="13">
        <f>IF((F334=""),"",ABS((F334-'Election result'!$C$3)))</f>
        <v>2.6127742584755111</v>
      </c>
      <c r="K334" s="13">
        <f>IF((G334=""),"",ABS((G334-'Election result'!$C$3)))</f>
        <v>1.1314526641398075</v>
      </c>
      <c r="L334" s="1"/>
    </row>
    <row r="335" spans="1:12" ht="12" hidden="1" outlineLevel="1">
      <c r="A335" s="1">
        <v>334</v>
      </c>
      <c r="B335" s="1">
        <v>12</v>
      </c>
      <c r="C335" s="8">
        <v>40885</v>
      </c>
      <c r="D335" s="11">
        <v>50.8</v>
      </c>
      <c r="E335" s="11"/>
      <c r="F335" s="11">
        <v>49.701789264413499</v>
      </c>
      <c r="G335" s="11">
        <f>Forecast_calculation!D334</f>
        <v>53.093576271964622</v>
      </c>
      <c r="H335" s="13">
        <f>IF((D335=""),"",ABS((D335-'Election result'!$C$3)))</f>
        <v>1.1621236078248174</v>
      </c>
      <c r="I335" s="13" t="str">
        <f>IF((E335=""),"",ABS((E335-'Election result'!$C$3)))</f>
        <v/>
      </c>
      <c r="J335" s="13">
        <f>IF((F335=""),"",ABS((F335-'Election result'!$C$3)))</f>
        <v>2.2603343434113157</v>
      </c>
      <c r="K335" s="13">
        <f>IF((G335=""),"",ABS((G335-'Election result'!$C$3)))</f>
        <v>1.1314526641398075</v>
      </c>
      <c r="L335" s="1"/>
    </row>
    <row r="336" spans="1:12" ht="12" hidden="1" outlineLevel="1">
      <c r="A336" s="1">
        <v>333</v>
      </c>
      <c r="B336" s="1">
        <v>12</v>
      </c>
      <c r="C336" s="8">
        <v>40886</v>
      </c>
      <c r="D336" s="11">
        <v>50.8</v>
      </c>
      <c r="E336" s="11"/>
      <c r="F336" s="11">
        <v>49.701789264413499</v>
      </c>
      <c r="G336" s="11">
        <f>Forecast_calculation!D335</f>
        <v>53.093576271964622</v>
      </c>
      <c r="H336" s="13">
        <f>IF((D336=""),"",ABS((D336-'Election result'!$C$3)))</f>
        <v>1.1621236078248174</v>
      </c>
      <c r="I336" s="13" t="str">
        <f>IF((E336=""),"",ABS((E336-'Election result'!$C$3)))</f>
        <v/>
      </c>
      <c r="J336" s="13">
        <f>IF((F336=""),"",ABS((F336-'Election result'!$C$3)))</f>
        <v>2.2603343434113157</v>
      </c>
      <c r="K336" s="13">
        <f>IF((G336=""),"",ABS((G336-'Election result'!$C$3)))</f>
        <v>1.1314526641398075</v>
      </c>
      <c r="L336" s="1"/>
    </row>
    <row r="337" spans="1:12" ht="12" hidden="1" outlineLevel="1">
      <c r="A337" s="1">
        <v>332</v>
      </c>
      <c r="B337" s="1">
        <v>12</v>
      </c>
      <c r="C337" s="8">
        <v>40887</v>
      </c>
      <c r="D337" s="11">
        <v>50.8</v>
      </c>
      <c r="E337" s="11"/>
      <c r="F337" s="11">
        <v>49.701789264413499</v>
      </c>
      <c r="G337" s="11">
        <f>Forecast_calculation!D336</f>
        <v>53.093576271964622</v>
      </c>
      <c r="H337" s="13">
        <f>IF((D337=""),"",ABS((D337-'Election result'!$C$3)))</f>
        <v>1.1621236078248174</v>
      </c>
      <c r="I337" s="13" t="str">
        <f>IF((E337=""),"",ABS((E337-'Election result'!$C$3)))</f>
        <v/>
      </c>
      <c r="J337" s="13">
        <f>IF((F337=""),"",ABS((F337-'Election result'!$C$3)))</f>
        <v>2.2603343434113157</v>
      </c>
      <c r="K337" s="13">
        <f>IF((G337=""),"",ABS((G337-'Election result'!$C$3)))</f>
        <v>1.1314526641398075</v>
      </c>
      <c r="L337" s="1"/>
    </row>
    <row r="338" spans="1:12" ht="12" hidden="1" outlineLevel="1">
      <c r="A338" s="1">
        <v>331</v>
      </c>
      <c r="B338" s="1">
        <v>12</v>
      </c>
      <c r="C338" s="8">
        <v>40888</v>
      </c>
      <c r="D338" s="11">
        <v>50.8</v>
      </c>
      <c r="E338" s="11"/>
      <c r="F338" s="11">
        <v>49.701789264413499</v>
      </c>
      <c r="G338" s="11">
        <f>Forecast_calculation!D337</f>
        <v>53.093576271964622</v>
      </c>
      <c r="H338" s="13">
        <f>IF((D338=""),"",ABS((D338-'Election result'!$C$3)))</f>
        <v>1.1621236078248174</v>
      </c>
      <c r="I338" s="13" t="str">
        <f>IF((E338=""),"",ABS((E338-'Election result'!$C$3)))</f>
        <v/>
      </c>
      <c r="J338" s="13">
        <f>IF((F338=""),"",ABS((F338-'Election result'!$C$3)))</f>
        <v>2.2603343434113157</v>
      </c>
      <c r="K338" s="13">
        <f>IF((G338=""),"",ABS((G338-'Election result'!$C$3)))</f>
        <v>1.1314526641398075</v>
      </c>
      <c r="L338" s="1"/>
    </row>
    <row r="339" spans="1:12" ht="12" hidden="1" outlineLevel="1">
      <c r="A339" s="1">
        <v>330</v>
      </c>
      <c r="B339" s="1">
        <v>12</v>
      </c>
      <c r="C339" s="8">
        <v>40889</v>
      </c>
      <c r="D339" s="11">
        <v>50.75</v>
      </c>
      <c r="E339" s="11"/>
      <c r="F339" s="11">
        <v>48.258706467661703</v>
      </c>
      <c r="G339" s="11">
        <f>Forecast_calculation!D338</f>
        <v>53.093576271964622</v>
      </c>
      <c r="H339" s="13">
        <f>IF((D339=""),"",ABS((D339-'Election result'!$C$3)))</f>
        <v>1.2121236078248145</v>
      </c>
      <c r="I339" s="13" t="str">
        <f>IF((E339=""),"",ABS((E339-'Election result'!$C$3)))</f>
        <v/>
      </c>
      <c r="J339" s="13">
        <f>IF((F339=""),"",ABS((F339-'Election result'!$C$3)))</f>
        <v>3.7034171401631113</v>
      </c>
      <c r="K339" s="13">
        <f>IF((G339=""),"",ABS((G339-'Election result'!$C$3)))</f>
        <v>1.1314526641398075</v>
      </c>
      <c r="L339" s="1"/>
    </row>
    <row r="340" spans="1:12" ht="12" hidden="1" outlineLevel="1">
      <c r="A340" s="1">
        <v>329</v>
      </c>
      <c r="B340" s="1">
        <v>12</v>
      </c>
      <c r="C340" s="8">
        <v>40890</v>
      </c>
      <c r="D340" s="11">
        <v>50.6</v>
      </c>
      <c r="E340" s="11"/>
      <c r="F340" s="11">
        <v>48.258706467661703</v>
      </c>
      <c r="G340" s="11">
        <f>Forecast_calculation!D339</f>
        <v>53.093576271964622</v>
      </c>
      <c r="H340" s="13">
        <f>IF((D340=""),"",ABS((D340-'Election result'!$C$3)))</f>
        <v>1.3621236078248131</v>
      </c>
      <c r="I340" s="13" t="str">
        <f>IF((E340=""),"",ABS((E340-'Election result'!$C$3)))</f>
        <v/>
      </c>
      <c r="J340" s="13">
        <f>IF((F340=""),"",ABS((F340-'Election result'!$C$3)))</f>
        <v>3.7034171401631113</v>
      </c>
      <c r="K340" s="13">
        <f>IF((G340=""),"",ABS((G340-'Election result'!$C$3)))</f>
        <v>1.1314526641398075</v>
      </c>
      <c r="L340" s="1"/>
    </row>
    <row r="341" spans="1:12" ht="12" hidden="1" outlineLevel="1">
      <c r="A341" s="1">
        <v>328</v>
      </c>
      <c r="B341" s="1">
        <v>12</v>
      </c>
      <c r="C341" s="8">
        <v>40891</v>
      </c>
      <c r="D341" s="11">
        <v>50.56</v>
      </c>
      <c r="E341" s="11"/>
      <c r="F341" s="11">
        <v>49.019607843137202</v>
      </c>
      <c r="G341" s="11">
        <f>Forecast_calculation!D340</f>
        <v>53.093576271964622</v>
      </c>
      <c r="H341" s="13">
        <f>IF((D341=""),"",ABS((D341-'Election result'!$C$3)))</f>
        <v>1.4021236078248123</v>
      </c>
      <c r="I341" s="13" t="str">
        <f>IF((E341=""),"",ABS((E341-'Election result'!$C$3)))</f>
        <v/>
      </c>
      <c r="J341" s="13">
        <f>IF((F341=""),"",ABS((F341-'Election result'!$C$3)))</f>
        <v>2.942515764687613</v>
      </c>
      <c r="K341" s="13">
        <f>IF((G341=""),"",ABS((G341-'Election result'!$C$3)))</f>
        <v>1.1314526641398075</v>
      </c>
      <c r="L341" s="1"/>
    </row>
    <row r="342" spans="1:12" ht="12" hidden="1" outlineLevel="1">
      <c r="A342" s="1">
        <v>327</v>
      </c>
      <c r="B342" s="1">
        <v>12</v>
      </c>
      <c r="C342" s="8">
        <v>40892</v>
      </c>
      <c r="D342" s="11">
        <v>50.57</v>
      </c>
      <c r="E342" s="11"/>
      <c r="F342" s="11">
        <v>49.019607843137202</v>
      </c>
      <c r="G342" s="11">
        <f>Forecast_calculation!D341</f>
        <v>53.093576271964622</v>
      </c>
      <c r="H342" s="13">
        <f>IF((D342=""),"",ABS((D342-'Election result'!$C$3)))</f>
        <v>1.3921236078248143</v>
      </c>
      <c r="I342" s="13" t="str">
        <f>IF((E342=""),"",ABS((E342-'Election result'!$C$3)))</f>
        <v/>
      </c>
      <c r="J342" s="13">
        <f>IF((F342=""),"",ABS((F342-'Election result'!$C$3)))</f>
        <v>2.942515764687613</v>
      </c>
      <c r="K342" s="13">
        <f>IF((G342=""),"",ABS((G342-'Election result'!$C$3)))</f>
        <v>1.1314526641398075</v>
      </c>
      <c r="L342" s="1"/>
    </row>
    <row r="343" spans="1:12" ht="12" hidden="1" outlineLevel="1">
      <c r="A343" s="1">
        <v>326</v>
      </c>
      <c r="B343" s="1">
        <v>12</v>
      </c>
      <c r="C343" s="8">
        <v>40893</v>
      </c>
      <c r="D343" s="11">
        <v>50.63</v>
      </c>
      <c r="E343" s="11"/>
      <c r="F343" s="11">
        <v>49.019607843137202</v>
      </c>
      <c r="G343" s="11">
        <f>Forecast_calculation!D342</f>
        <v>53.093576271964622</v>
      </c>
      <c r="H343" s="13">
        <f>IF((D343=""),"",ABS((D343-'Election result'!$C$3)))</f>
        <v>1.332123607824812</v>
      </c>
      <c r="I343" s="13" t="str">
        <f>IF((E343=""),"",ABS((E343-'Election result'!$C$3)))</f>
        <v/>
      </c>
      <c r="J343" s="13">
        <f>IF((F343=""),"",ABS((F343-'Election result'!$C$3)))</f>
        <v>2.942515764687613</v>
      </c>
      <c r="K343" s="13">
        <f>IF((G343=""),"",ABS((G343-'Election result'!$C$3)))</f>
        <v>1.1314526641398075</v>
      </c>
      <c r="L343" s="1"/>
    </row>
    <row r="344" spans="1:12" ht="12" hidden="1" outlineLevel="1">
      <c r="A344" s="1">
        <v>325</v>
      </c>
      <c r="B344" s="1">
        <v>12</v>
      </c>
      <c r="C344" s="8">
        <v>40894</v>
      </c>
      <c r="D344" s="11">
        <v>50.63</v>
      </c>
      <c r="E344" s="11"/>
      <c r="F344" s="11">
        <v>50.150451354062199</v>
      </c>
      <c r="G344" s="11">
        <f>Forecast_calculation!D343</f>
        <v>53.093576271964622</v>
      </c>
      <c r="H344" s="13">
        <f>IF((D344=""),"",ABS((D344-'Election result'!$C$3)))</f>
        <v>1.332123607824812</v>
      </c>
      <c r="I344" s="13" t="str">
        <f>IF((E344=""),"",ABS((E344-'Election result'!$C$3)))</f>
        <v/>
      </c>
      <c r="J344" s="13">
        <f>IF((F344=""),"",ABS((F344-'Election result'!$C$3)))</f>
        <v>1.811672253762616</v>
      </c>
      <c r="K344" s="13">
        <f>IF((G344=""),"",ABS((G344-'Election result'!$C$3)))</f>
        <v>1.1314526641398075</v>
      </c>
      <c r="L344" s="1"/>
    </row>
    <row r="345" spans="1:12" ht="12" hidden="1" outlineLevel="1">
      <c r="A345" s="1">
        <v>324</v>
      </c>
      <c r="B345" s="1">
        <v>12</v>
      </c>
      <c r="C345" s="8">
        <v>40895</v>
      </c>
      <c r="D345" s="11">
        <v>50.67</v>
      </c>
      <c r="E345" s="11"/>
      <c r="F345" s="11">
        <v>50.150451354062199</v>
      </c>
      <c r="G345" s="11">
        <f>Forecast_calculation!D344</f>
        <v>53.122646247518091</v>
      </c>
      <c r="H345" s="13">
        <f>IF((D345=""),"",ABS((D345-'Election result'!$C$3)))</f>
        <v>1.2921236078248128</v>
      </c>
      <c r="I345" s="13" t="str">
        <f>IF((E345=""),"",ABS((E345-'Election result'!$C$3)))</f>
        <v/>
      </c>
      <c r="J345" s="13">
        <f>IF((F345=""),"",ABS((F345-'Election result'!$C$3)))</f>
        <v>1.811672253762616</v>
      </c>
      <c r="K345" s="13">
        <f>IF((G345=""),"",ABS((G345-'Election result'!$C$3)))</f>
        <v>1.1605226396932764</v>
      </c>
      <c r="L345" s="1"/>
    </row>
    <row r="346" spans="1:12" ht="12" hidden="1" outlineLevel="1">
      <c r="A346" s="1">
        <v>323</v>
      </c>
      <c r="B346" s="1">
        <v>12</v>
      </c>
      <c r="C346" s="8">
        <v>40896</v>
      </c>
      <c r="D346" s="11">
        <v>50.67</v>
      </c>
      <c r="E346" s="11"/>
      <c r="F346" s="11">
        <v>50.150451354062199</v>
      </c>
      <c r="G346" s="11">
        <f>Forecast_calculation!D345</f>
        <v>53.122646247518091</v>
      </c>
      <c r="H346" s="13">
        <f>IF((D346=""),"",ABS((D346-'Election result'!$C$3)))</f>
        <v>1.2921236078248128</v>
      </c>
      <c r="I346" s="13" t="str">
        <f>IF((E346=""),"",ABS((E346-'Election result'!$C$3)))</f>
        <v/>
      </c>
      <c r="J346" s="13">
        <f>IF((F346=""),"",ABS((F346-'Election result'!$C$3)))</f>
        <v>1.811672253762616</v>
      </c>
      <c r="K346" s="13">
        <f>IF((G346=""),"",ABS((G346-'Election result'!$C$3)))</f>
        <v>1.1605226396932764</v>
      </c>
      <c r="L346" s="1"/>
    </row>
    <row r="347" spans="1:12" ht="12" hidden="1" outlineLevel="1">
      <c r="A347" s="1">
        <v>322</v>
      </c>
      <c r="B347" s="1">
        <v>12</v>
      </c>
      <c r="C347" s="8">
        <v>40897</v>
      </c>
      <c r="D347" s="11">
        <v>50.85</v>
      </c>
      <c r="E347" s="11"/>
      <c r="F347" s="11">
        <v>50.150451354062199</v>
      </c>
      <c r="G347" s="11">
        <f>Forecast_calculation!D346</f>
        <v>53.122646247518091</v>
      </c>
      <c r="H347" s="13">
        <f>IF((D347=""),"",ABS((D347-'Election result'!$C$3)))</f>
        <v>1.1121236078248131</v>
      </c>
      <c r="I347" s="13" t="str">
        <f>IF((E347=""),"",ABS((E347-'Election result'!$C$3)))</f>
        <v/>
      </c>
      <c r="J347" s="13">
        <f>IF((F347=""),"",ABS((F347-'Election result'!$C$3)))</f>
        <v>1.811672253762616</v>
      </c>
      <c r="K347" s="13">
        <f>IF((G347=""),"",ABS((G347-'Election result'!$C$3)))</f>
        <v>1.1605226396932764</v>
      </c>
      <c r="L347" s="1"/>
    </row>
    <row r="348" spans="1:12" ht="12" hidden="1" outlineLevel="1">
      <c r="A348" s="1">
        <v>321</v>
      </c>
      <c r="B348" s="1">
        <v>12</v>
      </c>
      <c r="C348" s="8">
        <v>40898</v>
      </c>
      <c r="D348" s="11">
        <v>50.85</v>
      </c>
      <c r="E348" s="11"/>
      <c r="F348" s="11">
        <v>50.150451354062199</v>
      </c>
      <c r="G348" s="11">
        <f>Forecast_calculation!D347</f>
        <v>53.122646247518091</v>
      </c>
      <c r="H348" s="13">
        <f>IF((D348=""),"",ABS((D348-'Election result'!$C$3)))</f>
        <v>1.1121236078248131</v>
      </c>
      <c r="I348" s="13" t="str">
        <f>IF((E348=""),"",ABS((E348-'Election result'!$C$3)))</f>
        <v/>
      </c>
      <c r="J348" s="13">
        <f>IF((F348=""),"",ABS((F348-'Election result'!$C$3)))</f>
        <v>1.811672253762616</v>
      </c>
      <c r="K348" s="13">
        <f>IF((G348=""),"",ABS((G348-'Election result'!$C$3)))</f>
        <v>1.1605226396932764</v>
      </c>
      <c r="L348" s="1"/>
    </row>
    <row r="349" spans="1:12" ht="12" hidden="1" outlineLevel="1">
      <c r="A349" s="1">
        <v>320</v>
      </c>
      <c r="B349" s="1">
        <v>12</v>
      </c>
      <c r="C349" s="8">
        <v>40899</v>
      </c>
      <c r="D349" s="11">
        <v>50.88</v>
      </c>
      <c r="E349" s="11"/>
      <c r="F349" s="11">
        <v>50.200803212851397</v>
      </c>
      <c r="G349" s="11">
        <f>Forecast_calculation!D348</f>
        <v>53.122646247518091</v>
      </c>
      <c r="H349" s="13">
        <f>IF((D349=""),"",ABS((D349-'Election result'!$C$3)))</f>
        <v>1.082123607824812</v>
      </c>
      <c r="I349" s="13" t="str">
        <f>IF((E349=""),"",ABS((E349-'Election result'!$C$3)))</f>
        <v/>
      </c>
      <c r="J349" s="13">
        <f>IF((F349=""),"",ABS((F349-'Election result'!$C$3)))</f>
        <v>1.7613203949734171</v>
      </c>
      <c r="K349" s="13">
        <f>IF((G349=""),"",ABS((G349-'Election result'!$C$3)))</f>
        <v>1.1605226396932764</v>
      </c>
      <c r="L349" s="1"/>
    </row>
    <row r="350" spans="1:12" ht="12" hidden="1" outlineLevel="1">
      <c r="A350" s="1">
        <v>319</v>
      </c>
      <c r="B350" s="1">
        <v>12</v>
      </c>
      <c r="C350" s="8">
        <v>40900</v>
      </c>
      <c r="D350" s="11">
        <v>51.09</v>
      </c>
      <c r="E350" s="11"/>
      <c r="F350" s="11">
        <v>50.200803212851397</v>
      </c>
      <c r="G350" s="11">
        <f>Forecast_calculation!D349</f>
        <v>53.122646247518091</v>
      </c>
      <c r="H350" s="13">
        <f>IF((D350=""),"",ABS((D350-'Election result'!$C$3)))</f>
        <v>0.87212360782481113</v>
      </c>
      <c r="I350" s="13" t="str">
        <f>IF((E350=""),"",ABS((E350-'Election result'!$C$3)))</f>
        <v/>
      </c>
      <c r="J350" s="13">
        <f>IF((F350=""),"",ABS((F350-'Election result'!$C$3)))</f>
        <v>1.7613203949734171</v>
      </c>
      <c r="K350" s="13">
        <f>IF((G350=""),"",ABS((G350-'Election result'!$C$3)))</f>
        <v>1.1605226396932764</v>
      </c>
      <c r="L350" s="1"/>
    </row>
    <row r="351" spans="1:12" ht="12" hidden="1" outlineLevel="1">
      <c r="A351" s="1">
        <v>318</v>
      </c>
      <c r="B351" s="1">
        <v>12</v>
      </c>
      <c r="C351" s="8">
        <v>40901</v>
      </c>
      <c r="D351" s="11">
        <v>51.09</v>
      </c>
      <c r="E351" s="11"/>
      <c r="F351" s="11">
        <v>50.250752256770298</v>
      </c>
      <c r="G351" s="11">
        <f>Forecast_calculation!D350</f>
        <v>53.122646247518091</v>
      </c>
      <c r="H351" s="13">
        <f>IF((D351=""),"",ABS((D351-'Election result'!$C$3)))</f>
        <v>0.87212360782481113</v>
      </c>
      <c r="I351" s="13" t="str">
        <f>IF((E351=""),"",ABS((E351-'Election result'!$C$3)))</f>
        <v/>
      </c>
      <c r="J351" s="13">
        <f>IF((F351=""),"",ABS((F351-'Election result'!$C$3)))</f>
        <v>1.7113713510545168</v>
      </c>
      <c r="K351" s="13">
        <f>IF((G351=""),"",ABS((G351-'Election result'!$C$3)))</f>
        <v>1.1605226396932764</v>
      </c>
      <c r="L351" s="1"/>
    </row>
    <row r="352" spans="1:12" ht="12" hidden="1" outlineLevel="1">
      <c r="A352" s="1">
        <v>317</v>
      </c>
      <c r="B352" s="1">
        <v>12</v>
      </c>
      <c r="C352" s="8">
        <v>40902</v>
      </c>
      <c r="D352" s="11">
        <v>51.09</v>
      </c>
      <c r="E352" s="11"/>
      <c r="F352" s="11">
        <v>50.250752256770298</v>
      </c>
      <c r="G352" s="11">
        <f>Forecast_calculation!D351</f>
        <v>53.122646247518091</v>
      </c>
      <c r="H352" s="13">
        <f>IF((D352=""),"",ABS((D352-'Election result'!$C$3)))</f>
        <v>0.87212360782481113</v>
      </c>
      <c r="I352" s="13" t="str">
        <f>IF((E352=""),"",ABS((E352-'Election result'!$C$3)))</f>
        <v/>
      </c>
      <c r="J352" s="13">
        <f>IF((F352=""),"",ABS((F352-'Election result'!$C$3)))</f>
        <v>1.7113713510545168</v>
      </c>
      <c r="K352" s="13">
        <f>IF((G352=""),"",ABS((G352-'Election result'!$C$3)))</f>
        <v>1.1605226396932764</v>
      </c>
      <c r="L352" s="1"/>
    </row>
    <row r="353" spans="1:12" ht="12" hidden="1" outlineLevel="1">
      <c r="A353" s="1">
        <v>316</v>
      </c>
      <c r="B353" s="1">
        <v>12</v>
      </c>
      <c r="C353" s="8">
        <v>40903</v>
      </c>
      <c r="D353" s="11">
        <v>51.09</v>
      </c>
      <c r="E353" s="11"/>
      <c r="F353" s="11">
        <v>50.250752256770298</v>
      </c>
      <c r="G353" s="11">
        <f>Forecast_calculation!D352</f>
        <v>53.122646247518091</v>
      </c>
      <c r="H353" s="13">
        <f>IF((D353=""),"",ABS((D353-'Election result'!$C$3)))</f>
        <v>0.87212360782481113</v>
      </c>
      <c r="I353" s="13" t="str">
        <f>IF((E353=""),"",ABS((E353-'Election result'!$C$3)))</f>
        <v/>
      </c>
      <c r="J353" s="13">
        <f>IF((F353=""),"",ABS((F353-'Election result'!$C$3)))</f>
        <v>1.7113713510545168</v>
      </c>
      <c r="K353" s="13">
        <f>IF((G353=""),"",ABS((G353-'Election result'!$C$3)))</f>
        <v>1.1605226396932764</v>
      </c>
      <c r="L353" s="1"/>
    </row>
    <row r="354" spans="1:12" ht="12" hidden="1" outlineLevel="1">
      <c r="A354" s="1">
        <v>315</v>
      </c>
      <c r="B354" s="1">
        <v>12</v>
      </c>
      <c r="C354" s="8">
        <v>40904</v>
      </c>
      <c r="D354" s="11">
        <v>51.11</v>
      </c>
      <c r="E354" s="11"/>
      <c r="F354" s="11">
        <v>50.695825049701803</v>
      </c>
      <c r="G354" s="11">
        <f>Forecast_calculation!D353</f>
        <v>53.122646247518091</v>
      </c>
      <c r="H354" s="13">
        <f>IF((D354=""),"",ABS((D354-'Election result'!$C$3)))</f>
        <v>0.85212360782481511</v>
      </c>
      <c r="I354" s="13" t="str">
        <f>IF((E354=""),"",ABS((E354-'Election result'!$C$3)))</f>
        <v/>
      </c>
      <c r="J354" s="13">
        <f>IF((F354=""),"",ABS((F354-'Election result'!$C$3)))</f>
        <v>1.2662985581230117</v>
      </c>
      <c r="K354" s="13">
        <f>IF((G354=""),"",ABS((G354-'Election result'!$C$3)))</f>
        <v>1.1605226396932764</v>
      </c>
      <c r="L354" s="1"/>
    </row>
    <row r="355" spans="1:12" ht="12" hidden="1" outlineLevel="1">
      <c r="A355" s="1">
        <v>314</v>
      </c>
      <c r="B355" s="1">
        <v>12</v>
      </c>
      <c r="C355" s="8">
        <v>40905</v>
      </c>
      <c r="D355" s="11">
        <v>51.07</v>
      </c>
      <c r="E355" s="11"/>
      <c r="F355" s="11">
        <v>50.695825049701803</v>
      </c>
      <c r="G355" s="11">
        <f>Forecast_calculation!D354</f>
        <v>53.122646247518091</v>
      </c>
      <c r="H355" s="13">
        <f>IF((D355=""),"",ABS((D355-'Election result'!$C$3)))</f>
        <v>0.89212360782481426</v>
      </c>
      <c r="I355" s="13" t="str">
        <f>IF((E355=""),"",ABS((E355-'Election result'!$C$3)))</f>
        <v/>
      </c>
      <c r="J355" s="13">
        <f>IF((F355=""),"",ABS((F355-'Election result'!$C$3)))</f>
        <v>1.2662985581230117</v>
      </c>
      <c r="K355" s="13">
        <f>IF((G355=""),"",ABS((G355-'Election result'!$C$3)))</f>
        <v>1.1605226396932764</v>
      </c>
      <c r="L355" s="1"/>
    </row>
    <row r="356" spans="1:12" ht="12" hidden="1" outlineLevel="1">
      <c r="A356" s="1">
        <v>313</v>
      </c>
      <c r="B356" s="1">
        <v>12</v>
      </c>
      <c r="C356" s="8">
        <v>40906</v>
      </c>
      <c r="D356" s="11">
        <v>51.07</v>
      </c>
      <c r="E356" s="11"/>
      <c r="F356" s="11">
        <v>50.695825049701803</v>
      </c>
      <c r="G356" s="11">
        <f>Forecast_calculation!D355</f>
        <v>53.122646247518091</v>
      </c>
      <c r="H356" s="13">
        <f>IF((D356=""),"",ABS((D356-'Election result'!$C$3)))</f>
        <v>0.89212360782481426</v>
      </c>
      <c r="I356" s="13" t="str">
        <f>IF((E356=""),"",ABS((E356-'Election result'!$C$3)))</f>
        <v/>
      </c>
      <c r="J356" s="13">
        <f>IF((F356=""),"",ABS((F356-'Election result'!$C$3)))</f>
        <v>1.2662985581230117</v>
      </c>
      <c r="K356" s="13">
        <f>IF((G356=""),"",ABS((G356-'Election result'!$C$3)))</f>
        <v>1.1605226396932764</v>
      </c>
      <c r="L356" s="1"/>
    </row>
    <row r="357" spans="1:12" ht="12" hidden="1" outlineLevel="1">
      <c r="A357" s="1">
        <v>312</v>
      </c>
      <c r="B357" s="1">
        <v>12</v>
      </c>
      <c r="C357" s="8">
        <v>40907</v>
      </c>
      <c r="D357" s="11">
        <v>51.09</v>
      </c>
      <c r="E357" s="11"/>
      <c r="F357" s="11">
        <v>50.695825049701803</v>
      </c>
      <c r="G357" s="11">
        <f>Forecast_calculation!D356</f>
        <v>53.122646247518091</v>
      </c>
      <c r="H357" s="13">
        <f>IF((D357=""),"",ABS((D357-'Election result'!$C$3)))</f>
        <v>0.87212360782481113</v>
      </c>
      <c r="I357" s="13" t="str">
        <f>IF((E357=""),"",ABS((E357-'Election result'!$C$3)))</f>
        <v/>
      </c>
      <c r="J357" s="13">
        <f>IF((F357=""),"",ABS((F357-'Election result'!$C$3)))</f>
        <v>1.2662985581230117</v>
      </c>
      <c r="K357" s="13">
        <f>IF((G357=""),"",ABS((G357-'Election result'!$C$3)))</f>
        <v>1.1605226396932764</v>
      </c>
      <c r="L357" s="1"/>
    </row>
    <row r="358" spans="1:12" ht="12" hidden="1" outlineLevel="1">
      <c r="A358" s="1">
        <v>311</v>
      </c>
      <c r="B358" s="1">
        <v>12</v>
      </c>
      <c r="C358" s="8">
        <v>40908</v>
      </c>
      <c r="D358" s="11">
        <v>51.11</v>
      </c>
      <c r="E358" s="11"/>
      <c r="F358" s="11">
        <v>50.695825049701803</v>
      </c>
      <c r="G358" s="11">
        <f>Forecast_calculation!D357</f>
        <v>53.122646247518091</v>
      </c>
      <c r="H358" s="13">
        <f>IF((D358=""),"",ABS((D358-'Election result'!$C$3)))</f>
        <v>0.85212360782481511</v>
      </c>
      <c r="I358" s="13" t="str">
        <f>IF((E358=""),"",ABS((E358-'Election result'!$C$3)))</f>
        <v/>
      </c>
      <c r="J358" s="13">
        <f>IF((F358=""),"",ABS((F358-'Election result'!$C$3)))</f>
        <v>1.2662985581230117</v>
      </c>
      <c r="K358" s="13">
        <f>IF((G358=""),"",ABS((G358-'Election result'!$C$3)))</f>
        <v>1.1605226396932764</v>
      </c>
      <c r="L358" s="1"/>
    </row>
    <row r="359" spans="1:12" ht="12" hidden="1" outlineLevel="1">
      <c r="A359" s="1">
        <v>310</v>
      </c>
      <c r="B359" s="1">
        <v>1</v>
      </c>
      <c r="C359" s="8">
        <v>40909</v>
      </c>
      <c r="D359" s="11">
        <v>51.31</v>
      </c>
      <c r="E359" s="11"/>
      <c r="F359" s="11">
        <v>50.695825049701803</v>
      </c>
      <c r="G359" s="11">
        <f>Forecast_calculation!D358</f>
        <v>53.122646247518091</v>
      </c>
      <c r="H359" s="13">
        <f>IF((D359=""),"",ABS((D359-'Election result'!$C$3)))</f>
        <v>0.65212360782481227</v>
      </c>
      <c r="I359" s="13" t="str">
        <f>IF((E359=""),"",ABS((E359-'Election result'!$C$3)))</f>
        <v/>
      </c>
      <c r="J359" s="13">
        <f>IF((F359=""),"",ABS((F359-'Election result'!$C$3)))</f>
        <v>1.2662985581230117</v>
      </c>
      <c r="K359" s="13">
        <f>IF((G359=""),"",ABS((G359-'Election result'!$C$3)))</f>
        <v>1.1605226396932764</v>
      </c>
      <c r="L359" s="1"/>
    </row>
    <row r="360" spans="1:12" ht="12" hidden="1" outlineLevel="1">
      <c r="A360" s="1">
        <v>309</v>
      </c>
      <c r="B360" s="1">
        <v>1</v>
      </c>
      <c r="C360" s="8">
        <v>40910</v>
      </c>
      <c r="D360" s="11">
        <v>51.35</v>
      </c>
      <c r="E360" s="11"/>
      <c r="F360" s="11">
        <v>51.181102362204697</v>
      </c>
      <c r="G360" s="11">
        <f>Forecast_calculation!D359</f>
        <v>53.122646247518091</v>
      </c>
      <c r="H360" s="13">
        <f>IF((D360=""),"",ABS((D360-'Election result'!$C$3)))</f>
        <v>0.61212360782481312</v>
      </c>
      <c r="I360" s="13" t="str">
        <f>IF((E360=""),"",ABS((E360-'Election result'!$C$3)))</f>
        <v/>
      </c>
      <c r="J360" s="13">
        <f>IF((F360=""),"",ABS((F360-'Election result'!$C$3)))</f>
        <v>0.7810212456201171</v>
      </c>
      <c r="K360" s="13">
        <f>IF((G360=""),"",ABS((G360-'Election result'!$C$3)))</f>
        <v>1.1605226396932764</v>
      </c>
      <c r="L360" s="1"/>
    </row>
    <row r="361" spans="1:12" ht="12" hidden="1" outlineLevel="1">
      <c r="A361" s="1">
        <v>308</v>
      </c>
      <c r="B361" s="1">
        <v>1</v>
      </c>
      <c r="C361" s="8">
        <v>40911</v>
      </c>
      <c r="D361" s="11">
        <v>51.27</v>
      </c>
      <c r="E361" s="11"/>
      <c r="F361" s="11">
        <v>51.181102362204697</v>
      </c>
      <c r="G361" s="11">
        <f>Forecast_calculation!D360</f>
        <v>53.122646247518091</v>
      </c>
      <c r="H361" s="13">
        <f>IF((D361=""),"",ABS((D361-'Election result'!$C$3)))</f>
        <v>0.69212360782481142</v>
      </c>
      <c r="I361" s="13" t="str">
        <f>IF((E361=""),"",ABS((E361-'Election result'!$C$3)))</f>
        <v/>
      </c>
      <c r="J361" s="13">
        <f>IF((F361=""),"",ABS((F361-'Election result'!$C$3)))</f>
        <v>0.7810212456201171</v>
      </c>
      <c r="K361" s="13">
        <f>IF((G361=""),"",ABS((G361-'Election result'!$C$3)))</f>
        <v>1.1605226396932764</v>
      </c>
      <c r="L361" s="1"/>
    </row>
    <row r="362" spans="1:12" ht="12" hidden="1" outlineLevel="1">
      <c r="A362" s="1">
        <v>307</v>
      </c>
      <c r="B362" s="1">
        <v>1</v>
      </c>
      <c r="C362" s="8">
        <v>40912</v>
      </c>
      <c r="D362" s="11">
        <v>51.23</v>
      </c>
      <c r="E362" s="11"/>
      <c r="F362" s="11">
        <v>50.100200400801597</v>
      </c>
      <c r="G362" s="11">
        <f>Forecast_calculation!D361</f>
        <v>53.122646247518091</v>
      </c>
      <c r="H362" s="13">
        <f>IF((D362=""),"",ABS((D362-'Election result'!$C$3)))</f>
        <v>0.73212360782481767</v>
      </c>
      <c r="I362" s="13" t="str">
        <f>IF((E362=""),"",ABS((E362-'Election result'!$C$3)))</f>
        <v/>
      </c>
      <c r="J362" s="13">
        <f>IF((F362=""),"",ABS((F362-'Election result'!$C$3)))</f>
        <v>1.8619232070232172</v>
      </c>
      <c r="K362" s="13">
        <f>IF((G362=""),"",ABS((G362-'Election result'!$C$3)))</f>
        <v>1.1605226396932764</v>
      </c>
      <c r="L362" s="1"/>
    </row>
    <row r="363" spans="1:12" ht="12" hidden="1" outlineLevel="1">
      <c r="A363" s="1">
        <v>306</v>
      </c>
      <c r="B363" s="1">
        <v>1</v>
      </c>
      <c r="C363" s="8">
        <v>40913</v>
      </c>
      <c r="D363" s="11">
        <v>51.25</v>
      </c>
      <c r="E363" s="11"/>
      <c r="F363" s="11">
        <v>51.272015655577299</v>
      </c>
      <c r="G363" s="11">
        <f>Forecast_calculation!D362</f>
        <v>53.122646247518091</v>
      </c>
      <c r="H363" s="13">
        <f>IF((D363=""),"",ABS((D363-'Election result'!$C$3)))</f>
        <v>0.71212360782481454</v>
      </c>
      <c r="I363" s="13" t="str">
        <f>IF((E363=""),"",ABS((E363-'Election result'!$C$3)))</f>
        <v/>
      </c>
      <c r="J363" s="13">
        <f>IF((F363=""),"",ABS((F363-'Election result'!$C$3)))</f>
        <v>0.69010795224751575</v>
      </c>
      <c r="K363" s="13">
        <f>IF((G363=""),"",ABS((G363-'Election result'!$C$3)))</f>
        <v>1.1605226396932764</v>
      </c>
      <c r="L363" s="1"/>
    </row>
    <row r="364" spans="1:12" ht="12" hidden="1" outlineLevel="1">
      <c r="A364" s="1">
        <v>305</v>
      </c>
      <c r="B364" s="1">
        <v>1</v>
      </c>
      <c r="C364" s="8">
        <v>40914</v>
      </c>
      <c r="D364" s="11">
        <v>51.27</v>
      </c>
      <c r="E364" s="11"/>
      <c r="F364" s="11">
        <v>51.272015655577299</v>
      </c>
      <c r="G364" s="11">
        <f>Forecast_calculation!D363</f>
        <v>53.122646247518091</v>
      </c>
      <c r="H364" s="13">
        <f>IF((D364=""),"",ABS((D364-'Election result'!$C$3)))</f>
        <v>0.69212360782481142</v>
      </c>
      <c r="I364" s="13" t="str">
        <f>IF((E364=""),"",ABS((E364-'Election result'!$C$3)))</f>
        <v/>
      </c>
      <c r="J364" s="13">
        <f>IF((F364=""),"",ABS((F364-'Election result'!$C$3)))</f>
        <v>0.69010795224751575</v>
      </c>
      <c r="K364" s="13">
        <f>IF((G364=""),"",ABS((G364-'Election result'!$C$3)))</f>
        <v>1.1605226396932764</v>
      </c>
      <c r="L364" s="1"/>
    </row>
    <row r="365" spans="1:12" ht="12" hidden="1" outlineLevel="1">
      <c r="A365" s="1">
        <v>304</v>
      </c>
      <c r="B365" s="1">
        <v>1</v>
      </c>
      <c r="C365" s="8">
        <v>40915</v>
      </c>
      <c r="D365" s="11">
        <v>51.29</v>
      </c>
      <c r="E365" s="11"/>
      <c r="F365" s="11">
        <v>51.272015655577299</v>
      </c>
      <c r="G365" s="11">
        <f>Forecast_calculation!D364</f>
        <v>53.122646247518091</v>
      </c>
      <c r="H365" s="13">
        <f>IF((D365=""),"",ABS((D365-'Election result'!$C$3)))</f>
        <v>0.67212360782481539</v>
      </c>
      <c r="I365" s="13" t="str">
        <f>IF((E365=""),"",ABS((E365-'Election result'!$C$3)))</f>
        <v/>
      </c>
      <c r="J365" s="13">
        <f>IF((F365=""),"",ABS((F365-'Election result'!$C$3)))</f>
        <v>0.69010795224751575</v>
      </c>
      <c r="K365" s="13">
        <f>IF((G365=""),"",ABS((G365-'Election result'!$C$3)))</f>
        <v>1.1605226396932764</v>
      </c>
      <c r="L365" s="1"/>
    </row>
    <row r="366" spans="1:12" ht="12" hidden="1" outlineLevel="1">
      <c r="A366" s="1">
        <v>303</v>
      </c>
      <c r="B366" s="1">
        <v>1</v>
      </c>
      <c r="C366" s="8">
        <v>40916</v>
      </c>
      <c r="D366" s="11">
        <v>51.31</v>
      </c>
      <c r="E366" s="11"/>
      <c r="F366" s="11">
        <v>51.272015655577299</v>
      </c>
      <c r="G366" s="11">
        <f>Forecast_calculation!D365</f>
        <v>53.122646247518091</v>
      </c>
      <c r="H366" s="13">
        <f>IF((D366=""),"",ABS((D366-'Election result'!$C$3)))</f>
        <v>0.65212360782481227</v>
      </c>
      <c r="I366" s="13" t="str">
        <f>IF((E366=""),"",ABS((E366-'Election result'!$C$3)))</f>
        <v/>
      </c>
      <c r="J366" s="13">
        <f>IF((F366=""),"",ABS((F366-'Election result'!$C$3)))</f>
        <v>0.69010795224751575</v>
      </c>
      <c r="K366" s="13">
        <f>IF((G366=""),"",ABS((G366-'Election result'!$C$3)))</f>
        <v>1.1605226396932764</v>
      </c>
      <c r="L366" s="1"/>
    </row>
    <row r="367" spans="1:12" ht="12" hidden="1" outlineLevel="1">
      <c r="A367" s="1">
        <v>302</v>
      </c>
      <c r="B367" s="1">
        <v>1</v>
      </c>
      <c r="C367" s="8">
        <v>40917</v>
      </c>
      <c r="D367" s="11">
        <v>51.33</v>
      </c>
      <c r="E367" s="11"/>
      <c r="F367" s="11">
        <v>51.272015655577299</v>
      </c>
      <c r="G367" s="11">
        <f>Forecast_calculation!D366</f>
        <v>53.122646247518091</v>
      </c>
      <c r="H367" s="13">
        <f>IF((D367=""),"",ABS((D367-'Election result'!$C$3)))</f>
        <v>0.63212360782481625</v>
      </c>
      <c r="I367" s="13" t="str">
        <f>IF((E367=""),"",ABS((E367-'Election result'!$C$3)))</f>
        <v/>
      </c>
      <c r="J367" s="13">
        <f>IF((F367=""),"",ABS((F367-'Election result'!$C$3)))</f>
        <v>0.69010795224751575</v>
      </c>
      <c r="K367" s="13">
        <f>IF((G367=""),"",ABS((G367-'Election result'!$C$3)))</f>
        <v>1.1605226396932764</v>
      </c>
      <c r="L367" s="1"/>
    </row>
    <row r="368" spans="1:12" ht="12" hidden="1" outlineLevel="1">
      <c r="A368" s="1">
        <v>301</v>
      </c>
      <c r="B368" s="1">
        <v>1</v>
      </c>
      <c r="C368" s="8">
        <v>40918</v>
      </c>
      <c r="D368" s="11">
        <v>51.33</v>
      </c>
      <c r="E368" s="11"/>
      <c r="F368" s="11">
        <v>51.272015655577299</v>
      </c>
      <c r="G368" s="11">
        <f>Forecast_calculation!D367</f>
        <v>53.122646247518091</v>
      </c>
      <c r="H368" s="13">
        <f>IF((D368=""),"",ABS((D368-'Election result'!$C$3)))</f>
        <v>0.63212360782481625</v>
      </c>
      <c r="I368" s="13" t="str">
        <f>IF((E368=""),"",ABS((E368-'Election result'!$C$3)))</f>
        <v/>
      </c>
      <c r="J368" s="13">
        <f>IF((F368=""),"",ABS((F368-'Election result'!$C$3)))</f>
        <v>0.69010795224751575</v>
      </c>
      <c r="K368" s="13">
        <f>IF((G368=""),"",ABS((G368-'Election result'!$C$3)))</f>
        <v>1.1605226396932764</v>
      </c>
      <c r="L368" s="1"/>
    </row>
    <row r="369" spans="1:12" ht="12" hidden="1" outlineLevel="1">
      <c r="A369" s="1">
        <v>300</v>
      </c>
      <c r="B369" s="1">
        <v>1</v>
      </c>
      <c r="C369" s="8">
        <v>40919</v>
      </c>
      <c r="D369" s="11">
        <v>51.37</v>
      </c>
      <c r="E369" s="11"/>
      <c r="F369" s="11">
        <v>51.272015655577299</v>
      </c>
      <c r="G369" s="11">
        <f>Forecast_calculation!D368</f>
        <v>53.122646247518091</v>
      </c>
      <c r="H369" s="13">
        <f>IF((D369=""),"",ABS((D369-'Election result'!$C$3)))</f>
        <v>0.5921236078248171</v>
      </c>
      <c r="I369" s="13" t="str">
        <f>IF((E369=""),"",ABS((E369-'Election result'!$C$3)))</f>
        <v/>
      </c>
      <c r="J369" s="13">
        <f>IF((F369=""),"",ABS((F369-'Election result'!$C$3)))</f>
        <v>0.69010795224751575</v>
      </c>
      <c r="K369" s="13">
        <f>IF((G369=""),"",ABS((G369-'Election result'!$C$3)))</f>
        <v>1.1605226396932764</v>
      </c>
      <c r="L369" s="1"/>
    </row>
    <row r="370" spans="1:12" ht="12" hidden="1" outlineLevel="1">
      <c r="A370" s="1">
        <v>299</v>
      </c>
      <c r="B370" s="1">
        <v>1</v>
      </c>
      <c r="C370" s="8">
        <v>40920</v>
      </c>
      <c r="D370" s="11">
        <v>51.41</v>
      </c>
      <c r="E370" s="11"/>
      <c r="F370" s="11">
        <v>51.697381183317198</v>
      </c>
      <c r="G370" s="11">
        <f>Forecast_calculation!D369</f>
        <v>53.122646247518091</v>
      </c>
      <c r="H370" s="13">
        <f>IF((D370=""),"",ABS((D370-'Election result'!$C$3)))</f>
        <v>0.55212360782481795</v>
      </c>
      <c r="I370" s="13" t="str">
        <f>IF((E370=""),"",ABS((E370-'Election result'!$C$3)))</f>
        <v/>
      </c>
      <c r="J370" s="13">
        <f>IF((F370=""),"",ABS((F370-'Election result'!$C$3)))</f>
        <v>0.26474242450761665</v>
      </c>
      <c r="K370" s="13">
        <f>IF((G370=""),"",ABS((G370-'Election result'!$C$3)))</f>
        <v>1.1605226396932764</v>
      </c>
      <c r="L370" s="1"/>
    </row>
    <row r="371" spans="1:12" ht="12" hidden="1" outlineLevel="1">
      <c r="A371" s="1">
        <v>298</v>
      </c>
      <c r="B371" s="1">
        <v>1</v>
      </c>
      <c r="C371" s="8">
        <v>40921</v>
      </c>
      <c r="D371" s="11">
        <v>51.43</v>
      </c>
      <c r="E371" s="11"/>
      <c r="F371" s="11">
        <v>51.697381183317198</v>
      </c>
      <c r="G371" s="11">
        <f>Forecast_calculation!D370</f>
        <v>53.122646247518091</v>
      </c>
      <c r="H371" s="13">
        <f>IF((D371=""),"",ABS((D371-'Election result'!$C$3)))</f>
        <v>0.53212360782481483</v>
      </c>
      <c r="I371" s="13" t="str">
        <f>IF((E371=""),"",ABS((E371-'Election result'!$C$3)))</f>
        <v/>
      </c>
      <c r="J371" s="13">
        <f>IF((F371=""),"",ABS((F371-'Election result'!$C$3)))</f>
        <v>0.26474242450761665</v>
      </c>
      <c r="K371" s="13">
        <f>IF((G371=""),"",ABS((G371-'Election result'!$C$3)))</f>
        <v>1.1605226396932764</v>
      </c>
      <c r="L371" s="1"/>
    </row>
    <row r="372" spans="1:12" ht="12" hidden="1" outlineLevel="1">
      <c r="A372" s="1">
        <v>297</v>
      </c>
      <c r="B372" s="1">
        <v>1</v>
      </c>
      <c r="C372" s="8">
        <v>40922</v>
      </c>
      <c r="D372" s="11">
        <v>51.45</v>
      </c>
      <c r="E372" s="11"/>
      <c r="F372" s="11">
        <v>51.697381183317198</v>
      </c>
      <c r="G372" s="11">
        <f>Forecast_calculation!D371</f>
        <v>53.122646247518091</v>
      </c>
      <c r="H372" s="13">
        <f>IF((D372=""),"",ABS((D372-'Election result'!$C$3)))</f>
        <v>0.5121236078248117</v>
      </c>
      <c r="I372" s="13" t="str">
        <f>IF((E372=""),"",ABS((E372-'Election result'!$C$3)))</f>
        <v/>
      </c>
      <c r="J372" s="13">
        <f>IF((F372=""),"",ABS((F372-'Election result'!$C$3)))</f>
        <v>0.26474242450761665</v>
      </c>
      <c r="K372" s="13">
        <f>IF((G372=""),"",ABS((G372-'Election result'!$C$3)))</f>
        <v>1.1605226396932764</v>
      </c>
      <c r="L372" s="1"/>
    </row>
    <row r="373" spans="1:12" ht="12" hidden="1" outlineLevel="1">
      <c r="A373" s="1">
        <v>296</v>
      </c>
      <c r="B373" s="1">
        <v>1</v>
      </c>
      <c r="C373" s="8">
        <v>40923</v>
      </c>
      <c r="D373" s="11">
        <v>51.45</v>
      </c>
      <c r="E373" s="11"/>
      <c r="F373" s="11">
        <v>51.697381183317198</v>
      </c>
      <c r="G373" s="11">
        <f>Forecast_calculation!D372</f>
        <v>52.964423801834087</v>
      </c>
      <c r="H373" s="13">
        <f>IF((D373=""),"",ABS((D373-'Election result'!$C$3)))</f>
        <v>0.5121236078248117</v>
      </c>
      <c r="I373" s="13" t="str">
        <f>IF((E373=""),"",ABS((E373-'Election result'!$C$3)))</f>
        <v/>
      </c>
      <c r="J373" s="13">
        <f>IF((F373=""),"",ABS((F373-'Election result'!$C$3)))</f>
        <v>0.26474242450761665</v>
      </c>
      <c r="K373" s="13">
        <f>IF((G373=""),"",ABS((G373-'Election result'!$C$3)))</f>
        <v>1.0023001940092726</v>
      </c>
      <c r="L373" s="1"/>
    </row>
    <row r="374" spans="1:12" ht="12" hidden="1" outlineLevel="1">
      <c r="A374" s="1">
        <v>295</v>
      </c>
      <c r="B374" s="1">
        <v>1</v>
      </c>
      <c r="C374" s="8">
        <v>40924</v>
      </c>
      <c r="D374" s="11">
        <v>51.45</v>
      </c>
      <c r="E374" s="11"/>
      <c r="F374" s="11">
        <v>51.4975845410628</v>
      </c>
      <c r="G374" s="11">
        <f>Forecast_calculation!D373</f>
        <v>52.964423801834087</v>
      </c>
      <c r="H374" s="13">
        <f>IF((D374=""),"",ABS((D374-'Election result'!$C$3)))</f>
        <v>0.5121236078248117</v>
      </c>
      <c r="I374" s="13" t="str">
        <f>IF((E374=""),"",ABS((E374-'Election result'!$C$3)))</f>
        <v/>
      </c>
      <c r="J374" s="13">
        <f>IF((F374=""),"",ABS((F374-'Election result'!$C$3)))</f>
        <v>0.46453906676201484</v>
      </c>
      <c r="K374" s="13">
        <f>IF((G374=""),"",ABS((G374-'Election result'!$C$3)))</f>
        <v>1.0023001940092726</v>
      </c>
      <c r="L374" s="1"/>
    </row>
    <row r="375" spans="1:12" ht="12" hidden="1" outlineLevel="1">
      <c r="A375" s="1">
        <v>294</v>
      </c>
      <c r="B375" s="1">
        <v>1</v>
      </c>
      <c r="C375" s="8">
        <v>40925</v>
      </c>
      <c r="D375" s="11">
        <v>51.45</v>
      </c>
      <c r="E375" s="11"/>
      <c r="F375" s="11">
        <v>51.547388781431302</v>
      </c>
      <c r="G375" s="11">
        <f>Forecast_calculation!D374</f>
        <v>53.032239518426721</v>
      </c>
      <c r="H375" s="13">
        <f>IF((D375=""),"",ABS((D375-'Election result'!$C$3)))</f>
        <v>0.5121236078248117</v>
      </c>
      <c r="I375" s="13" t="str">
        <f>IF((E375=""),"",ABS((E375-'Election result'!$C$3)))</f>
        <v/>
      </c>
      <c r="J375" s="13">
        <f>IF((F375=""),"",ABS((F375-'Election result'!$C$3)))</f>
        <v>0.41473482639351289</v>
      </c>
      <c r="K375" s="13">
        <f>IF((G375=""),"",ABS((G375-'Election result'!$C$3)))</f>
        <v>1.0701159106019063</v>
      </c>
      <c r="L375" s="1"/>
    </row>
    <row r="376" spans="1:12" ht="12" hidden="1" outlineLevel="1">
      <c r="A376" s="1">
        <v>293</v>
      </c>
      <c r="B376" s="1">
        <v>1</v>
      </c>
      <c r="C376" s="8">
        <v>40926</v>
      </c>
      <c r="D376" s="11">
        <v>51.45</v>
      </c>
      <c r="E376" s="11"/>
      <c r="F376" s="11">
        <v>51.4975845410628</v>
      </c>
      <c r="G376" s="11">
        <f>Forecast_calculation!D375</f>
        <v>53.032239518426721</v>
      </c>
      <c r="H376" s="13">
        <f>IF((D376=""),"",ABS((D376-'Election result'!$C$3)))</f>
        <v>0.5121236078248117</v>
      </c>
      <c r="I376" s="13" t="str">
        <f>IF((E376=""),"",ABS((E376-'Election result'!$C$3)))</f>
        <v/>
      </c>
      <c r="J376" s="13">
        <f>IF((F376=""),"",ABS((F376-'Election result'!$C$3)))</f>
        <v>0.46453906676201484</v>
      </c>
      <c r="K376" s="13">
        <f>IF((G376=""),"",ABS((G376-'Election result'!$C$3)))</f>
        <v>1.0701159106019063</v>
      </c>
      <c r="L376" s="1"/>
    </row>
    <row r="377" spans="1:12" ht="12" hidden="1" outlineLevel="1">
      <c r="A377" s="1">
        <v>292</v>
      </c>
      <c r="B377" s="1">
        <v>1</v>
      </c>
      <c r="C377" s="8">
        <v>40927</v>
      </c>
      <c r="D377" s="11">
        <v>51.45</v>
      </c>
      <c r="E377" s="11"/>
      <c r="F377" s="11">
        <v>51.597289448209096</v>
      </c>
      <c r="G377" s="11">
        <f>Forecast_calculation!D376</f>
        <v>53.032239518426721</v>
      </c>
      <c r="H377" s="13">
        <f>IF((D377=""),"",ABS((D377-'Election result'!$C$3)))</f>
        <v>0.5121236078248117</v>
      </c>
      <c r="I377" s="13" t="str">
        <f>IF((E377=""),"",ABS((E377-'Election result'!$C$3)))</f>
        <v/>
      </c>
      <c r="J377" s="13">
        <f>IF((F377=""),"",ABS((F377-'Election result'!$C$3)))</f>
        <v>0.36483415961571808</v>
      </c>
      <c r="K377" s="13">
        <f>IF((G377=""),"",ABS((G377-'Election result'!$C$3)))</f>
        <v>1.0701159106019063</v>
      </c>
      <c r="L377" s="1"/>
    </row>
    <row r="378" spans="1:12" ht="12" hidden="1" outlineLevel="1">
      <c r="A378" s="1">
        <v>291</v>
      </c>
      <c r="B378" s="1">
        <v>1</v>
      </c>
      <c r="C378" s="8">
        <v>40928</v>
      </c>
      <c r="D378" s="11">
        <v>51.39</v>
      </c>
      <c r="E378" s="11"/>
      <c r="F378" s="11">
        <v>49.748743718592998</v>
      </c>
      <c r="G378" s="11">
        <f>Forecast_calculation!D377</f>
        <v>53.032239518426721</v>
      </c>
      <c r="H378" s="13">
        <f>IF((D378=""),"",ABS((D378-'Election result'!$C$3)))</f>
        <v>0.57212360782481397</v>
      </c>
      <c r="I378" s="13" t="str">
        <f>IF((E378=""),"",ABS((E378-'Election result'!$C$3)))</f>
        <v/>
      </c>
      <c r="J378" s="13">
        <f>IF((F378=""),"",ABS((F378-'Election result'!$C$3)))</f>
        <v>2.2133798892318168</v>
      </c>
      <c r="K378" s="13">
        <f>IF((G378=""),"",ABS((G378-'Election result'!$C$3)))</f>
        <v>1.0701159106019063</v>
      </c>
      <c r="L378" s="1"/>
    </row>
    <row r="379" spans="1:12" ht="12" hidden="1" outlineLevel="1">
      <c r="A379" s="1">
        <v>290</v>
      </c>
      <c r="B379" s="1">
        <v>1</v>
      </c>
      <c r="C379" s="8">
        <v>40929</v>
      </c>
      <c r="D379" s="11">
        <v>51.33</v>
      </c>
      <c r="E379" s="11"/>
      <c r="F379" s="11">
        <v>49.748743718592998</v>
      </c>
      <c r="G379" s="11">
        <f>Forecast_calculation!D378</f>
        <v>53.032239518426721</v>
      </c>
      <c r="H379" s="13">
        <f>IF((D379=""),"",ABS((D379-'Election result'!$C$3)))</f>
        <v>0.63212360782481625</v>
      </c>
      <c r="I379" s="13" t="str">
        <f>IF((E379=""),"",ABS((E379-'Election result'!$C$3)))</f>
        <v/>
      </c>
      <c r="J379" s="13">
        <f>IF((F379=""),"",ABS((F379-'Election result'!$C$3)))</f>
        <v>2.2133798892318168</v>
      </c>
      <c r="K379" s="13">
        <f>IF((G379=""),"",ABS((G379-'Election result'!$C$3)))</f>
        <v>1.0701159106019063</v>
      </c>
      <c r="L379" s="1"/>
    </row>
    <row r="380" spans="1:12" ht="12" hidden="1" outlineLevel="1">
      <c r="A380" s="1">
        <v>289</v>
      </c>
      <c r="B380" s="1">
        <v>1</v>
      </c>
      <c r="C380" s="8">
        <v>40930</v>
      </c>
      <c r="D380" s="11">
        <v>51.29</v>
      </c>
      <c r="E380" s="11"/>
      <c r="F380" s="11">
        <v>49.748743718592998</v>
      </c>
      <c r="G380" s="11">
        <f>Forecast_calculation!D379</f>
        <v>53.032239518426721</v>
      </c>
      <c r="H380" s="13">
        <f>IF((D380=""),"",ABS((D380-'Election result'!$C$3)))</f>
        <v>0.67212360782481539</v>
      </c>
      <c r="I380" s="13" t="str">
        <f>IF((E380=""),"",ABS((E380-'Election result'!$C$3)))</f>
        <v/>
      </c>
      <c r="J380" s="13">
        <f>IF((F380=""),"",ABS((F380-'Election result'!$C$3)))</f>
        <v>2.2133798892318168</v>
      </c>
      <c r="K380" s="13">
        <f>IF((G380=""),"",ABS((G380-'Election result'!$C$3)))</f>
        <v>1.0701159106019063</v>
      </c>
      <c r="L380" s="1"/>
    </row>
    <row r="381" spans="1:12" ht="12" hidden="1" outlineLevel="1">
      <c r="A381" s="1">
        <v>288</v>
      </c>
      <c r="B381" s="1">
        <v>1</v>
      </c>
      <c r="C381" s="8">
        <v>40931</v>
      </c>
      <c r="D381" s="11">
        <v>51.23</v>
      </c>
      <c r="E381" s="11"/>
      <c r="F381" s="11">
        <v>49.748743718592998</v>
      </c>
      <c r="G381" s="11">
        <f>Forecast_calculation!D380</f>
        <v>53.032239518426721</v>
      </c>
      <c r="H381" s="13">
        <f>IF((D381=""),"",ABS((D381-'Election result'!$C$3)))</f>
        <v>0.73212360782481767</v>
      </c>
      <c r="I381" s="13" t="str">
        <f>IF((E381=""),"",ABS((E381-'Election result'!$C$3)))</f>
        <v/>
      </c>
      <c r="J381" s="13">
        <f>IF((F381=""),"",ABS((F381-'Election result'!$C$3)))</f>
        <v>2.2133798892318168</v>
      </c>
      <c r="K381" s="13">
        <f>IF((G381=""),"",ABS((G381-'Election result'!$C$3)))</f>
        <v>1.0701159106019063</v>
      </c>
      <c r="L381" s="1"/>
    </row>
    <row r="382" spans="1:12" ht="12" hidden="1" outlineLevel="1">
      <c r="A382" s="1">
        <v>287</v>
      </c>
      <c r="B382" s="1">
        <v>1</v>
      </c>
      <c r="C382" s="8">
        <v>40932</v>
      </c>
      <c r="D382" s="11">
        <v>51.19</v>
      </c>
      <c r="E382" s="11"/>
      <c r="F382" s="11">
        <v>50</v>
      </c>
      <c r="G382" s="11">
        <f>Forecast_calculation!D381</f>
        <v>53.032239518426721</v>
      </c>
      <c r="H382" s="13">
        <f>IF((D382=""),"",ABS((D382-'Election result'!$C$3)))</f>
        <v>0.77212360782481682</v>
      </c>
      <c r="I382" s="13" t="str">
        <f>IF((E382=""),"",ABS((E382-'Election result'!$C$3)))</f>
        <v/>
      </c>
      <c r="J382" s="13">
        <f>IF((F382=""),"",ABS((F382-'Election result'!$C$3)))</f>
        <v>1.9621236078248145</v>
      </c>
      <c r="K382" s="13">
        <f>IF((G382=""),"",ABS((G382-'Election result'!$C$3)))</f>
        <v>1.0701159106019063</v>
      </c>
      <c r="L382" s="1"/>
    </row>
    <row r="383" spans="1:12" ht="12" hidden="1" outlineLevel="1">
      <c r="A383" s="1">
        <v>286</v>
      </c>
      <c r="B383" s="1">
        <v>1</v>
      </c>
      <c r="C383" s="8">
        <v>40933</v>
      </c>
      <c r="D383" s="11">
        <v>51.13</v>
      </c>
      <c r="E383" s="11"/>
      <c r="F383" s="11">
        <v>49.751243781094502</v>
      </c>
      <c r="G383" s="11">
        <f>Forecast_calculation!D382</f>
        <v>53.032239518426721</v>
      </c>
      <c r="H383" s="13">
        <f>IF((D383=""),"",ABS((D383-'Election result'!$C$3)))</f>
        <v>0.83212360782481198</v>
      </c>
      <c r="I383" s="13" t="str">
        <f>IF((E383=""),"",ABS((E383-'Election result'!$C$3)))</f>
        <v/>
      </c>
      <c r="J383" s="13">
        <f>IF((F383=""),"",ABS((F383-'Election result'!$C$3)))</f>
        <v>2.2108798267303129</v>
      </c>
      <c r="K383" s="13">
        <f>IF((G383=""),"",ABS((G383-'Election result'!$C$3)))</f>
        <v>1.0701159106019063</v>
      </c>
      <c r="L383" s="1"/>
    </row>
    <row r="384" spans="1:12" ht="12" hidden="1" outlineLevel="1">
      <c r="A384" s="1">
        <v>285</v>
      </c>
      <c r="B384" s="1">
        <v>1</v>
      </c>
      <c r="C384" s="8">
        <v>40934</v>
      </c>
      <c r="D384" s="11">
        <v>51.21</v>
      </c>
      <c r="E384" s="11"/>
      <c r="F384" s="11">
        <v>48.957298907646503</v>
      </c>
      <c r="G384" s="11">
        <f>Forecast_calculation!D383</f>
        <v>53.032239518426721</v>
      </c>
      <c r="H384" s="13">
        <f>IF((D384=""),"",ABS((D384-'Election result'!$C$3)))</f>
        <v>0.75212360782481369</v>
      </c>
      <c r="I384" s="13" t="str">
        <f>IF((E384=""),"",ABS((E384-'Election result'!$C$3)))</f>
        <v/>
      </c>
      <c r="J384" s="13">
        <f>IF((F384=""),"",ABS((F384-'Election result'!$C$3)))</f>
        <v>3.004824700178311</v>
      </c>
      <c r="K384" s="13">
        <f>IF((G384=""),"",ABS((G384-'Election result'!$C$3)))</f>
        <v>1.0701159106019063</v>
      </c>
      <c r="L384" s="1"/>
    </row>
    <row r="385" spans="1:12" ht="12" hidden="1" outlineLevel="1">
      <c r="A385" s="1">
        <v>284</v>
      </c>
      <c r="B385" s="1">
        <v>1</v>
      </c>
      <c r="C385" s="8">
        <v>40935</v>
      </c>
      <c r="D385" s="11">
        <v>51.19</v>
      </c>
      <c r="E385" s="11"/>
      <c r="F385" s="11">
        <v>49.098196392785603</v>
      </c>
      <c r="G385" s="11">
        <f>Forecast_calculation!D384</f>
        <v>53.032239518426721</v>
      </c>
      <c r="H385" s="13">
        <f>IF((D385=""),"",ABS((D385-'Election result'!$C$3)))</f>
        <v>0.77212360782481682</v>
      </c>
      <c r="I385" s="13" t="str">
        <f>IF((E385=""),"",ABS((E385-'Election result'!$C$3)))</f>
        <v/>
      </c>
      <c r="J385" s="13">
        <f>IF((F385=""),"",ABS((F385-'Election result'!$C$3)))</f>
        <v>2.8639272150392117</v>
      </c>
      <c r="K385" s="13">
        <f>IF((G385=""),"",ABS((G385-'Election result'!$C$3)))</f>
        <v>1.0701159106019063</v>
      </c>
      <c r="L385" s="1"/>
    </row>
    <row r="386" spans="1:12" ht="12" hidden="1" outlineLevel="1">
      <c r="A386" s="1">
        <v>283</v>
      </c>
      <c r="B386" s="1">
        <v>1</v>
      </c>
      <c r="C386" s="8">
        <v>40936</v>
      </c>
      <c r="D386" s="11">
        <v>51.17</v>
      </c>
      <c r="E386" s="11"/>
      <c r="F386" s="11">
        <v>49.098196392785603</v>
      </c>
      <c r="G386" s="11">
        <f>Forecast_calculation!D385</f>
        <v>53.032239518426721</v>
      </c>
      <c r="H386" s="13">
        <f>IF((D386=""),"",ABS((D386-'Election result'!$C$3)))</f>
        <v>0.79212360782481284</v>
      </c>
      <c r="I386" s="13" t="str">
        <f>IF((E386=""),"",ABS((E386-'Election result'!$C$3)))</f>
        <v/>
      </c>
      <c r="J386" s="13">
        <f>IF((F386=""),"",ABS((F386-'Election result'!$C$3)))</f>
        <v>2.8639272150392117</v>
      </c>
      <c r="K386" s="13">
        <f>IF((G386=""),"",ABS((G386-'Election result'!$C$3)))</f>
        <v>1.0701159106019063</v>
      </c>
      <c r="L386" s="1"/>
    </row>
    <row r="387" spans="1:12" ht="12" hidden="1" outlineLevel="1">
      <c r="A387" s="1">
        <v>282</v>
      </c>
      <c r="B387" s="1">
        <v>1</v>
      </c>
      <c r="C387" s="8">
        <v>40937</v>
      </c>
      <c r="D387" s="11">
        <v>51.19</v>
      </c>
      <c r="E387" s="11"/>
      <c r="F387" s="11">
        <v>50.3</v>
      </c>
      <c r="G387" s="11">
        <f>Forecast_calculation!D386</f>
        <v>53.032239518426721</v>
      </c>
      <c r="H387" s="13">
        <f>IF((D387=""),"",ABS((D387-'Election result'!$C$3)))</f>
        <v>0.77212360782481682</v>
      </c>
      <c r="I387" s="13" t="str">
        <f>IF((E387=""),"",ABS((E387-'Election result'!$C$3)))</f>
        <v/>
      </c>
      <c r="J387" s="13">
        <f>IF((F387=""),"",ABS((F387-'Election result'!$C$3)))</f>
        <v>1.6621236078248174</v>
      </c>
      <c r="K387" s="13">
        <f>IF((G387=""),"",ABS((G387-'Election result'!$C$3)))</f>
        <v>1.0701159106019063</v>
      </c>
      <c r="L387" s="1"/>
    </row>
    <row r="388" spans="1:12" ht="12" hidden="1" outlineLevel="1">
      <c r="A388" s="1">
        <v>281</v>
      </c>
      <c r="B388" s="1">
        <v>1</v>
      </c>
      <c r="C388" s="8">
        <v>40938</v>
      </c>
      <c r="D388" s="11">
        <v>51.21</v>
      </c>
      <c r="E388" s="11"/>
      <c r="F388" s="11">
        <v>50.596421471173002</v>
      </c>
      <c r="G388" s="11">
        <f>Forecast_calculation!D387</f>
        <v>53.032239518426721</v>
      </c>
      <c r="H388" s="13">
        <f>IF((D388=""),"",ABS((D388-'Election result'!$C$3)))</f>
        <v>0.75212360782481369</v>
      </c>
      <c r="I388" s="13" t="str">
        <f>IF((E388=""),"",ABS((E388-'Election result'!$C$3)))</f>
        <v/>
      </c>
      <c r="J388" s="13">
        <f>IF((F388=""),"",ABS((F388-'Election result'!$C$3)))</f>
        <v>1.3657021366518123</v>
      </c>
      <c r="K388" s="13">
        <f>IF((G388=""),"",ABS((G388-'Election result'!$C$3)))</f>
        <v>1.0701159106019063</v>
      </c>
      <c r="L388" s="1"/>
    </row>
    <row r="389" spans="1:12" ht="12" hidden="1" outlineLevel="1">
      <c r="A389" s="1">
        <v>280</v>
      </c>
      <c r="B389" s="1">
        <v>1</v>
      </c>
      <c r="C389" s="8">
        <v>40939</v>
      </c>
      <c r="D389" s="11">
        <v>51.23</v>
      </c>
      <c r="E389" s="11"/>
      <c r="F389" s="11">
        <v>50.596421471173002</v>
      </c>
      <c r="G389" s="11">
        <f>Forecast_calculation!D388</f>
        <v>53.032239518426721</v>
      </c>
      <c r="H389" s="13">
        <f>IF((D389=""),"",ABS((D389-'Election result'!$C$3)))</f>
        <v>0.73212360782481767</v>
      </c>
      <c r="I389" s="13" t="str">
        <f>IF((E389=""),"",ABS((E389-'Election result'!$C$3)))</f>
        <v/>
      </c>
      <c r="J389" s="13">
        <f>IF((F389=""),"",ABS((F389-'Election result'!$C$3)))</f>
        <v>1.3657021366518123</v>
      </c>
      <c r="K389" s="13">
        <f>IF((G389=""),"",ABS((G389-'Election result'!$C$3)))</f>
        <v>1.0701159106019063</v>
      </c>
      <c r="L389" s="1"/>
    </row>
    <row r="390" spans="1:12" ht="12" hidden="1" outlineLevel="1">
      <c r="A390" s="1">
        <v>279</v>
      </c>
      <c r="B390" s="1">
        <v>2</v>
      </c>
      <c r="C390" s="8">
        <v>40940</v>
      </c>
      <c r="D390" s="11">
        <v>51.25</v>
      </c>
      <c r="E390" s="11"/>
      <c r="F390" s="11">
        <v>50.788954635108503</v>
      </c>
      <c r="G390" s="11">
        <f>Forecast_calculation!D389</f>
        <v>53.032239518426721</v>
      </c>
      <c r="H390" s="13">
        <f>IF((D390=""),"",ABS((D390-'Election result'!$C$3)))</f>
        <v>0.71212360782481454</v>
      </c>
      <c r="I390" s="13" t="str">
        <f>IF((E390=""),"",ABS((E390-'Election result'!$C$3)))</f>
        <v/>
      </c>
      <c r="J390" s="13">
        <f>IF((F390=""),"",ABS((F390-'Election result'!$C$3)))</f>
        <v>1.1731689727163115</v>
      </c>
      <c r="K390" s="13">
        <f>IF((G390=""),"",ABS((G390-'Election result'!$C$3)))</f>
        <v>1.0701159106019063</v>
      </c>
      <c r="L390" s="1"/>
    </row>
    <row r="391" spans="1:12" ht="12" hidden="1" outlineLevel="1">
      <c r="A391" s="1">
        <v>278</v>
      </c>
      <c r="B391" s="1">
        <v>2</v>
      </c>
      <c r="C391" s="8">
        <v>40941</v>
      </c>
      <c r="D391" s="11">
        <v>51.31</v>
      </c>
      <c r="E391" s="11"/>
      <c r="F391" s="11">
        <v>50.788954635108503</v>
      </c>
      <c r="G391" s="11">
        <f>Forecast_calculation!D390</f>
        <v>53.032239518426721</v>
      </c>
      <c r="H391" s="13">
        <f>IF((D391=""),"",ABS((D391-'Election result'!$C$3)))</f>
        <v>0.65212360782481227</v>
      </c>
      <c r="I391" s="13" t="str">
        <f>IF((E391=""),"",ABS((E391-'Election result'!$C$3)))</f>
        <v/>
      </c>
      <c r="J391" s="13">
        <f>IF((F391=""),"",ABS((F391-'Election result'!$C$3)))</f>
        <v>1.1731689727163115</v>
      </c>
      <c r="K391" s="13">
        <f>IF((G391=""),"",ABS((G391-'Election result'!$C$3)))</f>
        <v>1.0701159106019063</v>
      </c>
      <c r="L391" s="1"/>
    </row>
    <row r="392" spans="1:12" ht="12" hidden="1" outlineLevel="1">
      <c r="A392" s="1">
        <v>277</v>
      </c>
      <c r="B392" s="1">
        <v>2</v>
      </c>
      <c r="C392" s="8">
        <v>40942</v>
      </c>
      <c r="D392" s="11">
        <v>51.39</v>
      </c>
      <c r="E392" s="11"/>
      <c r="F392" s="11">
        <v>50.788954635108503</v>
      </c>
      <c r="G392" s="11">
        <f>Forecast_calculation!D391</f>
        <v>53.032239518426721</v>
      </c>
      <c r="H392" s="13">
        <f>IF((D392=""),"",ABS((D392-'Election result'!$C$3)))</f>
        <v>0.57212360782481397</v>
      </c>
      <c r="I392" s="13" t="str">
        <f>IF((E392=""),"",ABS((E392-'Election result'!$C$3)))</f>
        <v/>
      </c>
      <c r="J392" s="13">
        <f>IF((F392=""),"",ABS((F392-'Election result'!$C$3)))</f>
        <v>1.1731689727163115</v>
      </c>
      <c r="K392" s="13">
        <f>IF((G392=""),"",ABS((G392-'Election result'!$C$3)))</f>
        <v>1.0701159106019063</v>
      </c>
      <c r="L392" s="1"/>
    </row>
    <row r="393" spans="1:12" ht="12" hidden="1" outlineLevel="1">
      <c r="A393" s="1">
        <v>276</v>
      </c>
      <c r="B393" s="1">
        <v>2</v>
      </c>
      <c r="C393" s="8">
        <v>40943</v>
      </c>
      <c r="D393" s="11">
        <v>51.34</v>
      </c>
      <c r="E393" s="11"/>
      <c r="F393" s="11">
        <v>50.788954635108503</v>
      </c>
      <c r="G393" s="11">
        <f>Forecast_calculation!D392</f>
        <v>52.243844258643385</v>
      </c>
      <c r="H393" s="13">
        <f>IF((D393=""),"",ABS((D393-'Election result'!$C$3)))</f>
        <v>0.62212360782481113</v>
      </c>
      <c r="I393" s="13" t="str">
        <f>IF((E393=""),"",ABS((E393-'Election result'!$C$3)))</f>
        <v/>
      </c>
      <c r="J393" s="13">
        <f>IF((F393=""),"",ABS((F393-'Election result'!$C$3)))</f>
        <v>1.1731689727163115</v>
      </c>
      <c r="K393" s="13">
        <f>IF((G393=""),"",ABS((G393-'Election result'!$C$3)))</f>
        <v>0.28172065081857056</v>
      </c>
      <c r="L393" s="1"/>
    </row>
    <row r="394" spans="1:12" ht="12" hidden="1" outlineLevel="1">
      <c r="A394" s="1">
        <v>275</v>
      </c>
      <c r="B394" s="1">
        <v>2</v>
      </c>
      <c r="C394" s="8">
        <v>40944</v>
      </c>
      <c r="D394" s="11">
        <v>51.38</v>
      </c>
      <c r="E394" s="11"/>
      <c r="F394" s="11">
        <v>51.706827309236999</v>
      </c>
      <c r="G394" s="11">
        <f>Forecast_calculation!D393</f>
        <v>52.243844258643385</v>
      </c>
      <c r="H394" s="13">
        <f>IF((D394=""),"",ABS((D394-'Election result'!$C$3)))</f>
        <v>0.58212360782481198</v>
      </c>
      <c r="I394" s="13" t="str">
        <f>IF((E394=""),"",ABS((E394-'Election result'!$C$3)))</f>
        <v/>
      </c>
      <c r="J394" s="13">
        <f>IF((F394=""),"",ABS((F394-'Election result'!$C$3)))</f>
        <v>0.25529629858781533</v>
      </c>
      <c r="K394" s="13">
        <f>IF((G394=""),"",ABS((G394-'Election result'!$C$3)))</f>
        <v>0.28172065081857056</v>
      </c>
      <c r="L394" s="1"/>
    </row>
    <row r="395" spans="1:12" ht="12" hidden="1" outlineLevel="1">
      <c r="A395" s="1">
        <v>274</v>
      </c>
      <c r="B395" s="1">
        <v>2</v>
      </c>
      <c r="C395" s="8">
        <v>40945</v>
      </c>
      <c r="D395" s="11">
        <v>51.38</v>
      </c>
      <c r="E395" s="11"/>
      <c r="F395" s="11">
        <v>50.901803607214397</v>
      </c>
      <c r="G395" s="11">
        <f>Forecast_calculation!D394</f>
        <v>52.243844258643385</v>
      </c>
      <c r="H395" s="13">
        <f>IF((D395=""),"",ABS((D395-'Election result'!$C$3)))</f>
        <v>0.58212360782481198</v>
      </c>
      <c r="I395" s="13" t="str">
        <f>IF((E395=""),"",ABS((E395-'Election result'!$C$3)))</f>
        <v/>
      </c>
      <c r="J395" s="13">
        <f>IF((F395=""),"",ABS((F395-'Election result'!$C$3)))</f>
        <v>1.0603200006104174</v>
      </c>
      <c r="K395" s="13">
        <f>IF((G395=""),"",ABS((G395-'Election result'!$C$3)))</f>
        <v>0.28172065081857056</v>
      </c>
      <c r="L395" s="1"/>
    </row>
    <row r="396" spans="1:12" ht="12" hidden="1" outlineLevel="1">
      <c r="A396" s="1">
        <v>273</v>
      </c>
      <c r="B396" s="1">
        <v>2</v>
      </c>
      <c r="C396" s="8">
        <v>40946</v>
      </c>
      <c r="D396" s="11">
        <v>51.4</v>
      </c>
      <c r="E396" s="11"/>
      <c r="F396" s="11">
        <v>50.901803607214397</v>
      </c>
      <c r="G396" s="11">
        <f>Forecast_calculation!D395</f>
        <v>52.243844258643385</v>
      </c>
      <c r="H396" s="13">
        <f>IF((D396=""),"",ABS((D396-'Election result'!$C$3)))</f>
        <v>0.56212360782481596</v>
      </c>
      <c r="I396" s="13" t="str">
        <f>IF((E396=""),"",ABS((E396-'Election result'!$C$3)))</f>
        <v/>
      </c>
      <c r="J396" s="13">
        <f>IF((F396=""),"",ABS((F396-'Election result'!$C$3)))</f>
        <v>1.0603200006104174</v>
      </c>
      <c r="K396" s="13">
        <f>IF((G396=""),"",ABS((G396-'Election result'!$C$3)))</f>
        <v>0.28172065081857056</v>
      </c>
      <c r="L396" s="1"/>
    </row>
    <row r="397" spans="1:12" ht="12" hidden="1" outlineLevel="1">
      <c r="A397" s="1">
        <v>272</v>
      </c>
      <c r="B397" s="1">
        <v>2</v>
      </c>
      <c r="C397" s="8">
        <v>40947</v>
      </c>
      <c r="D397" s="11">
        <v>51.38</v>
      </c>
      <c r="E397" s="11"/>
      <c r="F397" s="11">
        <v>50.753768844221099</v>
      </c>
      <c r="G397" s="11">
        <f>Forecast_calculation!D396</f>
        <v>52.243844258643385</v>
      </c>
      <c r="H397" s="13">
        <f>IF((D397=""),"",ABS((D397-'Election result'!$C$3)))</f>
        <v>0.58212360782481198</v>
      </c>
      <c r="I397" s="13" t="str">
        <f>IF((E397=""),"",ABS((E397-'Election result'!$C$3)))</f>
        <v/>
      </c>
      <c r="J397" s="13">
        <f>IF((F397=""),"",ABS((F397-'Election result'!$C$3)))</f>
        <v>1.2083547636037153</v>
      </c>
      <c r="K397" s="13">
        <f>IF((G397=""),"",ABS((G397-'Election result'!$C$3)))</f>
        <v>0.28172065081857056</v>
      </c>
      <c r="L397" s="1"/>
    </row>
    <row r="398" spans="1:12" ht="12" hidden="1" outlineLevel="1">
      <c r="A398" s="1">
        <v>271</v>
      </c>
      <c r="B398" s="1">
        <v>2</v>
      </c>
      <c r="C398" s="8">
        <v>40948</v>
      </c>
      <c r="D398" s="11">
        <v>51.39</v>
      </c>
      <c r="E398" s="11"/>
      <c r="F398" s="11">
        <v>50.753768844221099</v>
      </c>
      <c r="G398" s="11">
        <f>Forecast_calculation!D397</f>
        <v>52.243844258643385</v>
      </c>
      <c r="H398" s="13">
        <f>IF((D398=""),"",ABS((D398-'Election result'!$C$3)))</f>
        <v>0.57212360782481397</v>
      </c>
      <c r="I398" s="13" t="str">
        <f>IF((E398=""),"",ABS((E398-'Election result'!$C$3)))</f>
        <v/>
      </c>
      <c r="J398" s="13">
        <f>IF((F398=""),"",ABS((F398-'Election result'!$C$3)))</f>
        <v>1.2083547636037153</v>
      </c>
      <c r="K398" s="13">
        <f>IF((G398=""),"",ABS((G398-'Election result'!$C$3)))</f>
        <v>0.28172065081857056</v>
      </c>
      <c r="L398" s="1"/>
    </row>
    <row r="399" spans="1:12" ht="12" hidden="1" outlineLevel="1">
      <c r="A399" s="1">
        <v>270</v>
      </c>
      <c r="B399" s="1">
        <v>2</v>
      </c>
      <c r="C399" s="8">
        <v>40949</v>
      </c>
      <c r="D399" s="11">
        <v>51.39</v>
      </c>
      <c r="E399" s="11"/>
      <c r="F399" s="11">
        <v>50.753768844221099</v>
      </c>
      <c r="G399" s="11">
        <f>Forecast_calculation!D398</f>
        <v>52.243844258643385</v>
      </c>
      <c r="H399" s="13">
        <f>IF((D399=""),"",ABS((D399-'Election result'!$C$3)))</f>
        <v>0.57212360782481397</v>
      </c>
      <c r="I399" s="13" t="str">
        <f>IF((E399=""),"",ABS((E399-'Election result'!$C$3)))</f>
        <v/>
      </c>
      <c r="J399" s="13">
        <f>IF((F399=""),"",ABS((F399-'Election result'!$C$3)))</f>
        <v>1.2083547636037153</v>
      </c>
      <c r="K399" s="13">
        <f>IF((G399=""),"",ABS((G399-'Election result'!$C$3)))</f>
        <v>0.28172065081857056</v>
      </c>
      <c r="L399" s="1"/>
    </row>
    <row r="400" spans="1:12" ht="12" hidden="1" outlineLevel="1">
      <c r="A400" s="1">
        <v>269</v>
      </c>
      <c r="B400" s="1">
        <v>2</v>
      </c>
      <c r="C400" s="8">
        <v>40950</v>
      </c>
      <c r="D400" s="11">
        <v>51.39</v>
      </c>
      <c r="E400" s="11"/>
      <c r="F400" s="11">
        <v>50.753768844221099</v>
      </c>
      <c r="G400" s="11">
        <f>Forecast_calculation!D399</f>
        <v>52.243844258643385</v>
      </c>
      <c r="H400" s="13">
        <f>IF((D400=""),"",ABS((D400-'Election result'!$C$3)))</f>
        <v>0.57212360782481397</v>
      </c>
      <c r="I400" s="13" t="str">
        <f>IF((E400=""),"",ABS((E400-'Election result'!$C$3)))</f>
        <v/>
      </c>
      <c r="J400" s="13">
        <f>IF((F400=""),"",ABS((F400-'Election result'!$C$3)))</f>
        <v>1.2083547636037153</v>
      </c>
      <c r="K400" s="13">
        <f>IF((G400=""),"",ABS((G400-'Election result'!$C$3)))</f>
        <v>0.28172065081857056</v>
      </c>
      <c r="L400" s="1"/>
    </row>
    <row r="401" spans="1:12" ht="12" hidden="1" outlineLevel="1">
      <c r="A401" s="1">
        <v>268</v>
      </c>
      <c r="B401" s="1">
        <v>2</v>
      </c>
      <c r="C401" s="8">
        <v>40951</v>
      </c>
      <c r="D401" s="11">
        <v>51.35</v>
      </c>
      <c r="E401" s="11"/>
      <c r="F401" s="11">
        <v>50.298804780876502</v>
      </c>
      <c r="G401" s="11">
        <f>Forecast_calculation!D400</f>
        <v>52.243844258643385</v>
      </c>
      <c r="H401" s="13">
        <f>IF((D401=""),"",ABS((D401-'Election result'!$C$3)))</f>
        <v>0.61212360782481312</v>
      </c>
      <c r="I401" s="13" t="str">
        <f>IF((E401=""),"",ABS((E401-'Election result'!$C$3)))</f>
        <v/>
      </c>
      <c r="J401" s="13">
        <f>IF((F401=""),"",ABS((F401-'Election result'!$C$3)))</f>
        <v>1.6633188269483128</v>
      </c>
      <c r="K401" s="13">
        <f>IF((G401=""),"",ABS((G401-'Election result'!$C$3)))</f>
        <v>0.28172065081857056</v>
      </c>
      <c r="L401" s="1"/>
    </row>
    <row r="402" spans="1:12" ht="12" hidden="1" outlineLevel="1">
      <c r="A402" s="1">
        <v>267</v>
      </c>
      <c r="B402" s="1">
        <v>2</v>
      </c>
      <c r="C402" s="8">
        <v>40952</v>
      </c>
      <c r="D402" s="11">
        <v>51.35</v>
      </c>
      <c r="E402" s="11"/>
      <c r="F402" s="11">
        <v>50.545094152626397</v>
      </c>
      <c r="G402" s="11">
        <f>Forecast_calculation!D401</f>
        <v>52.243844258643385</v>
      </c>
      <c r="H402" s="13">
        <f>IF((D402=""),"",ABS((D402-'Election result'!$C$3)))</f>
        <v>0.61212360782481312</v>
      </c>
      <c r="I402" s="13" t="str">
        <f>IF((E402=""),"",ABS((E402-'Election result'!$C$3)))</f>
        <v/>
      </c>
      <c r="J402" s="13">
        <f>IF((F402=""),"",ABS((F402-'Election result'!$C$3)))</f>
        <v>1.4170294551984171</v>
      </c>
      <c r="K402" s="13">
        <f>IF((G402=""),"",ABS((G402-'Election result'!$C$3)))</f>
        <v>0.28172065081857056</v>
      </c>
      <c r="L402" s="1"/>
    </row>
    <row r="403" spans="1:12" ht="12" hidden="1" outlineLevel="1">
      <c r="A403" s="1">
        <v>266</v>
      </c>
      <c r="B403" s="1">
        <v>2</v>
      </c>
      <c r="C403" s="8">
        <v>40953</v>
      </c>
      <c r="D403" s="11">
        <v>51.35</v>
      </c>
      <c r="E403" s="11"/>
      <c r="F403" s="11">
        <v>50.717213114754102</v>
      </c>
      <c r="G403" s="11">
        <f>Forecast_calculation!D402</f>
        <v>52.243844258643385</v>
      </c>
      <c r="H403" s="13">
        <f>IF((D403=""),"",ABS((D403-'Election result'!$C$3)))</f>
        <v>0.61212360782481312</v>
      </c>
      <c r="I403" s="13" t="str">
        <f>IF((E403=""),"",ABS((E403-'Election result'!$C$3)))</f>
        <v/>
      </c>
      <c r="J403" s="13">
        <f>IF((F403=""),"",ABS((F403-'Election result'!$C$3)))</f>
        <v>1.2449104930707122</v>
      </c>
      <c r="K403" s="13">
        <f>IF((G403=""),"",ABS((G403-'Election result'!$C$3)))</f>
        <v>0.28172065081857056</v>
      </c>
      <c r="L403" s="1"/>
    </row>
    <row r="404" spans="1:12" ht="12" hidden="1" outlineLevel="1">
      <c r="A404" s="1">
        <v>265</v>
      </c>
      <c r="B404" s="1">
        <v>2</v>
      </c>
      <c r="C404" s="8">
        <v>40954</v>
      </c>
      <c r="D404" s="11">
        <v>51.33</v>
      </c>
      <c r="E404" s="11"/>
      <c r="F404" s="11">
        <v>50.717213114754102</v>
      </c>
      <c r="G404" s="11">
        <f>Forecast_calculation!D403</f>
        <v>52.243844258643385</v>
      </c>
      <c r="H404" s="13">
        <f>IF((D404=""),"",ABS((D404-'Election result'!$C$3)))</f>
        <v>0.63212360782481625</v>
      </c>
      <c r="I404" s="13" t="str">
        <f>IF((E404=""),"",ABS((E404-'Election result'!$C$3)))</f>
        <v/>
      </c>
      <c r="J404" s="13">
        <f>IF((F404=""),"",ABS((F404-'Election result'!$C$3)))</f>
        <v>1.2449104930707122</v>
      </c>
      <c r="K404" s="13">
        <f>IF((G404=""),"",ABS((G404-'Election result'!$C$3)))</f>
        <v>0.28172065081857056</v>
      </c>
      <c r="L404" s="1"/>
    </row>
    <row r="405" spans="1:12" ht="12" hidden="1" outlineLevel="1">
      <c r="A405" s="1">
        <v>264</v>
      </c>
      <c r="B405" s="1">
        <v>2</v>
      </c>
      <c r="C405" s="8">
        <v>40955</v>
      </c>
      <c r="D405" s="11">
        <v>51.33</v>
      </c>
      <c r="E405" s="11"/>
      <c r="F405" s="11">
        <v>50.717213114754102</v>
      </c>
      <c r="G405" s="11">
        <f>Forecast_calculation!D404</f>
        <v>52.243844258643385</v>
      </c>
      <c r="H405" s="13">
        <f>IF((D405=""),"",ABS((D405-'Election result'!$C$3)))</f>
        <v>0.63212360782481625</v>
      </c>
      <c r="I405" s="13" t="str">
        <f>IF((E405=""),"",ABS((E405-'Election result'!$C$3)))</f>
        <v/>
      </c>
      <c r="J405" s="13">
        <f>IF((F405=""),"",ABS((F405-'Election result'!$C$3)))</f>
        <v>1.2449104930707122</v>
      </c>
      <c r="K405" s="13">
        <f>IF((G405=""),"",ABS((G405-'Election result'!$C$3)))</f>
        <v>0.28172065081857056</v>
      </c>
      <c r="L405" s="1"/>
    </row>
    <row r="406" spans="1:12" ht="12" hidden="1" outlineLevel="1">
      <c r="A406" s="1">
        <v>263</v>
      </c>
      <c r="B406" s="1">
        <v>2</v>
      </c>
      <c r="C406" s="8">
        <v>40956</v>
      </c>
      <c r="D406" s="11">
        <v>51.35</v>
      </c>
      <c r="E406" s="11"/>
      <c r="F406" s="11">
        <v>51.402805611222398</v>
      </c>
      <c r="G406" s="11">
        <f>Forecast_calculation!D405</f>
        <v>52.243844258643385</v>
      </c>
      <c r="H406" s="13">
        <f>IF((D406=""),"",ABS((D406-'Election result'!$C$3)))</f>
        <v>0.61212360782481312</v>
      </c>
      <c r="I406" s="13" t="str">
        <f>IF((E406=""),"",ABS((E406-'Election result'!$C$3)))</f>
        <v/>
      </c>
      <c r="J406" s="13">
        <f>IF((F406=""),"",ABS((F406-'Election result'!$C$3)))</f>
        <v>0.55931799660241666</v>
      </c>
      <c r="K406" s="13">
        <f>IF((G406=""),"",ABS((G406-'Election result'!$C$3)))</f>
        <v>0.28172065081857056</v>
      </c>
      <c r="L406" s="1"/>
    </row>
    <row r="407" spans="1:12" ht="12" hidden="1" outlineLevel="1">
      <c r="A407" s="1">
        <v>262</v>
      </c>
      <c r="B407" s="1">
        <v>2</v>
      </c>
      <c r="C407" s="8">
        <v>40957</v>
      </c>
      <c r="D407" s="11">
        <v>51.37</v>
      </c>
      <c r="E407" s="11"/>
      <c r="F407" s="11">
        <v>51.402805611222398</v>
      </c>
      <c r="G407" s="11">
        <f>Forecast_calculation!D406</f>
        <v>52.243844258643385</v>
      </c>
      <c r="H407" s="13">
        <f>IF((D407=""),"",ABS((D407-'Election result'!$C$3)))</f>
        <v>0.5921236078248171</v>
      </c>
      <c r="I407" s="13" t="str">
        <f>IF((E407=""),"",ABS((E407-'Election result'!$C$3)))</f>
        <v/>
      </c>
      <c r="J407" s="13">
        <f>IF((F407=""),"",ABS((F407-'Election result'!$C$3)))</f>
        <v>0.55931799660241666</v>
      </c>
      <c r="K407" s="13">
        <f>IF((G407=""),"",ABS((G407-'Election result'!$C$3)))</f>
        <v>0.28172065081857056</v>
      </c>
      <c r="L407" s="1"/>
    </row>
    <row r="408" spans="1:12" ht="12" hidden="1" outlineLevel="1">
      <c r="A408" s="1">
        <v>261</v>
      </c>
      <c r="B408" s="1">
        <v>2</v>
      </c>
      <c r="C408" s="8">
        <v>40958</v>
      </c>
      <c r="D408" s="11">
        <v>51.41</v>
      </c>
      <c r="E408" s="11"/>
      <c r="F408" s="11">
        <v>51.402805611222398</v>
      </c>
      <c r="G408" s="11">
        <f>Forecast_calculation!D407</f>
        <v>52.243844258643385</v>
      </c>
      <c r="H408" s="13">
        <f>IF((D408=""),"",ABS((D408-'Election result'!$C$3)))</f>
        <v>0.55212360782481795</v>
      </c>
      <c r="I408" s="13" t="str">
        <f>IF((E408=""),"",ABS((E408-'Election result'!$C$3)))</f>
        <v/>
      </c>
      <c r="J408" s="13">
        <f>IF((F408=""),"",ABS((F408-'Election result'!$C$3)))</f>
        <v>0.55931799660241666</v>
      </c>
      <c r="K408" s="13">
        <f>IF((G408=""),"",ABS((G408-'Election result'!$C$3)))</f>
        <v>0.28172065081857056</v>
      </c>
      <c r="L408" s="1"/>
    </row>
    <row r="409" spans="1:12" ht="12" hidden="1" outlineLevel="1">
      <c r="A409" s="1">
        <v>260</v>
      </c>
      <c r="B409" s="1">
        <v>2</v>
      </c>
      <c r="C409" s="8">
        <v>40959</v>
      </c>
      <c r="D409" s="11">
        <v>51.39</v>
      </c>
      <c r="E409" s="11"/>
      <c r="F409" s="11">
        <v>49.899598393574301</v>
      </c>
      <c r="G409" s="11">
        <f>Forecast_calculation!D408</f>
        <v>52.243844258643385</v>
      </c>
      <c r="H409" s="13">
        <f>IF((D409=""),"",ABS((D409-'Election result'!$C$3)))</f>
        <v>0.57212360782481397</v>
      </c>
      <c r="I409" s="13" t="str">
        <f>IF((E409=""),"",ABS((E409-'Election result'!$C$3)))</f>
        <v/>
      </c>
      <c r="J409" s="13">
        <f>IF((F409=""),"",ABS((F409-'Election result'!$C$3)))</f>
        <v>2.0625252142505133</v>
      </c>
      <c r="K409" s="13">
        <f>IF((G409=""),"",ABS((G409-'Election result'!$C$3)))</f>
        <v>0.28172065081857056</v>
      </c>
      <c r="L409" s="1"/>
    </row>
    <row r="410" spans="1:12" ht="12" hidden="1" outlineLevel="1">
      <c r="A410" s="1">
        <v>259</v>
      </c>
      <c r="B410" s="1">
        <v>2</v>
      </c>
      <c r="C410" s="8">
        <v>40960</v>
      </c>
      <c r="D410" s="11">
        <v>51.37</v>
      </c>
      <c r="E410" s="11"/>
      <c r="F410" s="11">
        <v>49.899598393574301</v>
      </c>
      <c r="G410" s="11">
        <f>Forecast_calculation!D409</f>
        <v>52.243844258643385</v>
      </c>
      <c r="H410" s="13">
        <f>IF((D410=""),"",ABS((D410-'Election result'!$C$3)))</f>
        <v>0.5921236078248171</v>
      </c>
      <c r="I410" s="13" t="str">
        <f>IF((E410=""),"",ABS((E410-'Election result'!$C$3)))</f>
        <v/>
      </c>
      <c r="J410" s="13">
        <f>IF((F410=""),"",ABS((F410-'Election result'!$C$3)))</f>
        <v>2.0625252142505133</v>
      </c>
      <c r="K410" s="13">
        <f>IF((G410=""),"",ABS((G410-'Election result'!$C$3)))</f>
        <v>0.28172065081857056</v>
      </c>
      <c r="L410" s="1"/>
    </row>
    <row r="411" spans="1:12" ht="12" hidden="1" outlineLevel="1">
      <c r="A411" s="1">
        <v>258</v>
      </c>
      <c r="B411" s="1">
        <v>2</v>
      </c>
      <c r="C411" s="8">
        <v>40961</v>
      </c>
      <c r="D411" s="11">
        <v>51.35</v>
      </c>
      <c r="E411" s="11"/>
      <c r="F411" s="11">
        <v>49.899598393574301</v>
      </c>
      <c r="G411" s="11">
        <f>Forecast_calculation!D410</f>
        <v>52.243844258643385</v>
      </c>
      <c r="H411" s="13">
        <f>IF((D411=""),"",ABS((D411-'Election result'!$C$3)))</f>
        <v>0.61212360782481312</v>
      </c>
      <c r="I411" s="13" t="str">
        <f>IF((E411=""),"",ABS((E411-'Election result'!$C$3)))</f>
        <v/>
      </c>
      <c r="J411" s="13">
        <f>IF((F411=""),"",ABS((F411-'Election result'!$C$3)))</f>
        <v>2.0625252142505133</v>
      </c>
      <c r="K411" s="13">
        <f>IF((G411=""),"",ABS((G411-'Election result'!$C$3)))</f>
        <v>0.28172065081857056</v>
      </c>
      <c r="L411" s="1"/>
    </row>
    <row r="412" spans="1:12" ht="12" hidden="1" outlineLevel="1">
      <c r="A412" s="1">
        <v>257</v>
      </c>
      <c r="B412" s="1">
        <v>2</v>
      </c>
      <c r="C412" s="8">
        <v>40962</v>
      </c>
      <c r="D412" s="11">
        <v>51.31</v>
      </c>
      <c r="E412" s="11"/>
      <c r="F412" s="11">
        <v>49.899598393574301</v>
      </c>
      <c r="G412" s="11">
        <f>Forecast_calculation!D411</f>
        <v>52.243844258643385</v>
      </c>
      <c r="H412" s="13">
        <f>IF((D412=""),"",ABS((D412-'Election result'!$C$3)))</f>
        <v>0.65212360782481227</v>
      </c>
      <c r="I412" s="13" t="str">
        <f>IF((E412=""),"",ABS((E412-'Election result'!$C$3)))</f>
        <v/>
      </c>
      <c r="J412" s="13">
        <f>IF((F412=""),"",ABS((F412-'Election result'!$C$3)))</f>
        <v>2.0625252142505133</v>
      </c>
      <c r="K412" s="13">
        <f>IF((G412=""),"",ABS((G412-'Election result'!$C$3)))</f>
        <v>0.28172065081857056</v>
      </c>
      <c r="L412" s="1"/>
    </row>
    <row r="413" spans="1:12" ht="12" hidden="1" outlineLevel="1">
      <c r="A413" s="1">
        <v>256</v>
      </c>
      <c r="B413" s="1">
        <v>2</v>
      </c>
      <c r="C413" s="8">
        <v>40963</v>
      </c>
      <c r="D413" s="11">
        <v>51.27</v>
      </c>
      <c r="E413" s="11"/>
      <c r="F413" s="11">
        <v>49.899598393574301</v>
      </c>
      <c r="G413" s="11">
        <f>Forecast_calculation!D412</f>
        <v>52.243844258643385</v>
      </c>
      <c r="H413" s="13">
        <f>IF((D413=""),"",ABS((D413-'Election result'!$C$3)))</f>
        <v>0.69212360782481142</v>
      </c>
      <c r="I413" s="13" t="str">
        <f>IF((E413=""),"",ABS((E413-'Election result'!$C$3)))</f>
        <v/>
      </c>
      <c r="J413" s="13">
        <f>IF((F413=""),"",ABS((F413-'Election result'!$C$3)))</f>
        <v>2.0625252142505133</v>
      </c>
      <c r="K413" s="13">
        <f>IF((G413=""),"",ABS((G413-'Election result'!$C$3)))</f>
        <v>0.28172065081857056</v>
      </c>
      <c r="L413" s="1"/>
    </row>
    <row r="414" spans="1:12" ht="12" hidden="1" outlineLevel="1">
      <c r="A414" s="1">
        <v>255</v>
      </c>
      <c r="B414" s="1">
        <v>2</v>
      </c>
      <c r="C414" s="8">
        <v>40964</v>
      </c>
      <c r="D414" s="11">
        <v>51.23</v>
      </c>
      <c r="E414" s="11"/>
      <c r="F414" s="11">
        <v>49.899598393574301</v>
      </c>
      <c r="G414" s="11">
        <f>Forecast_calculation!D413</f>
        <v>52.243844258643385</v>
      </c>
      <c r="H414" s="13">
        <f>IF((D414=""),"",ABS((D414-'Election result'!$C$3)))</f>
        <v>0.73212360782481767</v>
      </c>
      <c r="I414" s="13" t="str">
        <f>IF((E414=""),"",ABS((E414-'Election result'!$C$3)))</f>
        <v/>
      </c>
      <c r="J414" s="13">
        <f>IF((F414=""),"",ABS((F414-'Election result'!$C$3)))</f>
        <v>2.0625252142505133</v>
      </c>
      <c r="K414" s="13">
        <f>IF((G414=""),"",ABS((G414-'Election result'!$C$3)))</f>
        <v>0.28172065081857056</v>
      </c>
      <c r="L414" s="1"/>
    </row>
    <row r="415" spans="1:12" ht="12" hidden="1" outlineLevel="1">
      <c r="A415" s="1">
        <v>254</v>
      </c>
      <c r="B415" s="1">
        <v>2</v>
      </c>
      <c r="C415" s="8">
        <v>40965</v>
      </c>
      <c r="D415" s="11">
        <v>51.19</v>
      </c>
      <c r="E415" s="11"/>
      <c r="F415" s="11">
        <v>49.899598393574301</v>
      </c>
      <c r="G415" s="11">
        <f>Forecast_calculation!D414</f>
        <v>52.243844258643385</v>
      </c>
      <c r="H415" s="13">
        <f>IF((D415=""),"",ABS((D415-'Election result'!$C$3)))</f>
        <v>0.77212360782481682</v>
      </c>
      <c r="I415" s="13" t="str">
        <f>IF((E415=""),"",ABS((E415-'Election result'!$C$3)))</f>
        <v/>
      </c>
      <c r="J415" s="13">
        <f>IF((F415=""),"",ABS((F415-'Election result'!$C$3)))</f>
        <v>2.0625252142505133</v>
      </c>
      <c r="K415" s="13">
        <f>IF((G415=""),"",ABS((G415-'Election result'!$C$3)))</f>
        <v>0.28172065081857056</v>
      </c>
      <c r="L415" s="1"/>
    </row>
    <row r="416" spans="1:12" ht="12" hidden="1" outlineLevel="1">
      <c r="A416" s="1">
        <v>253</v>
      </c>
      <c r="B416" s="1">
        <v>2</v>
      </c>
      <c r="C416" s="8">
        <v>40966</v>
      </c>
      <c r="D416" s="11">
        <v>51.23</v>
      </c>
      <c r="E416" s="11"/>
      <c r="F416" s="11">
        <v>51.557788944723598</v>
      </c>
      <c r="G416" s="11">
        <f>Forecast_calculation!D415</f>
        <v>52.243844258643385</v>
      </c>
      <c r="H416" s="13">
        <f>IF((D416=""),"",ABS((D416-'Election result'!$C$3)))</f>
        <v>0.73212360782481767</v>
      </c>
      <c r="I416" s="13" t="str">
        <f>IF((E416=""),"",ABS((E416-'Election result'!$C$3)))</f>
        <v/>
      </c>
      <c r="J416" s="13">
        <f>IF((F416=""),"",ABS((F416-'Election result'!$C$3)))</f>
        <v>0.40433466310121702</v>
      </c>
      <c r="K416" s="13">
        <f>IF((G416=""),"",ABS((G416-'Election result'!$C$3)))</f>
        <v>0.28172065081857056</v>
      </c>
      <c r="L416" s="1"/>
    </row>
    <row r="417" spans="1:12" ht="12" hidden="1" outlineLevel="1">
      <c r="A417" s="1">
        <v>252</v>
      </c>
      <c r="B417" s="1">
        <v>2</v>
      </c>
      <c r="C417" s="8">
        <v>40967</v>
      </c>
      <c r="D417" s="11">
        <v>51.43</v>
      </c>
      <c r="E417" s="11"/>
      <c r="F417" s="11">
        <v>51.557788944723598</v>
      </c>
      <c r="G417" s="11">
        <f>Forecast_calculation!D416</f>
        <v>52.243844258643385</v>
      </c>
      <c r="H417" s="13">
        <f>IF((D417=""),"",ABS((D417-'Election result'!$C$3)))</f>
        <v>0.53212360782481483</v>
      </c>
      <c r="I417" s="13" t="str">
        <f>IF((E417=""),"",ABS((E417-'Election result'!$C$3)))</f>
        <v/>
      </c>
      <c r="J417" s="13">
        <f>IF((F417=""),"",ABS((F417-'Election result'!$C$3)))</f>
        <v>0.40433466310121702</v>
      </c>
      <c r="K417" s="13">
        <f>IF((G417=""),"",ABS((G417-'Election result'!$C$3)))</f>
        <v>0.28172065081857056</v>
      </c>
      <c r="L417" s="1"/>
    </row>
    <row r="418" spans="1:12" ht="12" hidden="1" outlineLevel="1">
      <c r="A418" s="1">
        <v>251</v>
      </c>
      <c r="B418" s="1">
        <v>2</v>
      </c>
      <c r="C418" s="8">
        <v>40968</v>
      </c>
      <c r="D418" s="11">
        <v>51.49</v>
      </c>
      <c r="E418" s="11"/>
      <c r="F418" s="11">
        <v>51.557788944723598</v>
      </c>
      <c r="G418" s="11">
        <f>Forecast_calculation!D417</f>
        <v>52.243844258643385</v>
      </c>
      <c r="H418" s="13">
        <f>IF((D418=""),"",ABS((D418-'Election result'!$C$3)))</f>
        <v>0.47212360782481255</v>
      </c>
      <c r="I418" s="13" t="str">
        <f>IF((E418=""),"",ABS((E418-'Election result'!$C$3)))</f>
        <v/>
      </c>
      <c r="J418" s="13">
        <f>IF((F418=""),"",ABS((F418-'Election result'!$C$3)))</f>
        <v>0.40433466310121702</v>
      </c>
      <c r="K418" s="13">
        <f>IF((G418=""),"",ABS((G418-'Election result'!$C$3)))</f>
        <v>0.28172065081857056</v>
      </c>
      <c r="L418" s="1"/>
    </row>
    <row r="419" spans="1:12" ht="12" hidden="1" outlineLevel="1">
      <c r="A419" s="1">
        <v>250</v>
      </c>
      <c r="B419" s="1">
        <v>3</v>
      </c>
      <c r="C419" s="8">
        <v>40969</v>
      </c>
      <c r="D419" s="11">
        <v>51.45</v>
      </c>
      <c r="E419" s="11"/>
      <c r="F419" s="11">
        <v>51.557788944723598</v>
      </c>
      <c r="G419" s="11">
        <f>Forecast_calculation!D418</f>
        <v>52.243844258643385</v>
      </c>
      <c r="H419" s="13">
        <f>IF((D419=""),"",ABS((D419-'Election result'!$C$3)))</f>
        <v>0.5121236078248117</v>
      </c>
      <c r="I419" s="13" t="str">
        <f>IF((E419=""),"",ABS((E419-'Election result'!$C$3)))</f>
        <v/>
      </c>
      <c r="J419" s="13">
        <f>IF((F419=""),"",ABS((F419-'Election result'!$C$3)))</f>
        <v>0.40433466310121702</v>
      </c>
      <c r="K419" s="13">
        <f>IF((G419=""),"",ABS((G419-'Election result'!$C$3)))</f>
        <v>0.28172065081857056</v>
      </c>
      <c r="L419" s="1"/>
    </row>
    <row r="420" spans="1:12" ht="12" hidden="1" outlineLevel="1">
      <c r="A420" s="1">
        <v>249</v>
      </c>
      <c r="B420" s="1">
        <v>3</v>
      </c>
      <c r="C420" s="8">
        <v>40970</v>
      </c>
      <c r="D420" s="11">
        <v>51.51</v>
      </c>
      <c r="E420" s="11"/>
      <c r="F420" s="11">
        <v>51.557788944723598</v>
      </c>
      <c r="G420" s="11">
        <f>Forecast_calculation!D419</f>
        <v>52.243844258643385</v>
      </c>
      <c r="H420" s="13">
        <f>IF((D420=""),"",ABS((D420-'Election result'!$C$3)))</f>
        <v>0.45212360782481653</v>
      </c>
      <c r="I420" s="13" t="str">
        <f>IF((E420=""),"",ABS((E420-'Election result'!$C$3)))</f>
        <v/>
      </c>
      <c r="J420" s="13">
        <f>IF((F420=""),"",ABS((F420-'Election result'!$C$3)))</f>
        <v>0.40433466310121702</v>
      </c>
      <c r="K420" s="13">
        <f>IF((G420=""),"",ABS((G420-'Election result'!$C$3)))</f>
        <v>0.28172065081857056</v>
      </c>
      <c r="L420" s="1"/>
    </row>
    <row r="421" spans="1:12" ht="12" hidden="1" outlineLevel="1">
      <c r="A421" s="1">
        <v>248</v>
      </c>
      <c r="B421" s="1">
        <v>3</v>
      </c>
      <c r="C421" s="8">
        <v>40971</v>
      </c>
      <c r="D421" s="11">
        <v>51.55</v>
      </c>
      <c r="E421" s="11"/>
      <c r="F421" s="11">
        <v>51.557788944723598</v>
      </c>
      <c r="G421" s="11">
        <f>Forecast_calculation!D420</f>
        <v>52.243844258643385</v>
      </c>
      <c r="H421" s="13">
        <f>IF((D421=""),"",ABS((D421-'Election result'!$C$3)))</f>
        <v>0.41212360782481738</v>
      </c>
      <c r="I421" s="13" t="str">
        <f>IF((E421=""),"",ABS((E421-'Election result'!$C$3)))</f>
        <v/>
      </c>
      <c r="J421" s="13">
        <f>IF((F421=""),"",ABS((F421-'Election result'!$C$3)))</f>
        <v>0.40433466310121702</v>
      </c>
      <c r="K421" s="13">
        <f>IF((G421=""),"",ABS((G421-'Election result'!$C$3)))</f>
        <v>0.28172065081857056</v>
      </c>
      <c r="L421" s="1"/>
    </row>
    <row r="422" spans="1:12" ht="12" hidden="1" outlineLevel="1">
      <c r="A422" s="1">
        <v>247</v>
      </c>
      <c r="B422" s="1">
        <v>3</v>
      </c>
      <c r="C422" s="8">
        <v>40972</v>
      </c>
      <c r="D422" s="11">
        <v>51.61</v>
      </c>
      <c r="E422" s="11"/>
      <c r="F422" s="11">
        <v>51.557788944723598</v>
      </c>
      <c r="G422" s="11">
        <f>Forecast_calculation!D421</f>
        <v>52.243844258643385</v>
      </c>
      <c r="H422" s="13">
        <f>IF((D422=""),"",ABS((D422-'Election result'!$C$3)))</f>
        <v>0.35212360782481511</v>
      </c>
      <c r="I422" s="13" t="str">
        <f>IF((E422=""),"",ABS((E422-'Election result'!$C$3)))</f>
        <v/>
      </c>
      <c r="J422" s="13">
        <f>IF((F422=""),"",ABS((F422-'Election result'!$C$3)))</f>
        <v>0.40433466310121702</v>
      </c>
      <c r="K422" s="13">
        <f>IF((G422=""),"",ABS((G422-'Election result'!$C$3)))</f>
        <v>0.28172065081857056</v>
      </c>
      <c r="L422" s="1"/>
    </row>
    <row r="423" spans="1:12" ht="12" hidden="1" outlineLevel="1">
      <c r="A423" s="1">
        <v>246</v>
      </c>
      <c r="B423" s="1">
        <v>3</v>
      </c>
      <c r="C423" s="8">
        <v>40973</v>
      </c>
      <c r="D423" s="11">
        <v>51.59</v>
      </c>
      <c r="E423" s="11"/>
      <c r="F423" s="11">
        <v>51.451451451451497</v>
      </c>
      <c r="G423" s="11">
        <f>Forecast_calculation!D422</f>
        <v>52.243844258643385</v>
      </c>
      <c r="H423" s="13">
        <f>IF((D423=""),"",ABS((D423-'Election result'!$C$3)))</f>
        <v>0.37212360782481113</v>
      </c>
      <c r="I423" s="13" t="str">
        <f>IF((E423=""),"",ABS((E423-'Election result'!$C$3)))</f>
        <v/>
      </c>
      <c r="J423" s="13">
        <f>IF((F423=""),"",ABS((F423-'Election result'!$C$3)))</f>
        <v>0.51067215637331742</v>
      </c>
      <c r="K423" s="13">
        <f>IF((G423=""),"",ABS((G423-'Election result'!$C$3)))</f>
        <v>0.28172065081857056</v>
      </c>
      <c r="L423" s="1"/>
    </row>
    <row r="424" spans="1:12" ht="12" hidden="1" outlineLevel="1">
      <c r="A424" s="1">
        <v>245</v>
      </c>
      <c r="B424" s="1">
        <v>3</v>
      </c>
      <c r="C424" s="8">
        <v>40974</v>
      </c>
      <c r="D424" s="11">
        <v>51.63</v>
      </c>
      <c r="E424" s="11"/>
      <c r="F424" s="11">
        <v>51.451451451451497</v>
      </c>
      <c r="G424" s="11">
        <f>Forecast_calculation!D423</f>
        <v>52.92069098105037</v>
      </c>
      <c r="H424" s="13">
        <f>IF((D424=""),"",ABS((D424-'Election result'!$C$3)))</f>
        <v>0.33212360782481198</v>
      </c>
      <c r="I424" s="13" t="str">
        <f>IF((E424=""),"",ABS((E424-'Election result'!$C$3)))</f>
        <v/>
      </c>
      <c r="J424" s="13">
        <f>IF((F424=""),"",ABS((F424-'Election result'!$C$3)))</f>
        <v>0.51067215637331742</v>
      </c>
      <c r="K424" s="13">
        <f>IF((G424=""),"",ABS((G424-'Election result'!$C$3)))</f>
        <v>0.95856737322555574</v>
      </c>
      <c r="L424" s="1"/>
    </row>
    <row r="425" spans="1:12" ht="12" hidden="1" outlineLevel="1">
      <c r="A425" s="1">
        <v>244</v>
      </c>
      <c r="B425" s="1">
        <v>3</v>
      </c>
      <c r="C425" s="8">
        <v>40975</v>
      </c>
      <c r="D425" s="11">
        <v>51.69</v>
      </c>
      <c r="E425" s="11"/>
      <c r="F425" s="11">
        <v>53.326612903225801</v>
      </c>
      <c r="G425" s="11">
        <f>Forecast_calculation!D424</f>
        <v>52.92069098105037</v>
      </c>
      <c r="H425" s="13">
        <f>IF((D425=""),"",ABS((D425-'Election result'!$C$3)))</f>
        <v>0.27212360782481682</v>
      </c>
      <c r="I425" s="13" t="str">
        <f>IF((E425=""),"",ABS((E425-'Election result'!$C$3)))</f>
        <v/>
      </c>
      <c r="J425" s="13">
        <f>IF((F425=""),"",ABS((F425-'Election result'!$C$3)))</f>
        <v>1.3644892954009862</v>
      </c>
      <c r="K425" s="13">
        <f>IF((G425=""),"",ABS((G425-'Election result'!$C$3)))</f>
        <v>0.95856737322555574</v>
      </c>
      <c r="L425" s="1"/>
    </row>
    <row r="426" spans="1:12" ht="12" hidden="1" outlineLevel="1">
      <c r="A426" s="1">
        <v>243</v>
      </c>
      <c r="B426" s="1">
        <v>3</v>
      </c>
      <c r="C426" s="8">
        <v>40976</v>
      </c>
      <c r="D426" s="11">
        <v>51.73</v>
      </c>
      <c r="E426" s="11"/>
      <c r="F426" s="11">
        <v>53.326612903225801</v>
      </c>
      <c r="G426" s="11">
        <f>Forecast_calculation!D425</f>
        <v>52.92069098105037</v>
      </c>
      <c r="H426" s="13">
        <f>IF((D426=""),"",ABS((D426-'Election result'!$C$3)))</f>
        <v>0.23212360782481767</v>
      </c>
      <c r="I426" s="13" t="str">
        <f>IF((E426=""),"",ABS((E426-'Election result'!$C$3)))</f>
        <v/>
      </c>
      <c r="J426" s="13">
        <f>IF((F426=""),"",ABS((F426-'Election result'!$C$3)))</f>
        <v>1.3644892954009862</v>
      </c>
      <c r="K426" s="13">
        <f>IF((G426=""),"",ABS((G426-'Election result'!$C$3)))</f>
        <v>0.95856737322555574</v>
      </c>
      <c r="L426" s="1"/>
    </row>
    <row r="427" spans="1:12" ht="12" hidden="1" outlineLevel="1">
      <c r="A427" s="1">
        <v>242</v>
      </c>
      <c r="B427" s="1">
        <v>3</v>
      </c>
      <c r="C427" s="8">
        <v>40977</v>
      </c>
      <c r="D427" s="11">
        <v>51.86</v>
      </c>
      <c r="E427" s="11"/>
      <c r="F427" s="11">
        <v>53.326612903225801</v>
      </c>
      <c r="G427" s="11">
        <f>Forecast_calculation!D426</f>
        <v>52.92069098105037</v>
      </c>
      <c r="H427" s="13">
        <f>IF((D427=""),"",ABS((D427-'Election result'!$C$3)))</f>
        <v>0.10212360782481511</v>
      </c>
      <c r="I427" s="13" t="str">
        <f>IF((E427=""),"",ABS((E427-'Election result'!$C$3)))</f>
        <v/>
      </c>
      <c r="J427" s="13">
        <f>IF((F427=""),"",ABS((F427-'Election result'!$C$3)))</f>
        <v>1.3644892954009862</v>
      </c>
      <c r="K427" s="13">
        <f>IF((G427=""),"",ABS((G427-'Election result'!$C$3)))</f>
        <v>0.95856737322555574</v>
      </c>
      <c r="L427" s="1"/>
    </row>
    <row r="428" spans="1:12" ht="12" hidden="1" outlineLevel="1">
      <c r="A428" s="1">
        <v>241</v>
      </c>
      <c r="B428" s="1">
        <v>3</v>
      </c>
      <c r="C428" s="8">
        <v>40978</v>
      </c>
      <c r="D428" s="11">
        <v>51.9</v>
      </c>
      <c r="E428" s="11"/>
      <c r="F428" s="11">
        <v>53.326612903225801</v>
      </c>
      <c r="G428" s="11">
        <f>Forecast_calculation!D427</f>
        <v>52.92069098105037</v>
      </c>
      <c r="H428" s="13">
        <f>IF((D428=""),"",ABS((D428-'Election result'!$C$3)))</f>
        <v>6.2123607824815963E-2</v>
      </c>
      <c r="I428" s="13" t="str">
        <f>IF((E428=""),"",ABS((E428-'Election result'!$C$3)))</f>
        <v/>
      </c>
      <c r="J428" s="13">
        <f>IF((F428=""),"",ABS((F428-'Election result'!$C$3)))</f>
        <v>1.3644892954009862</v>
      </c>
      <c r="K428" s="13">
        <f>IF((G428=""),"",ABS((G428-'Election result'!$C$3)))</f>
        <v>0.95856737322555574</v>
      </c>
      <c r="L428" s="1"/>
    </row>
    <row r="429" spans="1:12" ht="12" hidden="1" outlineLevel="1">
      <c r="A429" s="1">
        <v>240</v>
      </c>
      <c r="B429" s="1">
        <v>3</v>
      </c>
      <c r="C429" s="8">
        <v>40979</v>
      </c>
      <c r="D429" s="11">
        <v>51.97</v>
      </c>
      <c r="E429" s="11"/>
      <c r="F429" s="11">
        <v>53.326612903225801</v>
      </c>
      <c r="G429" s="11">
        <f>Forecast_calculation!D428</f>
        <v>52.92069098105037</v>
      </c>
      <c r="H429" s="13">
        <f>IF((D429=""),"",ABS((D429-'Election result'!$C$3)))</f>
        <v>7.8763921751843213E-3</v>
      </c>
      <c r="I429" s="13" t="str">
        <f>IF((E429=""),"",ABS((E429-'Election result'!$C$3)))</f>
        <v/>
      </c>
      <c r="J429" s="13">
        <f>IF((F429=""),"",ABS((F429-'Election result'!$C$3)))</f>
        <v>1.3644892954009862</v>
      </c>
      <c r="K429" s="13">
        <f>IF((G429=""),"",ABS((G429-'Election result'!$C$3)))</f>
        <v>0.95856737322555574</v>
      </c>
      <c r="L429" s="1"/>
    </row>
    <row r="430" spans="1:12" ht="12" hidden="1" outlineLevel="1">
      <c r="A430" s="1">
        <v>239</v>
      </c>
      <c r="B430" s="1">
        <v>3</v>
      </c>
      <c r="C430" s="8">
        <v>40980</v>
      </c>
      <c r="D430" s="11">
        <v>52.03</v>
      </c>
      <c r="E430" s="11"/>
      <c r="F430" s="11">
        <v>53.326612903225801</v>
      </c>
      <c r="G430" s="11">
        <f>Forecast_calculation!D429</f>
        <v>52.92069098105037</v>
      </c>
      <c r="H430" s="13">
        <f>IF((D430=""),"",ABS((D430-'Election result'!$C$3)))</f>
        <v>6.7876392175186595E-2</v>
      </c>
      <c r="I430" s="13" t="str">
        <f>IF((E430=""),"",ABS((E430-'Election result'!$C$3)))</f>
        <v/>
      </c>
      <c r="J430" s="13">
        <f>IF((F430=""),"",ABS((F430-'Election result'!$C$3)))</f>
        <v>1.3644892954009862</v>
      </c>
      <c r="K430" s="13">
        <f>IF((G430=""),"",ABS((G430-'Election result'!$C$3)))</f>
        <v>0.95856737322555574</v>
      </c>
      <c r="L430" s="1"/>
    </row>
    <row r="431" spans="1:12" ht="12" hidden="1" outlineLevel="1">
      <c r="A431" s="1">
        <v>238</v>
      </c>
      <c r="B431" s="1">
        <v>3</v>
      </c>
      <c r="C431" s="8">
        <v>40981</v>
      </c>
      <c r="D431" s="11">
        <v>52.05</v>
      </c>
      <c r="E431" s="11"/>
      <c r="F431" s="11">
        <v>52.272727272727302</v>
      </c>
      <c r="G431" s="11">
        <f>Forecast_calculation!D430</f>
        <v>52.92069098105037</v>
      </c>
      <c r="H431" s="13">
        <f>IF((D431=""),"",ABS((D431-'Election result'!$C$3)))</f>
        <v>8.7876392175182616E-2</v>
      </c>
      <c r="I431" s="13" t="str">
        <f>IF((E431=""),"",ABS((E431-'Election result'!$C$3)))</f>
        <v/>
      </c>
      <c r="J431" s="13">
        <f>IF((F431=""),"",ABS((F431-'Election result'!$C$3)))</f>
        <v>0.31060366490248725</v>
      </c>
      <c r="K431" s="13">
        <f>IF((G431=""),"",ABS((G431-'Election result'!$C$3)))</f>
        <v>0.95856737322555574</v>
      </c>
      <c r="L431" s="1"/>
    </row>
    <row r="432" spans="1:12" ht="12" hidden="1" outlineLevel="1">
      <c r="A432" s="1">
        <v>237</v>
      </c>
      <c r="B432" s="1">
        <v>3</v>
      </c>
      <c r="C432" s="8">
        <v>40982</v>
      </c>
      <c r="D432" s="11">
        <v>52.01</v>
      </c>
      <c r="E432" s="11"/>
      <c r="F432" s="11">
        <v>52.272727272727302</v>
      </c>
      <c r="G432" s="11">
        <f>Forecast_calculation!D431</f>
        <v>52.92069098105037</v>
      </c>
      <c r="H432" s="13">
        <f>IF((D432=""),"",ABS((D432-'Election result'!$C$3)))</f>
        <v>4.7876392175183469E-2</v>
      </c>
      <c r="I432" s="13" t="str">
        <f>IF((E432=""),"",ABS((E432-'Election result'!$C$3)))</f>
        <v/>
      </c>
      <c r="J432" s="13">
        <f>IF((F432=""),"",ABS((F432-'Election result'!$C$3)))</f>
        <v>0.31060366490248725</v>
      </c>
      <c r="K432" s="13">
        <f>IF((G432=""),"",ABS((G432-'Election result'!$C$3)))</f>
        <v>0.95856737322555574</v>
      </c>
      <c r="L432" s="1"/>
    </row>
    <row r="433" spans="1:12" ht="12" hidden="1" outlineLevel="1">
      <c r="A433" s="1">
        <v>236</v>
      </c>
      <c r="B433" s="1">
        <v>3</v>
      </c>
      <c r="C433" s="8">
        <v>40983</v>
      </c>
      <c r="D433" s="11">
        <v>51.99</v>
      </c>
      <c r="E433" s="11"/>
      <c r="F433" s="11">
        <v>52.272727272727302</v>
      </c>
      <c r="G433" s="11">
        <f>Forecast_calculation!D432</f>
        <v>52.92069098105037</v>
      </c>
      <c r="H433" s="13">
        <f>IF((D433=""),"",ABS((D433-'Election result'!$C$3)))</f>
        <v>2.7876392175187448E-2</v>
      </c>
      <c r="I433" s="13" t="str">
        <f>IF((E433=""),"",ABS((E433-'Election result'!$C$3)))</f>
        <v/>
      </c>
      <c r="J433" s="13">
        <f>IF((F433=""),"",ABS((F433-'Election result'!$C$3)))</f>
        <v>0.31060366490248725</v>
      </c>
      <c r="K433" s="13">
        <f>IF((G433=""),"",ABS((G433-'Election result'!$C$3)))</f>
        <v>0.95856737322555574</v>
      </c>
      <c r="L433" s="1"/>
    </row>
    <row r="434" spans="1:12" ht="12" hidden="1" outlineLevel="1">
      <c r="A434" s="1">
        <v>235</v>
      </c>
      <c r="B434" s="1">
        <v>3</v>
      </c>
      <c r="C434" s="8">
        <v>40984</v>
      </c>
      <c r="D434" s="11">
        <v>51.95</v>
      </c>
      <c r="E434" s="11"/>
      <c r="F434" s="11">
        <v>52.272727272727302</v>
      </c>
      <c r="G434" s="11">
        <f>Forecast_calculation!D433</f>
        <v>52.92069098105037</v>
      </c>
      <c r="H434" s="13">
        <f>IF((D434=""),"",ABS((D434-'Election result'!$C$3)))</f>
        <v>1.21236078248117E-2</v>
      </c>
      <c r="I434" s="13" t="str">
        <f>IF((E434=""),"",ABS((E434-'Election result'!$C$3)))</f>
        <v/>
      </c>
      <c r="J434" s="13">
        <f>IF((F434=""),"",ABS((F434-'Election result'!$C$3)))</f>
        <v>0.31060366490248725</v>
      </c>
      <c r="K434" s="13">
        <f>IF((G434=""),"",ABS((G434-'Election result'!$C$3)))</f>
        <v>0.95856737322555574</v>
      </c>
      <c r="L434" s="1"/>
    </row>
    <row r="435" spans="1:12" ht="12" hidden="1" outlineLevel="1">
      <c r="A435" s="1">
        <v>234</v>
      </c>
      <c r="B435" s="1">
        <v>3</v>
      </c>
      <c r="C435" s="8">
        <v>40985</v>
      </c>
      <c r="D435" s="11">
        <v>51.93</v>
      </c>
      <c r="E435" s="11"/>
      <c r="F435" s="11">
        <v>52.272727272727302</v>
      </c>
      <c r="G435" s="11">
        <f>Forecast_calculation!D434</f>
        <v>52.92069098105037</v>
      </c>
      <c r="H435" s="13">
        <f>IF((D435=""),"",ABS((D435-'Election result'!$C$3)))</f>
        <v>3.2123607824814826E-2</v>
      </c>
      <c r="I435" s="13" t="str">
        <f>IF((E435=""),"",ABS((E435-'Election result'!$C$3)))</f>
        <v/>
      </c>
      <c r="J435" s="13">
        <f>IF((F435=""),"",ABS((F435-'Election result'!$C$3)))</f>
        <v>0.31060366490248725</v>
      </c>
      <c r="K435" s="13">
        <f>IF((G435=""),"",ABS((G435-'Election result'!$C$3)))</f>
        <v>0.95856737322555574</v>
      </c>
      <c r="L435" s="1"/>
    </row>
    <row r="436" spans="1:12" ht="12" hidden="1" outlineLevel="1">
      <c r="A436" s="1">
        <v>233</v>
      </c>
      <c r="B436" s="1">
        <v>3</v>
      </c>
      <c r="C436" s="8">
        <v>40986</v>
      </c>
      <c r="D436" s="11">
        <v>51.87</v>
      </c>
      <c r="E436" s="11"/>
      <c r="F436" s="11">
        <v>51.359516616314203</v>
      </c>
      <c r="G436" s="11">
        <f>Forecast_calculation!D435</f>
        <v>52.92069098105037</v>
      </c>
      <c r="H436" s="13">
        <f>IF((D436=""),"",ABS((D436-'Election result'!$C$3)))</f>
        <v>9.21236078248171E-2</v>
      </c>
      <c r="I436" s="13" t="str">
        <f>IF((E436=""),"",ABS((E436-'Election result'!$C$3)))</f>
        <v/>
      </c>
      <c r="J436" s="13">
        <f>IF((F436=""),"",ABS((F436-'Election result'!$C$3)))</f>
        <v>0.60260699151061203</v>
      </c>
      <c r="K436" s="13">
        <f>IF((G436=""),"",ABS((G436-'Election result'!$C$3)))</f>
        <v>0.95856737322555574</v>
      </c>
      <c r="L436" s="1"/>
    </row>
    <row r="437" spans="1:12" ht="12" hidden="1" outlineLevel="1">
      <c r="A437" s="1">
        <v>232</v>
      </c>
      <c r="B437" s="1">
        <v>3</v>
      </c>
      <c r="C437" s="8">
        <v>40987</v>
      </c>
      <c r="D437" s="11">
        <v>51.81</v>
      </c>
      <c r="E437" s="11"/>
      <c r="F437" s="11">
        <v>51.359516616314203</v>
      </c>
      <c r="G437" s="11">
        <f>Forecast_calculation!D436</f>
        <v>52.92069098105037</v>
      </c>
      <c r="H437" s="13">
        <f>IF((D437=""),"",ABS((D437-'Election result'!$C$3)))</f>
        <v>0.15212360782481227</v>
      </c>
      <c r="I437" s="13" t="str">
        <f>IF((E437=""),"",ABS((E437-'Election result'!$C$3)))</f>
        <v/>
      </c>
      <c r="J437" s="13">
        <f>IF((F437=""),"",ABS((F437-'Election result'!$C$3)))</f>
        <v>0.60260699151061203</v>
      </c>
      <c r="K437" s="13">
        <f>IF((G437=""),"",ABS((G437-'Election result'!$C$3)))</f>
        <v>0.95856737322555574</v>
      </c>
      <c r="L437" s="1"/>
    </row>
    <row r="438" spans="1:12" ht="12" hidden="1" outlineLevel="1">
      <c r="A438" s="1">
        <v>231</v>
      </c>
      <c r="B438" s="1">
        <v>3</v>
      </c>
      <c r="C438" s="8">
        <v>40988</v>
      </c>
      <c r="D438" s="11">
        <v>51.79</v>
      </c>
      <c r="E438" s="11"/>
      <c r="F438" s="11">
        <v>51.359516616314203</v>
      </c>
      <c r="G438" s="11">
        <f>Forecast_calculation!D437</f>
        <v>52.92069098105037</v>
      </c>
      <c r="H438" s="13">
        <f>IF((D438=""),"",ABS((D438-'Election result'!$C$3)))</f>
        <v>0.17212360782481539</v>
      </c>
      <c r="I438" s="13" t="str">
        <f>IF((E438=""),"",ABS((E438-'Election result'!$C$3)))</f>
        <v/>
      </c>
      <c r="J438" s="13">
        <f>IF((F438=""),"",ABS((F438-'Election result'!$C$3)))</f>
        <v>0.60260699151061203</v>
      </c>
      <c r="K438" s="13">
        <f>IF((G438=""),"",ABS((G438-'Election result'!$C$3)))</f>
        <v>0.95856737322555574</v>
      </c>
      <c r="L438" s="1"/>
    </row>
    <row r="439" spans="1:12" ht="12" hidden="1" outlineLevel="1">
      <c r="A439" s="1">
        <v>230</v>
      </c>
      <c r="B439" s="1">
        <v>3</v>
      </c>
      <c r="C439" s="8">
        <v>40989</v>
      </c>
      <c r="D439" s="11">
        <v>51.77</v>
      </c>
      <c r="E439" s="11"/>
      <c r="F439" s="11">
        <v>51.359516616314203</v>
      </c>
      <c r="G439" s="11">
        <f>Forecast_calculation!D438</f>
        <v>52.92069098105037</v>
      </c>
      <c r="H439" s="13">
        <f>IF((D439=""),"",ABS((D439-'Election result'!$C$3)))</f>
        <v>0.19212360782481142</v>
      </c>
      <c r="I439" s="13" t="str">
        <f>IF((E439=""),"",ABS((E439-'Election result'!$C$3)))</f>
        <v/>
      </c>
      <c r="J439" s="13">
        <f>IF((F439=""),"",ABS((F439-'Election result'!$C$3)))</f>
        <v>0.60260699151061203</v>
      </c>
      <c r="K439" s="13">
        <f>IF((G439=""),"",ABS((G439-'Election result'!$C$3)))</f>
        <v>0.95856737322555574</v>
      </c>
      <c r="L439" s="1"/>
    </row>
    <row r="440" spans="1:12" ht="12" hidden="1" outlineLevel="1">
      <c r="A440" s="1">
        <v>229</v>
      </c>
      <c r="B440" s="1">
        <v>3</v>
      </c>
      <c r="C440" s="8">
        <v>40990</v>
      </c>
      <c r="D440" s="11">
        <v>51.73</v>
      </c>
      <c r="E440" s="11"/>
      <c r="F440" s="11">
        <v>51.359516616314203</v>
      </c>
      <c r="G440" s="11">
        <f>Forecast_calculation!D439</f>
        <v>52.92069098105037</v>
      </c>
      <c r="H440" s="13">
        <f>IF((D440=""),"",ABS((D440-'Election result'!$C$3)))</f>
        <v>0.23212360782481767</v>
      </c>
      <c r="I440" s="13" t="str">
        <f>IF((E440=""),"",ABS((E440-'Election result'!$C$3)))</f>
        <v/>
      </c>
      <c r="J440" s="13">
        <f>IF((F440=""),"",ABS((F440-'Election result'!$C$3)))</f>
        <v>0.60260699151061203</v>
      </c>
      <c r="K440" s="13">
        <f>IF((G440=""),"",ABS((G440-'Election result'!$C$3)))</f>
        <v>0.95856737322555574</v>
      </c>
      <c r="L440" s="1"/>
    </row>
    <row r="441" spans="1:12" ht="12" hidden="1" outlineLevel="1">
      <c r="A441" s="1">
        <v>228</v>
      </c>
      <c r="B441" s="1">
        <v>3</v>
      </c>
      <c r="C441" s="8">
        <v>40991</v>
      </c>
      <c r="D441" s="11">
        <v>51.71</v>
      </c>
      <c r="E441" s="11"/>
      <c r="F441" s="11">
        <v>51.359516616314203</v>
      </c>
      <c r="G441" s="11">
        <f>Forecast_calculation!D440</f>
        <v>52.92069098105037</v>
      </c>
      <c r="H441" s="13">
        <f>IF((D441=""),"",ABS((D441-'Election result'!$C$3)))</f>
        <v>0.25212360782481369</v>
      </c>
      <c r="I441" s="13" t="str">
        <f>IF((E441=""),"",ABS((E441-'Election result'!$C$3)))</f>
        <v/>
      </c>
      <c r="J441" s="13">
        <f>IF((F441=""),"",ABS((F441-'Election result'!$C$3)))</f>
        <v>0.60260699151061203</v>
      </c>
      <c r="K441" s="13">
        <f>IF((G441=""),"",ABS((G441-'Election result'!$C$3)))</f>
        <v>0.95856737322555574</v>
      </c>
      <c r="L441" s="1"/>
    </row>
    <row r="442" spans="1:12" ht="12" hidden="1" outlineLevel="1">
      <c r="A442" s="1">
        <v>227</v>
      </c>
      <c r="B442" s="1">
        <v>3</v>
      </c>
      <c r="C442" s="8">
        <v>40992</v>
      </c>
      <c r="D442" s="11">
        <v>51.69</v>
      </c>
      <c r="E442" s="11"/>
      <c r="F442" s="11">
        <v>51.359516616314203</v>
      </c>
      <c r="G442" s="11">
        <f>Forecast_calculation!D441</f>
        <v>52.92069098105037</v>
      </c>
      <c r="H442" s="13">
        <f>IF((D442=""),"",ABS((D442-'Election result'!$C$3)))</f>
        <v>0.27212360782481682</v>
      </c>
      <c r="I442" s="13" t="str">
        <f>IF((E442=""),"",ABS((E442-'Election result'!$C$3)))</f>
        <v/>
      </c>
      <c r="J442" s="13">
        <f>IF((F442=""),"",ABS((F442-'Election result'!$C$3)))</f>
        <v>0.60260699151061203</v>
      </c>
      <c r="K442" s="13">
        <f>IF((G442=""),"",ABS((G442-'Election result'!$C$3)))</f>
        <v>0.95856737322555574</v>
      </c>
      <c r="L442" s="1"/>
    </row>
    <row r="443" spans="1:12" ht="12" hidden="1" outlineLevel="1">
      <c r="A443" s="1">
        <v>226</v>
      </c>
      <c r="B443" s="1">
        <v>3</v>
      </c>
      <c r="C443" s="8">
        <v>40993</v>
      </c>
      <c r="D443" s="11">
        <v>51.69</v>
      </c>
      <c r="E443" s="11"/>
      <c r="F443" s="11">
        <v>51.359516616314203</v>
      </c>
      <c r="G443" s="11">
        <f>Forecast_calculation!D442</f>
        <v>52.92069098105037</v>
      </c>
      <c r="H443" s="13">
        <f>IF((D443=""),"",ABS((D443-'Election result'!$C$3)))</f>
        <v>0.27212360782481682</v>
      </c>
      <c r="I443" s="13" t="str">
        <f>IF((E443=""),"",ABS((E443-'Election result'!$C$3)))</f>
        <v/>
      </c>
      <c r="J443" s="13">
        <f>IF((F443=""),"",ABS((F443-'Election result'!$C$3)))</f>
        <v>0.60260699151061203</v>
      </c>
      <c r="K443" s="13">
        <f>IF((G443=""),"",ABS((G443-'Election result'!$C$3)))</f>
        <v>0.95856737322555574</v>
      </c>
      <c r="L443" s="1"/>
    </row>
    <row r="444" spans="1:12" ht="12" hidden="1" outlineLevel="1">
      <c r="A444" s="1">
        <v>225</v>
      </c>
      <c r="B444" s="1">
        <v>3</v>
      </c>
      <c r="C444" s="8">
        <v>40994</v>
      </c>
      <c r="D444" s="11">
        <v>51.75</v>
      </c>
      <c r="E444" s="11"/>
      <c r="F444" s="11">
        <v>53.966699314397701</v>
      </c>
      <c r="G444" s="11">
        <f>Forecast_calculation!D443</f>
        <v>52.92069098105037</v>
      </c>
      <c r="H444" s="13">
        <f>IF((D444=""),"",ABS((D444-'Election result'!$C$3)))</f>
        <v>0.21212360782481454</v>
      </c>
      <c r="I444" s="13" t="str">
        <f>IF((E444=""),"",ABS((E444-'Election result'!$C$3)))</f>
        <v/>
      </c>
      <c r="J444" s="13">
        <f>IF((F444=""),"",ABS((F444-'Election result'!$C$3)))</f>
        <v>2.0045757065728864</v>
      </c>
      <c r="K444" s="13">
        <f>IF((G444=""),"",ABS((G444-'Election result'!$C$3)))</f>
        <v>0.95856737322555574</v>
      </c>
      <c r="L444" s="1"/>
    </row>
    <row r="445" spans="1:12" ht="12" hidden="1" outlineLevel="1">
      <c r="A445" s="1">
        <v>224</v>
      </c>
      <c r="B445" s="1">
        <v>3</v>
      </c>
      <c r="C445" s="8">
        <v>40995</v>
      </c>
      <c r="D445" s="11">
        <v>51.87</v>
      </c>
      <c r="E445" s="11"/>
      <c r="F445" s="11">
        <v>53.876349362119697</v>
      </c>
      <c r="G445" s="11">
        <f>Forecast_calculation!D444</f>
        <v>52.92069098105037</v>
      </c>
      <c r="H445" s="13">
        <f>IF((D445=""),"",ABS((D445-'Election result'!$C$3)))</f>
        <v>9.21236078248171E-2</v>
      </c>
      <c r="I445" s="13" t="str">
        <f>IF((E445=""),"",ABS((E445-'Election result'!$C$3)))</f>
        <v/>
      </c>
      <c r="J445" s="13">
        <f>IF((F445=""),"",ABS((F445-'Election result'!$C$3)))</f>
        <v>1.9142257542948826</v>
      </c>
      <c r="K445" s="13">
        <f>IF((G445=""),"",ABS((G445-'Election result'!$C$3)))</f>
        <v>0.95856737322555574</v>
      </c>
      <c r="L445" s="1"/>
    </row>
    <row r="446" spans="1:12" ht="12" hidden="1" outlineLevel="1">
      <c r="A446" s="1">
        <v>223</v>
      </c>
      <c r="B446" s="1">
        <v>3</v>
      </c>
      <c r="C446" s="8">
        <v>40996</v>
      </c>
      <c r="D446" s="11">
        <v>51.95</v>
      </c>
      <c r="E446" s="11"/>
      <c r="F446" s="11">
        <v>53.876349362119697</v>
      </c>
      <c r="G446" s="11">
        <f>Forecast_calculation!D445</f>
        <v>52.92069098105037</v>
      </c>
      <c r="H446" s="13">
        <f>IF((D446=""),"",ABS((D446-'Election result'!$C$3)))</f>
        <v>1.21236078248117E-2</v>
      </c>
      <c r="I446" s="13" t="str">
        <f>IF((E446=""),"",ABS((E446-'Election result'!$C$3)))</f>
        <v/>
      </c>
      <c r="J446" s="13">
        <f>IF((F446=""),"",ABS((F446-'Election result'!$C$3)))</f>
        <v>1.9142257542948826</v>
      </c>
      <c r="K446" s="13">
        <f>IF((G446=""),"",ABS((G446-'Election result'!$C$3)))</f>
        <v>0.95856737322555574</v>
      </c>
      <c r="L446" s="1"/>
    </row>
    <row r="447" spans="1:12" ht="12" hidden="1" outlineLevel="1">
      <c r="A447" s="1">
        <v>222</v>
      </c>
      <c r="B447" s="1">
        <v>3</v>
      </c>
      <c r="C447" s="8">
        <v>40997</v>
      </c>
      <c r="D447" s="11">
        <v>52.45</v>
      </c>
      <c r="E447" s="11"/>
      <c r="F447" s="11">
        <v>53.876349362119697</v>
      </c>
      <c r="G447" s="11">
        <f>Forecast_calculation!D446</f>
        <v>52.92069098105037</v>
      </c>
      <c r="H447" s="13">
        <f>IF((D447=""),"",ABS((D447-'Election result'!$C$3)))</f>
        <v>0.4878763921751883</v>
      </c>
      <c r="I447" s="13" t="str">
        <f>IF((E447=""),"",ABS((E447-'Election result'!$C$3)))</f>
        <v/>
      </c>
      <c r="J447" s="13">
        <f>IF((F447=""),"",ABS((F447-'Election result'!$C$3)))</f>
        <v>1.9142257542948826</v>
      </c>
      <c r="K447" s="13">
        <f>IF((G447=""),"",ABS((G447-'Election result'!$C$3)))</f>
        <v>0.95856737322555574</v>
      </c>
      <c r="L447" s="1"/>
    </row>
    <row r="448" spans="1:12" ht="12" hidden="1" outlineLevel="1">
      <c r="A448" s="1">
        <v>221</v>
      </c>
      <c r="B448" s="1">
        <v>3</v>
      </c>
      <c r="C448" s="8">
        <v>40998</v>
      </c>
      <c r="D448" s="11">
        <v>52.45</v>
      </c>
      <c r="E448" s="11"/>
      <c r="F448" s="11">
        <v>52.8643216080402</v>
      </c>
      <c r="G448" s="11">
        <f>Forecast_calculation!D447</f>
        <v>52.92069098105037</v>
      </c>
      <c r="H448" s="13">
        <f>IF((D448=""),"",ABS((D448-'Election result'!$C$3)))</f>
        <v>0.4878763921751883</v>
      </c>
      <c r="I448" s="13" t="str">
        <f>IF((E448=""),"",ABS((E448-'Election result'!$C$3)))</f>
        <v/>
      </c>
      <c r="J448" s="13">
        <f>IF((F448=""),"",ABS((F448-'Election result'!$C$3)))</f>
        <v>0.90219800021538532</v>
      </c>
      <c r="K448" s="13">
        <f>IF((G448=""),"",ABS((G448-'Election result'!$C$3)))</f>
        <v>0.95856737322555574</v>
      </c>
      <c r="L448" s="1"/>
    </row>
    <row r="449" spans="1:12" ht="12" hidden="1" outlineLevel="1">
      <c r="A449" s="1">
        <v>220</v>
      </c>
      <c r="B449" s="1">
        <v>3</v>
      </c>
      <c r="C449" s="8">
        <v>40999</v>
      </c>
      <c r="D449" s="11">
        <v>52.49</v>
      </c>
      <c r="E449" s="11"/>
      <c r="F449" s="11">
        <v>52.8643216080402</v>
      </c>
      <c r="G449" s="11">
        <f>Forecast_calculation!D448</f>
        <v>52.92069098105037</v>
      </c>
      <c r="H449" s="13">
        <f>IF((D449=""),"",ABS((D449-'Election result'!$C$3)))</f>
        <v>0.52787639217518745</v>
      </c>
      <c r="I449" s="13" t="str">
        <f>IF((E449=""),"",ABS((E449-'Election result'!$C$3)))</f>
        <v/>
      </c>
      <c r="J449" s="13">
        <f>IF((F449=""),"",ABS((F449-'Election result'!$C$3)))</f>
        <v>0.90219800021538532</v>
      </c>
      <c r="K449" s="13">
        <f>IF((G449=""),"",ABS((G449-'Election result'!$C$3)))</f>
        <v>0.95856737322555574</v>
      </c>
      <c r="L449" s="1"/>
    </row>
    <row r="450" spans="1:12" ht="12" hidden="1" outlineLevel="1">
      <c r="A450" s="1">
        <v>219</v>
      </c>
      <c r="B450" s="1">
        <v>4</v>
      </c>
      <c r="C450" s="8">
        <v>41000</v>
      </c>
      <c r="D450" s="11">
        <v>52.55</v>
      </c>
      <c r="E450" s="11"/>
      <c r="F450" s="11">
        <v>52.8643216080402</v>
      </c>
      <c r="G450" s="11">
        <f>Forecast_calculation!D449</f>
        <v>52.92069098105037</v>
      </c>
      <c r="H450" s="13">
        <f>IF((D450=""),"",ABS((D450-'Election result'!$C$3)))</f>
        <v>0.58787639217518262</v>
      </c>
      <c r="I450" s="13" t="str">
        <f>IF((E450=""),"",ABS((E450-'Election result'!$C$3)))</f>
        <v/>
      </c>
      <c r="J450" s="13">
        <f>IF((F450=""),"",ABS((F450-'Election result'!$C$3)))</f>
        <v>0.90219800021538532</v>
      </c>
      <c r="K450" s="13">
        <f>IF((G450=""),"",ABS((G450-'Election result'!$C$3)))</f>
        <v>0.95856737322555574</v>
      </c>
      <c r="L450" s="1"/>
    </row>
    <row r="451" spans="1:12" ht="12" hidden="1" outlineLevel="1">
      <c r="A451" s="1">
        <v>218</v>
      </c>
      <c r="B451" s="1">
        <v>4</v>
      </c>
      <c r="C451" s="8">
        <v>41001</v>
      </c>
      <c r="D451" s="11">
        <v>52.51</v>
      </c>
      <c r="E451" s="11"/>
      <c r="F451" s="11">
        <v>52.8643216080402</v>
      </c>
      <c r="G451" s="11">
        <f>Forecast_calculation!D450</f>
        <v>52.92069098105037</v>
      </c>
      <c r="H451" s="13">
        <f>IF((D451=""),"",ABS((D451-'Election result'!$C$3)))</f>
        <v>0.54787639217518347</v>
      </c>
      <c r="I451" s="13" t="str">
        <f>IF((E451=""),"",ABS((E451-'Election result'!$C$3)))</f>
        <v/>
      </c>
      <c r="J451" s="13">
        <f>IF((F451=""),"",ABS((F451-'Election result'!$C$3)))</f>
        <v>0.90219800021538532</v>
      </c>
      <c r="K451" s="13">
        <f>IF((G451=""),"",ABS((G451-'Election result'!$C$3)))</f>
        <v>0.95856737322555574</v>
      </c>
      <c r="L451" s="1"/>
    </row>
    <row r="452" spans="1:12" ht="12" hidden="1" outlineLevel="1">
      <c r="A452" s="1">
        <v>217</v>
      </c>
      <c r="B452" s="1">
        <v>4</v>
      </c>
      <c r="C452" s="8">
        <v>41002</v>
      </c>
      <c r="D452" s="11">
        <v>52.43</v>
      </c>
      <c r="E452" s="11"/>
      <c r="F452" s="11">
        <v>52.8643216080402</v>
      </c>
      <c r="G452" s="11">
        <f>Forecast_calculation!D451</f>
        <v>52.92069098105037</v>
      </c>
      <c r="H452" s="13">
        <f>IF((D452=""),"",ABS((D452-'Election result'!$C$3)))</f>
        <v>0.46787639217518517</v>
      </c>
      <c r="I452" s="13" t="str">
        <f>IF((E452=""),"",ABS((E452-'Election result'!$C$3)))</f>
        <v/>
      </c>
      <c r="J452" s="13">
        <f>IF((F452=""),"",ABS((F452-'Election result'!$C$3)))</f>
        <v>0.90219800021538532</v>
      </c>
      <c r="K452" s="13">
        <f>IF((G452=""),"",ABS((G452-'Election result'!$C$3)))</f>
        <v>0.95856737322555574</v>
      </c>
      <c r="L452" s="1"/>
    </row>
    <row r="453" spans="1:12" ht="12" hidden="1" outlineLevel="1">
      <c r="A453" s="1">
        <v>216</v>
      </c>
      <c r="B453" s="1">
        <v>4</v>
      </c>
      <c r="C453" s="8">
        <v>41003</v>
      </c>
      <c r="D453" s="11">
        <v>52.35</v>
      </c>
      <c r="E453" s="11"/>
      <c r="F453" s="11">
        <v>51.619234543670302</v>
      </c>
      <c r="G453" s="11">
        <f>Forecast_calculation!D452</f>
        <v>52.92069098105037</v>
      </c>
      <c r="H453" s="13">
        <f>IF((D453=""),"",ABS((D453-'Election result'!$C$3)))</f>
        <v>0.38787639217518688</v>
      </c>
      <c r="I453" s="13" t="str">
        <f>IF((E453=""),"",ABS((E453-'Election result'!$C$3)))</f>
        <v/>
      </c>
      <c r="J453" s="13">
        <f>IF((F453=""),"",ABS((F453-'Election result'!$C$3)))</f>
        <v>0.34288906415451237</v>
      </c>
      <c r="K453" s="13">
        <f>IF((G453=""),"",ABS((G453-'Election result'!$C$3)))</f>
        <v>0.95856737322555574</v>
      </c>
      <c r="L453" s="1"/>
    </row>
    <row r="454" spans="1:12" ht="12" hidden="1" outlineLevel="1">
      <c r="A454" s="1">
        <v>215</v>
      </c>
      <c r="B454" s="1">
        <v>4</v>
      </c>
      <c r="C454" s="8">
        <v>41004</v>
      </c>
      <c r="D454" s="11">
        <v>52.29</v>
      </c>
      <c r="E454" s="11"/>
      <c r="F454" s="11">
        <v>51.619234543670302</v>
      </c>
      <c r="G454" s="11">
        <f>Forecast_calculation!D453</f>
        <v>52.92069098105037</v>
      </c>
      <c r="H454" s="13">
        <f>IF((D454=""),"",ABS((D454-'Election result'!$C$3)))</f>
        <v>0.32787639217518461</v>
      </c>
      <c r="I454" s="13" t="str">
        <f>IF((E454=""),"",ABS((E454-'Election result'!$C$3)))</f>
        <v/>
      </c>
      <c r="J454" s="13">
        <f>IF((F454=""),"",ABS((F454-'Election result'!$C$3)))</f>
        <v>0.34288906415451237</v>
      </c>
      <c r="K454" s="13">
        <f>IF((G454=""),"",ABS((G454-'Election result'!$C$3)))</f>
        <v>0.95856737322555574</v>
      </c>
      <c r="L454" s="1"/>
    </row>
    <row r="455" spans="1:12" ht="12" hidden="1" outlineLevel="1">
      <c r="A455" s="1">
        <v>214</v>
      </c>
      <c r="B455" s="1">
        <v>4</v>
      </c>
      <c r="C455" s="8">
        <v>41005</v>
      </c>
      <c r="D455" s="11">
        <v>52.25</v>
      </c>
      <c r="E455" s="11"/>
      <c r="F455" s="11">
        <v>51.619234543670302</v>
      </c>
      <c r="G455" s="11">
        <f>Forecast_calculation!D454</f>
        <v>52.92069098105037</v>
      </c>
      <c r="H455" s="13">
        <f>IF((D455=""),"",ABS((D455-'Election result'!$C$3)))</f>
        <v>0.28787639217518546</v>
      </c>
      <c r="I455" s="13" t="str">
        <f>IF((E455=""),"",ABS((E455-'Election result'!$C$3)))</f>
        <v/>
      </c>
      <c r="J455" s="13">
        <f>IF((F455=""),"",ABS((F455-'Election result'!$C$3)))</f>
        <v>0.34288906415451237</v>
      </c>
      <c r="K455" s="13">
        <f>IF((G455=""),"",ABS((G455-'Election result'!$C$3)))</f>
        <v>0.95856737322555574</v>
      </c>
      <c r="L455" s="1"/>
    </row>
    <row r="456" spans="1:12" ht="12" hidden="1" outlineLevel="1">
      <c r="A456" s="1">
        <v>213</v>
      </c>
      <c r="B456" s="1">
        <v>4</v>
      </c>
      <c r="C456" s="8">
        <v>41006</v>
      </c>
      <c r="D456" s="11">
        <v>52.23</v>
      </c>
      <c r="E456" s="11"/>
      <c r="F456" s="11">
        <v>51.619234543670302</v>
      </c>
      <c r="G456" s="11">
        <f>Forecast_calculation!D455</f>
        <v>52.92069098105037</v>
      </c>
      <c r="H456" s="13">
        <f>IF((D456=""),"",ABS((D456-'Election result'!$C$3)))</f>
        <v>0.26787639217518233</v>
      </c>
      <c r="I456" s="13" t="str">
        <f>IF((E456=""),"",ABS((E456-'Election result'!$C$3)))</f>
        <v/>
      </c>
      <c r="J456" s="13">
        <f>IF((F456=""),"",ABS((F456-'Election result'!$C$3)))</f>
        <v>0.34288906415451237</v>
      </c>
      <c r="K456" s="13">
        <f>IF((G456=""),"",ABS((G456-'Election result'!$C$3)))</f>
        <v>0.95856737322555574</v>
      </c>
      <c r="L456" s="1"/>
    </row>
    <row r="457" spans="1:12" ht="12" hidden="1" outlineLevel="1">
      <c r="A457" s="1">
        <v>212</v>
      </c>
      <c r="B457" s="1">
        <v>4</v>
      </c>
      <c r="C457" s="8">
        <v>41007</v>
      </c>
      <c r="D457" s="11">
        <v>52.23</v>
      </c>
      <c r="E457" s="11"/>
      <c r="F457" s="11">
        <v>51.619234543670302</v>
      </c>
      <c r="G457" s="11">
        <f>Forecast_calculation!D456</f>
        <v>52.311150353401928</v>
      </c>
      <c r="H457" s="13">
        <f>IF((D457=""),"",ABS((D457-'Election result'!$C$3)))</f>
        <v>0.26787639217518233</v>
      </c>
      <c r="I457" s="13" t="str">
        <f>IF((E457=""),"",ABS((E457-'Election result'!$C$3)))</f>
        <v/>
      </c>
      <c r="J457" s="13">
        <f>IF((F457=""),"",ABS((F457-'Election result'!$C$3)))</f>
        <v>0.34288906415451237</v>
      </c>
      <c r="K457" s="13">
        <f>IF((G457=""),"",ABS((G457-'Election result'!$C$3)))</f>
        <v>0.34902674557711322</v>
      </c>
      <c r="L457" s="1"/>
    </row>
    <row r="458" spans="1:12" ht="12" hidden="1" outlineLevel="1">
      <c r="A458" s="1">
        <v>211</v>
      </c>
      <c r="B458" s="1">
        <v>4</v>
      </c>
      <c r="C458" s="8">
        <v>41008</v>
      </c>
      <c r="D458" s="11">
        <v>52.19</v>
      </c>
      <c r="E458" s="11"/>
      <c r="F458" s="11">
        <v>51.619234543670302</v>
      </c>
      <c r="G458" s="11">
        <f>Forecast_calculation!D457</f>
        <v>52.311150353401928</v>
      </c>
      <c r="H458" s="13">
        <f>IF((D458=""),"",ABS((D458-'Election result'!$C$3)))</f>
        <v>0.22787639217518318</v>
      </c>
      <c r="I458" s="13" t="str">
        <f>IF((E458=""),"",ABS((E458-'Election result'!$C$3)))</f>
        <v/>
      </c>
      <c r="J458" s="13">
        <f>IF((F458=""),"",ABS((F458-'Election result'!$C$3)))</f>
        <v>0.34288906415451237</v>
      </c>
      <c r="K458" s="13">
        <f>IF((G458=""),"",ABS((G458-'Election result'!$C$3)))</f>
        <v>0.34902674557711322</v>
      </c>
      <c r="L458" s="1"/>
    </row>
    <row r="459" spans="1:12" ht="12" hidden="1" outlineLevel="1">
      <c r="A459" s="1">
        <v>210</v>
      </c>
      <c r="B459" s="1">
        <v>4</v>
      </c>
      <c r="C459" s="8">
        <v>41009</v>
      </c>
      <c r="D459" s="11">
        <v>52.07</v>
      </c>
      <c r="E459" s="11"/>
      <c r="F459" s="11">
        <v>52.321083172146999</v>
      </c>
      <c r="G459" s="11">
        <f>Forecast_calculation!D458</f>
        <v>52.311150353401928</v>
      </c>
      <c r="H459" s="13">
        <f>IF((D459=""),"",ABS((D459-'Election result'!$C$3)))</f>
        <v>0.10787639217518574</v>
      </c>
      <c r="I459" s="13" t="str">
        <f>IF((E459=""),"",ABS((E459-'Election result'!$C$3)))</f>
        <v/>
      </c>
      <c r="J459" s="13">
        <f>IF((F459=""),"",ABS((F459-'Election result'!$C$3)))</f>
        <v>0.35895956432218412</v>
      </c>
      <c r="K459" s="13">
        <f>IF((G459=""),"",ABS((G459-'Election result'!$C$3)))</f>
        <v>0.34902674557711322</v>
      </c>
      <c r="L459" s="1"/>
    </row>
    <row r="460" spans="1:12" ht="12" hidden="1" outlineLevel="1">
      <c r="A460" s="1">
        <v>209</v>
      </c>
      <c r="B460" s="1">
        <v>4</v>
      </c>
      <c r="C460" s="8">
        <v>41010</v>
      </c>
      <c r="D460" s="11">
        <v>52.06</v>
      </c>
      <c r="E460" s="11"/>
      <c r="F460" s="11">
        <v>52.321083172146999</v>
      </c>
      <c r="G460" s="11">
        <f>Forecast_calculation!D459</f>
        <v>52.311150353401928</v>
      </c>
      <c r="H460" s="13">
        <f>IF((D460=""),"",ABS((D460-'Election result'!$C$3)))</f>
        <v>9.7876392175187732E-2</v>
      </c>
      <c r="I460" s="13" t="str">
        <f>IF((E460=""),"",ABS((E460-'Election result'!$C$3)))</f>
        <v/>
      </c>
      <c r="J460" s="13">
        <f>IF((F460=""),"",ABS((F460-'Election result'!$C$3)))</f>
        <v>0.35895956432218412</v>
      </c>
      <c r="K460" s="13">
        <f>IF((G460=""),"",ABS((G460-'Election result'!$C$3)))</f>
        <v>0.34902674557711322</v>
      </c>
      <c r="L460" s="1"/>
    </row>
    <row r="461" spans="1:12" ht="12" hidden="1" outlineLevel="1">
      <c r="A461" s="1">
        <v>208</v>
      </c>
      <c r="B461" s="1">
        <v>4</v>
      </c>
      <c r="C461" s="8">
        <v>41011</v>
      </c>
      <c r="D461" s="11">
        <v>52.08</v>
      </c>
      <c r="E461" s="11"/>
      <c r="F461" s="11">
        <v>52.321083172146999</v>
      </c>
      <c r="G461" s="11">
        <f>Forecast_calculation!D460</f>
        <v>52.311150353401928</v>
      </c>
      <c r="H461" s="13">
        <f>IF((D461=""),"",ABS((D461-'Election result'!$C$3)))</f>
        <v>0.11787639217518375</v>
      </c>
      <c r="I461" s="13" t="str">
        <f>IF((E461=""),"",ABS((E461-'Election result'!$C$3)))</f>
        <v/>
      </c>
      <c r="J461" s="13">
        <f>IF((F461=""),"",ABS((F461-'Election result'!$C$3)))</f>
        <v>0.35895956432218412</v>
      </c>
      <c r="K461" s="13">
        <f>IF((G461=""),"",ABS((G461-'Election result'!$C$3)))</f>
        <v>0.34902674557711322</v>
      </c>
      <c r="L461" s="1"/>
    </row>
    <row r="462" spans="1:12" ht="12" hidden="1" outlineLevel="1">
      <c r="A462" s="1">
        <v>207</v>
      </c>
      <c r="B462" s="1">
        <v>4</v>
      </c>
      <c r="C462" s="8">
        <v>41012</v>
      </c>
      <c r="D462" s="11">
        <v>51.98</v>
      </c>
      <c r="E462" s="11"/>
      <c r="F462" s="11">
        <v>52.321083172146999</v>
      </c>
      <c r="G462" s="11">
        <f>Forecast_calculation!D461</f>
        <v>52.311150353401928</v>
      </c>
      <c r="H462" s="13">
        <f>IF((D462=""),"",ABS((D462-'Election result'!$C$3)))</f>
        <v>1.7876392175182332E-2</v>
      </c>
      <c r="I462" s="13" t="str">
        <f>IF((E462=""),"",ABS((E462-'Election result'!$C$3)))</f>
        <v/>
      </c>
      <c r="J462" s="13">
        <f>IF((F462=""),"",ABS((F462-'Election result'!$C$3)))</f>
        <v>0.35895956432218412</v>
      </c>
      <c r="K462" s="13">
        <f>IF((G462=""),"",ABS((G462-'Election result'!$C$3)))</f>
        <v>0.34902674557711322</v>
      </c>
      <c r="L462" s="1"/>
    </row>
    <row r="463" spans="1:12" ht="12" hidden="1" outlineLevel="1">
      <c r="A463" s="1">
        <v>206</v>
      </c>
      <c r="B463" s="1">
        <v>4</v>
      </c>
      <c r="C463" s="8">
        <v>41013</v>
      </c>
      <c r="D463" s="11">
        <v>52</v>
      </c>
      <c r="E463" s="11"/>
      <c r="F463" s="11">
        <v>52.321083172146999</v>
      </c>
      <c r="G463" s="11">
        <f>Forecast_calculation!D462</f>
        <v>52.311150353401928</v>
      </c>
      <c r="H463" s="13">
        <f>IF((D463=""),"",ABS((D463-'Election result'!$C$3)))</f>
        <v>3.7876392175185458E-2</v>
      </c>
      <c r="I463" s="13" t="str">
        <f>IF((E463=""),"",ABS((E463-'Election result'!$C$3)))</f>
        <v/>
      </c>
      <c r="J463" s="13">
        <f>IF((F463=""),"",ABS((F463-'Election result'!$C$3)))</f>
        <v>0.35895956432218412</v>
      </c>
      <c r="K463" s="13">
        <f>IF((G463=""),"",ABS((G463-'Election result'!$C$3)))</f>
        <v>0.34902674557711322</v>
      </c>
      <c r="L463" s="1"/>
    </row>
    <row r="464" spans="1:12" ht="12" hidden="1" outlineLevel="1">
      <c r="A464" s="1">
        <v>205</v>
      </c>
      <c r="B464" s="1">
        <v>4</v>
      </c>
      <c r="C464" s="8">
        <v>41014</v>
      </c>
      <c r="D464" s="11">
        <v>52.06</v>
      </c>
      <c r="E464" s="11"/>
      <c r="F464" s="11">
        <v>52.321083172146999</v>
      </c>
      <c r="G464" s="11">
        <f>Forecast_calculation!D463</f>
        <v>52.392223852032508</v>
      </c>
      <c r="H464" s="13">
        <f>IF((D464=""),"",ABS((D464-'Election result'!$C$3)))</f>
        <v>9.7876392175187732E-2</v>
      </c>
      <c r="I464" s="13" t="str">
        <f>IF((E464=""),"",ABS((E464-'Election result'!$C$3)))</f>
        <v/>
      </c>
      <c r="J464" s="13">
        <f>IF((F464=""),"",ABS((F464-'Election result'!$C$3)))</f>
        <v>0.35895956432218412</v>
      </c>
      <c r="K464" s="13">
        <f>IF((G464=""),"",ABS((G464-'Election result'!$C$3)))</f>
        <v>0.43010024420769355</v>
      </c>
      <c r="L464" s="1"/>
    </row>
    <row r="465" spans="1:12" ht="12" hidden="1" outlineLevel="1">
      <c r="A465" s="1">
        <v>204</v>
      </c>
      <c r="B465" s="1">
        <v>4</v>
      </c>
      <c r="C465" s="8">
        <v>41015</v>
      </c>
      <c r="D465" s="11">
        <v>52.16</v>
      </c>
      <c r="E465" s="11"/>
      <c r="F465" s="11">
        <v>52.321083172146999</v>
      </c>
      <c r="G465" s="11">
        <f>Forecast_calculation!D464</f>
        <v>52.392223852032508</v>
      </c>
      <c r="H465" s="13">
        <f>IF((D465=""),"",ABS((D465-'Election result'!$C$3)))</f>
        <v>0.19787639217518205</v>
      </c>
      <c r="I465" s="13" t="str">
        <f>IF((E465=""),"",ABS((E465-'Election result'!$C$3)))</f>
        <v/>
      </c>
      <c r="J465" s="13">
        <f>IF((F465=""),"",ABS((F465-'Election result'!$C$3)))</f>
        <v>0.35895956432218412</v>
      </c>
      <c r="K465" s="13">
        <f>IF((G465=""),"",ABS((G465-'Election result'!$C$3)))</f>
        <v>0.43010024420769355</v>
      </c>
      <c r="L465" s="1"/>
    </row>
    <row r="466" spans="1:12" ht="12" hidden="1" outlineLevel="1">
      <c r="A466" s="1">
        <v>203</v>
      </c>
      <c r="B466" s="1">
        <v>4</v>
      </c>
      <c r="C466" s="8">
        <v>41016</v>
      </c>
      <c r="D466" s="11">
        <v>51.98</v>
      </c>
      <c r="E466" s="11"/>
      <c r="F466" s="11">
        <v>52.321083172146999</v>
      </c>
      <c r="G466" s="11">
        <f>Forecast_calculation!D465</f>
        <v>51.666448588314644</v>
      </c>
      <c r="H466" s="13">
        <f>IF((D466=""),"",ABS((D466-'Election result'!$C$3)))</f>
        <v>1.7876392175182332E-2</v>
      </c>
      <c r="I466" s="13" t="str">
        <f>IF((E466=""),"",ABS((E466-'Election result'!$C$3)))</f>
        <v/>
      </c>
      <c r="J466" s="13">
        <f>IF((F466=""),"",ABS((F466-'Election result'!$C$3)))</f>
        <v>0.35895956432218412</v>
      </c>
      <c r="K466" s="13">
        <f>IF((G466=""),"",ABS((G466-'Election result'!$C$3)))</f>
        <v>0.2956750195101705</v>
      </c>
      <c r="L466" s="1"/>
    </row>
    <row r="467" spans="1:12" ht="12" hidden="1" outlineLevel="1">
      <c r="A467" s="1">
        <v>202</v>
      </c>
      <c r="B467" s="1">
        <v>4</v>
      </c>
      <c r="C467" s="8">
        <v>41017</v>
      </c>
      <c r="D467" s="11">
        <v>51.98</v>
      </c>
      <c r="E467" s="11"/>
      <c r="F467" s="11">
        <v>52.321083172146999</v>
      </c>
      <c r="G467" s="11">
        <f>Forecast_calculation!D466</f>
        <v>51.666448588314644</v>
      </c>
      <c r="H467" s="13">
        <f>IF((D467=""),"",ABS((D467-'Election result'!$C$3)))</f>
        <v>1.7876392175182332E-2</v>
      </c>
      <c r="I467" s="13" t="str">
        <f>IF((E467=""),"",ABS((E467-'Election result'!$C$3)))</f>
        <v/>
      </c>
      <c r="J467" s="13">
        <f>IF((F467=""),"",ABS((F467-'Election result'!$C$3)))</f>
        <v>0.35895956432218412</v>
      </c>
      <c r="K467" s="13">
        <f>IF((G467=""),"",ABS((G467-'Election result'!$C$3)))</f>
        <v>0.2956750195101705</v>
      </c>
      <c r="L467" s="1"/>
    </row>
    <row r="468" spans="1:12" ht="12" hidden="1" outlineLevel="1">
      <c r="A468" s="1">
        <v>201</v>
      </c>
      <c r="B468" s="1">
        <v>4</v>
      </c>
      <c r="C468" s="8">
        <v>41018</v>
      </c>
      <c r="D468" s="11">
        <v>52</v>
      </c>
      <c r="E468" s="11"/>
      <c r="F468" s="11">
        <v>52.321083172146999</v>
      </c>
      <c r="G468" s="11">
        <f>Forecast_calculation!D467</f>
        <v>51.666448588314644</v>
      </c>
      <c r="H468" s="13">
        <f>IF((D468=""),"",ABS((D468-'Election result'!$C$3)))</f>
        <v>3.7876392175185458E-2</v>
      </c>
      <c r="I468" s="13" t="str">
        <f>IF((E468=""),"",ABS((E468-'Election result'!$C$3)))</f>
        <v/>
      </c>
      <c r="J468" s="13">
        <f>IF((F468=""),"",ABS((F468-'Election result'!$C$3)))</f>
        <v>0.35895956432218412</v>
      </c>
      <c r="K468" s="13">
        <f>IF((G468=""),"",ABS((G468-'Election result'!$C$3)))</f>
        <v>0.2956750195101705</v>
      </c>
      <c r="L468" s="1"/>
    </row>
    <row r="469" spans="1:12" ht="12" hidden="1" outlineLevel="1">
      <c r="A469" s="1">
        <v>200</v>
      </c>
      <c r="B469" s="1">
        <v>4</v>
      </c>
      <c r="C469" s="8">
        <v>41019</v>
      </c>
      <c r="D469" s="11">
        <v>51.96</v>
      </c>
      <c r="E469" s="11"/>
      <c r="F469" s="11">
        <v>51.6666666666667</v>
      </c>
      <c r="G469" s="11">
        <f>Forecast_calculation!D468</f>
        <v>51.666448588314644</v>
      </c>
      <c r="H469" s="13">
        <f>IF((D469=""),"",ABS((D469-'Election result'!$C$3)))</f>
        <v>2.1236078248136891E-3</v>
      </c>
      <c r="I469" s="13" t="str">
        <f>IF((E469=""),"",ABS((E469-'Election result'!$C$3)))</f>
        <v/>
      </c>
      <c r="J469" s="13">
        <f>IF((F469=""),"",ABS((F469-'Election result'!$C$3)))</f>
        <v>0.29545694115811472</v>
      </c>
      <c r="K469" s="13">
        <f>IF((G469=""),"",ABS((G469-'Election result'!$C$3)))</f>
        <v>0.2956750195101705</v>
      </c>
      <c r="L469" s="1"/>
    </row>
    <row r="470" spans="1:12" ht="12" hidden="1" outlineLevel="1">
      <c r="A470" s="1">
        <v>199</v>
      </c>
      <c r="B470" s="1">
        <v>4</v>
      </c>
      <c r="C470" s="8">
        <v>41020</v>
      </c>
      <c r="D470" s="11">
        <v>51.9</v>
      </c>
      <c r="E470" s="11"/>
      <c r="F470" s="11">
        <v>51.6666666666667</v>
      </c>
      <c r="G470" s="11">
        <f>Forecast_calculation!D469</f>
        <v>51.666448588314644</v>
      </c>
      <c r="H470" s="13">
        <f>IF((D470=""),"",ABS((D470-'Election result'!$C$3)))</f>
        <v>6.2123607824815963E-2</v>
      </c>
      <c r="I470" s="13" t="str">
        <f>IF((E470=""),"",ABS((E470-'Election result'!$C$3)))</f>
        <v/>
      </c>
      <c r="J470" s="13">
        <f>IF((F470=""),"",ABS((F470-'Election result'!$C$3)))</f>
        <v>0.29545694115811472</v>
      </c>
      <c r="K470" s="13">
        <f>IF((G470=""),"",ABS((G470-'Election result'!$C$3)))</f>
        <v>0.2956750195101705</v>
      </c>
      <c r="L470" s="1"/>
    </row>
    <row r="471" spans="1:12" ht="12" hidden="1" outlineLevel="1">
      <c r="A471" s="1">
        <v>198</v>
      </c>
      <c r="B471" s="1">
        <v>4</v>
      </c>
      <c r="C471" s="8">
        <v>41021</v>
      </c>
      <c r="D471" s="11">
        <v>51.88</v>
      </c>
      <c r="E471" s="11"/>
      <c r="F471" s="11">
        <v>51.6666666666667</v>
      </c>
      <c r="G471" s="11">
        <f>Forecast_calculation!D470</f>
        <v>51.666448588314644</v>
      </c>
      <c r="H471" s="13">
        <f>IF((D471=""),"",ABS((D471-'Election result'!$C$3)))</f>
        <v>8.2123607824811984E-2</v>
      </c>
      <c r="I471" s="13" t="str">
        <f>IF((E471=""),"",ABS((E471-'Election result'!$C$3)))</f>
        <v/>
      </c>
      <c r="J471" s="13">
        <f>IF((F471=""),"",ABS((F471-'Election result'!$C$3)))</f>
        <v>0.29545694115811472</v>
      </c>
      <c r="K471" s="13">
        <f>IF((G471=""),"",ABS((G471-'Election result'!$C$3)))</f>
        <v>0.2956750195101705</v>
      </c>
      <c r="L471" s="1"/>
    </row>
    <row r="472" spans="1:12" ht="12" hidden="1" outlineLevel="1">
      <c r="A472" s="1">
        <v>197</v>
      </c>
      <c r="B472" s="1">
        <v>4</v>
      </c>
      <c r="C472" s="8">
        <v>41022</v>
      </c>
      <c r="D472" s="11">
        <v>51.94</v>
      </c>
      <c r="E472" s="11"/>
      <c r="F472" s="11">
        <v>52.594810379241501</v>
      </c>
      <c r="G472" s="11">
        <f>Forecast_calculation!D471</f>
        <v>51.666448588314644</v>
      </c>
      <c r="H472" s="13">
        <f>IF((D472=""),"",ABS((D472-'Election result'!$C$3)))</f>
        <v>2.2123607824816816E-2</v>
      </c>
      <c r="I472" s="13" t="str">
        <f>IF((E472=""),"",ABS((E472-'Election result'!$C$3)))</f>
        <v/>
      </c>
      <c r="J472" s="13">
        <f>IF((F472=""),"",ABS((F472-'Election result'!$C$3)))</f>
        <v>0.63268677141668661</v>
      </c>
      <c r="K472" s="13">
        <f>IF((G472=""),"",ABS((G472-'Election result'!$C$3)))</f>
        <v>0.2956750195101705</v>
      </c>
      <c r="L472" s="1"/>
    </row>
    <row r="473" spans="1:12" ht="12" hidden="1" outlineLevel="1">
      <c r="A473" s="1">
        <v>196</v>
      </c>
      <c r="B473" s="1">
        <v>4</v>
      </c>
      <c r="C473" s="8">
        <v>41023</v>
      </c>
      <c r="D473" s="11">
        <v>51.94</v>
      </c>
      <c r="E473" s="11"/>
      <c r="F473" s="11">
        <v>52.594810379241501</v>
      </c>
      <c r="G473" s="11">
        <f>Forecast_calculation!D472</f>
        <v>51.666448588314644</v>
      </c>
      <c r="H473" s="13">
        <f>IF((D473=""),"",ABS((D473-'Election result'!$C$3)))</f>
        <v>2.2123607824816816E-2</v>
      </c>
      <c r="I473" s="13" t="str">
        <f>IF((E473=""),"",ABS((E473-'Election result'!$C$3)))</f>
        <v/>
      </c>
      <c r="J473" s="13">
        <f>IF((F473=""),"",ABS((F473-'Election result'!$C$3)))</f>
        <v>0.63268677141668661</v>
      </c>
      <c r="K473" s="13">
        <f>IF((G473=""),"",ABS((G473-'Election result'!$C$3)))</f>
        <v>0.2956750195101705</v>
      </c>
      <c r="L473" s="1"/>
    </row>
    <row r="474" spans="1:12" ht="12" hidden="1" outlineLevel="1">
      <c r="A474" s="1">
        <v>195</v>
      </c>
      <c r="B474" s="1">
        <v>4</v>
      </c>
      <c r="C474" s="8">
        <v>41024</v>
      </c>
      <c r="D474" s="11">
        <v>51.98</v>
      </c>
      <c r="E474" s="11"/>
      <c r="F474" s="11">
        <v>51.923076923076898</v>
      </c>
      <c r="G474" s="11">
        <f>Forecast_calculation!D473</f>
        <v>51.666448588314644</v>
      </c>
      <c r="H474" s="13">
        <f>IF((D474=""),"",ABS((D474-'Election result'!$C$3)))</f>
        <v>1.7876392175182332E-2</v>
      </c>
      <c r="I474" s="13" t="str">
        <f>IF((E474=""),"",ABS((E474-'Election result'!$C$3)))</f>
        <v/>
      </c>
      <c r="J474" s="13">
        <f>IF((F474=""),"",ABS((F474-'Election result'!$C$3)))</f>
        <v>3.9046684747916061E-2</v>
      </c>
      <c r="K474" s="13">
        <f>IF((G474=""),"",ABS((G474-'Election result'!$C$3)))</f>
        <v>0.2956750195101705</v>
      </c>
      <c r="L474" s="1"/>
    </row>
    <row r="475" spans="1:12" ht="12" hidden="1" outlineLevel="1">
      <c r="A475" s="1">
        <v>194</v>
      </c>
      <c r="B475" s="1">
        <v>4</v>
      </c>
      <c r="C475" s="8">
        <v>41025</v>
      </c>
      <c r="D475" s="11">
        <v>51.96</v>
      </c>
      <c r="E475" s="11"/>
      <c r="F475" s="11">
        <v>51.923076923076898</v>
      </c>
      <c r="G475" s="11">
        <f>Forecast_calculation!D474</f>
        <v>51.666448588314644</v>
      </c>
      <c r="H475" s="13">
        <f>IF((D475=""),"",ABS((D475-'Election result'!$C$3)))</f>
        <v>2.1236078248136891E-3</v>
      </c>
      <c r="I475" s="13" t="str">
        <f>IF((E475=""),"",ABS((E475-'Election result'!$C$3)))</f>
        <v/>
      </c>
      <c r="J475" s="13">
        <f>IF((F475=""),"",ABS((F475-'Election result'!$C$3)))</f>
        <v>3.9046684747916061E-2</v>
      </c>
      <c r="K475" s="13">
        <f>IF((G475=""),"",ABS((G475-'Election result'!$C$3)))</f>
        <v>0.2956750195101705</v>
      </c>
      <c r="L475" s="1"/>
    </row>
    <row r="476" spans="1:12" ht="12" hidden="1" outlineLevel="1">
      <c r="A476" s="1">
        <v>193</v>
      </c>
      <c r="B476" s="1">
        <v>4</v>
      </c>
      <c r="C476" s="8">
        <v>41026</v>
      </c>
      <c r="D476" s="11">
        <v>51.96</v>
      </c>
      <c r="E476" s="11"/>
      <c r="F476" s="11">
        <v>51.972386587771197</v>
      </c>
      <c r="G476" s="11">
        <f>Forecast_calculation!D475</f>
        <v>51.666448588314644</v>
      </c>
      <c r="H476" s="13">
        <f>IF((D476=""),"",ABS((D476-'Election result'!$C$3)))</f>
        <v>2.1236078248136891E-3</v>
      </c>
      <c r="I476" s="13" t="str">
        <f>IF((E476=""),"",ABS((E476-'Election result'!$C$3)))</f>
        <v/>
      </c>
      <c r="J476" s="13">
        <f>IF((F476=""),"",ABS((F476-'Election result'!$C$3)))</f>
        <v>1.02629799463827E-2</v>
      </c>
      <c r="K476" s="13">
        <f>IF((G476=""),"",ABS((G476-'Election result'!$C$3)))</f>
        <v>0.2956750195101705</v>
      </c>
      <c r="L476" s="1"/>
    </row>
    <row r="477" spans="1:12" ht="12" hidden="1" outlineLevel="1">
      <c r="A477" s="1">
        <v>192</v>
      </c>
      <c r="B477" s="1">
        <v>4</v>
      </c>
      <c r="C477" s="8">
        <v>41027</v>
      </c>
      <c r="D477" s="11">
        <v>51.98</v>
      </c>
      <c r="E477" s="11"/>
      <c r="F477" s="11">
        <v>51.972386587771197</v>
      </c>
      <c r="G477" s="11">
        <f>Forecast_calculation!D476</f>
        <v>51.666448588314644</v>
      </c>
      <c r="H477" s="13">
        <f>IF((D477=""),"",ABS((D477-'Election result'!$C$3)))</f>
        <v>1.7876392175182332E-2</v>
      </c>
      <c r="I477" s="13" t="str">
        <f>IF((E477=""),"",ABS((E477-'Election result'!$C$3)))</f>
        <v/>
      </c>
      <c r="J477" s="13">
        <f>IF((F477=""),"",ABS((F477-'Election result'!$C$3)))</f>
        <v>1.02629799463827E-2</v>
      </c>
      <c r="K477" s="13">
        <f>IF((G477=""),"",ABS((G477-'Election result'!$C$3)))</f>
        <v>0.2956750195101705</v>
      </c>
      <c r="L477" s="1"/>
    </row>
    <row r="478" spans="1:12" ht="12" hidden="1" outlineLevel="1">
      <c r="A478" s="1">
        <v>191</v>
      </c>
      <c r="B478" s="1">
        <v>4</v>
      </c>
      <c r="C478" s="8">
        <v>41028</v>
      </c>
      <c r="D478" s="11">
        <v>51.98</v>
      </c>
      <c r="E478" s="11"/>
      <c r="F478" s="11">
        <v>51.972386587771197</v>
      </c>
      <c r="G478" s="11">
        <f>Forecast_calculation!D477</f>
        <v>51.666448588314644</v>
      </c>
      <c r="H478" s="13">
        <f>IF((D478=""),"",ABS((D478-'Election result'!$C$3)))</f>
        <v>1.7876392175182332E-2</v>
      </c>
      <c r="I478" s="13" t="str">
        <f>IF((E478=""),"",ABS((E478-'Election result'!$C$3)))</f>
        <v/>
      </c>
      <c r="J478" s="13">
        <f>IF((F478=""),"",ABS((F478-'Election result'!$C$3)))</f>
        <v>1.02629799463827E-2</v>
      </c>
      <c r="K478" s="13">
        <f>IF((G478=""),"",ABS((G478-'Election result'!$C$3)))</f>
        <v>0.2956750195101705</v>
      </c>
      <c r="L478" s="1"/>
    </row>
    <row r="479" spans="1:12" ht="12" hidden="1" outlineLevel="1">
      <c r="A479" s="1">
        <v>190</v>
      </c>
      <c r="B479" s="1">
        <v>4</v>
      </c>
      <c r="C479" s="8">
        <v>41029</v>
      </c>
      <c r="D479" s="11">
        <v>51.92</v>
      </c>
      <c r="E479" s="11"/>
      <c r="F479" s="11">
        <v>51.972386587771197</v>
      </c>
      <c r="G479" s="11">
        <f>Forecast_calculation!D478</f>
        <v>51.666448588314644</v>
      </c>
      <c r="H479" s="13">
        <f>IF((D479=""),"",ABS((D479-'Election result'!$C$3)))</f>
        <v>4.2123607824812836E-2</v>
      </c>
      <c r="I479" s="13" t="str">
        <f>IF((E479=""),"",ABS((E479-'Election result'!$C$3)))</f>
        <v/>
      </c>
      <c r="J479" s="13">
        <f>IF((F479=""),"",ABS((F479-'Election result'!$C$3)))</f>
        <v>1.02629799463827E-2</v>
      </c>
      <c r="K479" s="13">
        <f>IF((G479=""),"",ABS((G479-'Election result'!$C$3)))</f>
        <v>0.2956750195101705</v>
      </c>
      <c r="L479" s="1"/>
    </row>
    <row r="480" spans="1:12" ht="12" hidden="1" outlineLevel="1">
      <c r="A480" s="1">
        <v>189</v>
      </c>
      <c r="B480" s="1">
        <v>5</v>
      </c>
      <c r="C480" s="8">
        <v>41030</v>
      </c>
      <c r="D480" s="11">
        <v>51.92</v>
      </c>
      <c r="E480" s="11"/>
      <c r="F480" s="11">
        <v>52.447552447552503</v>
      </c>
      <c r="G480" s="11">
        <f>Forecast_calculation!D479</f>
        <v>51.666448588314644</v>
      </c>
      <c r="H480" s="13">
        <f>IF((D480=""),"",ABS((D480-'Election result'!$C$3)))</f>
        <v>4.2123607824812836E-2</v>
      </c>
      <c r="I480" s="13" t="str">
        <f>IF((E480=""),"",ABS((E480-'Election result'!$C$3)))</f>
        <v/>
      </c>
      <c r="J480" s="13">
        <f>IF((F480=""),"",ABS((F480-'Election result'!$C$3)))</f>
        <v>0.48542883972768891</v>
      </c>
      <c r="K480" s="13">
        <f>IF((G480=""),"",ABS((G480-'Election result'!$C$3)))</f>
        <v>0.2956750195101705</v>
      </c>
      <c r="L480" s="1"/>
    </row>
    <row r="481" spans="1:12" ht="12" hidden="1" outlineLevel="1">
      <c r="A481" s="1">
        <v>188</v>
      </c>
      <c r="B481" s="1">
        <v>5</v>
      </c>
      <c r="C481" s="8">
        <v>41031</v>
      </c>
      <c r="D481" s="11">
        <v>51.94</v>
      </c>
      <c r="E481" s="11"/>
      <c r="F481" s="11">
        <v>52.542372881355902</v>
      </c>
      <c r="G481" s="11">
        <f>Forecast_calculation!D480</f>
        <v>51.666448588314644</v>
      </c>
      <c r="H481" s="13">
        <f>IF((D481=""),"",ABS((D481-'Election result'!$C$3)))</f>
        <v>2.2123607824816816E-2</v>
      </c>
      <c r="I481" s="13" t="str">
        <f>IF((E481=""),"",ABS((E481-'Election result'!$C$3)))</f>
        <v/>
      </c>
      <c r="J481" s="13">
        <f>IF((F481=""),"",ABS((F481-'Election result'!$C$3)))</f>
        <v>0.58024927353108779</v>
      </c>
      <c r="K481" s="13">
        <f>IF((G481=""),"",ABS((G481-'Election result'!$C$3)))</f>
        <v>0.2956750195101705</v>
      </c>
      <c r="L481" s="1"/>
    </row>
    <row r="482" spans="1:12" ht="12" hidden="1" outlineLevel="1">
      <c r="A482" s="1">
        <v>187</v>
      </c>
      <c r="B482" s="1">
        <v>5</v>
      </c>
      <c r="C482" s="8">
        <v>41032</v>
      </c>
      <c r="D482" s="11">
        <v>51.92</v>
      </c>
      <c r="E482" s="11"/>
      <c r="F482" s="11">
        <v>52.542372881355902</v>
      </c>
      <c r="G482" s="11">
        <f>Forecast_calculation!D481</f>
        <v>51.524578527949281</v>
      </c>
      <c r="H482" s="13">
        <f>IF((D482=""),"",ABS((D482-'Election result'!$C$3)))</f>
        <v>4.2123607824812836E-2</v>
      </c>
      <c r="I482" s="13" t="str">
        <f>IF((E482=""),"",ABS((E482-'Election result'!$C$3)))</f>
        <v/>
      </c>
      <c r="J482" s="13">
        <f>IF((F482=""),"",ABS((F482-'Election result'!$C$3)))</f>
        <v>0.58024927353108779</v>
      </c>
      <c r="K482" s="13">
        <f>IF((G482=""),"",ABS((G482-'Election result'!$C$3)))</f>
        <v>0.43754507987553382</v>
      </c>
      <c r="L482" s="1"/>
    </row>
    <row r="483" spans="1:12" ht="12" hidden="1" outlineLevel="1">
      <c r="A483" s="1">
        <v>186</v>
      </c>
      <c r="B483" s="1">
        <v>5</v>
      </c>
      <c r="C483" s="8">
        <v>41033</v>
      </c>
      <c r="D483" s="11">
        <v>51.94</v>
      </c>
      <c r="E483" s="11"/>
      <c r="F483" s="11">
        <v>52.542372881355902</v>
      </c>
      <c r="G483" s="11">
        <f>Forecast_calculation!D482</f>
        <v>51.524578527949281</v>
      </c>
      <c r="H483" s="13">
        <f>IF((D483=""),"",ABS((D483-'Election result'!$C$3)))</f>
        <v>2.2123607824816816E-2</v>
      </c>
      <c r="I483" s="13" t="str">
        <f>IF((E483=""),"",ABS((E483-'Election result'!$C$3)))</f>
        <v/>
      </c>
      <c r="J483" s="13">
        <f>IF((F483=""),"",ABS((F483-'Election result'!$C$3)))</f>
        <v>0.58024927353108779</v>
      </c>
      <c r="K483" s="13">
        <f>IF((G483=""),"",ABS((G483-'Election result'!$C$3)))</f>
        <v>0.43754507987553382</v>
      </c>
      <c r="L483" s="1"/>
    </row>
    <row r="484" spans="1:12" ht="12" hidden="1" outlineLevel="1">
      <c r="A484" s="1">
        <v>185</v>
      </c>
      <c r="B484" s="1">
        <v>5</v>
      </c>
      <c r="C484" s="8">
        <v>41034</v>
      </c>
      <c r="D484" s="11">
        <v>51.94</v>
      </c>
      <c r="E484" s="11"/>
      <c r="F484" s="11">
        <v>52.542372881355902</v>
      </c>
      <c r="G484" s="11">
        <f>Forecast_calculation!D483</f>
        <v>51.524578527949281</v>
      </c>
      <c r="H484" s="13">
        <f>IF((D484=""),"",ABS((D484-'Election result'!$C$3)))</f>
        <v>2.2123607824816816E-2</v>
      </c>
      <c r="I484" s="13" t="str">
        <f>IF((E484=""),"",ABS((E484-'Election result'!$C$3)))</f>
        <v/>
      </c>
      <c r="J484" s="13">
        <f>IF((F484=""),"",ABS((F484-'Election result'!$C$3)))</f>
        <v>0.58024927353108779</v>
      </c>
      <c r="K484" s="13">
        <f>IF((G484=""),"",ABS((G484-'Election result'!$C$3)))</f>
        <v>0.43754507987553382</v>
      </c>
      <c r="L484" s="1"/>
    </row>
    <row r="485" spans="1:12" ht="12" hidden="1" outlineLevel="1">
      <c r="A485" s="1">
        <v>184</v>
      </c>
      <c r="B485" s="1">
        <v>5</v>
      </c>
      <c r="C485" s="8">
        <v>41035</v>
      </c>
      <c r="D485" s="11">
        <v>51.94</v>
      </c>
      <c r="E485" s="11"/>
      <c r="F485" s="11">
        <v>52.542372881355902</v>
      </c>
      <c r="G485" s="11">
        <f>Forecast_calculation!D484</f>
        <v>51.524578527949281</v>
      </c>
      <c r="H485" s="13">
        <f>IF((D485=""),"",ABS((D485-'Election result'!$C$3)))</f>
        <v>2.2123607824816816E-2</v>
      </c>
      <c r="I485" s="13" t="str">
        <f>IF((E485=""),"",ABS((E485-'Election result'!$C$3)))</f>
        <v/>
      </c>
      <c r="J485" s="13">
        <f>IF((F485=""),"",ABS((F485-'Election result'!$C$3)))</f>
        <v>0.58024927353108779</v>
      </c>
      <c r="K485" s="13">
        <f>IF((G485=""),"",ABS((G485-'Election result'!$C$3)))</f>
        <v>0.43754507987553382</v>
      </c>
      <c r="L485" s="1"/>
    </row>
    <row r="486" spans="1:12" ht="12" hidden="1" outlineLevel="1">
      <c r="A486" s="1">
        <v>183</v>
      </c>
      <c r="B486" s="1">
        <v>5</v>
      </c>
      <c r="C486" s="8">
        <v>41036</v>
      </c>
      <c r="D486" s="11">
        <v>51.94</v>
      </c>
      <c r="E486" s="11"/>
      <c r="F486" s="11">
        <v>52.542372881355902</v>
      </c>
      <c r="G486" s="11">
        <f>Forecast_calculation!D485</f>
        <v>51.833871636231159</v>
      </c>
      <c r="H486" s="13">
        <f>IF((D486=""),"",ABS((D486-'Election result'!$C$3)))</f>
        <v>2.2123607824816816E-2</v>
      </c>
      <c r="I486" s="13" t="str">
        <f>IF((E486=""),"",ABS((E486-'Election result'!$C$3)))</f>
        <v/>
      </c>
      <c r="J486" s="13">
        <f>IF((F486=""),"",ABS((F486-'Election result'!$C$3)))</f>
        <v>0.58024927353108779</v>
      </c>
      <c r="K486" s="13">
        <f>IF((G486=""),"",ABS((G486-'Election result'!$C$3)))</f>
        <v>0.12825197159365587</v>
      </c>
      <c r="L486" s="1"/>
    </row>
    <row r="487" spans="1:12" ht="12" hidden="1" outlineLevel="1">
      <c r="A487" s="1">
        <v>182</v>
      </c>
      <c r="B487" s="1">
        <v>5</v>
      </c>
      <c r="C487" s="8">
        <v>41037</v>
      </c>
      <c r="D487" s="11">
        <v>51.74</v>
      </c>
      <c r="E487" s="11"/>
      <c r="F487" s="11">
        <v>52.542372881355902</v>
      </c>
      <c r="G487" s="11">
        <f>Forecast_calculation!D486</f>
        <v>51.833871636231159</v>
      </c>
      <c r="H487" s="13">
        <f>IF((D487=""),"",ABS((D487-'Election result'!$C$3)))</f>
        <v>0.22212360782481255</v>
      </c>
      <c r="I487" s="13" t="str">
        <f>IF((E487=""),"",ABS((E487-'Election result'!$C$3)))</f>
        <v/>
      </c>
      <c r="J487" s="13">
        <f>IF((F487=""),"",ABS((F487-'Election result'!$C$3)))</f>
        <v>0.58024927353108779</v>
      </c>
      <c r="K487" s="13">
        <f>IF((G487=""),"",ABS((G487-'Election result'!$C$3)))</f>
        <v>0.12825197159365587</v>
      </c>
      <c r="L487" s="1"/>
    </row>
    <row r="488" spans="1:12" ht="12" hidden="1" outlineLevel="1">
      <c r="A488" s="1">
        <v>181</v>
      </c>
      <c r="B488" s="1">
        <v>5</v>
      </c>
      <c r="C488" s="8">
        <v>41038</v>
      </c>
      <c r="D488" s="11">
        <v>51.72</v>
      </c>
      <c r="E488" s="11"/>
      <c r="F488" s="11">
        <v>52.542372881355902</v>
      </c>
      <c r="G488" s="11">
        <f>Forecast_calculation!D487</f>
        <v>51.833871636231159</v>
      </c>
      <c r="H488" s="13">
        <f>IF((D488=""),"",ABS((D488-'Election result'!$C$3)))</f>
        <v>0.24212360782481568</v>
      </c>
      <c r="I488" s="13" t="str">
        <f>IF((E488=""),"",ABS((E488-'Election result'!$C$3)))</f>
        <v/>
      </c>
      <c r="J488" s="13">
        <f>IF((F488=""),"",ABS((F488-'Election result'!$C$3)))</f>
        <v>0.58024927353108779</v>
      </c>
      <c r="K488" s="13">
        <f>IF((G488=""),"",ABS((G488-'Election result'!$C$3)))</f>
        <v>0.12825197159365587</v>
      </c>
      <c r="L488" s="1"/>
    </row>
    <row r="489" spans="1:12" ht="12" hidden="1" outlineLevel="1">
      <c r="A489" s="1">
        <v>180</v>
      </c>
      <c r="B489" s="1">
        <v>5</v>
      </c>
      <c r="C489" s="8">
        <v>41039</v>
      </c>
      <c r="D489" s="11">
        <v>51.76</v>
      </c>
      <c r="E489" s="11"/>
      <c r="F489" s="11">
        <v>53.677932405566601</v>
      </c>
      <c r="G489" s="11">
        <f>Forecast_calculation!D488</f>
        <v>51.833871636231159</v>
      </c>
      <c r="H489" s="13">
        <f>IF((D489=""),"",ABS((D489-'Election result'!$C$3)))</f>
        <v>0.20212360782481653</v>
      </c>
      <c r="I489" s="13" t="str">
        <f>IF((E489=""),"",ABS((E489-'Election result'!$C$3)))</f>
        <v/>
      </c>
      <c r="J489" s="13">
        <f>IF((F489=""),"",ABS((F489-'Election result'!$C$3)))</f>
        <v>1.7158087977417864</v>
      </c>
      <c r="K489" s="13">
        <f>IF((G489=""),"",ABS((G489-'Election result'!$C$3)))</f>
        <v>0.12825197159365587</v>
      </c>
      <c r="L489" s="1"/>
    </row>
    <row r="490" spans="1:12" ht="12" hidden="1" outlineLevel="1">
      <c r="A490" s="1">
        <v>179</v>
      </c>
      <c r="B490" s="1">
        <v>5</v>
      </c>
      <c r="C490" s="8">
        <v>41040</v>
      </c>
      <c r="D490" s="11">
        <v>51.8</v>
      </c>
      <c r="E490" s="11"/>
      <c r="F490" s="11">
        <v>53.677932405566601</v>
      </c>
      <c r="G490" s="11">
        <f>Forecast_calculation!D489</f>
        <v>51.833871636231159</v>
      </c>
      <c r="H490" s="13">
        <f>IF((D490=""),"",ABS((D490-'Election result'!$C$3)))</f>
        <v>0.16212360782481738</v>
      </c>
      <c r="I490" s="13" t="str">
        <f>IF((E490=""),"",ABS((E490-'Election result'!$C$3)))</f>
        <v/>
      </c>
      <c r="J490" s="13">
        <f>IF((F490=""),"",ABS((F490-'Election result'!$C$3)))</f>
        <v>1.7158087977417864</v>
      </c>
      <c r="K490" s="13">
        <f>IF((G490=""),"",ABS((G490-'Election result'!$C$3)))</f>
        <v>0.12825197159365587</v>
      </c>
      <c r="L490" s="1"/>
    </row>
    <row r="491" spans="1:12" ht="12" hidden="1" outlineLevel="1">
      <c r="A491" s="1">
        <v>178</v>
      </c>
      <c r="B491" s="1">
        <v>5</v>
      </c>
      <c r="C491" s="8">
        <v>41041</v>
      </c>
      <c r="D491" s="11">
        <v>51.92</v>
      </c>
      <c r="E491" s="11"/>
      <c r="F491" s="11">
        <v>53.677932405566601</v>
      </c>
      <c r="G491" s="11">
        <f>Forecast_calculation!D490</f>
        <v>51.833871636231159</v>
      </c>
      <c r="H491" s="13">
        <f>IF((D491=""),"",ABS((D491-'Election result'!$C$3)))</f>
        <v>4.2123607824812836E-2</v>
      </c>
      <c r="I491" s="13" t="str">
        <f>IF((E491=""),"",ABS((E491-'Election result'!$C$3)))</f>
        <v/>
      </c>
      <c r="J491" s="13">
        <f>IF((F491=""),"",ABS((F491-'Election result'!$C$3)))</f>
        <v>1.7158087977417864</v>
      </c>
      <c r="K491" s="13">
        <f>IF((G491=""),"",ABS((G491-'Election result'!$C$3)))</f>
        <v>0.12825197159365587</v>
      </c>
      <c r="L491" s="1"/>
    </row>
    <row r="492" spans="1:12" ht="12" hidden="1" outlineLevel="1">
      <c r="A492" s="1">
        <v>177</v>
      </c>
      <c r="B492" s="1">
        <v>5</v>
      </c>
      <c r="C492" s="8">
        <v>41042</v>
      </c>
      <c r="D492" s="11">
        <v>51.96</v>
      </c>
      <c r="E492" s="11"/>
      <c r="F492" s="11">
        <v>53.677932405566601</v>
      </c>
      <c r="G492" s="11">
        <f>Forecast_calculation!D491</f>
        <v>51.833871636231159</v>
      </c>
      <c r="H492" s="13">
        <f>IF((D492=""),"",ABS((D492-'Election result'!$C$3)))</f>
        <v>2.1236078248136891E-3</v>
      </c>
      <c r="I492" s="13" t="str">
        <f>IF((E492=""),"",ABS((E492-'Election result'!$C$3)))</f>
        <v/>
      </c>
      <c r="J492" s="13">
        <f>IF((F492=""),"",ABS((F492-'Election result'!$C$3)))</f>
        <v>1.7158087977417864</v>
      </c>
      <c r="K492" s="13">
        <f>IF((G492=""),"",ABS((G492-'Election result'!$C$3)))</f>
        <v>0.12825197159365587</v>
      </c>
      <c r="L492" s="1"/>
    </row>
    <row r="493" spans="1:12" ht="12" hidden="1" outlineLevel="1">
      <c r="A493" s="1">
        <v>176</v>
      </c>
      <c r="B493" s="1">
        <v>5</v>
      </c>
      <c r="C493" s="8">
        <v>41043</v>
      </c>
      <c r="D493" s="11">
        <v>52.04</v>
      </c>
      <c r="E493" s="11"/>
      <c r="F493" s="11">
        <v>53.677932405566601</v>
      </c>
      <c r="G493" s="11">
        <f>Forecast_calculation!D492</f>
        <v>51.833871636231159</v>
      </c>
      <c r="H493" s="13">
        <f>IF((D493=""),"",ABS((D493-'Election result'!$C$3)))</f>
        <v>7.7876392175184606E-2</v>
      </c>
      <c r="I493" s="13" t="str">
        <f>IF((E493=""),"",ABS((E493-'Election result'!$C$3)))</f>
        <v/>
      </c>
      <c r="J493" s="13">
        <f>IF((F493=""),"",ABS((F493-'Election result'!$C$3)))</f>
        <v>1.7158087977417864</v>
      </c>
      <c r="K493" s="13">
        <f>IF((G493=""),"",ABS((G493-'Election result'!$C$3)))</f>
        <v>0.12825197159365587</v>
      </c>
      <c r="L493" s="1"/>
    </row>
    <row r="494" spans="1:12" ht="12" hidden="1" outlineLevel="1">
      <c r="A494" s="1">
        <v>175</v>
      </c>
      <c r="B494" s="1">
        <v>5</v>
      </c>
      <c r="C494" s="8">
        <v>41044</v>
      </c>
      <c r="D494" s="11">
        <v>52.06</v>
      </c>
      <c r="E494" s="11"/>
      <c r="F494" s="11">
        <v>53.677932405566601</v>
      </c>
      <c r="G494" s="11">
        <f>Forecast_calculation!D493</f>
        <v>51.833871636231159</v>
      </c>
      <c r="H494" s="13">
        <f>IF((D494=""),"",ABS((D494-'Election result'!$C$3)))</f>
        <v>9.7876392175187732E-2</v>
      </c>
      <c r="I494" s="13" t="str">
        <f>IF((E494=""),"",ABS((E494-'Election result'!$C$3)))</f>
        <v/>
      </c>
      <c r="J494" s="13">
        <f>IF((F494=""),"",ABS((F494-'Election result'!$C$3)))</f>
        <v>1.7158087977417864</v>
      </c>
      <c r="K494" s="13">
        <f>IF((G494=""),"",ABS((G494-'Election result'!$C$3)))</f>
        <v>0.12825197159365587</v>
      </c>
      <c r="L494" s="1"/>
    </row>
    <row r="495" spans="1:12" ht="12" hidden="1" outlineLevel="1">
      <c r="A495" s="1">
        <v>174</v>
      </c>
      <c r="B495" s="1">
        <v>5</v>
      </c>
      <c r="C495" s="8">
        <v>41045</v>
      </c>
      <c r="D495" s="11">
        <v>52.16</v>
      </c>
      <c r="E495" s="11"/>
      <c r="F495" s="11">
        <v>53.677932405566601</v>
      </c>
      <c r="G495" s="11">
        <f>Forecast_calculation!D494</f>
        <v>51.833871636231159</v>
      </c>
      <c r="H495" s="13">
        <f>IF((D495=""),"",ABS((D495-'Election result'!$C$3)))</f>
        <v>0.19787639217518205</v>
      </c>
      <c r="I495" s="13" t="str">
        <f>IF((E495=""),"",ABS((E495-'Election result'!$C$3)))</f>
        <v/>
      </c>
      <c r="J495" s="13">
        <f>IF((F495=""),"",ABS((F495-'Election result'!$C$3)))</f>
        <v>1.7158087977417864</v>
      </c>
      <c r="K495" s="13">
        <f>IF((G495=""),"",ABS((G495-'Election result'!$C$3)))</f>
        <v>0.12825197159365587</v>
      </c>
      <c r="L495" s="1"/>
    </row>
    <row r="496" spans="1:12" ht="12" hidden="1" outlineLevel="1">
      <c r="A496" s="1">
        <v>173</v>
      </c>
      <c r="B496" s="1">
        <v>5</v>
      </c>
      <c r="C496" s="8">
        <v>41046</v>
      </c>
      <c r="D496" s="11">
        <v>52.14</v>
      </c>
      <c r="E496" s="11"/>
      <c r="F496" s="11">
        <v>53.118712273641897</v>
      </c>
      <c r="G496" s="11">
        <f>Forecast_calculation!D495</f>
        <v>51.833871636231159</v>
      </c>
      <c r="H496" s="13">
        <f>IF((D496=""),"",ABS((D496-'Election result'!$C$3)))</f>
        <v>0.17787639217518603</v>
      </c>
      <c r="I496" s="13" t="str">
        <f>IF((E496=""),"",ABS((E496-'Election result'!$C$3)))</f>
        <v/>
      </c>
      <c r="J496" s="13">
        <f>IF((F496=""),"",ABS((F496-'Election result'!$C$3)))</f>
        <v>1.1565886658170825</v>
      </c>
      <c r="K496" s="13">
        <f>IF((G496=""),"",ABS((G496-'Election result'!$C$3)))</f>
        <v>0.12825197159365587</v>
      </c>
      <c r="L496" s="1"/>
    </row>
    <row r="497" spans="1:12" ht="12" hidden="1" outlineLevel="1">
      <c r="A497" s="1">
        <v>172</v>
      </c>
      <c r="B497" s="1">
        <v>5</v>
      </c>
      <c r="C497" s="8">
        <v>41047</v>
      </c>
      <c r="D497" s="11">
        <v>52.12</v>
      </c>
      <c r="E497" s="11"/>
      <c r="F497" s="11">
        <v>53.118712273641897</v>
      </c>
      <c r="G497" s="11">
        <f>Forecast_calculation!D496</f>
        <v>51.833871636231159</v>
      </c>
      <c r="H497" s="13">
        <f>IF((D497=""),"",ABS((D497-'Election result'!$C$3)))</f>
        <v>0.1578763921751829</v>
      </c>
      <c r="I497" s="13" t="str">
        <f>IF((E497=""),"",ABS((E497-'Election result'!$C$3)))</f>
        <v/>
      </c>
      <c r="J497" s="13">
        <f>IF((F497=""),"",ABS((F497-'Election result'!$C$3)))</f>
        <v>1.1565886658170825</v>
      </c>
      <c r="K497" s="13">
        <f>IF((G497=""),"",ABS((G497-'Election result'!$C$3)))</f>
        <v>0.12825197159365587</v>
      </c>
      <c r="L497" s="1"/>
    </row>
    <row r="498" spans="1:12" ht="12" hidden="1" outlineLevel="1">
      <c r="A498" s="1">
        <v>171</v>
      </c>
      <c r="B498" s="1">
        <v>5</v>
      </c>
      <c r="C498" s="8">
        <v>41048</v>
      </c>
      <c r="D498" s="11">
        <v>52.1</v>
      </c>
      <c r="E498" s="11"/>
      <c r="F498" s="11">
        <v>53.118712273641897</v>
      </c>
      <c r="G498" s="11">
        <f>Forecast_calculation!D497</f>
        <v>51.833871636231159</v>
      </c>
      <c r="H498" s="13">
        <f>IF((D498=""),"",ABS((D498-'Election result'!$C$3)))</f>
        <v>0.13787639217518688</v>
      </c>
      <c r="I498" s="13" t="str">
        <f>IF((E498=""),"",ABS((E498-'Election result'!$C$3)))</f>
        <v/>
      </c>
      <c r="J498" s="13">
        <f>IF((F498=""),"",ABS((F498-'Election result'!$C$3)))</f>
        <v>1.1565886658170825</v>
      </c>
      <c r="K498" s="13">
        <f>IF((G498=""),"",ABS((G498-'Election result'!$C$3)))</f>
        <v>0.12825197159365587</v>
      </c>
      <c r="L498" s="1"/>
    </row>
    <row r="499" spans="1:12" ht="12" hidden="1" outlineLevel="1">
      <c r="A499" s="1">
        <v>170</v>
      </c>
      <c r="B499" s="1">
        <v>5</v>
      </c>
      <c r="C499" s="8">
        <v>41049</v>
      </c>
      <c r="D499" s="11">
        <v>52.04</v>
      </c>
      <c r="E499" s="11"/>
      <c r="F499" s="11">
        <v>52.432969215491603</v>
      </c>
      <c r="G499" s="11">
        <f>Forecast_calculation!D498</f>
        <v>51.803064984071483</v>
      </c>
      <c r="H499" s="13">
        <f>IF((D499=""),"",ABS((D499-'Election result'!$C$3)))</f>
        <v>7.7876392175184606E-2</v>
      </c>
      <c r="I499" s="13" t="str">
        <f>IF((E499=""),"",ABS((E499-'Election result'!$C$3)))</f>
        <v/>
      </c>
      <c r="J499" s="13">
        <f>IF((F499=""),"",ABS((F499-'Election result'!$C$3)))</f>
        <v>0.47084560766678862</v>
      </c>
      <c r="K499" s="13">
        <f>IF((G499=""),"",ABS((G499-'Election result'!$C$3)))</f>
        <v>0.15905862375333157</v>
      </c>
      <c r="L499" s="1"/>
    </row>
    <row r="500" spans="1:12" ht="12" hidden="1" outlineLevel="1">
      <c r="A500" s="1">
        <v>169</v>
      </c>
      <c r="B500" s="1">
        <v>5</v>
      </c>
      <c r="C500" s="8">
        <v>41050</v>
      </c>
      <c r="D500" s="11">
        <v>52.02</v>
      </c>
      <c r="E500" s="11"/>
      <c r="F500" s="11">
        <v>52.432969215491603</v>
      </c>
      <c r="G500" s="11">
        <f>Forecast_calculation!D499</f>
        <v>51.803064984071483</v>
      </c>
      <c r="H500" s="13">
        <f>IF((D500=""),"",ABS((D500-'Election result'!$C$3)))</f>
        <v>5.7876392175188585E-2</v>
      </c>
      <c r="I500" s="13" t="str">
        <f>IF((E500=""),"",ABS((E500-'Election result'!$C$3)))</f>
        <v/>
      </c>
      <c r="J500" s="13">
        <f>IF((F500=""),"",ABS((F500-'Election result'!$C$3)))</f>
        <v>0.47084560766678862</v>
      </c>
      <c r="K500" s="13">
        <f>IF((G500=""),"",ABS((G500-'Election result'!$C$3)))</f>
        <v>0.15905862375333157</v>
      </c>
      <c r="L500" s="1"/>
    </row>
    <row r="501" spans="1:12" ht="12" hidden="1" outlineLevel="1">
      <c r="A501" s="1">
        <v>168</v>
      </c>
      <c r="B501" s="1">
        <v>5</v>
      </c>
      <c r="C501" s="8">
        <v>41051</v>
      </c>
      <c r="D501" s="11">
        <v>51.98</v>
      </c>
      <c r="E501" s="11"/>
      <c r="F501" s="11">
        <v>52.277227722772302</v>
      </c>
      <c r="G501" s="11">
        <f>Forecast_calculation!D500</f>
        <v>51.803064984071483</v>
      </c>
      <c r="H501" s="13">
        <f>IF((D501=""),"",ABS((D501-'Election result'!$C$3)))</f>
        <v>1.7876392175182332E-2</v>
      </c>
      <c r="I501" s="13" t="str">
        <f>IF((E501=""),"",ABS((E501-'Election result'!$C$3)))</f>
        <v/>
      </c>
      <c r="J501" s="13">
        <f>IF((F501=""),"",ABS((F501-'Election result'!$C$3)))</f>
        <v>0.3151041149474878</v>
      </c>
      <c r="K501" s="13">
        <f>IF((G501=""),"",ABS((G501-'Election result'!$C$3)))</f>
        <v>0.15905862375333157</v>
      </c>
      <c r="L501" s="1"/>
    </row>
    <row r="502" spans="1:12" ht="12" hidden="1" outlineLevel="1">
      <c r="A502" s="1">
        <v>167</v>
      </c>
      <c r="B502" s="1">
        <v>5</v>
      </c>
      <c r="C502" s="8">
        <v>41052</v>
      </c>
      <c r="D502" s="11">
        <v>51.96</v>
      </c>
      <c r="E502" s="11"/>
      <c r="F502" s="11">
        <v>52.277227722772302</v>
      </c>
      <c r="G502" s="11">
        <f>Forecast_calculation!D501</f>
        <v>51.803064984071483</v>
      </c>
      <c r="H502" s="13">
        <f>IF((D502=""),"",ABS((D502-'Election result'!$C$3)))</f>
        <v>2.1236078248136891E-3</v>
      </c>
      <c r="I502" s="13" t="str">
        <f>IF((E502=""),"",ABS((E502-'Election result'!$C$3)))</f>
        <v/>
      </c>
      <c r="J502" s="13">
        <f>IF((F502=""),"",ABS((F502-'Election result'!$C$3)))</f>
        <v>0.3151041149474878</v>
      </c>
      <c r="K502" s="13">
        <f>IF((G502=""),"",ABS((G502-'Election result'!$C$3)))</f>
        <v>0.15905862375333157</v>
      </c>
      <c r="L502" s="1"/>
    </row>
    <row r="503" spans="1:12" ht="12" hidden="1" outlineLevel="1">
      <c r="A503" s="1">
        <v>166</v>
      </c>
      <c r="B503" s="1">
        <v>5</v>
      </c>
      <c r="C503" s="8">
        <v>41053</v>
      </c>
      <c r="D503" s="11">
        <v>51.99</v>
      </c>
      <c r="E503" s="11"/>
      <c r="F503" s="11">
        <v>52.277227722772302</v>
      </c>
      <c r="G503" s="11">
        <f>Forecast_calculation!D502</f>
        <v>51.803064984071483</v>
      </c>
      <c r="H503" s="13">
        <f>IF((D503=""),"",ABS((D503-'Election result'!$C$3)))</f>
        <v>2.7876392175187448E-2</v>
      </c>
      <c r="I503" s="13" t="str">
        <f>IF((E503=""),"",ABS((E503-'Election result'!$C$3)))</f>
        <v/>
      </c>
      <c r="J503" s="13">
        <f>IF((F503=""),"",ABS((F503-'Election result'!$C$3)))</f>
        <v>0.3151041149474878</v>
      </c>
      <c r="K503" s="13">
        <f>IF((G503=""),"",ABS((G503-'Election result'!$C$3)))</f>
        <v>0.15905862375333157</v>
      </c>
      <c r="L503" s="1"/>
    </row>
    <row r="504" spans="1:12" ht="12" hidden="1" outlineLevel="1">
      <c r="A504" s="1">
        <v>165</v>
      </c>
      <c r="B504" s="1">
        <v>5</v>
      </c>
      <c r="C504" s="8">
        <v>41054</v>
      </c>
      <c r="D504" s="11">
        <v>51.93</v>
      </c>
      <c r="E504" s="11"/>
      <c r="F504" s="11">
        <v>52.277227722772302</v>
      </c>
      <c r="G504" s="11">
        <f>Forecast_calculation!D503</f>
        <v>51.803064984071483</v>
      </c>
      <c r="H504" s="13">
        <f>IF((D504=""),"",ABS((D504-'Election result'!$C$3)))</f>
        <v>3.2123607824814826E-2</v>
      </c>
      <c r="I504" s="13" t="str">
        <f>IF((E504=""),"",ABS((E504-'Election result'!$C$3)))</f>
        <v/>
      </c>
      <c r="J504" s="13">
        <f>IF((F504=""),"",ABS((F504-'Election result'!$C$3)))</f>
        <v>0.3151041149474878</v>
      </c>
      <c r="K504" s="13">
        <f>IF((G504=""),"",ABS((G504-'Election result'!$C$3)))</f>
        <v>0.15905862375333157</v>
      </c>
      <c r="L504" s="1"/>
    </row>
    <row r="505" spans="1:12" ht="12" hidden="1" outlineLevel="1">
      <c r="A505" s="1">
        <v>164</v>
      </c>
      <c r="B505" s="1">
        <v>5</v>
      </c>
      <c r="C505" s="8">
        <v>41055</v>
      </c>
      <c r="D505" s="11">
        <v>51.91</v>
      </c>
      <c r="E505" s="11"/>
      <c r="F505" s="11">
        <v>52.277227722772302</v>
      </c>
      <c r="G505" s="11">
        <f>Forecast_calculation!D504</f>
        <v>51.803064984071483</v>
      </c>
      <c r="H505" s="13">
        <f>IF((D505=""),"",ABS((D505-'Election result'!$C$3)))</f>
        <v>5.2123607824817952E-2</v>
      </c>
      <c r="I505" s="13" t="str">
        <f>IF((E505=""),"",ABS((E505-'Election result'!$C$3)))</f>
        <v/>
      </c>
      <c r="J505" s="13">
        <f>IF((F505=""),"",ABS((F505-'Election result'!$C$3)))</f>
        <v>0.3151041149474878</v>
      </c>
      <c r="K505" s="13">
        <f>IF((G505=""),"",ABS((G505-'Election result'!$C$3)))</f>
        <v>0.15905862375333157</v>
      </c>
      <c r="L505" s="1"/>
    </row>
    <row r="506" spans="1:12" ht="12" hidden="1" outlineLevel="1">
      <c r="A506" s="1">
        <v>163</v>
      </c>
      <c r="B506" s="1">
        <v>5</v>
      </c>
      <c r="C506" s="8">
        <v>41056</v>
      </c>
      <c r="D506" s="11">
        <v>51.91</v>
      </c>
      <c r="E506" s="11"/>
      <c r="F506" s="11">
        <v>52.277227722772302</v>
      </c>
      <c r="G506" s="11">
        <f>Forecast_calculation!D505</f>
        <v>51.803064984071483</v>
      </c>
      <c r="H506" s="13">
        <f>IF((D506=""),"",ABS((D506-'Election result'!$C$3)))</f>
        <v>5.2123607824817952E-2</v>
      </c>
      <c r="I506" s="13" t="str">
        <f>IF((E506=""),"",ABS((E506-'Election result'!$C$3)))</f>
        <v/>
      </c>
      <c r="J506" s="13">
        <f>IF((F506=""),"",ABS((F506-'Election result'!$C$3)))</f>
        <v>0.3151041149474878</v>
      </c>
      <c r="K506" s="13">
        <f>IF((G506=""),"",ABS((G506-'Election result'!$C$3)))</f>
        <v>0.15905862375333157</v>
      </c>
      <c r="L506" s="1"/>
    </row>
    <row r="507" spans="1:12" ht="12" hidden="1" outlineLevel="1">
      <c r="A507" s="1">
        <v>162</v>
      </c>
      <c r="B507" s="1">
        <v>5</v>
      </c>
      <c r="C507" s="8">
        <v>41057</v>
      </c>
      <c r="D507" s="11">
        <v>51.91</v>
      </c>
      <c r="E507" s="11"/>
      <c r="F507" s="11">
        <v>52.277227722772302</v>
      </c>
      <c r="G507" s="11">
        <f>Forecast_calculation!D506</f>
        <v>51.803064984071483</v>
      </c>
      <c r="H507" s="13">
        <f>IF((D507=""),"",ABS((D507-'Election result'!$C$3)))</f>
        <v>5.2123607824817952E-2</v>
      </c>
      <c r="I507" s="13" t="str">
        <f>IF((E507=""),"",ABS((E507-'Election result'!$C$3)))</f>
        <v/>
      </c>
      <c r="J507" s="13">
        <f>IF((F507=""),"",ABS((F507-'Election result'!$C$3)))</f>
        <v>0.3151041149474878</v>
      </c>
      <c r="K507" s="13">
        <f>IF((G507=""),"",ABS((G507-'Election result'!$C$3)))</f>
        <v>0.15905862375333157</v>
      </c>
      <c r="L507" s="1"/>
    </row>
    <row r="508" spans="1:12" ht="12" hidden="1" outlineLevel="1">
      <c r="A508" s="1">
        <v>161</v>
      </c>
      <c r="B508" s="1">
        <v>5</v>
      </c>
      <c r="C508" s="8">
        <v>41058</v>
      </c>
      <c r="D508" s="11">
        <v>51.91</v>
      </c>
      <c r="E508" s="11"/>
      <c r="F508" s="11">
        <v>52.277227722772302</v>
      </c>
      <c r="G508" s="11">
        <f>Forecast_calculation!D507</f>
        <v>51.803064984071483</v>
      </c>
      <c r="H508" s="13">
        <f>IF((D508=""),"",ABS((D508-'Election result'!$C$3)))</f>
        <v>5.2123607824817952E-2</v>
      </c>
      <c r="I508" s="13" t="str">
        <f>IF((E508=""),"",ABS((E508-'Election result'!$C$3)))</f>
        <v/>
      </c>
      <c r="J508" s="13">
        <f>IF((F508=""),"",ABS((F508-'Election result'!$C$3)))</f>
        <v>0.3151041149474878</v>
      </c>
      <c r="K508" s="13">
        <f>IF((G508=""),"",ABS((G508-'Election result'!$C$3)))</f>
        <v>0.15905862375333157</v>
      </c>
      <c r="L508" s="1"/>
    </row>
    <row r="509" spans="1:12" ht="12" hidden="1" outlineLevel="1">
      <c r="A509" s="1">
        <v>160</v>
      </c>
      <c r="B509" s="1">
        <v>5</v>
      </c>
      <c r="C509" s="8">
        <v>41059</v>
      </c>
      <c r="D509" s="11">
        <v>51.91</v>
      </c>
      <c r="E509" s="11"/>
      <c r="F509" s="11">
        <v>52.277227722772302</v>
      </c>
      <c r="G509" s="11">
        <f>Forecast_calculation!D508</f>
        <v>51.803064984071483</v>
      </c>
      <c r="H509" s="13">
        <f>IF((D509=""),"",ABS((D509-'Election result'!$C$3)))</f>
        <v>5.2123607824817952E-2</v>
      </c>
      <c r="I509" s="13" t="str">
        <f>IF((E509=""),"",ABS((E509-'Election result'!$C$3)))</f>
        <v/>
      </c>
      <c r="J509" s="13">
        <f>IF((F509=""),"",ABS((F509-'Election result'!$C$3)))</f>
        <v>0.3151041149474878</v>
      </c>
      <c r="K509" s="13">
        <f>IF((G509=""),"",ABS((G509-'Election result'!$C$3)))</f>
        <v>0.15905862375333157</v>
      </c>
      <c r="L509" s="1"/>
    </row>
    <row r="510" spans="1:12" ht="12" collapsed="1">
      <c r="A510" s="1">
        <v>159</v>
      </c>
      <c r="B510" s="1">
        <v>5</v>
      </c>
      <c r="C510" s="8">
        <v>41060</v>
      </c>
      <c r="D510" s="11">
        <v>51.75</v>
      </c>
      <c r="E510" s="11">
        <v>51.162790697674403</v>
      </c>
      <c r="F510" s="11">
        <v>52.277227722772302</v>
      </c>
      <c r="G510" s="11">
        <f>Forecast_calculation!D509</f>
        <v>51.480789556646648</v>
      </c>
      <c r="H510" s="13">
        <f>IF((D510=""),"",ABS((D510-'Election result'!$C$3)))</f>
        <v>0.21212360782481454</v>
      </c>
      <c r="I510" s="13">
        <f>IF((E510=""),"",ABS((E510-'Election result'!$C$3)))</f>
        <v>0.79933291015041164</v>
      </c>
      <c r="J510" s="13">
        <f>IF((F510=""),"",ABS((F510-'Election result'!$C$3)))</f>
        <v>0.3151041149474878</v>
      </c>
      <c r="K510" s="13">
        <f>IF((G510=""),"",ABS((G510-'Election result'!$C$3)))</f>
        <v>0.48133405117816608</v>
      </c>
      <c r="L510" s="1"/>
    </row>
    <row r="511" spans="1:12" ht="12">
      <c r="A511" s="1">
        <v>158</v>
      </c>
      <c r="B511" s="1">
        <v>6</v>
      </c>
      <c r="C511" s="8">
        <v>41061</v>
      </c>
      <c r="D511" s="11">
        <v>51.73</v>
      </c>
      <c r="E511" s="11">
        <v>50.8594539939333</v>
      </c>
      <c r="F511" s="11">
        <v>52.277227722772302</v>
      </c>
      <c r="G511" s="11">
        <f>Forecast_calculation!D510</f>
        <v>51.480789556646648</v>
      </c>
      <c r="H511" s="13">
        <f>IF((D511=""),"",ABS((D511-'Election result'!$C$3)))</f>
        <v>0.23212360782481767</v>
      </c>
      <c r="I511" s="13">
        <f>IF((E511=""),"",ABS((E511-'Election result'!$C$3)))</f>
        <v>1.1026696138915142</v>
      </c>
      <c r="J511" s="13">
        <f>IF((F511=""),"",ABS((F511-'Election result'!$C$3)))</f>
        <v>0.3151041149474878</v>
      </c>
      <c r="K511" s="13">
        <f>IF((G511=""),"",ABS((G511-'Election result'!$C$3)))</f>
        <v>0.48133405117816608</v>
      </c>
      <c r="L511" s="1"/>
    </row>
    <row r="512" spans="1:12" ht="12">
      <c r="A512" s="1">
        <v>157</v>
      </c>
      <c r="B512" s="1">
        <v>6</v>
      </c>
      <c r="C512" s="8">
        <v>41062</v>
      </c>
      <c r="D512" s="11">
        <v>51.73</v>
      </c>
      <c r="E512" s="11">
        <v>50.8594539939333</v>
      </c>
      <c r="F512" s="11">
        <v>52.277227722772302</v>
      </c>
      <c r="G512" s="11">
        <f>Forecast_calculation!D511</f>
        <v>51.480789556646648</v>
      </c>
      <c r="H512" s="13">
        <f>IF((D512=""),"",ABS((D512-'Election result'!$C$3)))</f>
        <v>0.23212360782481767</v>
      </c>
      <c r="I512" s="13">
        <f>IF((E512=""),"",ABS((E512-'Election result'!$C$3)))</f>
        <v>1.1026696138915142</v>
      </c>
      <c r="J512" s="13">
        <f>IF((F512=""),"",ABS((F512-'Election result'!$C$3)))</f>
        <v>0.3151041149474878</v>
      </c>
      <c r="K512" s="13">
        <f>IF((G512=""),"",ABS((G512-'Election result'!$C$3)))</f>
        <v>0.48133405117816608</v>
      </c>
      <c r="L512" s="1"/>
    </row>
    <row r="513" spans="1:12" ht="12">
      <c r="A513" s="1">
        <v>156</v>
      </c>
      <c r="B513" s="1">
        <v>6</v>
      </c>
      <c r="C513" s="8">
        <v>41063</v>
      </c>
      <c r="D513" s="11">
        <v>51.77</v>
      </c>
      <c r="E513" s="11">
        <v>50.809716599190303</v>
      </c>
      <c r="F513" s="11">
        <v>52.277227722772302</v>
      </c>
      <c r="G513" s="11">
        <f>Forecast_calculation!D512</f>
        <v>51.480789556646648</v>
      </c>
      <c r="H513" s="13">
        <f>IF((D513=""),"",ABS((D513-'Election result'!$C$3)))</f>
        <v>0.19212360782481142</v>
      </c>
      <c r="I513" s="13">
        <f>IF((E513=""),"",ABS((E513-'Election result'!$C$3)))</f>
        <v>1.152407008634512</v>
      </c>
      <c r="J513" s="13">
        <f>IF((F513=""),"",ABS((F513-'Election result'!$C$3)))</f>
        <v>0.3151041149474878</v>
      </c>
      <c r="K513" s="13">
        <f>IF((G513=""),"",ABS((G513-'Election result'!$C$3)))</f>
        <v>0.48133405117816608</v>
      </c>
      <c r="L513" s="1"/>
    </row>
    <row r="514" spans="1:12" ht="12">
      <c r="A514" s="1">
        <v>155</v>
      </c>
      <c r="B514" s="1">
        <v>6</v>
      </c>
      <c r="C514" s="8">
        <v>41064</v>
      </c>
      <c r="D514" s="11">
        <v>51.77</v>
      </c>
      <c r="E514" s="11">
        <v>50.8594539939333</v>
      </c>
      <c r="F514" s="11">
        <v>52.277227722772302</v>
      </c>
      <c r="G514" s="11">
        <f>Forecast_calculation!D513</f>
        <v>51.480789556646648</v>
      </c>
      <c r="H514" s="13">
        <f>IF((D514=""),"",ABS((D514-'Election result'!$C$3)))</f>
        <v>0.19212360782481142</v>
      </c>
      <c r="I514" s="13">
        <f>IF((E514=""),"",ABS((E514-'Election result'!$C$3)))</f>
        <v>1.1026696138915142</v>
      </c>
      <c r="J514" s="13">
        <f>IF((F514=""),"",ABS((F514-'Election result'!$C$3)))</f>
        <v>0.3151041149474878</v>
      </c>
      <c r="K514" s="13">
        <f>IF((G514=""),"",ABS((G514-'Election result'!$C$3)))</f>
        <v>0.48133405117816608</v>
      </c>
      <c r="L514" s="1"/>
    </row>
    <row r="515" spans="1:12" ht="12">
      <c r="A515" s="1">
        <v>154</v>
      </c>
      <c r="B515" s="1">
        <v>6</v>
      </c>
      <c r="C515" s="8">
        <v>41065</v>
      </c>
      <c r="D515" s="11">
        <v>51.63</v>
      </c>
      <c r="E515" s="11">
        <v>50.8594539939333</v>
      </c>
      <c r="F515" s="11">
        <v>52.277227722772302</v>
      </c>
      <c r="G515" s="11">
        <f>Forecast_calculation!D514</f>
        <v>51.018905630829124</v>
      </c>
      <c r="H515" s="13">
        <f>IF((D515=""),"",ABS((D515-'Election result'!$C$3)))</f>
        <v>0.33212360782481198</v>
      </c>
      <c r="I515" s="13">
        <f>IF((E515=""),"",ABS((E515-'Election result'!$C$3)))</f>
        <v>1.1026696138915142</v>
      </c>
      <c r="J515" s="13">
        <f>IF((F515=""),"",ABS((F515-'Election result'!$C$3)))</f>
        <v>0.3151041149474878</v>
      </c>
      <c r="K515" s="13">
        <f>IF((G515=""),"",ABS((G515-'Election result'!$C$3)))</f>
        <v>0.94321797699569032</v>
      </c>
      <c r="L515" s="1"/>
    </row>
    <row r="516" spans="1:12" ht="12">
      <c r="A516" s="1">
        <v>153</v>
      </c>
      <c r="B516" s="1">
        <v>6</v>
      </c>
      <c r="C516" s="8">
        <v>41066</v>
      </c>
      <c r="D516" s="11">
        <v>51.63</v>
      </c>
      <c r="E516" s="11">
        <v>51.061678463093997</v>
      </c>
      <c r="F516" s="11">
        <v>52.277227722772302</v>
      </c>
      <c r="G516" s="11">
        <f>Forecast_calculation!D515</f>
        <v>51.018905630829124</v>
      </c>
      <c r="H516" s="13">
        <f>IF((D516=""),"",ABS((D516-'Election result'!$C$3)))</f>
        <v>0.33212360782481198</v>
      </c>
      <c r="I516" s="13">
        <f>IF((E516=""),"",ABS((E516-'Election result'!$C$3)))</f>
        <v>0.90044514473081705</v>
      </c>
      <c r="J516" s="13">
        <f>IF((F516=""),"",ABS((F516-'Election result'!$C$3)))</f>
        <v>0.3151041149474878</v>
      </c>
      <c r="K516" s="13">
        <f>IF((G516=""),"",ABS((G516-'Election result'!$C$3)))</f>
        <v>0.94321797699569032</v>
      </c>
      <c r="L516" s="1"/>
    </row>
    <row r="517" spans="1:12" ht="12">
      <c r="A517" s="1">
        <v>152</v>
      </c>
      <c r="B517" s="1">
        <v>6</v>
      </c>
      <c r="C517" s="8">
        <v>41067</v>
      </c>
      <c r="D517" s="11">
        <v>51.61</v>
      </c>
      <c r="E517" s="11">
        <v>51.061678463093997</v>
      </c>
      <c r="F517" s="11">
        <v>52.277227722772302</v>
      </c>
      <c r="G517" s="11">
        <f>Forecast_calculation!D516</f>
        <v>51.018905630829124</v>
      </c>
      <c r="H517" s="13">
        <f>IF((D517=""),"",ABS((D517-'Election result'!$C$3)))</f>
        <v>0.35212360782481511</v>
      </c>
      <c r="I517" s="13">
        <f>IF((E517=""),"",ABS((E517-'Election result'!$C$3)))</f>
        <v>0.90044514473081705</v>
      </c>
      <c r="J517" s="13">
        <f>IF((F517=""),"",ABS((F517-'Election result'!$C$3)))</f>
        <v>0.3151041149474878</v>
      </c>
      <c r="K517" s="13">
        <f>IF((G517=""),"",ABS((G517-'Election result'!$C$3)))</f>
        <v>0.94321797699569032</v>
      </c>
      <c r="L517" s="1"/>
    </row>
    <row r="518" spans="1:12" ht="12">
      <c r="A518" s="1">
        <v>151</v>
      </c>
      <c r="B518" s="1">
        <v>6</v>
      </c>
      <c r="C518" s="8">
        <v>41068</v>
      </c>
      <c r="D518" s="11">
        <v>51.69</v>
      </c>
      <c r="E518" s="11">
        <v>51.061678463093997</v>
      </c>
      <c r="F518" s="11">
        <v>52.277227722772302</v>
      </c>
      <c r="G518" s="11">
        <f>Forecast_calculation!D517</f>
        <v>51.018905630829124</v>
      </c>
      <c r="H518" s="13">
        <f>IF((D518=""),"",ABS((D518-'Election result'!$C$3)))</f>
        <v>0.27212360782481682</v>
      </c>
      <c r="I518" s="13">
        <f>IF((E518=""),"",ABS((E518-'Election result'!$C$3)))</f>
        <v>0.90044514473081705</v>
      </c>
      <c r="J518" s="13">
        <f>IF((F518=""),"",ABS((F518-'Election result'!$C$3)))</f>
        <v>0.3151041149474878</v>
      </c>
      <c r="K518" s="13">
        <f>IF((G518=""),"",ABS((G518-'Election result'!$C$3)))</f>
        <v>0.94321797699569032</v>
      </c>
      <c r="L518" s="1"/>
    </row>
    <row r="519" spans="1:12" ht="12">
      <c r="A519" s="1">
        <v>150</v>
      </c>
      <c r="B519" s="1">
        <v>6</v>
      </c>
      <c r="C519" s="8">
        <v>41069</v>
      </c>
      <c r="D519" s="11">
        <v>51.69</v>
      </c>
      <c r="E519" s="11">
        <v>51.061678463093997</v>
      </c>
      <c r="F519" s="11">
        <v>52.277227722772302</v>
      </c>
      <c r="G519" s="11">
        <f>Forecast_calculation!D518</f>
        <v>51.018905630829124</v>
      </c>
      <c r="H519" s="13">
        <f>IF((D519=""),"",ABS((D519-'Election result'!$C$3)))</f>
        <v>0.27212360782481682</v>
      </c>
      <c r="I519" s="13">
        <f>IF((E519=""),"",ABS((E519-'Election result'!$C$3)))</f>
        <v>0.90044514473081705</v>
      </c>
      <c r="J519" s="13">
        <f>IF((F519=""),"",ABS((F519-'Election result'!$C$3)))</f>
        <v>0.3151041149474878</v>
      </c>
      <c r="K519" s="13">
        <f>IF((G519=""),"",ABS((G519-'Election result'!$C$3)))</f>
        <v>0.94321797699569032</v>
      </c>
      <c r="L519" s="1"/>
    </row>
    <row r="520" spans="1:12" ht="12">
      <c r="A520" s="1">
        <v>149</v>
      </c>
      <c r="B520" s="1">
        <v>6</v>
      </c>
      <c r="C520" s="8">
        <v>41070</v>
      </c>
      <c r="D520" s="11">
        <v>51.69</v>
      </c>
      <c r="E520" s="11">
        <v>51.061678463093997</v>
      </c>
      <c r="F520" s="11">
        <v>52.277227722772302</v>
      </c>
      <c r="G520" s="11">
        <f>Forecast_calculation!D519</f>
        <v>51.018905630829124</v>
      </c>
      <c r="H520" s="13">
        <f>IF((D520=""),"",ABS((D520-'Election result'!$C$3)))</f>
        <v>0.27212360782481682</v>
      </c>
      <c r="I520" s="13">
        <f>IF((E520=""),"",ABS((E520-'Election result'!$C$3)))</f>
        <v>0.90044514473081705</v>
      </c>
      <c r="J520" s="13">
        <f>IF((F520=""),"",ABS((F520-'Election result'!$C$3)))</f>
        <v>0.3151041149474878</v>
      </c>
      <c r="K520" s="13">
        <f>IF((G520=""),"",ABS((G520-'Election result'!$C$3)))</f>
        <v>0.94321797699569032</v>
      </c>
      <c r="L520" s="1"/>
    </row>
    <row r="521" spans="1:12" ht="12">
      <c r="A521" s="1">
        <v>148</v>
      </c>
      <c r="B521" s="1">
        <v>6</v>
      </c>
      <c r="C521" s="8">
        <v>41071</v>
      </c>
      <c r="D521" s="11">
        <v>51.59</v>
      </c>
      <c r="E521" s="11">
        <v>50.960566228513599</v>
      </c>
      <c r="F521" s="11">
        <v>52.277227722772302</v>
      </c>
      <c r="G521" s="11">
        <f>Forecast_calculation!D520</f>
        <v>51.018905630829124</v>
      </c>
      <c r="H521" s="13">
        <f>IF((D521=""),"",ABS((D521-'Election result'!$C$3)))</f>
        <v>0.37212360782481113</v>
      </c>
      <c r="I521" s="13">
        <f>IF((E521=""),"",ABS((E521-'Election result'!$C$3)))</f>
        <v>1.0015573793112154</v>
      </c>
      <c r="J521" s="13">
        <f>IF((F521=""),"",ABS((F521-'Election result'!$C$3)))</f>
        <v>0.3151041149474878</v>
      </c>
      <c r="K521" s="13">
        <f>IF((G521=""),"",ABS((G521-'Election result'!$C$3)))</f>
        <v>0.94321797699569032</v>
      </c>
      <c r="L521" s="1"/>
    </row>
    <row r="522" spans="1:12" ht="12">
      <c r="A522" s="1">
        <v>147</v>
      </c>
      <c r="B522" s="1">
        <v>6</v>
      </c>
      <c r="C522" s="8">
        <v>41072</v>
      </c>
      <c r="D522" s="11">
        <v>51.59</v>
      </c>
      <c r="E522" s="11">
        <v>50.960566228513599</v>
      </c>
      <c r="F522" s="11">
        <v>52.277227722772302</v>
      </c>
      <c r="G522" s="11">
        <f>Forecast_calculation!D521</f>
        <v>51.018905630829124</v>
      </c>
      <c r="H522" s="13">
        <f>IF((D522=""),"",ABS((D522-'Election result'!$C$3)))</f>
        <v>0.37212360782481113</v>
      </c>
      <c r="I522" s="13">
        <f>IF((E522=""),"",ABS((E522-'Election result'!$C$3)))</f>
        <v>1.0015573793112154</v>
      </c>
      <c r="J522" s="13">
        <f>IF((F522=""),"",ABS((F522-'Election result'!$C$3)))</f>
        <v>0.3151041149474878</v>
      </c>
      <c r="K522" s="13">
        <f>IF((G522=""),"",ABS((G522-'Election result'!$C$3)))</f>
        <v>0.94321797699569032</v>
      </c>
      <c r="L522" s="1"/>
    </row>
    <row r="523" spans="1:12" ht="12">
      <c r="A523" s="1">
        <v>146</v>
      </c>
      <c r="B523" s="1">
        <v>6</v>
      </c>
      <c r="C523" s="8">
        <v>41073</v>
      </c>
      <c r="D523" s="11">
        <v>51.57</v>
      </c>
      <c r="E523" s="11">
        <v>50.8594539939333</v>
      </c>
      <c r="F523" s="11">
        <v>52.277227722772302</v>
      </c>
      <c r="G523" s="11">
        <f>Forecast_calculation!D522</f>
        <v>51.018905630829124</v>
      </c>
      <c r="H523" s="13">
        <f>IF((D523=""),"",ABS((D523-'Election result'!$C$3)))</f>
        <v>0.39212360782481426</v>
      </c>
      <c r="I523" s="13">
        <f>IF((E523=""),"",ABS((E523-'Election result'!$C$3)))</f>
        <v>1.1026696138915142</v>
      </c>
      <c r="J523" s="13">
        <f>IF((F523=""),"",ABS((F523-'Election result'!$C$3)))</f>
        <v>0.3151041149474878</v>
      </c>
      <c r="K523" s="13">
        <f>IF((G523=""),"",ABS((G523-'Election result'!$C$3)))</f>
        <v>0.94321797699569032</v>
      </c>
      <c r="L523" s="1"/>
    </row>
    <row r="524" spans="1:12" ht="12">
      <c r="A524" s="1">
        <v>145</v>
      </c>
      <c r="B524" s="1">
        <v>6</v>
      </c>
      <c r="C524" s="8">
        <v>41074</v>
      </c>
      <c r="D524" s="11">
        <v>51.59</v>
      </c>
      <c r="E524" s="11">
        <v>51.061678463093997</v>
      </c>
      <c r="F524" s="11">
        <v>52.277227722772302</v>
      </c>
      <c r="G524" s="11">
        <f>Forecast_calculation!D523</f>
        <v>51.018905630829124</v>
      </c>
      <c r="H524" s="13">
        <f>IF((D524=""),"",ABS((D524-'Election result'!$C$3)))</f>
        <v>0.37212360782481113</v>
      </c>
      <c r="I524" s="13">
        <f>IF((E524=""),"",ABS((E524-'Election result'!$C$3)))</f>
        <v>0.90044514473081705</v>
      </c>
      <c r="J524" s="13">
        <f>IF((F524=""),"",ABS((F524-'Election result'!$C$3)))</f>
        <v>0.3151041149474878</v>
      </c>
      <c r="K524" s="13">
        <f>IF((G524=""),"",ABS((G524-'Election result'!$C$3)))</f>
        <v>0.94321797699569032</v>
      </c>
      <c r="L524" s="1"/>
    </row>
    <row r="525" spans="1:12" ht="12">
      <c r="A525" s="1">
        <v>144</v>
      </c>
      <c r="B525" s="1">
        <v>6</v>
      </c>
      <c r="C525" s="8">
        <v>41075</v>
      </c>
      <c r="D525" s="11">
        <v>51.59</v>
      </c>
      <c r="E525" s="11">
        <v>51.061678463093997</v>
      </c>
      <c r="F525" s="11">
        <v>52.277227722772302</v>
      </c>
      <c r="G525" s="11">
        <f>Forecast_calculation!D524</f>
        <v>51.018905630829124</v>
      </c>
      <c r="H525" s="13">
        <f>IF((D525=""),"",ABS((D525-'Election result'!$C$3)))</f>
        <v>0.37212360782481113</v>
      </c>
      <c r="I525" s="13">
        <f>IF((E525=""),"",ABS((E525-'Election result'!$C$3)))</f>
        <v>0.90044514473081705</v>
      </c>
      <c r="J525" s="13">
        <f>IF((F525=""),"",ABS((F525-'Election result'!$C$3)))</f>
        <v>0.3151041149474878</v>
      </c>
      <c r="K525" s="13">
        <f>IF((G525=""),"",ABS((G525-'Election result'!$C$3)))</f>
        <v>0.94321797699569032</v>
      </c>
      <c r="L525" s="1"/>
    </row>
    <row r="526" spans="1:12" ht="12">
      <c r="A526" s="1">
        <v>143</v>
      </c>
      <c r="B526" s="1">
        <v>6</v>
      </c>
      <c r="C526" s="8">
        <v>41076</v>
      </c>
      <c r="D526" s="11">
        <v>51.57</v>
      </c>
      <c r="E526" s="11">
        <v>51.061678463093997</v>
      </c>
      <c r="F526" s="11">
        <v>52.277227722772302</v>
      </c>
      <c r="G526" s="11">
        <f>Forecast_calculation!D525</f>
        <v>51.018905630829124</v>
      </c>
      <c r="H526" s="13">
        <f>IF((D526=""),"",ABS((D526-'Election result'!$C$3)))</f>
        <v>0.39212360782481426</v>
      </c>
      <c r="I526" s="13">
        <f>IF((E526=""),"",ABS((E526-'Election result'!$C$3)))</f>
        <v>0.90044514473081705</v>
      </c>
      <c r="J526" s="13">
        <f>IF((F526=""),"",ABS((F526-'Election result'!$C$3)))</f>
        <v>0.3151041149474878</v>
      </c>
      <c r="K526" s="13">
        <f>IF((G526=""),"",ABS((G526-'Election result'!$C$3)))</f>
        <v>0.94321797699569032</v>
      </c>
      <c r="L526" s="1"/>
    </row>
    <row r="527" spans="1:12" ht="12">
      <c r="A527" s="1">
        <v>142</v>
      </c>
      <c r="B527" s="1">
        <v>6</v>
      </c>
      <c r="C527" s="8">
        <v>41077</v>
      </c>
      <c r="D527" s="11">
        <v>51.54</v>
      </c>
      <c r="E527" s="11">
        <v>51.061678463093997</v>
      </c>
      <c r="F527" s="11">
        <v>52.277227722772302</v>
      </c>
      <c r="G527" s="11">
        <f>Forecast_calculation!D526</f>
        <v>50.646567274913721</v>
      </c>
      <c r="H527" s="13">
        <f>IF((D527=""),"",ABS((D527-'Election result'!$C$3)))</f>
        <v>0.42212360782481539</v>
      </c>
      <c r="I527" s="13">
        <f>IF((E527=""),"",ABS((E527-'Election result'!$C$3)))</f>
        <v>0.90044514473081705</v>
      </c>
      <c r="J527" s="13">
        <f>IF((F527=""),"",ABS((F527-'Election result'!$C$3)))</f>
        <v>0.3151041149474878</v>
      </c>
      <c r="K527" s="13">
        <f>IF((G527=""),"",ABS((G527-'Election result'!$C$3)))</f>
        <v>1.3155563329110933</v>
      </c>
      <c r="L527" s="1"/>
    </row>
    <row r="528" spans="1:12" ht="12">
      <c r="A528" s="1">
        <v>141</v>
      </c>
      <c r="B528" s="1">
        <v>6</v>
      </c>
      <c r="C528" s="8">
        <v>41078</v>
      </c>
      <c r="D528" s="11">
        <v>51.6</v>
      </c>
      <c r="E528" s="11">
        <v>51.010101010101003</v>
      </c>
      <c r="F528" s="11">
        <v>52.277227722772302</v>
      </c>
      <c r="G528" s="11">
        <f>Forecast_calculation!D527</f>
        <v>51.135014674857182</v>
      </c>
      <c r="H528" s="13">
        <f>IF((D528=""),"",ABS((D528-'Election result'!$C$3)))</f>
        <v>0.36212360782481312</v>
      </c>
      <c r="I528" s="13">
        <f>IF((E528=""),"",ABS((E528-'Election result'!$C$3)))</f>
        <v>0.95202259772381126</v>
      </c>
      <c r="J528" s="13">
        <f>IF((F528=""),"",ABS((F528-'Election result'!$C$3)))</f>
        <v>0.3151041149474878</v>
      </c>
      <c r="K528" s="13">
        <f>IF((G528=""),"",ABS((G528-'Election result'!$C$3)))</f>
        <v>0.82710893296763288</v>
      </c>
      <c r="L528" s="1"/>
    </row>
    <row r="529" spans="1:12" ht="12">
      <c r="A529" s="1">
        <v>140</v>
      </c>
      <c r="B529" s="1">
        <v>6</v>
      </c>
      <c r="C529" s="8">
        <v>41079</v>
      </c>
      <c r="D529" s="11">
        <v>51.55</v>
      </c>
      <c r="E529" s="11">
        <v>51.061678463093997</v>
      </c>
      <c r="F529" s="11">
        <v>52.605703048180899</v>
      </c>
      <c r="G529" s="11">
        <f>Forecast_calculation!D528</f>
        <v>51.135014674857182</v>
      </c>
      <c r="H529" s="13">
        <f>IF((D529=""),"",ABS((D529-'Election result'!$C$3)))</f>
        <v>0.41212360782481738</v>
      </c>
      <c r="I529" s="13">
        <f>IF((E529=""),"",ABS((E529-'Election result'!$C$3)))</f>
        <v>0.90044514473081705</v>
      </c>
      <c r="J529" s="13">
        <f>IF((F529=""),"",ABS((F529-'Election result'!$C$3)))</f>
        <v>0.64357944035608483</v>
      </c>
      <c r="K529" s="13">
        <f>IF((G529=""),"",ABS((G529-'Election result'!$C$3)))</f>
        <v>0.82710893296763288</v>
      </c>
      <c r="L529" s="1"/>
    </row>
    <row r="530" spans="1:12" ht="12">
      <c r="A530" s="1">
        <v>139</v>
      </c>
      <c r="B530" s="1">
        <v>6</v>
      </c>
      <c r="C530" s="8">
        <v>41080</v>
      </c>
      <c r="D530" s="11">
        <v>51.56</v>
      </c>
      <c r="E530" s="11">
        <v>51.1111111111111</v>
      </c>
      <c r="F530" s="11">
        <v>52.502453385672197</v>
      </c>
      <c r="G530" s="11">
        <f>Forecast_calculation!D529</f>
        <v>51.135014674857182</v>
      </c>
      <c r="H530" s="13">
        <f>IF((D530=""),"",ABS((D530-'Election result'!$C$3)))</f>
        <v>0.40212360782481227</v>
      </c>
      <c r="I530" s="13">
        <f>IF((E530=""),"",ABS((E530-'Election result'!$C$3)))</f>
        <v>0.85101249671371448</v>
      </c>
      <c r="J530" s="13">
        <f>IF((F530=""),"",ABS((F530-'Election result'!$C$3)))</f>
        <v>0.54032977784738279</v>
      </c>
      <c r="K530" s="13">
        <f>IF((G530=""),"",ABS((G530-'Election result'!$C$3)))</f>
        <v>0.82710893296763288</v>
      </c>
      <c r="L530" s="1"/>
    </row>
    <row r="531" spans="1:12" ht="12">
      <c r="A531" s="1">
        <v>138</v>
      </c>
      <c r="B531" s="1">
        <v>6</v>
      </c>
      <c r="C531" s="8">
        <v>41081</v>
      </c>
      <c r="D531" s="11">
        <v>51.72</v>
      </c>
      <c r="E531" s="11">
        <v>50.909090909090899</v>
      </c>
      <c r="F531" s="11">
        <v>52.502453385672197</v>
      </c>
      <c r="G531" s="11">
        <f>Forecast_calculation!D530</f>
        <v>51.135014674857182</v>
      </c>
      <c r="H531" s="13">
        <f>IF((D531=""),"",ABS((D531-'Election result'!$C$3)))</f>
        <v>0.24212360782481568</v>
      </c>
      <c r="I531" s="13">
        <f>IF((E531=""),"",ABS((E531-'Election result'!$C$3)))</f>
        <v>1.0530326987339151</v>
      </c>
      <c r="J531" s="13">
        <f>IF((F531=""),"",ABS((F531-'Election result'!$C$3)))</f>
        <v>0.54032977784738279</v>
      </c>
      <c r="K531" s="13">
        <f>IF((G531=""),"",ABS((G531-'Election result'!$C$3)))</f>
        <v>0.82710893296763288</v>
      </c>
      <c r="L531" s="1"/>
    </row>
    <row r="532" spans="1:12" ht="12">
      <c r="A532" s="1">
        <v>137</v>
      </c>
      <c r="B532" s="1">
        <v>6</v>
      </c>
      <c r="C532" s="8">
        <v>41082</v>
      </c>
      <c r="D532" s="11">
        <v>51.73</v>
      </c>
      <c r="E532" s="11">
        <v>50.909090909090899</v>
      </c>
      <c r="F532" s="11">
        <v>52.502453385672197</v>
      </c>
      <c r="G532" s="11">
        <f>Forecast_calculation!D531</f>
        <v>51.135014674857182</v>
      </c>
      <c r="H532" s="13">
        <f>IF((D532=""),"",ABS((D532-'Election result'!$C$3)))</f>
        <v>0.23212360782481767</v>
      </c>
      <c r="I532" s="13">
        <f>IF((E532=""),"",ABS((E532-'Election result'!$C$3)))</f>
        <v>1.0530326987339151</v>
      </c>
      <c r="J532" s="13">
        <f>IF((F532=""),"",ABS((F532-'Election result'!$C$3)))</f>
        <v>0.54032977784738279</v>
      </c>
      <c r="K532" s="13">
        <f>IF((G532=""),"",ABS((G532-'Election result'!$C$3)))</f>
        <v>0.82710893296763288</v>
      </c>
      <c r="L532" s="1"/>
    </row>
    <row r="533" spans="1:12" ht="12">
      <c r="A533" s="1">
        <v>136</v>
      </c>
      <c r="B533" s="1">
        <v>6</v>
      </c>
      <c r="C533" s="8">
        <v>41083</v>
      </c>
      <c r="D533" s="11">
        <v>51.66</v>
      </c>
      <c r="E533" s="11">
        <v>50.909090909090899</v>
      </c>
      <c r="F533" s="11">
        <v>52.502453385672197</v>
      </c>
      <c r="G533" s="11">
        <f>Forecast_calculation!D532</f>
        <v>51.135014674857182</v>
      </c>
      <c r="H533" s="13">
        <f>IF((D533=""),"",ABS((D533-'Election result'!$C$3)))</f>
        <v>0.30212360782481795</v>
      </c>
      <c r="I533" s="13">
        <f>IF((E533=""),"",ABS((E533-'Election result'!$C$3)))</f>
        <v>1.0530326987339151</v>
      </c>
      <c r="J533" s="13">
        <f>IF((F533=""),"",ABS((F533-'Election result'!$C$3)))</f>
        <v>0.54032977784738279</v>
      </c>
      <c r="K533" s="13">
        <f>IF((G533=""),"",ABS((G533-'Election result'!$C$3)))</f>
        <v>0.82710893296763288</v>
      </c>
      <c r="L533" s="1"/>
    </row>
    <row r="534" spans="1:12" ht="12">
      <c r="A534" s="1">
        <v>135</v>
      </c>
      <c r="B534" s="1">
        <v>6</v>
      </c>
      <c r="C534" s="8">
        <v>41084</v>
      </c>
      <c r="D534" s="11">
        <v>51.7</v>
      </c>
      <c r="E534" s="11">
        <v>50.909090909090899</v>
      </c>
      <c r="F534" s="11">
        <v>52.502453385672197</v>
      </c>
      <c r="G534" s="11">
        <f>Forecast_calculation!D533</f>
        <v>51.135014674857182</v>
      </c>
      <c r="H534" s="13">
        <f>IF((D534=""),"",ABS((D534-'Election result'!$C$3)))</f>
        <v>0.2621236078248117</v>
      </c>
      <c r="I534" s="13">
        <f>IF((E534=""),"",ABS((E534-'Election result'!$C$3)))</f>
        <v>1.0530326987339151</v>
      </c>
      <c r="J534" s="13">
        <f>IF((F534=""),"",ABS((F534-'Election result'!$C$3)))</f>
        <v>0.54032977784738279</v>
      </c>
      <c r="K534" s="13">
        <f>IF((G534=""),"",ABS((G534-'Election result'!$C$3)))</f>
        <v>0.82710893296763288</v>
      </c>
      <c r="L534" s="1"/>
    </row>
    <row r="535" spans="1:12" ht="12">
      <c r="A535" s="1">
        <v>134</v>
      </c>
      <c r="B535" s="1">
        <v>6</v>
      </c>
      <c r="C535" s="8">
        <v>41085</v>
      </c>
      <c r="D535" s="11">
        <v>51.71</v>
      </c>
      <c r="E535" s="11">
        <v>50.808080808080803</v>
      </c>
      <c r="F535" s="11">
        <v>52.502453385672197</v>
      </c>
      <c r="G535" s="11">
        <f>Forecast_calculation!D534</f>
        <v>51.135014674857182</v>
      </c>
      <c r="H535" s="13">
        <f>IF((D535=""),"",ABS((D535-'Election result'!$C$3)))</f>
        <v>0.25212360782481369</v>
      </c>
      <c r="I535" s="13">
        <f>IF((E535=""),"",ABS((E535-'Election result'!$C$3)))</f>
        <v>1.1540427997440119</v>
      </c>
      <c r="J535" s="13">
        <f>IF((F535=""),"",ABS((F535-'Election result'!$C$3)))</f>
        <v>0.54032977784738279</v>
      </c>
      <c r="K535" s="13">
        <f>IF((G535=""),"",ABS((G535-'Election result'!$C$3)))</f>
        <v>0.82710893296763288</v>
      </c>
      <c r="L535" s="1"/>
    </row>
    <row r="536" spans="1:12" ht="12">
      <c r="A536" s="1">
        <v>133</v>
      </c>
      <c r="B536" s="1">
        <v>6</v>
      </c>
      <c r="C536" s="8">
        <v>41086</v>
      </c>
      <c r="D536" s="11">
        <v>51.75</v>
      </c>
      <c r="E536" s="11">
        <v>50.808080808080803</v>
      </c>
      <c r="F536" s="11">
        <v>52.502453385672197</v>
      </c>
      <c r="G536" s="11">
        <f>Forecast_calculation!D535</f>
        <v>51.135014674857182</v>
      </c>
      <c r="H536" s="13">
        <f>IF((D536=""),"",ABS((D536-'Election result'!$C$3)))</f>
        <v>0.21212360782481454</v>
      </c>
      <c r="I536" s="13">
        <f>IF((E536=""),"",ABS((E536-'Election result'!$C$3)))</f>
        <v>1.1540427997440119</v>
      </c>
      <c r="J536" s="13">
        <f>IF((F536=""),"",ABS((F536-'Election result'!$C$3)))</f>
        <v>0.54032977784738279</v>
      </c>
      <c r="K536" s="13">
        <f>IF((G536=""),"",ABS((G536-'Election result'!$C$3)))</f>
        <v>0.82710893296763288</v>
      </c>
      <c r="L536" s="1"/>
    </row>
    <row r="537" spans="1:12" ht="12">
      <c r="A537" s="1">
        <v>132</v>
      </c>
      <c r="B537" s="1">
        <v>6</v>
      </c>
      <c r="C537" s="8">
        <v>41087</v>
      </c>
      <c r="D537" s="11">
        <v>51.74</v>
      </c>
      <c r="E537" s="11">
        <v>50.960566228513599</v>
      </c>
      <c r="F537" s="11">
        <v>52.502453385672197</v>
      </c>
      <c r="G537" s="11">
        <f>Forecast_calculation!D536</f>
        <v>51.135014674857182</v>
      </c>
      <c r="H537" s="13">
        <f>IF((D537=""),"",ABS((D537-'Election result'!$C$3)))</f>
        <v>0.22212360782481255</v>
      </c>
      <c r="I537" s="13">
        <f>IF((E537=""),"",ABS((E537-'Election result'!$C$3)))</f>
        <v>1.0015573793112154</v>
      </c>
      <c r="J537" s="13">
        <f>IF((F537=""),"",ABS((F537-'Election result'!$C$3)))</f>
        <v>0.54032977784738279</v>
      </c>
      <c r="K537" s="13">
        <f>IF((G537=""),"",ABS((G537-'Election result'!$C$3)))</f>
        <v>0.82710893296763288</v>
      </c>
      <c r="L537" s="1"/>
    </row>
    <row r="538" spans="1:12" ht="12">
      <c r="A538" s="1">
        <v>131</v>
      </c>
      <c r="B538" s="1">
        <v>6</v>
      </c>
      <c r="C538" s="8">
        <v>41088</v>
      </c>
      <c r="D538" s="11">
        <v>51.74</v>
      </c>
      <c r="E538" s="11">
        <v>51.061678463093997</v>
      </c>
      <c r="F538" s="11">
        <v>52.502453385672197</v>
      </c>
      <c r="G538" s="11">
        <f>Forecast_calculation!D537</f>
        <v>51.135014674857182</v>
      </c>
      <c r="H538" s="13">
        <f>IF((D538=""),"",ABS((D538-'Election result'!$C$3)))</f>
        <v>0.22212360782481255</v>
      </c>
      <c r="I538" s="13">
        <f>IF((E538=""),"",ABS((E538-'Election result'!$C$3)))</f>
        <v>0.90044514473081705</v>
      </c>
      <c r="J538" s="13">
        <f>IF((F538=""),"",ABS((F538-'Election result'!$C$3)))</f>
        <v>0.54032977784738279</v>
      </c>
      <c r="K538" s="13">
        <f>IF((G538=""),"",ABS((G538-'Election result'!$C$3)))</f>
        <v>0.82710893296763288</v>
      </c>
      <c r="L538" s="1"/>
    </row>
    <row r="539" spans="1:12" ht="12">
      <c r="A539" s="1">
        <v>130</v>
      </c>
      <c r="B539" s="1">
        <v>6</v>
      </c>
      <c r="C539" s="8">
        <v>41089</v>
      </c>
      <c r="D539" s="11">
        <v>51.95</v>
      </c>
      <c r="E539" s="11">
        <v>51.263902932254801</v>
      </c>
      <c r="F539" s="11">
        <v>52.502453385672197</v>
      </c>
      <c r="G539" s="11">
        <f>Forecast_calculation!D538</f>
        <v>51.135014674857182</v>
      </c>
      <c r="H539" s="13">
        <f>IF((D539=""),"",ABS((D539-'Election result'!$C$3)))</f>
        <v>1.21236078248117E-2</v>
      </c>
      <c r="I539" s="13">
        <f>IF((E539=""),"",ABS((E539-'Election result'!$C$3)))</f>
        <v>0.69822067557001333</v>
      </c>
      <c r="J539" s="13">
        <f>IF((F539=""),"",ABS((F539-'Election result'!$C$3)))</f>
        <v>0.54032977784738279</v>
      </c>
      <c r="K539" s="13">
        <f>IF((G539=""),"",ABS((G539-'Election result'!$C$3)))</f>
        <v>0.82710893296763288</v>
      </c>
      <c r="L539" s="1"/>
    </row>
    <row r="540" spans="1:12" ht="12">
      <c r="A540" s="1">
        <v>129</v>
      </c>
      <c r="B540" s="1">
        <v>6</v>
      </c>
      <c r="C540" s="8">
        <v>41090</v>
      </c>
      <c r="D540" s="11">
        <v>51.95</v>
      </c>
      <c r="E540" s="11">
        <v>51.263902932254801</v>
      </c>
      <c r="F540" s="11">
        <v>52.502453385672197</v>
      </c>
      <c r="G540" s="11">
        <f>Forecast_calculation!D539</f>
        <v>51.135014674857182</v>
      </c>
      <c r="H540" s="13">
        <f>IF((D540=""),"",ABS((D540-'Election result'!$C$3)))</f>
        <v>1.21236078248117E-2</v>
      </c>
      <c r="I540" s="13">
        <f>IF((E540=""),"",ABS((E540-'Election result'!$C$3)))</f>
        <v>0.69822067557001333</v>
      </c>
      <c r="J540" s="13">
        <f>IF((F540=""),"",ABS((F540-'Election result'!$C$3)))</f>
        <v>0.54032977784738279</v>
      </c>
      <c r="K540" s="13">
        <f>IF((G540=""),"",ABS((G540-'Election result'!$C$3)))</f>
        <v>0.82710893296763288</v>
      </c>
      <c r="L540" s="1"/>
    </row>
    <row r="541" spans="1:12" ht="12">
      <c r="A541" s="1">
        <v>128</v>
      </c>
      <c r="B541" s="1">
        <v>7</v>
      </c>
      <c r="C541" s="8">
        <v>41091</v>
      </c>
      <c r="D541" s="11">
        <v>51.91</v>
      </c>
      <c r="E541" s="11">
        <v>51.263902932254801</v>
      </c>
      <c r="F541" s="11">
        <v>52.502453385672197</v>
      </c>
      <c r="G541" s="11">
        <f>Forecast_calculation!D540</f>
        <v>51.315562903978972</v>
      </c>
      <c r="H541" s="13">
        <f>IF((D541=""),"",ABS((D541-'Election result'!$C$3)))</f>
        <v>5.2123607824817952E-2</v>
      </c>
      <c r="I541" s="13">
        <f>IF((E541=""),"",ABS((E541-'Election result'!$C$3)))</f>
        <v>0.69822067557001333</v>
      </c>
      <c r="J541" s="13">
        <f>IF((F541=""),"",ABS((F541-'Election result'!$C$3)))</f>
        <v>0.54032977784738279</v>
      </c>
      <c r="K541" s="13">
        <f>IF((G541=""),"",ABS((G541-'Election result'!$C$3)))</f>
        <v>0.64656070384584297</v>
      </c>
      <c r="L541" s="1"/>
    </row>
    <row r="542" spans="1:12" ht="12">
      <c r="A542" s="1">
        <v>127</v>
      </c>
      <c r="B542" s="1">
        <v>7</v>
      </c>
      <c r="C542" s="8">
        <v>41092</v>
      </c>
      <c r="D542" s="11">
        <v>51.92</v>
      </c>
      <c r="E542" s="11">
        <v>51.3650151668352</v>
      </c>
      <c r="F542" s="11">
        <v>52.502453385672197</v>
      </c>
      <c r="G542" s="11">
        <f>Forecast_calculation!D541</f>
        <v>51.315562903978972</v>
      </c>
      <c r="H542" s="13">
        <f>IF((D542=""),"",ABS((D542-'Election result'!$C$3)))</f>
        <v>4.2123607824812836E-2</v>
      </c>
      <c r="I542" s="13">
        <f>IF((E542=""),"",ABS((E542-'Election result'!$C$3)))</f>
        <v>0.59710844098961502</v>
      </c>
      <c r="J542" s="13">
        <f>IF((F542=""),"",ABS((F542-'Election result'!$C$3)))</f>
        <v>0.54032977784738279</v>
      </c>
      <c r="K542" s="13">
        <f>IF((G542=""),"",ABS((G542-'Election result'!$C$3)))</f>
        <v>0.64656070384584297</v>
      </c>
      <c r="L542" s="1"/>
    </row>
    <row r="543" spans="1:12" ht="12">
      <c r="A543" s="1">
        <v>126</v>
      </c>
      <c r="B543" s="1">
        <v>7</v>
      </c>
      <c r="C543" s="8">
        <v>41093</v>
      </c>
      <c r="D543" s="11">
        <v>51.8</v>
      </c>
      <c r="E543" s="11">
        <v>51.3650151668352</v>
      </c>
      <c r="F543" s="11">
        <v>52.502453385672197</v>
      </c>
      <c r="G543" s="11">
        <f>Forecast_calculation!D542</f>
        <v>51.315562903978972</v>
      </c>
      <c r="H543" s="13">
        <f>IF((D543=""),"",ABS((D543-'Election result'!$C$3)))</f>
        <v>0.16212360782481738</v>
      </c>
      <c r="I543" s="13">
        <f>IF((E543=""),"",ABS((E543-'Election result'!$C$3)))</f>
        <v>0.59710844098961502</v>
      </c>
      <c r="J543" s="13">
        <f>IF((F543=""),"",ABS((F543-'Election result'!$C$3)))</f>
        <v>0.54032977784738279</v>
      </c>
      <c r="K543" s="13">
        <f>IF((G543=""),"",ABS((G543-'Election result'!$C$3)))</f>
        <v>0.64656070384584297</v>
      </c>
      <c r="L543" s="1"/>
    </row>
    <row r="544" spans="1:12" ht="12">
      <c r="A544" s="1">
        <v>125</v>
      </c>
      <c r="B544" s="1">
        <v>7</v>
      </c>
      <c r="C544" s="8">
        <v>41094</v>
      </c>
      <c r="D544" s="11">
        <v>51.8</v>
      </c>
      <c r="E544" s="11">
        <v>51.3650151668352</v>
      </c>
      <c r="F544" s="11">
        <v>52.502453385672197</v>
      </c>
      <c r="G544" s="11">
        <f>Forecast_calculation!D543</f>
        <v>51.315562903978972</v>
      </c>
      <c r="H544" s="13">
        <f>IF((D544=""),"",ABS((D544-'Election result'!$C$3)))</f>
        <v>0.16212360782481738</v>
      </c>
      <c r="I544" s="13">
        <f>IF((E544=""),"",ABS((E544-'Election result'!$C$3)))</f>
        <v>0.59710844098961502</v>
      </c>
      <c r="J544" s="13">
        <f>IF((F544=""),"",ABS((F544-'Election result'!$C$3)))</f>
        <v>0.54032977784738279</v>
      </c>
      <c r="K544" s="13">
        <f>IF((G544=""),"",ABS((G544-'Election result'!$C$3)))</f>
        <v>0.64656070384584297</v>
      </c>
      <c r="L544" s="1"/>
    </row>
    <row r="545" spans="1:12" ht="12">
      <c r="A545" s="1">
        <v>124</v>
      </c>
      <c r="B545" s="1">
        <v>7</v>
      </c>
      <c r="C545" s="8">
        <v>41095</v>
      </c>
      <c r="D545" s="11">
        <v>51.8</v>
      </c>
      <c r="E545" s="11">
        <v>51.3650151668352</v>
      </c>
      <c r="F545" s="11">
        <v>52.502453385672197</v>
      </c>
      <c r="G545" s="11">
        <f>Forecast_calculation!D544</f>
        <v>51.315562903978972</v>
      </c>
      <c r="H545" s="13">
        <f>IF((D545=""),"",ABS((D545-'Election result'!$C$3)))</f>
        <v>0.16212360782481738</v>
      </c>
      <c r="I545" s="13">
        <f>IF((E545=""),"",ABS((E545-'Election result'!$C$3)))</f>
        <v>0.59710844098961502</v>
      </c>
      <c r="J545" s="13">
        <f>IF((F545=""),"",ABS((F545-'Election result'!$C$3)))</f>
        <v>0.54032977784738279</v>
      </c>
      <c r="K545" s="13">
        <f>IF((G545=""),"",ABS((G545-'Election result'!$C$3)))</f>
        <v>0.64656070384584297</v>
      </c>
      <c r="L545" s="1"/>
    </row>
    <row r="546" spans="1:12" ht="12">
      <c r="A546" s="1">
        <v>123</v>
      </c>
      <c r="B546" s="1">
        <v>7</v>
      </c>
      <c r="C546" s="8">
        <v>41096</v>
      </c>
      <c r="D546" s="11">
        <v>51.8</v>
      </c>
      <c r="E546" s="11">
        <v>51.313131313131301</v>
      </c>
      <c r="F546" s="11">
        <v>52.502453385672197</v>
      </c>
      <c r="G546" s="11">
        <f>Forecast_calculation!D545</f>
        <v>51.315562903978972</v>
      </c>
      <c r="H546" s="13">
        <f>IF((D546=""),"",ABS((D546-'Election result'!$C$3)))</f>
        <v>0.16212360782481738</v>
      </c>
      <c r="I546" s="13">
        <f>IF((E546=""),"",ABS((E546-'Election result'!$C$3)))</f>
        <v>0.64899229469351383</v>
      </c>
      <c r="J546" s="13">
        <f>IF((F546=""),"",ABS((F546-'Election result'!$C$3)))</f>
        <v>0.54032977784738279</v>
      </c>
      <c r="K546" s="13">
        <f>IF((G546=""),"",ABS((G546-'Election result'!$C$3)))</f>
        <v>0.64656070384584297</v>
      </c>
      <c r="L546" s="1"/>
    </row>
    <row r="547" spans="1:12" ht="12">
      <c r="A547" s="1">
        <v>122</v>
      </c>
      <c r="B547" s="1">
        <v>7</v>
      </c>
      <c r="C547" s="8">
        <v>41097</v>
      </c>
      <c r="D547" s="11">
        <v>51.8</v>
      </c>
      <c r="E547" s="11">
        <v>51.313131313131301</v>
      </c>
      <c r="F547" s="11">
        <v>52.502453385672197</v>
      </c>
      <c r="G547" s="11">
        <f>Forecast_calculation!D546</f>
        <v>51.315562903978972</v>
      </c>
      <c r="H547" s="13">
        <f>IF((D547=""),"",ABS((D547-'Election result'!$C$3)))</f>
        <v>0.16212360782481738</v>
      </c>
      <c r="I547" s="13">
        <f>IF((E547=""),"",ABS((E547-'Election result'!$C$3)))</f>
        <v>0.64899229469351383</v>
      </c>
      <c r="J547" s="13">
        <f>IF((F547=""),"",ABS((F547-'Election result'!$C$3)))</f>
        <v>0.54032977784738279</v>
      </c>
      <c r="K547" s="13">
        <f>IF((G547=""),"",ABS((G547-'Election result'!$C$3)))</f>
        <v>0.64656070384584297</v>
      </c>
      <c r="L547" s="1"/>
    </row>
    <row r="548" spans="1:12" ht="12">
      <c r="A548" s="1">
        <v>121</v>
      </c>
      <c r="B548" s="1">
        <v>7</v>
      </c>
      <c r="C548" s="8">
        <v>41098</v>
      </c>
      <c r="D548" s="11">
        <v>51.81</v>
      </c>
      <c r="E548" s="11">
        <v>51.3650151668352</v>
      </c>
      <c r="F548" s="11">
        <v>52.502453385672197</v>
      </c>
      <c r="G548" s="11">
        <f>Forecast_calculation!D547</f>
        <v>51.278072338350682</v>
      </c>
      <c r="H548" s="13">
        <f>IF((D548=""),"",ABS((D548-'Election result'!$C$3)))</f>
        <v>0.15212360782481227</v>
      </c>
      <c r="I548" s="13">
        <f>IF((E548=""),"",ABS((E548-'Election result'!$C$3)))</f>
        <v>0.59710844098961502</v>
      </c>
      <c r="J548" s="13">
        <f>IF((F548=""),"",ABS((F548-'Election result'!$C$3)))</f>
        <v>0.54032977784738279</v>
      </c>
      <c r="K548" s="13">
        <f>IF((G548=""),"",ABS((G548-'Election result'!$C$3)))</f>
        <v>0.68405126947413208</v>
      </c>
      <c r="L548" s="1"/>
    </row>
    <row r="549" spans="1:12" ht="12">
      <c r="A549" s="1">
        <v>120</v>
      </c>
      <c r="B549" s="1">
        <v>7</v>
      </c>
      <c r="C549" s="8">
        <v>41099</v>
      </c>
      <c r="D549" s="11">
        <v>51.87</v>
      </c>
      <c r="E549" s="11">
        <v>51.263902932254801</v>
      </c>
      <c r="F549" s="11">
        <v>52.502453385672197</v>
      </c>
      <c r="G549" s="11">
        <f>Forecast_calculation!D548</f>
        <v>51.994650636845478</v>
      </c>
      <c r="H549" s="13">
        <f>IF((D549=""),"",ABS((D549-'Election result'!$C$3)))</f>
        <v>9.21236078248171E-2</v>
      </c>
      <c r="I549" s="13">
        <f>IF((E549=""),"",ABS((E549-'Election result'!$C$3)))</f>
        <v>0.69822067557001333</v>
      </c>
      <c r="J549" s="13">
        <f>IF((F549=""),"",ABS((F549-'Election result'!$C$3)))</f>
        <v>0.54032977784738279</v>
      </c>
      <c r="K549" s="13">
        <f>IF((G549=""),"",ABS((G549-'Election result'!$C$3)))</f>
        <v>3.2527029020663178E-2</v>
      </c>
      <c r="L549" s="1"/>
    </row>
    <row r="550" spans="1:12" ht="12">
      <c r="A550" s="1">
        <v>119</v>
      </c>
      <c r="B550" s="1">
        <v>7</v>
      </c>
      <c r="C550" s="8">
        <v>41100</v>
      </c>
      <c r="D550" s="11">
        <v>51.86</v>
      </c>
      <c r="E550" s="11">
        <v>51.162790697674403</v>
      </c>
      <c r="F550" s="11">
        <v>52.502453385672197</v>
      </c>
      <c r="G550" s="11">
        <f>Forecast_calculation!D549</f>
        <v>51.994650636845478</v>
      </c>
      <c r="H550" s="13">
        <f>IF((D550=""),"",ABS((D550-'Election result'!$C$3)))</f>
        <v>0.10212360782481511</v>
      </c>
      <c r="I550" s="13">
        <f>IF((E550=""),"",ABS((E550-'Election result'!$C$3)))</f>
        <v>0.79933291015041164</v>
      </c>
      <c r="J550" s="13">
        <f>IF((F550=""),"",ABS((F550-'Election result'!$C$3)))</f>
        <v>0.54032977784738279</v>
      </c>
      <c r="K550" s="13">
        <f>IF((G550=""),"",ABS((G550-'Election result'!$C$3)))</f>
        <v>3.2527029020663178E-2</v>
      </c>
      <c r="L550" s="1"/>
    </row>
    <row r="551" spans="1:12" ht="12">
      <c r="A551" s="1">
        <v>118</v>
      </c>
      <c r="B551" s="1">
        <v>7</v>
      </c>
      <c r="C551" s="8">
        <v>41101</v>
      </c>
      <c r="D551" s="11">
        <v>51.87</v>
      </c>
      <c r="E551" s="11">
        <v>51.162790697674403</v>
      </c>
      <c r="F551" s="11">
        <v>52.502453385672197</v>
      </c>
      <c r="G551" s="11">
        <f>Forecast_calculation!D550</f>
        <v>52.162922112458496</v>
      </c>
      <c r="H551" s="13">
        <f>IF((D551=""),"",ABS((D551-'Election result'!$C$3)))</f>
        <v>9.21236078248171E-2</v>
      </c>
      <c r="I551" s="13">
        <f>IF((E551=""),"",ABS((E551-'Election result'!$C$3)))</f>
        <v>0.79933291015041164</v>
      </c>
      <c r="J551" s="13">
        <f>IF((F551=""),"",ABS((F551-'Election result'!$C$3)))</f>
        <v>0.54032977784738279</v>
      </c>
      <c r="K551" s="13">
        <f>IF((G551=""),"",ABS((G551-'Election result'!$C$3)))</f>
        <v>0.20079850463368132</v>
      </c>
      <c r="L551" s="1"/>
    </row>
    <row r="552" spans="1:12" ht="12">
      <c r="A552" s="1">
        <v>117</v>
      </c>
      <c r="B552" s="1">
        <v>7</v>
      </c>
      <c r="C552" s="8">
        <v>41102</v>
      </c>
      <c r="D552" s="11">
        <v>51.92</v>
      </c>
      <c r="E552" s="11">
        <v>51.162790697674403</v>
      </c>
      <c r="F552" s="11">
        <v>52.502453385672197</v>
      </c>
      <c r="G552" s="11">
        <f>Forecast_calculation!D551</f>
        <v>52.162922112458496</v>
      </c>
      <c r="H552" s="13">
        <f>IF((D552=""),"",ABS((D552-'Election result'!$C$3)))</f>
        <v>4.2123607824812836E-2</v>
      </c>
      <c r="I552" s="13">
        <f>IF((E552=""),"",ABS((E552-'Election result'!$C$3)))</f>
        <v>0.79933291015041164</v>
      </c>
      <c r="J552" s="13">
        <f>IF((F552=""),"",ABS((F552-'Election result'!$C$3)))</f>
        <v>0.54032977784738279</v>
      </c>
      <c r="K552" s="13">
        <f>IF((G552=""),"",ABS((G552-'Election result'!$C$3)))</f>
        <v>0.20079850463368132</v>
      </c>
      <c r="L552" s="1"/>
    </row>
    <row r="553" spans="1:12" ht="12">
      <c r="A553" s="1">
        <v>116</v>
      </c>
      <c r="B553" s="1">
        <v>7</v>
      </c>
      <c r="C553" s="8">
        <v>41103</v>
      </c>
      <c r="D553" s="11">
        <v>51.93</v>
      </c>
      <c r="E553" s="11">
        <v>51.3650151668352</v>
      </c>
      <c r="F553" s="11">
        <v>52.502453385672197</v>
      </c>
      <c r="G553" s="11">
        <f>Forecast_calculation!D552</f>
        <v>52.162922112458496</v>
      </c>
      <c r="H553" s="13">
        <f>IF((D553=""),"",ABS((D553-'Election result'!$C$3)))</f>
        <v>3.2123607824814826E-2</v>
      </c>
      <c r="I553" s="13">
        <f>IF((E553=""),"",ABS((E553-'Election result'!$C$3)))</f>
        <v>0.59710844098961502</v>
      </c>
      <c r="J553" s="13">
        <f>IF((F553=""),"",ABS((F553-'Election result'!$C$3)))</f>
        <v>0.54032977784738279</v>
      </c>
      <c r="K553" s="13">
        <f>IF((G553=""),"",ABS((G553-'Election result'!$C$3)))</f>
        <v>0.20079850463368132</v>
      </c>
      <c r="L553" s="1"/>
    </row>
    <row r="554" spans="1:12" ht="12">
      <c r="A554" s="1">
        <v>115</v>
      </c>
      <c r="B554" s="1">
        <v>7</v>
      </c>
      <c r="C554" s="8">
        <v>41104</v>
      </c>
      <c r="D554" s="11">
        <v>51.92</v>
      </c>
      <c r="E554" s="11">
        <v>51.263902932254801</v>
      </c>
      <c r="F554" s="11">
        <v>52.502453385672197</v>
      </c>
      <c r="G554" s="11">
        <f>Forecast_calculation!D553</f>
        <v>52.162922112458496</v>
      </c>
      <c r="H554" s="13">
        <f>IF((D554=""),"",ABS((D554-'Election result'!$C$3)))</f>
        <v>4.2123607824812836E-2</v>
      </c>
      <c r="I554" s="13">
        <f>IF((E554=""),"",ABS((E554-'Election result'!$C$3)))</f>
        <v>0.69822067557001333</v>
      </c>
      <c r="J554" s="13">
        <f>IF((F554=""),"",ABS((F554-'Election result'!$C$3)))</f>
        <v>0.54032977784738279</v>
      </c>
      <c r="K554" s="13">
        <f>IF((G554=""),"",ABS((G554-'Election result'!$C$3)))</f>
        <v>0.20079850463368132</v>
      </c>
      <c r="L554" s="1"/>
    </row>
    <row r="555" spans="1:12" ht="12">
      <c r="A555" s="1">
        <v>114</v>
      </c>
      <c r="B555" s="1">
        <v>7</v>
      </c>
      <c r="C555" s="8">
        <v>41105</v>
      </c>
      <c r="D555" s="11">
        <v>51.93</v>
      </c>
      <c r="E555" s="11">
        <v>51.313131313131301</v>
      </c>
      <c r="F555" s="11">
        <v>52.502453385672197</v>
      </c>
      <c r="G555" s="11">
        <f>Forecast_calculation!D554</f>
        <v>52.162922112458496</v>
      </c>
      <c r="H555" s="13">
        <f>IF((D555=""),"",ABS((D555-'Election result'!$C$3)))</f>
        <v>3.2123607824814826E-2</v>
      </c>
      <c r="I555" s="13">
        <f>IF((E555=""),"",ABS((E555-'Election result'!$C$3)))</f>
        <v>0.64899229469351383</v>
      </c>
      <c r="J555" s="13">
        <f>IF((F555=""),"",ABS((F555-'Election result'!$C$3)))</f>
        <v>0.54032977784738279</v>
      </c>
      <c r="K555" s="13">
        <f>IF((G555=""),"",ABS((G555-'Election result'!$C$3)))</f>
        <v>0.20079850463368132</v>
      </c>
      <c r="L555" s="1"/>
    </row>
    <row r="556" spans="1:12" ht="12">
      <c r="A556" s="1">
        <v>113</v>
      </c>
      <c r="B556" s="1">
        <v>7</v>
      </c>
      <c r="C556" s="8">
        <v>41106</v>
      </c>
      <c r="D556" s="11">
        <v>51.85</v>
      </c>
      <c r="E556" s="11">
        <v>51.212121212121197</v>
      </c>
      <c r="F556" s="11">
        <v>52.502453385672197</v>
      </c>
      <c r="G556" s="11">
        <f>Forecast_calculation!D555</f>
        <v>51.447378812054282</v>
      </c>
      <c r="H556" s="13">
        <f>IF((D556=""),"",ABS((D556-'Election result'!$C$3)))</f>
        <v>0.11212360782481312</v>
      </c>
      <c r="I556" s="13">
        <f>IF((E556=""),"",ABS((E556-'Election result'!$C$3)))</f>
        <v>0.75000239570361771</v>
      </c>
      <c r="J556" s="13">
        <f>IF((F556=""),"",ABS((F556-'Election result'!$C$3)))</f>
        <v>0.54032977784738279</v>
      </c>
      <c r="K556" s="13">
        <f>IF((G556=""),"",ABS((G556-'Election result'!$C$3)))</f>
        <v>0.51474479577053245</v>
      </c>
      <c r="L556" s="1"/>
    </row>
    <row r="557" spans="1:12" ht="12">
      <c r="A557" s="1">
        <v>112</v>
      </c>
      <c r="B557" s="1">
        <v>7</v>
      </c>
      <c r="C557" s="8">
        <v>41107</v>
      </c>
      <c r="D557" s="11">
        <v>51.8</v>
      </c>
      <c r="E557" s="11">
        <v>51.313131313131301</v>
      </c>
      <c r="F557" s="11">
        <v>52.502453385672197</v>
      </c>
      <c r="G557" s="11">
        <f>Forecast_calculation!D556</f>
        <v>51.447378812054282</v>
      </c>
      <c r="H557" s="13">
        <f>IF((D557=""),"",ABS((D557-'Election result'!$C$3)))</f>
        <v>0.16212360782481738</v>
      </c>
      <c r="I557" s="13">
        <f>IF((E557=""),"",ABS((E557-'Election result'!$C$3)))</f>
        <v>0.64899229469351383</v>
      </c>
      <c r="J557" s="13">
        <f>IF((F557=""),"",ABS((F557-'Election result'!$C$3)))</f>
        <v>0.54032977784738279</v>
      </c>
      <c r="K557" s="13">
        <f>IF((G557=""),"",ABS((G557-'Election result'!$C$3)))</f>
        <v>0.51474479577053245</v>
      </c>
      <c r="L557" s="1"/>
    </row>
    <row r="558" spans="1:12" ht="12">
      <c r="A558" s="1">
        <v>111</v>
      </c>
      <c r="B558" s="1">
        <v>7</v>
      </c>
      <c r="C558" s="8">
        <v>41108</v>
      </c>
      <c r="D558" s="11">
        <v>51.8</v>
      </c>
      <c r="E558" s="11">
        <v>51.313131313131301</v>
      </c>
      <c r="F558" s="11">
        <v>52.502453385672197</v>
      </c>
      <c r="G558" s="11">
        <f>Forecast_calculation!D557</f>
        <v>51.447378812054282</v>
      </c>
      <c r="H558" s="13">
        <f>IF((D558=""),"",ABS((D558-'Election result'!$C$3)))</f>
        <v>0.16212360782481738</v>
      </c>
      <c r="I558" s="13">
        <f>IF((E558=""),"",ABS((E558-'Election result'!$C$3)))</f>
        <v>0.64899229469351383</v>
      </c>
      <c r="J558" s="13">
        <f>IF((F558=""),"",ABS((F558-'Election result'!$C$3)))</f>
        <v>0.54032977784738279</v>
      </c>
      <c r="K558" s="13">
        <f>IF((G558=""),"",ABS((G558-'Election result'!$C$3)))</f>
        <v>0.51474479577053245</v>
      </c>
      <c r="L558" s="1"/>
    </row>
    <row r="559" spans="1:12" ht="12">
      <c r="A559" s="1">
        <v>110</v>
      </c>
      <c r="B559" s="1">
        <v>7</v>
      </c>
      <c r="C559" s="8">
        <v>41109</v>
      </c>
      <c r="D559" s="11">
        <v>51.71</v>
      </c>
      <c r="E559" s="11">
        <v>51.313131313131301</v>
      </c>
      <c r="F559" s="11">
        <v>51.7694641051567</v>
      </c>
      <c r="G559" s="11">
        <f>Forecast_calculation!D558</f>
        <v>51.447378812054282</v>
      </c>
      <c r="H559" s="13">
        <f>IF((D559=""),"",ABS((D559-'Election result'!$C$3)))</f>
        <v>0.25212360782481369</v>
      </c>
      <c r="I559" s="13">
        <f>IF((E559=""),"",ABS((E559-'Election result'!$C$3)))</f>
        <v>0.64899229469351383</v>
      </c>
      <c r="J559" s="13">
        <f>IF((F559=""),"",ABS((F559-'Election result'!$C$3)))</f>
        <v>0.19265950266811416</v>
      </c>
      <c r="K559" s="13">
        <f>IF((G559=""),"",ABS((G559-'Election result'!$C$3)))</f>
        <v>0.51474479577053245</v>
      </c>
      <c r="L559" s="1"/>
    </row>
    <row r="560" spans="1:12" ht="12">
      <c r="A560" s="1">
        <v>109</v>
      </c>
      <c r="B560" s="1">
        <v>7</v>
      </c>
      <c r="C560" s="8">
        <v>41110</v>
      </c>
      <c r="D560" s="11">
        <v>51.68</v>
      </c>
      <c r="E560" s="11">
        <v>51.313131313131301</v>
      </c>
      <c r="F560" s="11">
        <v>51.7694641051567</v>
      </c>
      <c r="G560" s="11">
        <f>Forecast_calculation!D559</f>
        <v>51.447378812054282</v>
      </c>
      <c r="H560" s="13">
        <f>IF((D560=""),"",ABS((D560-'Election result'!$C$3)))</f>
        <v>0.28212360782481483</v>
      </c>
      <c r="I560" s="13">
        <f>IF((E560=""),"",ABS((E560-'Election result'!$C$3)))</f>
        <v>0.64899229469351383</v>
      </c>
      <c r="J560" s="13">
        <f>IF((F560=""),"",ABS((F560-'Election result'!$C$3)))</f>
        <v>0.19265950266811416</v>
      </c>
      <c r="K560" s="13">
        <f>IF((G560=""),"",ABS((G560-'Election result'!$C$3)))</f>
        <v>0.51474479577053245</v>
      </c>
      <c r="L560" s="1"/>
    </row>
    <row r="561" spans="1:12" ht="12">
      <c r="A561" s="1">
        <v>108</v>
      </c>
      <c r="B561" s="1">
        <v>7</v>
      </c>
      <c r="C561" s="8">
        <v>41111</v>
      </c>
      <c r="D561" s="11">
        <v>51.66</v>
      </c>
      <c r="E561" s="11">
        <v>51.313131313131301</v>
      </c>
      <c r="F561" s="11">
        <v>51.7694641051567</v>
      </c>
      <c r="G561" s="11">
        <f>Forecast_calculation!D560</f>
        <v>51.447378812054282</v>
      </c>
      <c r="H561" s="13">
        <f>IF((D561=""),"",ABS((D561-'Election result'!$C$3)))</f>
        <v>0.30212360782481795</v>
      </c>
      <c r="I561" s="13">
        <f>IF((E561=""),"",ABS((E561-'Election result'!$C$3)))</f>
        <v>0.64899229469351383</v>
      </c>
      <c r="J561" s="13">
        <f>IF((F561=""),"",ABS((F561-'Election result'!$C$3)))</f>
        <v>0.19265950266811416</v>
      </c>
      <c r="K561" s="13">
        <f>IF((G561=""),"",ABS((G561-'Election result'!$C$3)))</f>
        <v>0.51474479577053245</v>
      </c>
      <c r="L561" s="1"/>
    </row>
    <row r="562" spans="1:12" ht="12">
      <c r="A562" s="1">
        <v>107</v>
      </c>
      <c r="B562" s="1">
        <v>7</v>
      </c>
      <c r="C562" s="8">
        <v>41112</v>
      </c>
      <c r="D562" s="11">
        <v>51.58</v>
      </c>
      <c r="E562" s="11">
        <v>51.313131313131301</v>
      </c>
      <c r="F562" s="11">
        <v>51.7694641051567</v>
      </c>
      <c r="G562" s="11">
        <f>Forecast_calculation!D561</f>
        <v>50.797947777133643</v>
      </c>
      <c r="H562" s="13">
        <f>IF((D562=""),"",ABS((D562-'Election result'!$C$3)))</f>
        <v>0.38212360782481625</v>
      </c>
      <c r="I562" s="13">
        <f>IF((E562=""),"",ABS((E562-'Election result'!$C$3)))</f>
        <v>0.64899229469351383</v>
      </c>
      <c r="J562" s="13">
        <f>IF((F562=""),"",ABS((F562-'Election result'!$C$3)))</f>
        <v>0.19265950266811416</v>
      </c>
      <c r="K562" s="13">
        <f>IF((G562=""),"",ABS((G562-'Election result'!$C$3)))</f>
        <v>1.1641758306911711</v>
      </c>
      <c r="L562" s="1"/>
    </row>
    <row r="563" spans="1:12" ht="12">
      <c r="A563" s="1">
        <v>106</v>
      </c>
      <c r="B563" s="1">
        <v>7</v>
      </c>
      <c r="C563" s="8">
        <v>41113</v>
      </c>
      <c r="D563" s="11">
        <v>51.49</v>
      </c>
      <c r="E563" s="11">
        <v>51.212121212121197</v>
      </c>
      <c r="F563" s="11">
        <v>51.351351351351397</v>
      </c>
      <c r="G563" s="11">
        <f>Forecast_calculation!D562</f>
        <v>50.797947777133643</v>
      </c>
      <c r="H563" s="13">
        <f>IF((D563=""),"",ABS((D563-'Election result'!$C$3)))</f>
        <v>0.47212360782481255</v>
      </c>
      <c r="I563" s="13">
        <f>IF((E563=""),"",ABS((E563-'Election result'!$C$3)))</f>
        <v>0.75000239570361771</v>
      </c>
      <c r="J563" s="13">
        <f>IF((F563=""),"",ABS((F563-'Election result'!$C$3)))</f>
        <v>0.61077225647341749</v>
      </c>
      <c r="K563" s="13">
        <f>IF((G563=""),"",ABS((G563-'Election result'!$C$3)))</f>
        <v>1.1641758306911711</v>
      </c>
      <c r="L563" s="1"/>
    </row>
    <row r="564" spans="1:12" ht="12">
      <c r="A564" s="1">
        <v>105</v>
      </c>
      <c r="B564" s="1">
        <v>7</v>
      </c>
      <c r="C564" s="8">
        <v>41114</v>
      </c>
      <c r="D564" s="11">
        <v>51.46</v>
      </c>
      <c r="E564" s="11">
        <v>51.162790697674403</v>
      </c>
      <c r="F564" s="11">
        <v>51.351351351351397</v>
      </c>
      <c r="G564" s="11">
        <f>Forecast_calculation!D563</f>
        <v>50.797947777133643</v>
      </c>
      <c r="H564" s="13">
        <f>IF((D564=""),"",ABS((D564-'Election result'!$C$3)))</f>
        <v>0.50212360782481369</v>
      </c>
      <c r="I564" s="13">
        <f>IF((E564=""),"",ABS((E564-'Election result'!$C$3)))</f>
        <v>0.79933291015041164</v>
      </c>
      <c r="J564" s="13">
        <f>IF((F564=""),"",ABS((F564-'Election result'!$C$3)))</f>
        <v>0.61077225647341749</v>
      </c>
      <c r="K564" s="13">
        <f>IF((G564=""),"",ABS((G564-'Election result'!$C$3)))</f>
        <v>1.1641758306911711</v>
      </c>
      <c r="L564" s="1"/>
    </row>
    <row r="565" spans="1:12" ht="12">
      <c r="A565" s="1">
        <v>104</v>
      </c>
      <c r="B565" s="1">
        <v>7</v>
      </c>
      <c r="C565" s="8">
        <v>41115</v>
      </c>
      <c r="D565" s="11">
        <v>51.49</v>
      </c>
      <c r="E565" s="11">
        <v>51.061678463093997</v>
      </c>
      <c r="F565" s="11">
        <v>51.351351351351397</v>
      </c>
      <c r="G565" s="11">
        <f>Forecast_calculation!D564</f>
        <v>50.797947777133643</v>
      </c>
      <c r="H565" s="13">
        <f>IF((D565=""),"",ABS((D565-'Election result'!$C$3)))</f>
        <v>0.47212360782481255</v>
      </c>
      <c r="I565" s="13">
        <f>IF((E565=""),"",ABS((E565-'Election result'!$C$3)))</f>
        <v>0.90044514473081705</v>
      </c>
      <c r="J565" s="13">
        <f>IF((F565=""),"",ABS((F565-'Election result'!$C$3)))</f>
        <v>0.61077225647341749</v>
      </c>
      <c r="K565" s="13">
        <f>IF((G565=""),"",ABS((G565-'Election result'!$C$3)))</f>
        <v>1.1641758306911711</v>
      </c>
      <c r="L565" s="1"/>
    </row>
    <row r="566" spans="1:12" ht="12">
      <c r="A566" s="1">
        <v>103</v>
      </c>
      <c r="B566" s="1">
        <v>7</v>
      </c>
      <c r="C566" s="8">
        <v>41116</v>
      </c>
      <c r="D566" s="11">
        <v>51.48</v>
      </c>
      <c r="E566" s="11">
        <v>51.1111111111111</v>
      </c>
      <c r="F566" s="11">
        <v>51.351351351351397</v>
      </c>
      <c r="G566" s="11">
        <f>Forecast_calculation!D565</f>
        <v>50.797947777133643</v>
      </c>
      <c r="H566" s="13">
        <f>IF((D566=""),"",ABS((D566-'Election result'!$C$3)))</f>
        <v>0.48212360782481767</v>
      </c>
      <c r="I566" s="13">
        <f>IF((E566=""),"",ABS((E566-'Election result'!$C$3)))</f>
        <v>0.85101249671371448</v>
      </c>
      <c r="J566" s="13">
        <f>IF((F566=""),"",ABS((F566-'Election result'!$C$3)))</f>
        <v>0.61077225647341749</v>
      </c>
      <c r="K566" s="13">
        <f>IF((G566=""),"",ABS((G566-'Election result'!$C$3)))</f>
        <v>1.1641758306911711</v>
      </c>
      <c r="L566" s="1"/>
    </row>
    <row r="567" spans="1:12" ht="12">
      <c r="A567" s="1">
        <v>102</v>
      </c>
      <c r="B567" s="1">
        <v>7</v>
      </c>
      <c r="C567" s="8">
        <v>41117</v>
      </c>
      <c r="D567" s="11">
        <v>51.41</v>
      </c>
      <c r="E567" s="11">
        <v>51.212121212121197</v>
      </c>
      <c r="F567" s="11">
        <v>51.197604790419199</v>
      </c>
      <c r="G567" s="11">
        <f>Forecast_calculation!D566</f>
        <v>50.797947777133643</v>
      </c>
      <c r="H567" s="13">
        <f>IF((D567=""),"",ABS((D567-'Election result'!$C$3)))</f>
        <v>0.55212360782481795</v>
      </c>
      <c r="I567" s="13">
        <f>IF((E567=""),"",ABS((E567-'Election result'!$C$3)))</f>
        <v>0.75000239570361771</v>
      </c>
      <c r="J567" s="13">
        <f>IF((F567=""),"",ABS((F567-'Election result'!$C$3)))</f>
        <v>0.76451881740561589</v>
      </c>
      <c r="K567" s="13">
        <f>IF((G567=""),"",ABS((G567-'Election result'!$C$3)))</f>
        <v>1.1641758306911711</v>
      </c>
      <c r="L567" s="1"/>
    </row>
    <row r="568" spans="1:12" ht="12">
      <c r="A568" s="1">
        <v>101</v>
      </c>
      <c r="B568" s="1">
        <v>7</v>
      </c>
      <c r="C568" s="8">
        <v>41118</v>
      </c>
      <c r="D568" s="11">
        <v>51.38</v>
      </c>
      <c r="E568" s="11">
        <v>51.061678463093997</v>
      </c>
      <c r="F568" s="11">
        <v>51.197604790419199</v>
      </c>
      <c r="G568" s="11">
        <f>Forecast_calculation!D567</f>
        <v>50.797947777133643</v>
      </c>
      <c r="H568" s="13">
        <f>IF((D568=""),"",ABS((D568-'Election result'!$C$3)))</f>
        <v>0.58212360782481198</v>
      </c>
      <c r="I568" s="13">
        <f>IF((E568=""),"",ABS((E568-'Election result'!$C$3)))</f>
        <v>0.90044514473081705</v>
      </c>
      <c r="J568" s="13">
        <f>IF((F568=""),"",ABS((F568-'Election result'!$C$3)))</f>
        <v>0.76451881740561589</v>
      </c>
      <c r="K568" s="13">
        <f>IF((G568=""),"",ABS((G568-'Election result'!$C$3)))</f>
        <v>1.1641758306911711</v>
      </c>
      <c r="L568" s="1"/>
    </row>
    <row r="569" spans="1:12" ht="12">
      <c r="A569" s="1">
        <v>100</v>
      </c>
      <c r="B569" s="1">
        <v>7</v>
      </c>
      <c r="C569" s="8">
        <v>41119</v>
      </c>
      <c r="D569" s="11">
        <v>51.36</v>
      </c>
      <c r="E569" s="11">
        <v>51.061678463093997</v>
      </c>
      <c r="F569" s="11">
        <v>52.047952047952002</v>
      </c>
      <c r="G569" s="11">
        <f>Forecast_calculation!D568</f>
        <v>50.797947777133643</v>
      </c>
      <c r="H569" s="13">
        <f>IF((D569=""),"",ABS((D569-'Election result'!$C$3)))</f>
        <v>0.60212360782481511</v>
      </c>
      <c r="I569" s="13">
        <f>IF((E569=""),"",ABS((E569-'Election result'!$C$3)))</f>
        <v>0.90044514473081705</v>
      </c>
      <c r="J569" s="13">
        <f>IF((F569=""),"",ABS((F569-'Election result'!$C$3)))</f>
        <v>8.5828440127187378E-2</v>
      </c>
      <c r="K569" s="13">
        <f>IF((G569=""),"",ABS((G569-'Election result'!$C$3)))</f>
        <v>1.1641758306911711</v>
      </c>
      <c r="L569" s="1"/>
    </row>
    <row r="570" spans="1:12" ht="12">
      <c r="A570" s="1">
        <v>99</v>
      </c>
      <c r="B570" s="1">
        <v>7</v>
      </c>
      <c r="C570" s="8">
        <v>41120</v>
      </c>
      <c r="D570" s="11">
        <v>51.34</v>
      </c>
      <c r="E570" s="11">
        <v>51.1111111111111</v>
      </c>
      <c r="F570" s="11">
        <v>51.5841584158416</v>
      </c>
      <c r="G570" s="11">
        <f>Forecast_calculation!D569</f>
        <v>50.797947777133643</v>
      </c>
      <c r="H570" s="13">
        <f>IF((D570=""),"",ABS((D570-'Election result'!$C$3)))</f>
        <v>0.62212360782481113</v>
      </c>
      <c r="I570" s="13">
        <f>IF((E570=""),"",ABS((E570-'Election result'!$C$3)))</f>
        <v>0.85101249671371448</v>
      </c>
      <c r="J570" s="13">
        <f>IF((F570=""),"",ABS((F570-'Election result'!$C$3)))</f>
        <v>0.37796519198321477</v>
      </c>
      <c r="K570" s="13">
        <f>IF((G570=""),"",ABS((G570-'Election result'!$C$3)))</f>
        <v>1.1641758306911711</v>
      </c>
      <c r="L570" s="1"/>
    </row>
    <row r="571" spans="1:12" ht="12">
      <c r="A571" s="1">
        <v>98</v>
      </c>
      <c r="B571" s="1">
        <v>7</v>
      </c>
      <c r="C571" s="8">
        <v>41121</v>
      </c>
      <c r="D571" s="11">
        <v>51.37</v>
      </c>
      <c r="E571" s="11">
        <v>51.212121212121197</v>
      </c>
      <c r="F571" s="11">
        <v>51.5841584158416</v>
      </c>
      <c r="G571" s="11">
        <f>Forecast_calculation!D570</f>
        <v>50.797947777133643</v>
      </c>
      <c r="H571" s="13">
        <f>IF((D571=""),"",ABS((D571-'Election result'!$C$3)))</f>
        <v>0.5921236078248171</v>
      </c>
      <c r="I571" s="13">
        <f>IF((E571=""),"",ABS((E571-'Election result'!$C$3)))</f>
        <v>0.75000239570361771</v>
      </c>
      <c r="J571" s="13">
        <f>IF((F571=""),"",ABS((F571-'Election result'!$C$3)))</f>
        <v>0.37796519198321477</v>
      </c>
      <c r="K571" s="13">
        <f>IF((G571=""),"",ABS((G571-'Election result'!$C$3)))</f>
        <v>1.1641758306911711</v>
      </c>
      <c r="L571" s="1"/>
    </row>
    <row r="572" spans="1:12" ht="12">
      <c r="A572" s="1">
        <v>97</v>
      </c>
      <c r="B572" s="1">
        <v>8</v>
      </c>
      <c r="C572" s="8">
        <v>41122</v>
      </c>
      <c r="D572" s="11">
        <v>51.28</v>
      </c>
      <c r="E572" s="11">
        <v>51.212121212121197</v>
      </c>
      <c r="F572" s="11">
        <v>51.5841584158416</v>
      </c>
      <c r="G572" s="11">
        <f>Forecast_calculation!D571</f>
        <v>50.797947777133643</v>
      </c>
      <c r="H572" s="13">
        <f>IF((D572=""),"",ABS((D572-'Election result'!$C$3)))</f>
        <v>0.6821236078248134</v>
      </c>
      <c r="I572" s="13">
        <f>IF((E572=""),"",ABS((E572-'Election result'!$C$3)))</f>
        <v>0.75000239570361771</v>
      </c>
      <c r="J572" s="13">
        <f>IF((F572=""),"",ABS((F572-'Election result'!$C$3)))</f>
        <v>0.37796519198321477</v>
      </c>
      <c r="K572" s="13">
        <f>IF((G572=""),"",ABS((G572-'Election result'!$C$3)))</f>
        <v>1.1641758306911711</v>
      </c>
      <c r="L572" s="1"/>
    </row>
    <row r="573" spans="1:12" ht="12">
      <c r="A573" s="1">
        <v>96</v>
      </c>
      <c r="B573" s="1">
        <v>8</v>
      </c>
      <c r="C573" s="8">
        <v>41123</v>
      </c>
      <c r="D573" s="11">
        <v>51.29</v>
      </c>
      <c r="E573" s="11">
        <v>51.1111111111111</v>
      </c>
      <c r="F573" s="11">
        <v>51.5841584158416</v>
      </c>
      <c r="G573" s="11">
        <f>Forecast_calculation!D572</f>
        <v>50.797947777133643</v>
      </c>
      <c r="H573" s="13">
        <f>IF((D573=""),"",ABS((D573-'Election result'!$C$3)))</f>
        <v>0.67212360782481539</v>
      </c>
      <c r="I573" s="13">
        <f>IF((E573=""),"",ABS((E573-'Election result'!$C$3)))</f>
        <v>0.85101249671371448</v>
      </c>
      <c r="J573" s="13">
        <f>IF((F573=""),"",ABS((F573-'Election result'!$C$3)))</f>
        <v>0.37796519198321477</v>
      </c>
      <c r="K573" s="13">
        <f>IF((G573=""),"",ABS((G573-'Election result'!$C$3)))</f>
        <v>1.1641758306911711</v>
      </c>
      <c r="L573" s="1"/>
    </row>
    <row r="574" spans="1:12" ht="12">
      <c r="A574" s="1">
        <v>95</v>
      </c>
      <c r="B574" s="1">
        <v>8</v>
      </c>
      <c r="C574" s="8">
        <v>41124</v>
      </c>
      <c r="D574" s="11">
        <v>51.3</v>
      </c>
      <c r="E574" s="11">
        <v>51.212121212121197</v>
      </c>
      <c r="F574" s="11">
        <v>51.5841584158416</v>
      </c>
      <c r="G574" s="11">
        <f>Forecast_calculation!D573</f>
        <v>50.797947777133643</v>
      </c>
      <c r="H574" s="13">
        <f>IF((D574=""),"",ABS((D574-'Election result'!$C$3)))</f>
        <v>0.66212360782481738</v>
      </c>
      <c r="I574" s="13">
        <f>IF((E574=""),"",ABS((E574-'Election result'!$C$3)))</f>
        <v>0.75000239570361771</v>
      </c>
      <c r="J574" s="13">
        <f>IF((F574=""),"",ABS((F574-'Election result'!$C$3)))</f>
        <v>0.37796519198321477</v>
      </c>
      <c r="K574" s="13">
        <f>IF((G574=""),"",ABS((G574-'Election result'!$C$3)))</f>
        <v>1.1641758306911711</v>
      </c>
      <c r="L574" s="1"/>
    </row>
    <row r="575" spans="1:12" ht="12">
      <c r="A575" s="1">
        <v>94</v>
      </c>
      <c r="B575" s="1">
        <v>8</v>
      </c>
      <c r="C575" s="8">
        <v>41125</v>
      </c>
      <c r="D575" s="11">
        <v>51.32</v>
      </c>
      <c r="E575" s="11">
        <v>51.212121212121197</v>
      </c>
      <c r="F575" s="11">
        <v>51.5841584158416</v>
      </c>
      <c r="G575" s="11">
        <f>Forecast_calculation!D574</f>
        <v>50.797947777133643</v>
      </c>
      <c r="H575" s="13">
        <f>IF((D575=""),"",ABS((D575-'Election result'!$C$3)))</f>
        <v>0.64212360782481426</v>
      </c>
      <c r="I575" s="13">
        <f>IF((E575=""),"",ABS((E575-'Election result'!$C$3)))</f>
        <v>0.75000239570361771</v>
      </c>
      <c r="J575" s="13">
        <f>IF((F575=""),"",ABS((F575-'Election result'!$C$3)))</f>
        <v>0.37796519198321477</v>
      </c>
      <c r="K575" s="13">
        <f>IF((G575=""),"",ABS((G575-'Election result'!$C$3)))</f>
        <v>1.1641758306911711</v>
      </c>
      <c r="L575" s="1"/>
    </row>
    <row r="576" spans="1:12" ht="12">
      <c r="A576" s="1">
        <v>93</v>
      </c>
      <c r="B576" s="1">
        <v>8</v>
      </c>
      <c r="C576" s="8">
        <v>41126</v>
      </c>
      <c r="D576" s="11">
        <v>51.31</v>
      </c>
      <c r="E576" s="11">
        <v>51.313131313131301</v>
      </c>
      <c r="F576" s="11">
        <v>51.5841584158416</v>
      </c>
      <c r="G576" s="11">
        <f>Forecast_calculation!D575</f>
        <v>50.797947777133643</v>
      </c>
      <c r="H576" s="13">
        <f>IF((D576=""),"",ABS((D576-'Election result'!$C$3)))</f>
        <v>0.65212360782481227</v>
      </c>
      <c r="I576" s="13">
        <f>IF((E576=""),"",ABS((E576-'Election result'!$C$3)))</f>
        <v>0.64899229469351383</v>
      </c>
      <c r="J576" s="13">
        <f>IF((F576=""),"",ABS((F576-'Election result'!$C$3)))</f>
        <v>0.37796519198321477</v>
      </c>
      <c r="K576" s="13">
        <f>IF((G576=""),"",ABS((G576-'Election result'!$C$3)))</f>
        <v>1.1641758306911711</v>
      </c>
      <c r="L576" s="1"/>
    </row>
    <row r="577" spans="1:12" ht="12">
      <c r="A577" s="1">
        <v>92</v>
      </c>
      <c r="B577" s="1">
        <v>8</v>
      </c>
      <c r="C577" s="8">
        <v>41127</v>
      </c>
      <c r="D577" s="11">
        <v>51.31</v>
      </c>
      <c r="E577" s="11">
        <v>51.263902932254801</v>
      </c>
      <c r="F577" s="11">
        <v>51.5841584158416</v>
      </c>
      <c r="G577" s="11">
        <f>Forecast_calculation!D576</f>
        <v>50.797947777133643</v>
      </c>
      <c r="H577" s="13">
        <f>IF((D577=""),"",ABS((D577-'Election result'!$C$3)))</f>
        <v>0.65212360782481227</v>
      </c>
      <c r="I577" s="13">
        <f>IF((E577=""),"",ABS((E577-'Election result'!$C$3)))</f>
        <v>0.69822067557001333</v>
      </c>
      <c r="J577" s="13">
        <f>IF((F577=""),"",ABS((F577-'Election result'!$C$3)))</f>
        <v>0.37796519198321477</v>
      </c>
      <c r="K577" s="13">
        <f>IF((G577=""),"",ABS((G577-'Election result'!$C$3)))</f>
        <v>1.1641758306911711</v>
      </c>
      <c r="L577" s="1"/>
    </row>
    <row r="578" spans="1:12" ht="12">
      <c r="A578" s="1">
        <v>91</v>
      </c>
      <c r="B578" s="1">
        <v>8</v>
      </c>
      <c r="C578" s="8">
        <v>41128</v>
      </c>
      <c r="D578" s="11">
        <v>51.39</v>
      </c>
      <c r="E578" s="11">
        <v>51.3650151668352</v>
      </c>
      <c r="F578" s="11">
        <v>51.5841584158416</v>
      </c>
      <c r="G578" s="11">
        <f>Forecast_calculation!D577</f>
        <v>50.905754455229506</v>
      </c>
      <c r="H578" s="13">
        <f>IF((D578=""),"",ABS((D578-'Election result'!$C$3)))</f>
        <v>0.57212360782481397</v>
      </c>
      <c r="I578" s="13">
        <f>IF((E578=""),"",ABS((E578-'Election result'!$C$3)))</f>
        <v>0.59710844098961502</v>
      </c>
      <c r="J578" s="13">
        <f>IF((F578=""),"",ABS((F578-'Election result'!$C$3)))</f>
        <v>0.37796519198321477</v>
      </c>
      <c r="K578" s="13">
        <f>IF((G578=""),"",ABS((G578-'Election result'!$C$3)))</f>
        <v>1.0563691525953089</v>
      </c>
      <c r="L578" s="1"/>
    </row>
    <row r="579" spans="1:12" ht="12">
      <c r="A579" s="1">
        <v>90</v>
      </c>
      <c r="B579" s="1">
        <v>8</v>
      </c>
      <c r="C579" s="8">
        <v>41129</v>
      </c>
      <c r="D579" s="11">
        <v>51.39</v>
      </c>
      <c r="E579" s="11">
        <v>51.3650151668352</v>
      </c>
      <c r="F579" s="11">
        <v>51.5841584158416</v>
      </c>
      <c r="G579" s="11">
        <f>Forecast_calculation!D578</f>
        <v>50.905754455229506</v>
      </c>
      <c r="H579" s="13">
        <f>IF((D579=""),"",ABS((D579-'Election result'!$C$3)))</f>
        <v>0.57212360782481397</v>
      </c>
      <c r="I579" s="13">
        <f>IF((E579=""),"",ABS((E579-'Election result'!$C$3)))</f>
        <v>0.59710844098961502</v>
      </c>
      <c r="J579" s="13">
        <f>IF((F579=""),"",ABS((F579-'Election result'!$C$3)))</f>
        <v>0.37796519198321477</v>
      </c>
      <c r="K579" s="13">
        <f>IF((G579=""),"",ABS((G579-'Election result'!$C$3)))</f>
        <v>1.0563691525953089</v>
      </c>
      <c r="L579" s="1"/>
    </row>
    <row r="580" spans="1:12" ht="12">
      <c r="A580" s="1">
        <v>89</v>
      </c>
      <c r="B580" s="1">
        <v>8</v>
      </c>
      <c r="C580" s="8">
        <v>41130</v>
      </c>
      <c r="D580" s="11">
        <v>51.41</v>
      </c>
      <c r="E580" s="11">
        <v>51.414141414141397</v>
      </c>
      <c r="F580" s="11">
        <v>52.105778648383897</v>
      </c>
      <c r="G580" s="11">
        <f>Forecast_calculation!D579</f>
        <v>50.905754455229506</v>
      </c>
      <c r="H580" s="13">
        <f>IF((D580=""),"",ABS((D580-'Election result'!$C$3)))</f>
        <v>0.55212360782481795</v>
      </c>
      <c r="I580" s="13">
        <f>IF((E580=""),"",ABS((E580-'Election result'!$C$3)))</f>
        <v>0.54798219368341705</v>
      </c>
      <c r="J580" s="13">
        <f>IF((F580=""),"",ABS((F580-'Election result'!$C$3)))</f>
        <v>0.14365504055908218</v>
      </c>
      <c r="K580" s="13">
        <f>IF((G580=""),"",ABS((G580-'Election result'!$C$3)))</f>
        <v>1.0563691525953089</v>
      </c>
      <c r="L580" s="1"/>
    </row>
    <row r="581" spans="1:12" ht="12">
      <c r="A581" s="1">
        <v>88</v>
      </c>
      <c r="B581" s="1">
        <v>8</v>
      </c>
      <c r="C581" s="8">
        <v>41131</v>
      </c>
      <c r="D581" s="11">
        <v>51.7</v>
      </c>
      <c r="E581" s="11">
        <v>51.313131313131301</v>
      </c>
      <c r="F581" s="11">
        <v>52.105778648383897</v>
      </c>
      <c r="G581" s="11">
        <f>Forecast_calculation!D580</f>
        <v>50.905754455229506</v>
      </c>
      <c r="H581" s="13">
        <f>IF((D581=""),"",ABS((D581-'Election result'!$C$3)))</f>
        <v>0.2621236078248117</v>
      </c>
      <c r="I581" s="13">
        <f>IF((E581=""),"",ABS((E581-'Election result'!$C$3)))</f>
        <v>0.64899229469351383</v>
      </c>
      <c r="J581" s="13">
        <f>IF((F581=""),"",ABS((F581-'Election result'!$C$3)))</f>
        <v>0.14365504055908218</v>
      </c>
      <c r="K581" s="13">
        <f>IF((G581=""),"",ABS((G581-'Election result'!$C$3)))</f>
        <v>1.0563691525953089</v>
      </c>
      <c r="L581" s="1"/>
    </row>
    <row r="582" spans="1:12" ht="12">
      <c r="A582" s="1">
        <v>87</v>
      </c>
      <c r="B582" s="1">
        <v>8</v>
      </c>
      <c r="C582" s="8">
        <v>41132</v>
      </c>
      <c r="D582" s="11">
        <v>51.74</v>
      </c>
      <c r="E582" s="11">
        <v>51.414141414141397</v>
      </c>
      <c r="F582" s="11">
        <v>52.569169960474298</v>
      </c>
      <c r="G582" s="11">
        <f>Forecast_calculation!D581</f>
        <v>50.905754455229506</v>
      </c>
      <c r="H582" s="13">
        <f>IF((D582=""),"",ABS((D582-'Election result'!$C$3)))</f>
        <v>0.22212360782481255</v>
      </c>
      <c r="I582" s="13">
        <f>IF((E582=""),"",ABS((E582-'Election result'!$C$3)))</f>
        <v>0.54798219368341705</v>
      </c>
      <c r="J582" s="13">
        <f>IF((F582=""),"",ABS((F582-'Election result'!$C$3)))</f>
        <v>0.60704635264948337</v>
      </c>
      <c r="K582" s="13">
        <f>IF((G582=""),"",ABS((G582-'Election result'!$C$3)))</f>
        <v>1.0563691525953089</v>
      </c>
      <c r="L582" s="1"/>
    </row>
    <row r="583" spans="1:12" ht="12">
      <c r="A583" s="1">
        <v>86</v>
      </c>
      <c r="B583" s="1">
        <v>8</v>
      </c>
      <c r="C583" s="8">
        <v>41133</v>
      </c>
      <c r="D583" s="11">
        <v>51.78</v>
      </c>
      <c r="E583" s="11">
        <v>51.515151515151501</v>
      </c>
      <c r="F583" s="11">
        <v>52.941176470588204</v>
      </c>
      <c r="G583" s="11">
        <f>Forecast_calculation!D582</f>
        <v>50.905754455229506</v>
      </c>
      <c r="H583" s="13">
        <f>IF((D583=""),"",ABS((D583-'Election result'!$C$3)))</f>
        <v>0.1821236078248134</v>
      </c>
      <c r="I583" s="13">
        <f>IF((E583=""),"",ABS((E583-'Election result'!$C$3)))</f>
        <v>0.44697209267331317</v>
      </c>
      <c r="J583" s="13">
        <f>IF((F583=""),"",ABS((F583-'Election result'!$C$3)))</f>
        <v>0.97905286276338899</v>
      </c>
      <c r="K583" s="13">
        <f>IF((G583=""),"",ABS((G583-'Election result'!$C$3)))</f>
        <v>1.0563691525953089</v>
      </c>
      <c r="L583" s="1"/>
    </row>
    <row r="584" spans="1:12" ht="12">
      <c r="A584" s="1">
        <v>85</v>
      </c>
      <c r="B584" s="1">
        <v>8</v>
      </c>
      <c r="C584" s="8">
        <v>41134</v>
      </c>
      <c r="D584" s="11">
        <v>51.81</v>
      </c>
      <c r="E584" s="11">
        <v>51.313131313131301</v>
      </c>
      <c r="F584" s="11">
        <v>52.993130520117802</v>
      </c>
      <c r="G584" s="11">
        <f>Forecast_calculation!D583</f>
        <v>50.905754455229506</v>
      </c>
      <c r="H584" s="13">
        <f>IF((D584=""),"",ABS((D584-'Election result'!$C$3)))</f>
        <v>0.15212360782481227</v>
      </c>
      <c r="I584" s="13">
        <f>IF((E584=""),"",ABS((E584-'Election result'!$C$3)))</f>
        <v>0.64899229469351383</v>
      </c>
      <c r="J584" s="13">
        <f>IF((F584=""),"",ABS((F584-'Election result'!$C$3)))</f>
        <v>1.0310069122929875</v>
      </c>
      <c r="K584" s="13">
        <f>IF((G584=""),"",ABS((G584-'Election result'!$C$3)))</f>
        <v>1.0563691525953089</v>
      </c>
      <c r="L584" s="1"/>
    </row>
    <row r="585" spans="1:12" ht="12">
      <c r="A585" s="1">
        <v>84</v>
      </c>
      <c r="B585" s="1">
        <v>8</v>
      </c>
      <c r="C585" s="8">
        <v>41135</v>
      </c>
      <c r="D585" s="11">
        <v>51.86</v>
      </c>
      <c r="E585" s="11">
        <v>51.313131313131301</v>
      </c>
      <c r="F585" s="11">
        <v>54.545454545454596</v>
      </c>
      <c r="G585" s="11">
        <f>Forecast_calculation!D584</f>
        <v>50.905754455229506</v>
      </c>
      <c r="H585" s="13">
        <f>IF((D585=""),"",ABS((D585-'Election result'!$C$3)))</f>
        <v>0.10212360782481511</v>
      </c>
      <c r="I585" s="13">
        <f>IF((E585=""),"",ABS((E585-'Election result'!$C$3)))</f>
        <v>0.64899229469351383</v>
      </c>
      <c r="J585" s="13">
        <f>IF((F585=""),"",ABS((F585-'Election result'!$C$3)))</f>
        <v>2.5833309376297819</v>
      </c>
      <c r="K585" s="13">
        <f>IF((G585=""),"",ABS((G585-'Election result'!$C$3)))</f>
        <v>1.0563691525953089</v>
      </c>
      <c r="L585" s="1"/>
    </row>
    <row r="586" spans="1:12" ht="12">
      <c r="A586" s="1">
        <v>83</v>
      </c>
      <c r="B586" s="1">
        <v>8</v>
      </c>
      <c r="C586" s="8">
        <v>41136</v>
      </c>
      <c r="D586" s="11">
        <v>51.94</v>
      </c>
      <c r="E586" s="11">
        <v>51.313131313131301</v>
      </c>
      <c r="F586" s="11">
        <v>54.682779456193401</v>
      </c>
      <c r="G586" s="11">
        <f>Forecast_calculation!D585</f>
        <v>50.905754455229506</v>
      </c>
      <c r="H586" s="13">
        <f>IF((D586=""),"",ABS((D586-'Election result'!$C$3)))</f>
        <v>2.2123607824816816E-2</v>
      </c>
      <c r="I586" s="13">
        <f>IF((E586=""),"",ABS((E586-'Election result'!$C$3)))</f>
        <v>0.64899229469351383</v>
      </c>
      <c r="J586" s="13">
        <f>IF((F586=""),"",ABS((F586-'Election result'!$C$3)))</f>
        <v>2.7206558483685868</v>
      </c>
      <c r="K586" s="13">
        <f>IF((G586=""),"",ABS((G586-'Election result'!$C$3)))</f>
        <v>1.0563691525953089</v>
      </c>
      <c r="L586" s="1"/>
    </row>
    <row r="587" spans="1:12" ht="12">
      <c r="A587" s="1">
        <v>82</v>
      </c>
      <c r="B587" s="1">
        <v>8</v>
      </c>
      <c r="C587" s="8">
        <v>41137</v>
      </c>
      <c r="D587" s="11">
        <v>51.89</v>
      </c>
      <c r="E587" s="11">
        <v>51.212121212121197</v>
      </c>
      <c r="F587" s="11">
        <v>54.354354354354399</v>
      </c>
      <c r="G587" s="11">
        <f>Forecast_calculation!D586</f>
        <v>50.905754455229506</v>
      </c>
      <c r="H587" s="13">
        <f>IF((D587=""),"",ABS((D587-'Election result'!$C$3)))</f>
        <v>7.2123607824813973E-2</v>
      </c>
      <c r="I587" s="13">
        <f>IF((E587=""),"",ABS((E587-'Election result'!$C$3)))</f>
        <v>0.75000239570361771</v>
      </c>
      <c r="J587" s="13">
        <f>IF((F587=""),"",ABS((F587-'Election result'!$C$3)))</f>
        <v>2.3922307465295845</v>
      </c>
      <c r="K587" s="13">
        <f>IF((G587=""),"",ABS((G587-'Election result'!$C$3)))</f>
        <v>1.0563691525953089</v>
      </c>
      <c r="L587" s="1"/>
    </row>
    <row r="588" spans="1:12" ht="12">
      <c r="A588" s="1">
        <v>81</v>
      </c>
      <c r="B588" s="1">
        <v>8</v>
      </c>
      <c r="C588" s="8">
        <v>41138</v>
      </c>
      <c r="D588" s="11">
        <v>51.98</v>
      </c>
      <c r="E588" s="11">
        <v>51.313131313131301</v>
      </c>
      <c r="F588" s="11">
        <v>55.055055055055099</v>
      </c>
      <c r="G588" s="11">
        <f>Forecast_calculation!D587</f>
        <v>50.905754455229506</v>
      </c>
      <c r="H588" s="13">
        <f>IF((D588=""),"",ABS((D588-'Election result'!$C$3)))</f>
        <v>1.7876392175182332E-2</v>
      </c>
      <c r="I588" s="13">
        <f>IF((E588=""),"",ABS((E588-'Election result'!$C$3)))</f>
        <v>0.64899229469351383</v>
      </c>
      <c r="J588" s="13">
        <f>IF((F588=""),"",ABS((F588-'Election result'!$C$3)))</f>
        <v>3.0929314472302849</v>
      </c>
      <c r="K588" s="13">
        <f>IF((G588=""),"",ABS((G588-'Election result'!$C$3)))</f>
        <v>1.0563691525953089</v>
      </c>
      <c r="L588" s="1"/>
    </row>
    <row r="589" spans="1:12" ht="12">
      <c r="A589" s="1">
        <v>80</v>
      </c>
      <c r="B589" s="1">
        <v>8</v>
      </c>
      <c r="C589" s="8">
        <v>41139</v>
      </c>
      <c r="D589" s="11">
        <v>52.04</v>
      </c>
      <c r="E589" s="11">
        <v>51.261352169525701</v>
      </c>
      <c r="F589" s="11">
        <v>55.055055055055099</v>
      </c>
      <c r="G589" s="11">
        <f>Forecast_calculation!D588</f>
        <v>50.905754455229506</v>
      </c>
      <c r="H589" s="13">
        <f>IF((D589=""),"",ABS((D589-'Election result'!$C$3)))</f>
        <v>7.7876392175184606E-2</v>
      </c>
      <c r="I589" s="13">
        <f>IF((E589=""),"",ABS((E589-'Election result'!$C$3)))</f>
        <v>0.70077143829911392</v>
      </c>
      <c r="J589" s="13">
        <f>IF((F589=""),"",ABS((F589-'Election result'!$C$3)))</f>
        <v>3.0929314472302849</v>
      </c>
      <c r="K589" s="13">
        <f>IF((G589=""),"",ABS((G589-'Election result'!$C$3)))</f>
        <v>1.0563691525953089</v>
      </c>
      <c r="L589" s="1"/>
    </row>
    <row r="590" spans="1:12" ht="12">
      <c r="A590" s="1">
        <v>79</v>
      </c>
      <c r="B590" s="1">
        <v>8</v>
      </c>
      <c r="C590" s="8">
        <v>41140</v>
      </c>
      <c r="D590" s="11">
        <v>52.1</v>
      </c>
      <c r="E590" s="11">
        <v>51.315789473684198</v>
      </c>
      <c r="F590" s="11">
        <v>55.055055055055099</v>
      </c>
      <c r="G590" s="11">
        <f>Forecast_calculation!D589</f>
        <v>50.905754455229506</v>
      </c>
      <c r="H590" s="13">
        <f>IF((D590=""),"",ABS((D590-'Election result'!$C$3)))</f>
        <v>0.13787639217518688</v>
      </c>
      <c r="I590" s="13">
        <f>IF((E590=""),"",ABS((E590-'Election result'!$C$3)))</f>
        <v>0.64633413414061636</v>
      </c>
      <c r="J590" s="13">
        <f>IF((F590=""),"",ABS((F590-'Election result'!$C$3)))</f>
        <v>3.0929314472302849</v>
      </c>
      <c r="K590" s="13">
        <f>IF((G590=""),"",ABS((G590-'Election result'!$C$3)))</f>
        <v>1.0563691525953089</v>
      </c>
      <c r="L590" s="1"/>
    </row>
    <row r="591" spans="1:12" ht="12">
      <c r="A591" s="1">
        <v>78</v>
      </c>
      <c r="B591" s="1">
        <v>8</v>
      </c>
      <c r="C591" s="8">
        <v>41141</v>
      </c>
      <c r="D591" s="11">
        <v>52.17</v>
      </c>
      <c r="E591" s="11">
        <v>51.214574898785401</v>
      </c>
      <c r="F591" s="11">
        <v>54.600606673407498</v>
      </c>
      <c r="G591" s="11">
        <f>Forecast_calculation!D590</f>
        <v>51.151610536243069</v>
      </c>
      <c r="H591" s="13">
        <f>IF((D591=""),"",ABS((D591-'Election result'!$C$3)))</f>
        <v>0.20787639217518716</v>
      </c>
      <c r="I591" s="13">
        <f>IF((E591=""),"",ABS((E591-'Election result'!$C$3)))</f>
        <v>0.74754870903941395</v>
      </c>
      <c r="J591" s="13">
        <f>IF((F591=""),"",ABS((F591-'Election result'!$C$3)))</f>
        <v>2.6384830655826832</v>
      </c>
      <c r="K591" s="13">
        <f>IF((G591=""),"",ABS((G591-'Election result'!$C$3)))</f>
        <v>0.81051307158174524</v>
      </c>
      <c r="L591" s="1"/>
    </row>
    <row r="592" spans="1:12" ht="12">
      <c r="A592" s="1">
        <v>77</v>
      </c>
      <c r="B592" s="1">
        <v>8</v>
      </c>
      <c r="C592" s="8">
        <v>41142</v>
      </c>
      <c r="D592" s="11">
        <v>52.17</v>
      </c>
      <c r="E592" s="11">
        <v>51.113360323886603</v>
      </c>
      <c r="F592" s="11">
        <v>54.600606673407498</v>
      </c>
      <c r="G592" s="11">
        <f>Forecast_calculation!D591</f>
        <v>51.151610536243069</v>
      </c>
      <c r="H592" s="13">
        <f>IF((D592=""),"",ABS((D592-'Election result'!$C$3)))</f>
        <v>0.20787639217518716</v>
      </c>
      <c r="I592" s="13">
        <f>IF((E592=""),"",ABS((E592-'Election result'!$C$3)))</f>
        <v>0.84876328393821154</v>
      </c>
      <c r="J592" s="13">
        <f>IF((F592=""),"",ABS((F592-'Election result'!$C$3)))</f>
        <v>2.6384830655826832</v>
      </c>
      <c r="K592" s="13">
        <f>IF((G592=""),"",ABS((G592-'Election result'!$C$3)))</f>
        <v>0.81051307158174524</v>
      </c>
      <c r="L592" s="1"/>
    </row>
    <row r="593" spans="1:12" ht="12">
      <c r="A593" s="1">
        <v>76</v>
      </c>
      <c r="B593" s="1">
        <v>8</v>
      </c>
      <c r="C593" s="8">
        <v>41143</v>
      </c>
      <c r="D593" s="11">
        <v>52.18</v>
      </c>
      <c r="E593" s="11">
        <v>51.113360323886603</v>
      </c>
      <c r="F593" s="11">
        <v>54.435483870967801</v>
      </c>
      <c r="G593" s="11">
        <f>Forecast_calculation!D592</f>
        <v>50.695601059580675</v>
      </c>
      <c r="H593" s="13">
        <f>IF((D593=""),"",ABS((D593-'Election result'!$C$3)))</f>
        <v>0.21787639217518517</v>
      </c>
      <c r="I593" s="13">
        <f>IF((E593=""),"",ABS((E593-'Election result'!$C$3)))</f>
        <v>0.84876328393821154</v>
      </c>
      <c r="J593" s="13">
        <f>IF((F593=""),"",ABS((F593-'Election result'!$C$3)))</f>
        <v>2.4733602631429861</v>
      </c>
      <c r="K593" s="13">
        <f>IF((G593=""),"",ABS((G593-'Election result'!$C$3)))</f>
        <v>1.26652254824414</v>
      </c>
      <c r="L593" s="1"/>
    </row>
    <row r="594" spans="1:12" ht="12">
      <c r="A594" s="1">
        <v>75</v>
      </c>
      <c r="B594" s="1">
        <v>8</v>
      </c>
      <c r="C594" s="8">
        <v>41144</v>
      </c>
      <c r="D594" s="11">
        <v>52.23</v>
      </c>
      <c r="E594" s="11">
        <v>51.162790697674403</v>
      </c>
      <c r="F594" s="11">
        <v>55.953533397870302</v>
      </c>
      <c r="G594" s="11">
        <f>Forecast_calculation!D593</f>
        <v>50.774420741706471</v>
      </c>
      <c r="H594" s="13">
        <f>IF((D594=""),"",ABS((D594-'Election result'!$C$3)))</f>
        <v>0.26787639217518233</v>
      </c>
      <c r="I594" s="13">
        <f>IF((E594=""),"",ABS((E594-'Election result'!$C$3)))</f>
        <v>0.79933291015041164</v>
      </c>
      <c r="J594" s="13">
        <f>IF((F594=""),"",ABS((F594-'Election result'!$C$3)))</f>
        <v>3.9914097900454877</v>
      </c>
      <c r="K594" s="13">
        <f>IF((G594=""),"",ABS((G594-'Election result'!$C$3)))</f>
        <v>1.1877028661183431</v>
      </c>
      <c r="L594" s="1"/>
    </row>
    <row r="595" spans="1:12" ht="12">
      <c r="A595" s="1">
        <v>74</v>
      </c>
      <c r="B595" s="1">
        <v>8</v>
      </c>
      <c r="C595" s="8">
        <v>41145</v>
      </c>
      <c r="D595" s="11">
        <v>51.93</v>
      </c>
      <c r="E595" s="11">
        <v>51.214574898785401</v>
      </c>
      <c r="F595" s="11">
        <v>54.726368159204</v>
      </c>
      <c r="G595" s="11">
        <f>Forecast_calculation!D594</f>
        <v>50.774420741706471</v>
      </c>
      <c r="H595" s="13">
        <f>IF((D595=""),"",ABS((D595-'Election result'!$C$3)))</f>
        <v>3.2123607824814826E-2</v>
      </c>
      <c r="I595" s="13">
        <f>IF((E595=""),"",ABS((E595-'Election result'!$C$3)))</f>
        <v>0.74754870903941395</v>
      </c>
      <c r="J595" s="13">
        <f>IF((F595=""),"",ABS((F595-'Election result'!$C$3)))</f>
        <v>2.7642445513791856</v>
      </c>
      <c r="K595" s="13">
        <f>IF((G595=""),"",ABS((G595-'Election result'!$C$3)))</f>
        <v>1.1877028661183431</v>
      </c>
      <c r="L595" s="1"/>
    </row>
    <row r="596" spans="1:12" ht="12">
      <c r="A596" s="1">
        <v>73</v>
      </c>
      <c r="B596" s="1">
        <v>8</v>
      </c>
      <c r="C596" s="8">
        <v>41146</v>
      </c>
      <c r="D596" s="11">
        <v>51.9</v>
      </c>
      <c r="E596" s="11">
        <v>51.214574898785401</v>
      </c>
      <c r="F596" s="11">
        <v>53.974484789008798</v>
      </c>
      <c r="G596" s="11">
        <f>Forecast_calculation!D595</f>
        <v>50.577578390162273</v>
      </c>
      <c r="H596" s="13">
        <f>IF((D596=""),"",ABS((D596-'Election result'!$C$3)))</f>
        <v>6.2123607824815963E-2</v>
      </c>
      <c r="I596" s="13">
        <f>IF((E596=""),"",ABS((E596-'Election result'!$C$3)))</f>
        <v>0.74754870903941395</v>
      </c>
      <c r="J596" s="13">
        <f>IF((F596=""),"",ABS((F596-'Election result'!$C$3)))</f>
        <v>2.0123611811839837</v>
      </c>
      <c r="K596" s="13">
        <f>IF((G596=""),"",ABS((G596-'Election result'!$C$3)))</f>
        <v>1.3845452176625415</v>
      </c>
      <c r="L596" s="1"/>
    </row>
    <row r="597" spans="1:12" ht="12">
      <c r="A597" s="1">
        <v>72</v>
      </c>
      <c r="B597" s="1">
        <v>8</v>
      </c>
      <c r="C597" s="8">
        <v>41147</v>
      </c>
      <c r="D597" s="11">
        <v>51.87</v>
      </c>
      <c r="E597" s="11">
        <v>51.263902932254801</v>
      </c>
      <c r="F597" s="11">
        <v>53.921568627451002</v>
      </c>
      <c r="G597" s="11">
        <f>Forecast_calculation!D596</f>
        <v>49.837638206446918</v>
      </c>
      <c r="H597" s="13">
        <f>IF((D597=""),"",ABS((D597-'Election result'!$C$3)))</f>
        <v>9.21236078248171E-2</v>
      </c>
      <c r="I597" s="13">
        <f>IF((E597=""),"",ABS((E597-'Election result'!$C$3)))</f>
        <v>0.69822067557001333</v>
      </c>
      <c r="J597" s="13">
        <f>IF((F597=""),"",ABS((F597-'Election result'!$C$3)))</f>
        <v>1.9594450196261874</v>
      </c>
      <c r="K597" s="13">
        <f>IF((G597=""),"",ABS((G597-'Election result'!$C$3)))</f>
        <v>2.1244854013778962</v>
      </c>
      <c r="L597" s="1"/>
    </row>
    <row r="598" spans="1:12" ht="12">
      <c r="A598" s="1">
        <v>71</v>
      </c>
      <c r="B598" s="1">
        <v>8</v>
      </c>
      <c r="C598" s="8">
        <v>41148</v>
      </c>
      <c r="D598" s="11">
        <v>51.86</v>
      </c>
      <c r="E598" s="11">
        <v>51.214574898785401</v>
      </c>
      <c r="F598" s="11">
        <v>53.8687561214496</v>
      </c>
      <c r="G598" s="11">
        <f>Forecast_calculation!D597</f>
        <v>49.837638206446918</v>
      </c>
      <c r="H598" s="13">
        <f>IF((D598=""),"",ABS((D598-'Election result'!$C$3)))</f>
        <v>0.10212360782481511</v>
      </c>
      <c r="I598" s="13">
        <f>IF((E598=""),"",ABS((E598-'Election result'!$C$3)))</f>
        <v>0.74754870903941395</v>
      </c>
      <c r="J598" s="13">
        <f>IF((F598=""),"",ABS((F598-'Election result'!$C$3)))</f>
        <v>1.9066325136247855</v>
      </c>
      <c r="K598" s="13">
        <f>IF((G598=""),"",ABS((G598-'Election result'!$C$3)))</f>
        <v>2.1244854013778962</v>
      </c>
      <c r="L598" s="1"/>
    </row>
    <row r="599" spans="1:12" ht="12">
      <c r="A599" s="1">
        <v>70</v>
      </c>
      <c r="B599" s="1">
        <v>8</v>
      </c>
      <c r="C599" s="8">
        <v>41149</v>
      </c>
      <c r="D599" s="11">
        <v>51.83</v>
      </c>
      <c r="E599" s="11">
        <v>51.214574898785401</v>
      </c>
      <c r="F599" s="11">
        <v>53.7109375</v>
      </c>
      <c r="G599" s="11">
        <f>Forecast_calculation!D598</f>
        <v>49.837638206446918</v>
      </c>
      <c r="H599" s="13">
        <f>IF((D599=""),"",ABS((D599-'Election result'!$C$3)))</f>
        <v>0.13212360782481625</v>
      </c>
      <c r="I599" s="13">
        <f>IF((E599=""),"",ABS((E599-'Election result'!$C$3)))</f>
        <v>0.74754870903941395</v>
      </c>
      <c r="J599" s="13">
        <f>IF((F599=""),"",ABS((F599-'Election result'!$C$3)))</f>
        <v>1.7488138921751855</v>
      </c>
      <c r="K599" s="13">
        <f>IF((G599=""),"",ABS((G599-'Election result'!$C$3)))</f>
        <v>2.1244854013778962</v>
      </c>
      <c r="L599" s="1"/>
    </row>
    <row r="600" spans="1:12" ht="12">
      <c r="A600" s="1">
        <v>69</v>
      </c>
      <c r="B600" s="1">
        <v>8</v>
      </c>
      <c r="C600" s="8">
        <v>41150</v>
      </c>
      <c r="D600" s="11">
        <v>51.8</v>
      </c>
      <c r="E600" s="11">
        <v>51.263902932254801</v>
      </c>
      <c r="F600" s="11">
        <v>52.788844621513903</v>
      </c>
      <c r="G600" s="11">
        <f>Forecast_calculation!D599</f>
        <v>49.837638206446918</v>
      </c>
      <c r="H600" s="13">
        <f>IF((D600=""),"",ABS((D600-'Election result'!$C$3)))</f>
        <v>0.16212360782481738</v>
      </c>
      <c r="I600" s="13">
        <f>IF((E600=""),"",ABS((E600-'Election result'!$C$3)))</f>
        <v>0.69822067557001333</v>
      </c>
      <c r="J600" s="13">
        <f>IF((F600=""),"",ABS((F600-'Election result'!$C$3)))</f>
        <v>0.82672101368908812</v>
      </c>
      <c r="K600" s="13">
        <f>IF((G600=""),"",ABS((G600-'Election result'!$C$3)))</f>
        <v>2.1244854013778962</v>
      </c>
      <c r="L600" s="1"/>
    </row>
    <row r="601" spans="1:12" ht="12">
      <c r="A601" s="1">
        <v>68</v>
      </c>
      <c r="B601" s="1">
        <v>8</v>
      </c>
      <c r="C601" s="8">
        <v>41151</v>
      </c>
      <c r="D601" s="11">
        <v>51.72</v>
      </c>
      <c r="E601" s="11">
        <v>51.417004048583003</v>
      </c>
      <c r="F601" s="11">
        <v>52.788844621513903</v>
      </c>
      <c r="G601" s="11">
        <f>Forecast_calculation!D600</f>
        <v>49.837638206446918</v>
      </c>
      <c r="H601" s="13">
        <f>IF((D601=""),"",ABS((D601-'Election result'!$C$3)))</f>
        <v>0.24212360782481568</v>
      </c>
      <c r="I601" s="13">
        <f>IF((E601=""),"",ABS((E601-'Election result'!$C$3)))</f>
        <v>0.54511955924181166</v>
      </c>
      <c r="J601" s="13">
        <f>IF((F601=""),"",ABS((F601-'Election result'!$C$3)))</f>
        <v>0.82672101368908812</v>
      </c>
      <c r="K601" s="13">
        <f>IF((G601=""),"",ABS((G601-'Election result'!$C$3)))</f>
        <v>2.1244854013778962</v>
      </c>
      <c r="L601" s="1"/>
    </row>
    <row r="602" spans="1:12" ht="12">
      <c r="A602" s="1">
        <v>67</v>
      </c>
      <c r="B602" s="1">
        <v>8</v>
      </c>
      <c r="C602" s="8">
        <v>41152</v>
      </c>
      <c r="D602" s="11">
        <v>51.49</v>
      </c>
      <c r="E602" s="11">
        <v>51.417004048583003</v>
      </c>
      <c r="F602" s="11">
        <v>52.788844621513903</v>
      </c>
      <c r="G602" s="11">
        <f>Forecast_calculation!D601</f>
        <v>49.837638206446918</v>
      </c>
      <c r="H602" s="13">
        <f>IF((D602=""),"",ABS((D602-'Election result'!$C$3)))</f>
        <v>0.47212360782481255</v>
      </c>
      <c r="I602" s="13">
        <f>IF((E602=""),"",ABS((E602-'Election result'!$C$3)))</f>
        <v>0.54511955924181166</v>
      </c>
      <c r="J602" s="13">
        <f>IF((F602=""),"",ABS((F602-'Election result'!$C$3)))</f>
        <v>0.82672101368908812</v>
      </c>
      <c r="K602" s="13">
        <f>IF((G602=""),"",ABS((G602-'Election result'!$C$3)))</f>
        <v>2.1244854013778962</v>
      </c>
      <c r="L602" s="1"/>
    </row>
    <row r="603" spans="1:12" ht="12">
      <c r="A603" s="1">
        <v>66</v>
      </c>
      <c r="B603" s="1">
        <v>9</v>
      </c>
      <c r="C603" s="8">
        <v>41153</v>
      </c>
      <c r="D603" s="11">
        <v>51.46</v>
      </c>
      <c r="E603" s="11">
        <v>51.5182186234818</v>
      </c>
      <c r="F603" s="11">
        <v>52.841475573280199</v>
      </c>
      <c r="G603" s="11">
        <f>Forecast_calculation!D602</f>
        <v>49.837638206446918</v>
      </c>
      <c r="H603" s="13">
        <f>IF((D603=""),"",ABS((D603-'Election result'!$C$3)))</f>
        <v>0.50212360782481369</v>
      </c>
      <c r="I603" s="13">
        <f>IF((E603=""),"",ABS((E603-'Election result'!$C$3)))</f>
        <v>0.44390498434301406</v>
      </c>
      <c r="J603" s="13">
        <f>IF((F603=""),"",ABS((F603-'Election result'!$C$3)))</f>
        <v>0.87935196545538474</v>
      </c>
      <c r="K603" s="13">
        <f>IF((G603=""),"",ABS((G603-'Election result'!$C$3)))</f>
        <v>2.1244854013778962</v>
      </c>
      <c r="L603" s="1"/>
    </row>
    <row r="604" spans="1:12" ht="12">
      <c r="A604" s="1">
        <v>65</v>
      </c>
      <c r="B604" s="1">
        <v>9</v>
      </c>
      <c r="C604" s="8">
        <v>41154</v>
      </c>
      <c r="D604" s="11">
        <v>51.43</v>
      </c>
      <c r="E604" s="11">
        <v>51.619433198380598</v>
      </c>
      <c r="F604" s="11">
        <v>52.952952952952998</v>
      </c>
      <c r="G604" s="11">
        <f>Forecast_calculation!D603</f>
        <v>49.837638206446918</v>
      </c>
      <c r="H604" s="13">
        <f>IF((D604=""),"",ABS((D604-'Election result'!$C$3)))</f>
        <v>0.53212360782481483</v>
      </c>
      <c r="I604" s="13">
        <f>IF((E604=""),"",ABS((E604-'Election result'!$C$3)))</f>
        <v>0.34269040944421647</v>
      </c>
      <c r="J604" s="13">
        <f>IF((F604=""),"",ABS((F604-'Election result'!$C$3)))</f>
        <v>0.99082934512818355</v>
      </c>
      <c r="K604" s="13">
        <f>IF((G604=""),"",ABS((G604-'Election result'!$C$3)))</f>
        <v>2.1244854013778962</v>
      </c>
      <c r="L604" s="1"/>
    </row>
    <row r="605" spans="1:12" ht="12">
      <c r="A605" s="1">
        <v>64</v>
      </c>
      <c r="B605" s="1">
        <v>9</v>
      </c>
      <c r="C605" s="8">
        <v>41155</v>
      </c>
      <c r="D605" s="11">
        <v>51.42</v>
      </c>
      <c r="E605" s="11">
        <v>51.668351870576302</v>
      </c>
      <c r="F605" s="11">
        <v>53</v>
      </c>
      <c r="G605" s="11">
        <f>Forecast_calculation!D604</f>
        <v>50.017596744512844</v>
      </c>
      <c r="H605" s="13">
        <f>IF((D605=""),"",ABS((D605-'Election result'!$C$3)))</f>
        <v>0.54212360782481284</v>
      </c>
      <c r="I605" s="13">
        <f>IF((E605=""),"",ABS((E605-'Election result'!$C$3)))</f>
        <v>0.29377173724851247</v>
      </c>
      <c r="J605" s="13">
        <f>IF((F605=""),"",ABS((F605-'Election result'!$C$3)))</f>
        <v>1.0378763921751855</v>
      </c>
      <c r="K605" s="13">
        <f>IF((G605=""),"",ABS((G605-'Election result'!$C$3)))</f>
        <v>1.944526863311971</v>
      </c>
      <c r="L605" s="1"/>
    </row>
    <row r="606" spans="1:12" ht="12">
      <c r="A606" s="1">
        <v>63</v>
      </c>
      <c r="B606" s="1">
        <v>9</v>
      </c>
      <c r="C606" s="8">
        <v>41156</v>
      </c>
      <c r="D606" s="11">
        <v>51.41</v>
      </c>
      <c r="E606" s="11">
        <v>51.7694641051567</v>
      </c>
      <c r="F606" s="11">
        <v>53.1594784353059</v>
      </c>
      <c r="G606" s="11">
        <f>Forecast_calculation!D605</f>
        <v>50.017596744512844</v>
      </c>
      <c r="H606" s="13">
        <f>IF((D606=""),"",ABS((D606-'Election result'!$C$3)))</f>
        <v>0.55212360782481795</v>
      </c>
      <c r="I606" s="13">
        <f>IF((E606=""),"",ABS((E606-'Election result'!$C$3)))</f>
        <v>0.19265950266811416</v>
      </c>
      <c r="J606" s="13">
        <f>IF((F606=""),"",ABS((F606-'Election result'!$C$3)))</f>
        <v>1.1973548274810852</v>
      </c>
      <c r="K606" s="13">
        <f>IF((G606=""),"",ABS((G606-'Election result'!$C$3)))</f>
        <v>1.944526863311971</v>
      </c>
      <c r="L606" s="1"/>
    </row>
    <row r="607" spans="1:12" ht="12">
      <c r="A607" s="1">
        <v>62</v>
      </c>
      <c r="B607" s="1">
        <v>9</v>
      </c>
      <c r="C607" s="8">
        <v>41157</v>
      </c>
      <c r="D607" s="11">
        <v>51.39</v>
      </c>
      <c r="E607" s="11">
        <v>51.821862348178101</v>
      </c>
      <c r="F607" s="11">
        <v>53.1594784353059</v>
      </c>
      <c r="G607" s="11">
        <f>Forecast_calculation!D606</f>
        <v>50.017596744512844</v>
      </c>
      <c r="H607" s="13">
        <f>IF((D607=""),"",ABS((D607-'Election result'!$C$3)))</f>
        <v>0.57212360782481397</v>
      </c>
      <c r="I607" s="13">
        <f>IF((E607=""),"",ABS((E607-'Election result'!$C$3)))</f>
        <v>0.14026125964671365</v>
      </c>
      <c r="J607" s="13">
        <f>IF((F607=""),"",ABS((F607-'Election result'!$C$3)))</f>
        <v>1.1973548274810852</v>
      </c>
      <c r="K607" s="13">
        <f>IF((G607=""),"",ABS((G607-'Election result'!$C$3)))</f>
        <v>1.944526863311971</v>
      </c>
      <c r="L607" s="1"/>
    </row>
    <row r="608" spans="1:12" ht="12">
      <c r="A608" s="1">
        <v>61</v>
      </c>
      <c r="B608" s="1">
        <v>9</v>
      </c>
      <c r="C608" s="8">
        <v>41158</v>
      </c>
      <c r="D608" s="11">
        <v>51.4</v>
      </c>
      <c r="E608" s="11">
        <v>51.870576339737099</v>
      </c>
      <c r="F608" s="11">
        <v>53.1594784353059</v>
      </c>
      <c r="G608" s="11">
        <f>Forecast_calculation!D607</f>
        <v>50.017596744512844</v>
      </c>
      <c r="H608" s="13">
        <f>IF((D608=""),"",ABS((D608-'Election result'!$C$3)))</f>
        <v>0.56212360782481596</v>
      </c>
      <c r="I608" s="13">
        <f>IF((E608=""),"",ABS((E608-'Election result'!$C$3)))</f>
        <v>9.154726808771585E-2</v>
      </c>
      <c r="J608" s="13">
        <f>IF((F608=""),"",ABS((F608-'Election result'!$C$3)))</f>
        <v>1.1973548274810852</v>
      </c>
      <c r="K608" s="13">
        <f>IF((G608=""),"",ABS((G608-'Election result'!$C$3)))</f>
        <v>1.944526863311971</v>
      </c>
      <c r="L608" s="1"/>
    </row>
    <row r="609" spans="1:12" ht="12">
      <c r="A609" s="1">
        <v>60</v>
      </c>
      <c r="B609" s="1">
        <v>9</v>
      </c>
      <c r="C609" s="8">
        <v>41159</v>
      </c>
      <c r="D609" s="11">
        <v>51.41</v>
      </c>
      <c r="E609" s="11">
        <v>51.923076923076898</v>
      </c>
      <c r="F609" s="11">
        <v>53.532338308457703</v>
      </c>
      <c r="G609" s="11">
        <f>Forecast_calculation!D608</f>
        <v>50.017596744512844</v>
      </c>
      <c r="H609" s="13">
        <f>IF((D609=""),"",ABS((D609-'Election result'!$C$3)))</f>
        <v>0.55212360782481795</v>
      </c>
      <c r="I609" s="13">
        <f>IF((E609=""),"",ABS((E609-'Election result'!$C$3)))</f>
        <v>3.9046684747916061E-2</v>
      </c>
      <c r="J609" s="13">
        <f>IF((F609=""),"",ABS((F609-'Election result'!$C$3)))</f>
        <v>1.5702147006328886</v>
      </c>
      <c r="K609" s="13">
        <f>IF((G609=""),"",ABS((G609-'Election result'!$C$3)))</f>
        <v>1.944526863311971</v>
      </c>
      <c r="L609" s="1"/>
    </row>
    <row r="610" spans="1:12" ht="12">
      <c r="A610" s="1">
        <v>59</v>
      </c>
      <c r="B610" s="1">
        <v>9</v>
      </c>
      <c r="C610" s="8">
        <v>41160</v>
      </c>
      <c r="D610" s="11">
        <v>51.44</v>
      </c>
      <c r="E610" s="11">
        <v>52.072800808897902</v>
      </c>
      <c r="F610" s="11">
        <v>52.900688298918404</v>
      </c>
      <c r="G610" s="11">
        <f>Forecast_calculation!D609</f>
        <v>50.017596744512844</v>
      </c>
      <c r="H610" s="13">
        <f>IF((D610=""),"",ABS((D610-'Election result'!$C$3)))</f>
        <v>0.52212360782481682</v>
      </c>
      <c r="I610" s="13">
        <f>IF((E610=""),"",ABS((E610-'Election result'!$C$3)))</f>
        <v>0.11067720107308787</v>
      </c>
      <c r="J610" s="13">
        <f>IF((F610=""),"",ABS((F610-'Election result'!$C$3)))</f>
        <v>0.93856469109358898</v>
      </c>
      <c r="K610" s="13">
        <f>IF((G610=""),"",ABS((G610-'Election result'!$C$3)))</f>
        <v>1.944526863311971</v>
      </c>
      <c r="L610" s="1"/>
    </row>
    <row r="611" spans="1:12" ht="12">
      <c r="A611" s="1">
        <v>58</v>
      </c>
      <c r="B611" s="1">
        <v>9</v>
      </c>
      <c r="C611" s="8">
        <v>41161</v>
      </c>
      <c r="D611" s="11">
        <v>51.56</v>
      </c>
      <c r="E611" s="11">
        <v>52.173913043478301</v>
      </c>
      <c r="F611" s="11">
        <v>53.22265625</v>
      </c>
      <c r="G611" s="11">
        <f>Forecast_calculation!D610</f>
        <v>50.731718248168214</v>
      </c>
      <c r="H611" s="13">
        <f>IF((D611=""),"",ABS((D611-'Election result'!$C$3)))</f>
        <v>0.40212360782481227</v>
      </c>
      <c r="I611" s="13">
        <f>IF((E611=""),"",ABS((E611-'Election result'!$C$3)))</f>
        <v>0.21178943565348618</v>
      </c>
      <c r="J611" s="13">
        <f>IF((F611=""),"",ABS((F611-'Election result'!$C$3)))</f>
        <v>1.2605326421751855</v>
      </c>
      <c r="K611" s="13">
        <f>IF((G611=""),"",ABS((G611-'Election result'!$C$3)))</f>
        <v>1.2304053596566007</v>
      </c>
      <c r="L611" s="1"/>
    </row>
    <row r="612" spans="1:12" ht="12">
      <c r="A612" s="1">
        <v>57</v>
      </c>
      <c r="B612" s="1">
        <v>9</v>
      </c>
      <c r="C612" s="8">
        <v>41162</v>
      </c>
      <c r="D612" s="11">
        <v>51.64</v>
      </c>
      <c r="E612" s="11">
        <v>52.020202020201999</v>
      </c>
      <c r="F612" s="11">
        <v>53.4860557768924</v>
      </c>
      <c r="G612" s="11">
        <f>Forecast_calculation!D611</f>
        <v>50.731718248168214</v>
      </c>
      <c r="H612" s="13">
        <f>IF((D612=""),"",ABS((D612-'Election result'!$C$3)))</f>
        <v>0.32212360782481397</v>
      </c>
      <c r="I612" s="13">
        <f>IF((E612=""),"",ABS((E612-'Election result'!$C$3)))</f>
        <v>5.8078412377184918E-2</v>
      </c>
      <c r="J612" s="13">
        <f>IF((F612=""),"",ABS((F612-'Election result'!$C$3)))</f>
        <v>1.5239321690675851</v>
      </c>
      <c r="K612" s="13">
        <f>IF((G612=""),"",ABS((G612-'Election result'!$C$3)))</f>
        <v>1.2304053596566007</v>
      </c>
      <c r="L612" s="1"/>
    </row>
    <row r="613" spans="1:12" ht="12">
      <c r="A613" s="1">
        <v>56</v>
      </c>
      <c r="B613" s="1">
        <v>9</v>
      </c>
      <c r="C613" s="8">
        <v>41163</v>
      </c>
      <c r="D613" s="11">
        <v>51.8</v>
      </c>
      <c r="E613" s="11">
        <v>51.919191919191903</v>
      </c>
      <c r="F613" s="11">
        <v>53.4860557768924</v>
      </c>
      <c r="G613" s="11">
        <f>Forecast_calculation!D612</f>
        <v>51.112202773717748</v>
      </c>
      <c r="H613" s="13">
        <f>IF((D613=""),"",ABS((D613-'Election result'!$C$3)))</f>
        <v>0.16212360782481738</v>
      </c>
      <c r="I613" s="13">
        <f>IF((E613=""),"",ABS((E613-'Election result'!$C$3)))</f>
        <v>4.2931688632911857E-2</v>
      </c>
      <c r="J613" s="13">
        <f>IF((F613=""),"",ABS((F613-'Election result'!$C$3)))</f>
        <v>1.5239321690675851</v>
      </c>
      <c r="K613" s="13">
        <f>IF((G613=""),"",ABS((G613-'Election result'!$C$3)))</f>
        <v>0.84992083410706698</v>
      </c>
      <c r="L613" s="1"/>
    </row>
    <row r="614" spans="1:12" ht="12">
      <c r="A614" s="1">
        <v>55</v>
      </c>
      <c r="B614" s="1">
        <v>9</v>
      </c>
      <c r="C614" s="8">
        <v>41164</v>
      </c>
      <c r="D614" s="11">
        <v>51.85</v>
      </c>
      <c r="E614" s="11">
        <v>52.020202020201999</v>
      </c>
      <c r="F614" s="11">
        <v>53.439680957128601</v>
      </c>
      <c r="G614" s="11">
        <f>Forecast_calculation!D613</f>
        <v>51.459187102892741</v>
      </c>
      <c r="H614" s="13">
        <f>IF((D614=""),"",ABS((D614-'Election result'!$C$3)))</f>
        <v>0.11212360782481312</v>
      </c>
      <c r="I614" s="13">
        <f>IF((E614=""),"",ABS((E614-'Election result'!$C$3)))</f>
        <v>5.8078412377184918E-2</v>
      </c>
      <c r="J614" s="13">
        <f>IF((F614=""),"",ABS((F614-'Election result'!$C$3)))</f>
        <v>1.4775573493037868</v>
      </c>
      <c r="K614" s="13">
        <f>IF((G614=""),"",ABS((G614-'Election result'!$C$3)))</f>
        <v>0.50293650493207309</v>
      </c>
      <c r="L614" s="1"/>
    </row>
    <row r="615" spans="1:12" ht="12">
      <c r="A615" s="1">
        <v>54</v>
      </c>
      <c r="B615" s="1">
        <v>9</v>
      </c>
      <c r="C615" s="8">
        <v>41165</v>
      </c>
      <c r="D615" s="11">
        <v>51.92</v>
      </c>
      <c r="E615" s="11">
        <v>51.923076923076898</v>
      </c>
      <c r="F615" s="11">
        <v>53.3797216699801</v>
      </c>
      <c r="G615" s="11">
        <f>Forecast_calculation!D614</f>
        <v>51.459187102892741</v>
      </c>
      <c r="H615" s="13">
        <f>IF((D615=""),"",ABS((D615-'Election result'!$C$3)))</f>
        <v>4.2123607824812836E-2</v>
      </c>
      <c r="I615" s="13">
        <f>IF((E615=""),"",ABS((E615-'Election result'!$C$3)))</f>
        <v>3.9046684747916061E-2</v>
      </c>
      <c r="J615" s="13">
        <f>IF((F615=""),"",ABS((F615-'Election result'!$C$3)))</f>
        <v>1.4175980621552853</v>
      </c>
      <c r="K615" s="13">
        <f>IF((G615=""),"",ABS((G615-'Election result'!$C$3)))</f>
        <v>0.50293650493207309</v>
      </c>
      <c r="L615" s="1"/>
    </row>
    <row r="616" spans="1:12" ht="12">
      <c r="A616" s="1">
        <v>53</v>
      </c>
      <c r="B616" s="1">
        <v>9</v>
      </c>
      <c r="C616" s="8">
        <v>41166</v>
      </c>
      <c r="D616" s="11">
        <v>51.91</v>
      </c>
      <c r="E616" s="11">
        <v>51.7694641051567</v>
      </c>
      <c r="F616" s="11">
        <v>53.753753753753799</v>
      </c>
      <c r="G616" s="11">
        <f>Forecast_calculation!D615</f>
        <v>51.459187102892741</v>
      </c>
      <c r="H616" s="13">
        <f>IF((D616=""),"",ABS((D616-'Election result'!$C$3)))</f>
        <v>5.2123607824817952E-2</v>
      </c>
      <c r="I616" s="13">
        <f>IF((E616=""),"",ABS((E616-'Election result'!$C$3)))</f>
        <v>0.19265950266811416</v>
      </c>
      <c r="J616" s="13">
        <f>IF((F616=""),"",ABS((F616-'Election result'!$C$3)))</f>
        <v>1.7916301459289841</v>
      </c>
      <c r="K616" s="13">
        <f>IF((G616=""),"",ABS((G616-'Election result'!$C$3)))</f>
        <v>0.50293650493207309</v>
      </c>
      <c r="L616" s="1"/>
    </row>
    <row r="617" spans="1:12" ht="12">
      <c r="A617" s="1">
        <v>52</v>
      </c>
      <c r="B617" s="1">
        <v>9</v>
      </c>
      <c r="C617" s="8">
        <v>41167</v>
      </c>
      <c r="D617" s="11">
        <v>51.92</v>
      </c>
      <c r="E617" s="11">
        <v>51.668351870576302</v>
      </c>
      <c r="F617" s="11">
        <v>53.7</v>
      </c>
      <c r="G617" s="11">
        <f>Forecast_calculation!D616</f>
        <v>51.459187102892741</v>
      </c>
      <c r="H617" s="13">
        <f>IF((D617=""),"",ABS((D617-'Election result'!$C$3)))</f>
        <v>4.2123607824812836E-2</v>
      </c>
      <c r="I617" s="13">
        <f>IF((E617=""),"",ABS((E617-'Election result'!$C$3)))</f>
        <v>0.29377173724851247</v>
      </c>
      <c r="J617" s="13">
        <f>IF((F617=""),"",ABS((F617-'Election result'!$C$3)))</f>
        <v>1.7378763921751883</v>
      </c>
      <c r="K617" s="13">
        <f>IF((G617=""),"",ABS((G617-'Election result'!$C$3)))</f>
        <v>0.50293650493207309</v>
      </c>
      <c r="L617" s="1"/>
    </row>
    <row r="618" spans="1:12" ht="12">
      <c r="A618" s="1">
        <v>51</v>
      </c>
      <c r="B618" s="1">
        <v>9</v>
      </c>
      <c r="C618" s="8">
        <v>41168</v>
      </c>
      <c r="D618" s="11">
        <v>51.95</v>
      </c>
      <c r="E618" s="11">
        <v>51.567239635996003</v>
      </c>
      <c r="F618" s="11">
        <v>54.129353233830798</v>
      </c>
      <c r="G618" s="11">
        <f>Forecast_calculation!D617</f>
        <v>51.621430972024918</v>
      </c>
      <c r="H618" s="13">
        <f>IF((D618=""),"",ABS((D618-'Election result'!$C$3)))</f>
        <v>1.21236078248117E-2</v>
      </c>
      <c r="I618" s="13">
        <f>IF((E618=""),"",ABS((E618-'Election result'!$C$3)))</f>
        <v>0.3948839718288113</v>
      </c>
      <c r="J618" s="13">
        <f>IF((F618=""),"",ABS((F618-'Election result'!$C$3)))</f>
        <v>2.1672296260059838</v>
      </c>
      <c r="K618" s="13">
        <f>IF((G618=""),"",ABS((G618-'Election result'!$C$3)))</f>
        <v>0.34069263579989695</v>
      </c>
      <c r="L618" s="1"/>
    </row>
    <row r="619" spans="1:12" ht="12">
      <c r="A619" s="1">
        <v>50</v>
      </c>
      <c r="B619" s="1">
        <v>9</v>
      </c>
      <c r="C619" s="8">
        <v>41169</v>
      </c>
      <c r="D619" s="11">
        <v>51.97</v>
      </c>
      <c r="E619" s="11">
        <v>51.668351870576302</v>
      </c>
      <c r="F619" s="11">
        <v>53.550295857988203</v>
      </c>
      <c r="G619" s="11">
        <f>Forecast_calculation!D618</f>
        <v>51.813949048838495</v>
      </c>
      <c r="H619" s="13">
        <f>IF((D619=""),"",ABS((D619-'Election result'!$C$3)))</f>
        <v>7.8763921751843213E-3</v>
      </c>
      <c r="I619" s="13">
        <f>IF((E619=""),"",ABS((E619-'Election result'!$C$3)))</f>
        <v>0.29377173724851247</v>
      </c>
      <c r="J619" s="13">
        <f>IF((F619=""),"",ABS((F619-'Election result'!$C$3)))</f>
        <v>1.5881722501633888</v>
      </c>
      <c r="K619" s="13">
        <f>IF((G619=""),"",ABS((G619-'Election result'!$C$3)))</f>
        <v>0.14817455898631948</v>
      </c>
      <c r="L619" s="1"/>
    </row>
    <row r="620" spans="1:12" ht="12">
      <c r="A620" s="1">
        <v>49</v>
      </c>
      <c r="B620" s="1">
        <v>9</v>
      </c>
      <c r="C620" s="8">
        <v>41170</v>
      </c>
      <c r="D620" s="11">
        <v>51.97</v>
      </c>
      <c r="E620" s="11">
        <v>51.466127401415598</v>
      </c>
      <c r="F620" s="11">
        <v>53.042596348884402</v>
      </c>
      <c r="G620" s="11">
        <f>Forecast_calculation!D619</f>
        <v>51.813949048838495</v>
      </c>
      <c r="H620" s="13">
        <f>IF((D620=""),"",ABS((D620-'Election result'!$C$3)))</f>
        <v>7.8763921751843213E-3</v>
      </c>
      <c r="I620" s="13">
        <f>IF((E620=""),"",ABS((E620-'Election result'!$C$3)))</f>
        <v>0.49599620640921671</v>
      </c>
      <c r="J620" s="13">
        <f>IF((F620=""),"",ABS((F620-'Election result'!$C$3)))</f>
        <v>1.0804727410595873</v>
      </c>
      <c r="K620" s="13">
        <f>IF((G620=""),"",ABS((G620-'Election result'!$C$3)))</f>
        <v>0.14817455898631948</v>
      </c>
      <c r="L620" s="1"/>
    </row>
    <row r="621" spans="1:12" ht="12">
      <c r="A621" s="1">
        <v>48</v>
      </c>
      <c r="B621" s="1">
        <v>9</v>
      </c>
      <c r="C621" s="8">
        <v>41171</v>
      </c>
      <c r="D621" s="11">
        <v>51.97</v>
      </c>
      <c r="E621" s="11">
        <v>51.619433198380598</v>
      </c>
      <c r="F621" s="11">
        <v>53.042596348884402</v>
      </c>
      <c r="G621" s="11">
        <f>Forecast_calculation!D620</f>
        <v>51.813949048838495</v>
      </c>
      <c r="H621" s="13">
        <f>IF((D621=""),"",ABS((D621-'Election result'!$C$3)))</f>
        <v>7.8763921751843213E-3</v>
      </c>
      <c r="I621" s="13">
        <f>IF((E621=""),"",ABS((E621-'Election result'!$C$3)))</f>
        <v>0.34269040944421647</v>
      </c>
      <c r="J621" s="13">
        <f>IF((F621=""),"",ABS((F621-'Election result'!$C$3)))</f>
        <v>1.0804727410595873</v>
      </c>
      <c r="K621" s="13">
        <f>IF((G621=""),"",ABS((G621-'Election result'!$C$3)))</f>
        <v>0.14817455898631948</v>
      </c>
      <c r="L621" s="1"/>
    </row>
    <row r="622" spans="1:12" ht="12">
      <c r="A622" s="1">
        <v>47</v>
      </c>
      <c r="B622" s="1">
        <v>9</v>
      </c>
      <c r="C622" s="8">
        <v>41172</v>
      </c>
      <c r="D622" s="11">
        <v>51.97</v>
      </c>
      <c r="E622" s="11">
        <v>51.720647773279303</v>
      </c>
      <c r="F622" s="11">
        <v>57.184466019417499</v>
      </c>
      <c r="G622" s="11">
        <f>Forecast_calculation!D621</f>
        <v>51.813949048838495</v>
      </c>
      <c r="H622" s="13">
        <f>IF((D622=""),"",ABS((D622-'Election result'!$C$3)))</f>
        <v>7.8763921751843213E-3</v>
      </c>
      <c r="I622" s="13">
        <f>IF((E622=""),"",ABS((E622-'Election result'!$C$3)))</f>
        <v>0.24147583454551125</v>
      </c>
      <c r="J622" s="13">
        <f>IF((F622=""),"",ABS((F622-'Election result'!$C$3)))</f>
        <v>5.2223424115926846</v>
      </c>
      <c r="K622" s="13">
        <f>IF((G622=""),"",ABS((G622-'Election result'!$C$3)))</f>
        <v>0.14817455898631948</v>
      </c>
      <c r="L622" s="1"/>
    </row>
    <row r="623" spans="1:12" ht="12">
      <c r="A623" s="1">
        <v>46</v>
      </c>
      <c r="B623" s="1">
        <v>9</v>
      </c>
      <c r="C623" s="8">
        <v>41173</v>
      </c>
      <c r="D623" s="11">
        <v>51.96</v>
      </c>
      <c r="E623" s="11">
        <v>51.668351870576302</v>
      </c>
      <c r="F623" s="11">
        <v>57.184466019417499</v>
      </c>
      <c r="G623" s="11">
        <f>Forecast_calculation!D622</f>
        <v>51.813949048838495</v>
      </c>
      <c r="H623" s="13">
        <f>IF((D623=""),"",ABS((D623-'Election result'!$C$3)))</f>
        <v>2.1236078248136891E-3</v>
      </c>
      <c r="I623" s="13">
        <f>IF((E623=""),"",ABS((E623-'Election result'!$C$3)))</f>
        <v>0.29377173724851247</v>
      </c>
      <c r="J623" s="13">
        <f>IF((F623=""),"",ABS((F623-'Election result'!$C$3)))</f>
        <v>5.2223424115926846</v>
      </c>
      <c r="K623" s="13">
        <f>IF((G623=""),"",ABS((G623-'Election result'!$C$3)))</f>
        <v>0.14817455898631948</v>
      </c>
      <c r="L623" s="1"/>
    </row>
    <row r="624" spans="1:12" ht="12">
      <c r="A624" s="1">
        <v>45</v>
      </c>
      <c r="B624" s="1">
        <v>9</v>
      </c>
      <c r="C624" s="8">
        <v>41174</v>
      </c>
      <c r="D624" s="11">
        <v>51.91</v>
      </c>
      <c r="E624" s="11">
        <v>51.720647773279303</v>
      </c>
      <c r="F624" s="11">
        <v>55.1373346897253</v>
      </c>
      <c r="G624" s="11">
        <f>Forecast_calculation!D623</f>
        <v>51.813949048838495</v>
      </c>
      <c r="H624" s="13">
        <f>IF((D624=""),"",ABS((D624-'Election result'!$C$3)))</f>
        <v>5.2123607824817952E-2</v>
      </c>
      <c r="I624" s="13">
        <f>IF((E624=""),"",ABS((E624-'Election result'!$C$3)))</f>
        <v>0.24147583454551125</v>
      </c>
      <c r="J624" s="13">
        <f>IF((F624=""),"",ABS((F624-'Election result'!$C$3)))</f>
        <v>3.1752110819004855</v>
      </c>
      <c r="K624" s="13">
        <f>IF((G624=""),"",ABS((G624-'Election result'!$C$3)))</f>
        <v>0.14817455898631948</v>
      </c>
      <c r="L624" s="1"/>
    </row>
    <row r="625" spans="1:12" ht="12">
      <c r="A625" s="1">
        <v>44</v>
      </c>
      <c r="B625" s="1">
        <v>9</v>
      </c>
      <c r="C625" s="8">
        <v>41175</v>
      </c>
      <c r="D625" s="11">
        <v>51.9</v>
      </c>
      <c r="E625" s="11">
        <v>51.668351870576302</v>
      </c>
      <c r="F625" s="11">
        <v>55.1373346897253</v>
      </c>
      <c r="G625" s="11">
        <f>Forecast_calculation!D624</f>
        <v>51.813949048838495</v>
      </c>
      <c r="H625" s="13">
        <f>IF((D625=""),"",ABS((D625-'Election result'!$C$3)))</f>
        <v>6.2123607824815963E-2</v>
      </c>
      <c r="I625" s="13">
        <f>IF((E625=""),"",ABS((E625-'Election result'!$C$3)))</f>
        <v>0.29377173724851247</v>
      </c>
      <c r="J625" s="13">
        <f>IF((F625=""),"",ABS((F625-'Election result'!$C$3)))</f>
        <v>3.1752110819004855</v>
      </c>
      <c r="K625" s="13">
        <f>IF((G625=""),"",ABS((G625-'Election result'!$C$3)))</f>
        <v>0.14817455898631948</v>
      </c>
      <c r="L625" s="1"/>
    </row>
    <row r="626" spans="1:12" ht="12">
      <c r="A626" s="1">
        <v>43</v>
      </c>
      <c r="B626" s="1">
        <v>9</v>
      </c>
      <c r="C626" s="8">
        <v>41176</v>
      </c>
      <c r="D626" s="11">
        <v>51.91</v>
      </c>
      <c r="E626" s="11">
        <v>51.668351870576302</v>
      </c>
      <c r="F626" s="11">
        <v>55.1373346897253</v>
      </c>
      <c r="G626" s="11">
        <f>Forecast_calculation!D625</f>
        <v>51.950409495477267</v>
      </c>
      <c r="H626" s="13">
        <f>IF((D626=""),"",ABS((D626-'Election result'!$C$3)))</f>
        <v>5.2123607824817952E-2</v>
      </c>
      <c r="I626" s="13">
        <f>IF((E626=""),"",ABS((E626-'Election result'!$C$3)))</f>
        <v>0.29377173724851247</v>
      </c>
      <c r="J626" s="13">
        <f>IF((F626=""),"",ABS((F626-'Election result'!$C$3)))</f>
        <v>3.1752110819004855</v>
      </c>
      <c r="K626" s="13">
        <f>IF((G626=""),"",ABS((G626-'Election result'!$C$3)))</f>
        <v>1.1714112347547712E-2</v>
      </c>
      <c r="L626" s="1"/>
    </row>
    <row r="627" spans="1:12" ht="12">
      <c r="A627" s="1">
        <v>42</v>
      </c>
      <c r="B627" s="1">
        <v>9</v>
      </c>
      <c r="C627" s="8">
        <v>41177</v>
      </c>
      <c r="D627" s="11">
        <v>52.09</v>
      </c>
      <c r="E627" s="11">
        <v>51.7694641051567</v>
      </c>
      <c r="F627" s="11">
        <v>54.861821903787103</v>
      </c>
      <c r="G627" s="11">
        <f>Forecast_calculation!D626</f>
        <v>51.950409495477267</v>
      </c>
      <c r="H627" s="13">
        <f>IF((D627=""),"",ABS((D627-'Election result'!$C$3)))</f>
        <v>0.12787639217518887</v>
      </c>
      <c r="I627" s="13">
        <f>IF((E627=""),"",ABS((E627-'Election result'!$C$3)))</f>
        <v>0.19265950266811416</v>
      </c>
      <c r="J627" s="13">
        <f>IF((F627=""),"",ABS((F627-'Election result'!$C$3)))</f>
        <v>2.8996982959622883</v>
      </c>
      <c r="K627" s="13">
        <f>IF((G627=""),"",ABS((G627-'Election result'!$C$3)))</f>
        <v>1.1714112347547712E-2</v>
      </c>
      <c r="L627" s="1"/>
    </row>
    <row r="628" spans="1:12" ht="12">
      <c r="A628" s="1">
        <v>41</v>
      </c>
      <c r="B628" s="1">
        <v>9</v>
      </c>
      <c r="C628" s="8">
        <v>41178</v>
      </c>
      <c r="D628" s="11">
        <v>52.21</v>
      </c>
      <c r="E628" s="11">
        <v>51.870576339737099</v>
      </c>
      <c r="F628" s="11">
        <v>54.861821903787103</v>
      </c>
      <c r="G628" s="11">
        <f>Forecast_calculation!D627</f>
        <v>51.950409495477267</v>
      </c>
      <c r="H628" s="13">
        <f>IF((D628=""),"",ABS((D628-'Election result'!$C$3)))</f>
        <v>0.24787639217518631</v>
      </c>
      <c r="I628" s="13">
        <f>IF((E628=""),"",ABS((E628-'Election result'!$C$3)))</f>
        <v>9.154726808771585E-2</v>
      </c>
      <c r="J628" s="13">
        <f>IF((F628=""),"",ABS((F628-'Election result'!$C$3)))</f>
        <v>2.8996982959622883</v>
      </c>
      <c r="K628" s="13">
        <f>IF((G628=""),"",ABS((G628-'Election result'!$C$3)))</f>
        <v>1.1714112347547712E-2</v>
      </c>
      <c r="L628" s="1"/>
    </row>
    <row r="629" spans="1:12" ht="12">
      <c r="A629" s="1">
        <v>40</v>
      </c>
      <c r="B629" s="1">
        <v>9</v>
      </c>
      <c r="C629" s="8">
        <v>41179</v>
      </c>
      <c r="D629" s="11">
        <v>52.4</v>
      </c>
      <c r="E629" s="11">
        <v>52.072800808897902</v>
      </c>
      <c r="F629" s="11">
        <v>54.245754245754199</v>
      </c>
      <c r="G629" s="11">
        <f>Forecast_calculation!D628</f>
        <v>51.646137710663872</v>
      </c>
      <c r="H629" s="13">
        <f>IF((D629=""),"",ABS((D629-'Election result'!$C$3)))</f>
        <v>0.43787639217518404</v>
      </c>
      <c r="I629" s="13">
        <f>IF((E629=""),"",ABS((E629-'Election result'!$C$3)))</f>
        <v>0.11067720107308787</v>
      </c>
      <c r="J629" s="13">
        <f>IF((F629=""),"",ABS((F629-'Election result'!$C$3)))</f>
        <v>2.2836306379293845</v>
      </c>
      <c r="K629" s="13">
        <f>IF((G629=""),"",ABS((G629-'Election result'!$C$3)))</f>
        <v>0.31598589716094239</v>
      </c>
      <c r="L629" s="1"/>
    </row>
    <row r="630" spans="1:12" ht="12">
      <c r="A630" s="1">
        <v>39</v>
      </c>
      <c r="B630" s="1">
        <v>9</v>
      </c>
      <c r="C630" s="8">
        <v>41180</v>
      </c>
      <c r="D630" s="11">
        <v>52.4</v>
      </c>
      <c r="E630" s="11">
        <v>51.971688574317497</v>
      </c>
      <c r="F630" s="11">
        <v>53.386454183266899</v>
      </c>
      <c r="G630" s="11">
        <f>Forecast_calculation!D629</f>
        <v>51.646137710663872</v>
      </c>
      <c r="H630" s="13">
        <f>IF((D630=""),"",ABS((D630-'Election result'!$C$3)))</f>
        <v>0.43787639217518404</v>
      </c>
      <c r="I630" s="13">
        <f>IF((E630=""),"",ABS((E630-'Election result'!$C$3)))</f>
        <v>9.5649664926824585E-3</v>
      </c>
      <c r="J630" s="13">
        <f>IF((F630=""),"",ABS((F630-'Election result'!$C$3)))</f>
        <v>1.4243305754420845</v>
      </c>
      <c r="K630" s="13">
        <f>IF((G630=""),"",ABS((G630-'Election result'!$C$3)))</f>
        <v>0.31598589716094239</v>
      </c>
      <c r="L630" s="1"/>
    </row>
    <row r="631" spans="1:12" ht="12">
      <c r="A631" s="1">
        <v>38</v>
      </c>
      <c r="B631" s="1">
        <v>9</v>
      </c>
      <c r="C631" s="8">
        <v>41181</v>
      </c>
      <c r="D631" s="11">
        <v>52.37</v>
      </c>
      <c r="E631" s="11">
        <v>52.072800808897902</v>
      </c>
      <c r="F631" s="11">
        <v>54.297269969666303</v>
      </c>
      <c r="G631" s="11">
        <f>Forecast_calculation!D630</f>
        <v>51.752296397464704</v>
      </c>
      <c r="H631" s="13">
        <f>IF((D631=""),"",ABS((D631-'Election result'!$C$3)))</f>
        <v>0.4078763921751829</v>
      </c>
      <c r="I631" s="13">
        <f>IF((E631=""),"",ABS((E631-'Election result'!$C$3)))</f>
        <v>0.11067720107308787</v>
      </c>
      <c r="J631" s="13">
        <f>IF((F631=""),"",ABS((F631-'Election result'!$C$3)))</f>
        <v>2.3351463618414883</v>
      </c>
      <c r="K631" s="13">
        <f>IF((G631=""),"",ABS((G631-'Election result'!$C$3)))</f>
        <v>0.20982721036011043</v>
      </c>
      <c r="L631" s="1"/>
    </row>
    <row r="632" spans="1:12" ht="12">
      <c r="A632" s="1">
        <v>37</v>
      </c>
      <c r="B632" s="1">
        <v>9</v>
      </c>
      <c r="C632" s="8">
        <v>41182</v>
      </c>
      <c r="D632" s="11">
        <v>52.25</v>
      </c>
      <c r="E632" s="11">
        <v>52.121212121212103</v>
      </c>
      <c r="F632" s="11">
        <v>54.343434343434303</v>
      </c>
      <c r="G632" s="11">
        <f>Forecast_calculation!D631</f>
        <v>51.735956927212143</v>
      </c>
      <c r="H632" s="13">
        <f>IF((D632=""),"",ABS((D632-'Election result'!$C$3)))</f>
        <v>0.28787639217518546</v>
      </c>
      <c r="I632" s="13">
        <f>IF((E632=""),"",ABS((E632-'Election result'!$C$3)))</f>
        <v>0.1590885133872888</v>
      </c>
      <c r="J632" s="13">
        <f>IF((F632=""),"",ABS((F632-'Election result'!$C$3)))</f>
        <v>2.3813107356094889</v>
      </c>
      <c r="K632" s="13">
        <f>IF((G632=""),"",ABS((G632-'Election result'!$C$3)))</f>
        <v>0.2261666806126712</v>
      </c>
      <c r="L632" s="1"/>
    </row>
    <row r="633" spans="1:12" ht="12">
      <c r="A633" s="1">
        <v>36</v>
      </c>
      <c r="B633" s="1">
        <v>10</v>
      </c>
      <c r="C633" s="8">
        <v>41183</v>
      </c>
      <c r="D633" s="11">
        <v>52.18</v>
      </c>
      <c r="E633" s="11">
        <v>52.072800808897902</v>
      </c>
      <c r="F633" s="11">
        <v>54.389505549949597</v>
      </c>
      <c r="G633" s="11">
        <f>Forecast_calculation!D632</f>
        <v>51.735956927212143</v>
      </c>
      <c r="H633" s="13">
        <f>IF((D633=""),"",ABS((D633-'Election result'!$C$3)))</f>
        <v>0.21787639217518517</v>
      </c>
      <c r="I633" s="13">
        <f>IF((E633=""),"",ABS((E633-'Election result'!$C$3)))</f>
        <v>0.11067720107308787</v>
      </c>
      <c r="J633" s="13">
        <f>IF((F633=""),"",ABS((F633-'Election result'!$C$3)))</f>
        <v>2.4273819421247822</v>
      </c>
      <c r="K633" s="13">
        <f>IF((G633=""),"",ABS((G633-'Election result'!$C$3)))</f>
        <v>0.2261666806126712</v>
      </c>
      <c r="L633" s="1"/>
    </row>
    <row r="634" spans="1:12" ht="12">
      <c r="A634" s="1">
        <v>35</v>
      </c>
      <c r="B634" s="1">
        <v>10</v>
      </c>
      <c r="C634" s="8">
        <v>41184</v>
      </c>
      <c r="D634" s="11">
        <v>52.18</v>
      </c>
      <c r="E634" s="11">
        <v>51.971688574317497</v>
      </c>
      <c r="F634" s="11">
        <v>54.389505549949597</v>
      </c>
      <c r="G634" s="11">
        <f>Forecast_calculation!D633</f>
        <v>51.735956927212143</v>
      </c>
      <c r="H634" s="13">
        <f>IF((D634=""),"",ABS((D634-'Election result'!$C$3)))</f>
        <v>0.21787639217518517</v>
      </c>
      <c r="I634" s="13">
        <f>IF((E634=""),"",ABS((E634-'Election result'!$C$3)))</f>
        <v>9.5649664926824585E-3</v>
      </c>
      <c r="J634" s="13">
        <f>IF((F634=""),"",ABS((F634-'Election result'!$C$3)))</f>
        <v>2.4273819421247822</v>
      </c>
      <c r="K634" s="13">
        <f>IF((G634=""),"",ABS((G634-'Election result'!$C$3)))</f>
        <v>0.2261666806126712</v>
      </c>
      <c r="L634" s="1"/>
    </row>
    <row r="635" spans="1:12" ht="12">
      <c r="A635" s="1">
        <v>34</v>
      </c>
      <c r="B635" s="1">
        <v>10</v>
      </c>
      <c r="C635" s="8">
        <v>41185</v>
      </c>
      <c r="D635" s="11">
        <v>52.15</v>
      </c>
      <c r="E635" s="11">
        <v>52.072800808897902</v>
      </c>
      <c r="F635" s="11">
        <v>52.736318407960198</v>
      </c>
      <c r="G635" s="11">
        <f>Forecast_calculation!D634</f>
        <v>51.735956927212143</v>
      </c>
      <c r="H635" s="13">
        <f>IF((D635=""),"",ABS((D635-'Election result'!$C$3)))</f>
        <v>0.18787639217518404</v>
      </c>
      <c r="I635" s="13">
        <f>IF((E635=""),"",ABS((E635-'Election result'!$C$3)))</f>
        <v>0.11067720107308787</v>
      </c>
      <c r="J635" s="13">
        <f>IF((F635=""),"",ABS((F635-'Election result'!$C$3)))</f>
        <v>0.77419480013538333</v>
      </c>
      <c r="K635" s="13">
        <f>IF((G635=""),"",ABS((G635-'Election result'!$C$3)))</f>
        <v>0.2261666806126712</v>
      </c>
      <c r="L635" s="1"/>
    </row>
    <row r="636" spans="1:12" ht="12">
      <c r="A636" s="1">
        <v>33</v>
      </c>
      <c r="B636" s="1">
        <v>10</v>
      </c>
      <c r="C636" s="8">
        <v>41186</v>
      </c>
      <c r="D636" s="11">
        <v>52.14</v>
      </c>
      <c r="E636" s="11">
        <v>52.173913043478301</v>
      </c>
      <c r="F636" s="11">
        <v>53.648915187376701</v>
      </c>
      <c r="G636" s="11">
        <f>Forecast_calculation!D635</f>
        <v>51.735956927212143</v>
      </c>
      <c r="H636" s="13">
        <f>IF((D636=""),"",ABS((D636-'Election result'!$C$3)))</f>
        <v>0.17787639217518603</v>
      </c>
      <c r="I636" s="13">
        <f>IF((E636=""),"",ABS((E636-'Election result'!$C$3)))</f>
        <v>0.21178943565348618</v>
      </c>
      <c r="J636" s="13">
        <f>IF((F636=""),"",ABS((F636-'Election result'!$C$3)))</f>
        <v>1.6867915795518869</v>
      </c>
      <c r="K636" s="13">
        <f>IF((G636=""),"",ABS((G636-'Election result'!$C$3)))</f>
        <v>0.2261666806126712</v>
      </c>
      <c r="L636" s="1"/>
    </row>
    <row r="637" spans="1:12" ht="12">
      <c r="A637" s="1">
        <v>32</v>
      </c>
      <c r="B637" s="1">
        <v>10</v>
      </c>
      <c r="C637" s="8">
        <v>41187</v>
      </c>
      <c r="D637" s="11">
        <v>52.16</v>
      </c>
      <c r="E637" s="11">
        <v>51.971688574317497</v>
      </c>
      <c r="F637" s="11">
        <v>54.945054945054899</v>
      </c>
      <c r="G637" s="11">
        <f>Forecast_calculation!D636</f>
        <v>51.735956927212143</v>
      </c>
      <c r="H637" s="13">
        <f>IF((D637=""),"",ABS((D637-'Election result'!$C$3)))</f>
        <v>0.19787639217518205</v>
      </c>
      <c r="I637" s="13">
        <f>IF((E637=""),"",ABS((E637-'Election result'!$C$3)))</f>
        <v>9.5649664926824585E-3</v>
      </c>
      <c r="J637" s="13">
        <f>IF((F637=""),"",ABS((F637-'Election result'!$C$3)))</f>
        <v>2.9829313372300845</v>
      </c>
      <c r="K637" s="13">
        <f>IF((G637=""),"",ABS((G637-'Election result'!$C$3)))</f>
        <v>0.2261666806126712</v>
      </c>
      <c r="L637" s="1"/>
    </row>
    <row r="638" spans="1:12" ht="12">
      <c r="A638" s="1">
        <v>31</v>
      </c>
      <c r="B638" s="1">
        <v>10</v>
      </c>
      <c r="C638" s="8">
        <v>41188</v>
      </c>
      <c r="D638" s="11">
        <v>52.03</v>
      </c>
      <c r="E638" s="11">
        <v>51.668351870576302</v>
      </c>
      <c r="F638" s="11">
        <v>53.807106598984802</v>
      </c>
      <c r="G638" s="11">
        <f>Forecast_calculation!D637</f>
        <v>51.735956927212143</v>
      </c>
      <c r="H638" s="13">
        <f>IF((D638=""),"",ABS((D638-'Election result'!$C$3)))</f>
        <v>6.7876392175186595E-2</v>
      </c>
      <c r="I638" s="13">
        <f>IF((E638=""),"",ABS((E638-'Election result'!$C$3)))</f>
        <v>0.29377173724851247</v>
      </c>
      <c r="J638" s="13">
        <f>IF((F638=""),"",ABS((F638-'Election result'!$C$3)))</f>
        <v>1.8449829911599878</v>
      </c>
      <c r="K638" s="13">
        <f>IF((G638=""),"",ABS((G638-'Election result'!$C$3)))</f>
        <v>0.2261666806126712</v>
      </c>
      <c r="L638" s="1"/>
    </row>
    <row r="639" spans="1:12" ht="12">
      <c r="A639" s="1">
        <v>30</v>
      </c>
      <c r="B639" s="1">
        <v>10</v>
      </c>
      <c r="C639" s="8">
        <v>41189</v>
      </c>
      <c r="D639" s="11">
        <v>51.93</v>
      </c>
      <c r="E639" s="11">
        <v>51.567239635996003</v>
      </c>
      <c r="F639" s="11">
        <v>53.807106598984802</v>
      </c>
      <c r="G639" s="11">
        <f>Forecast_calculation!D638</f>
        <v>51.735956927212143</v>
      </c>
      <c r="H639" s="13">
        <f>IF((D639=""),"",ABS((D639-'Election result'!$C$3)))</f>
        <v>3.2123607824814826E-2</v>
      </c>
      <c r="I639" s="13">
        <f>IF((E639=""),"",ABS((E639-'Election result'!$C$3)))</f>
        <v>0.3948839718288113</v>
      </c>
      <c r="J639" s="13">
        <f>IF((F639=""),"",ABS((F639-'Election result'!$C$3)))</f>
        <v>1.8449829911599878</v>
      </c>
      <c r="K639" s="13">
        <f>IF((G639=""),"",ABS((G639-'Election result'!$C$3)))</f>
        <v>0.2261666806126712</v>
      </c>
      <c r="L639" s="1"/>
    </row>
    <row r="640" spans="1:12" ht="12">
      <c r="A640" s="1">
        <v>29</v>
      </c>
      <c r="B640" s="1">
        <v>10</v>
      </c>
      <c r="C640" s="8">
        <v>41190</v>
      </c>
      <c r="D640" s="11">
        <v>51.9</v>
      </c>
      <c r="E640" s="11">
        <v>51.261352169525701</v>
      </c>
      <c r="F640" s="11">
        <v>54.636091724825498</v>
      </c>
      <c r="G640" s="11">
        <f>Forecast_calculation!D639</f>
        <v>51.735956927212143</v>
      </c>
      <c r="H640" s="13">
        <f>IF((D640=""),"",ABS((D640-'Election result'!$C$3)))</f>
        <v>6.2123607824815963E-2</v>
      </c>
      <c r="I640" s="13">
        <f>IF((E640=""),"",ABS((E640-'Election result'!$C$3)))</f>
        <v>0.70077143829911392</v>
      </c>
      <c r="J640" s="13">
        <f>IF((F640=""),"",ABS((F640-'Election result'!$C$3)))</f>
        <v>2.6739681170006833</v>
      </c>
      <c r="K640" s="13">
        <f>IF((G640=""),"",ABS((G640-'Election result'!$C$3)))</f>
        <v>0.2261666806126712</v>
      </c>
      <c r="L640" s="1"/>
    </row>
    <row r="641" spans="1:12" ht="12">
      <c r="A641" s="1">
        <v>28</v>
      </c>
      <c r="B641" s="1">
        <v>10</v>
      </c>
      <c r="C641" s="8">
        <v>41191</v>
      </c>
      <c r="D641" s="11">
        <v>51.63</v>
      </c>
      <c r="E641" s="11">
        <v>51.010101010101003</v>
      </c>
      <c r="F641" s="11">
        <v>52.442671984047799</v>
      </c>
      <c r="G641" s="11">
        <f>Forecast_calculation!D640</f>
        <v>51.735956927212143</v>
      </c>
      <c r="H641" s="13">
        <f>IF((D641=""),"",ABS((D641-'Election result'!$C$3)))</f>
        <v>0.33212360782481198</v>
      </c>
      <c r="I641" s="13">
        <f>IF((E641=""),"",ABS((E641-'Election result'!$C$3)))</f>
        <v>0.95202259772381126</v>
      </c>
      <c r="J641" s="13">
        <f>IF((F641=""),"",ABS((F641-'Election result'!$C$3)))</f>
        <v>0.48054837622298407</v>
      </c>
      <c r="K641" s="13">
        <f>IF((G641=""),"",ABS((G641-'Election result'!$C$3)))</f>
        <v>0.2261666806126712</v>
      </c>
      <c r="L641" s="1"/>
    </row>
    <row r="642" spans="1:12" ht="12">
      <c r="A642" s="1">
        <v>27</v>
      </c>
      <c r="B642" s="1">
        <v>10</v>
      </c>
      <c r="C642" s="8">
        <v>41192</v>
      </c>
      <c r="D642" s="11">
        <v>51.63</v>
      </c>
      <c r="E642" s="11">
        <v>51.0141987829615</v>
      </c>
      <c r="F642" s="11">
        <v>53.004926108374399</v>
      </c>
      <c r="G642" s="11">
        <f>Forecast_calculation!D641</f>
        <v>51.735956927212143</v>
      </c>
      <c r="H642" s="13">
        <f>IF((D642=""),"",ABS((D642-'Election result'!$C$3)))</f>
        <v>0.33212360782481198</v>
      </c>
      <c r="I642" s="13">
        <f>IF((E642=""),"",ABS((E642-'Election result'!$C$3)))</f>
        <v>0.94792482486331409</v>
      </c>
      <c r="J642" s="13">
        <f>IF((F642=""),"",ABS((F642-'Election result'!$C$3)))</f>
        <v>1.042802500549584</v>
      </c>
      <c r="K642" s="13">
        <f>IF((G642=""),"",ABS((G642-'Election result'!$C$3)))</f>
        <v>0.2261666806126712</v>
      </c>
      <c r="L642" s="1"/>
    </row>
    <row r="643" spans="1:12" ht="12">
      <c r="A643" s="1">
        <v>26</v>
      </c>
      <c r="B643" s="1">
        <v>10</v>
      </c>
      <c r="C643" s="8">
        <v>41193</v>
      </c>
      <c r="D643" s="11">
        <v>51.55</v>
      </c>
      <c r="E643" s="11">
        <v>50.556117290192098</v>
      </c>
      <c r="F643" s="11">
        <v>53.155818540433899</v>
      </c>
      <c r="G643" s="11">
        <f>Forecast_calculation!D642</f>
        <v>51.735956927212143</v>
      </c>
      <c r="H643" s="13">
        <f>IF((D643=""),"",ABS((D643-'Election result'!$C$3)))</f>
        <v>0.41212360782481738</v>
      </c>
      <c r="I643" s="13">
        <f>IF((E643=""),"",ABS((E643-'Election result'!$C$3)))</f>
        <v>1.4060063176327162</v>
      </c>
      <c r="J643" s="13">
        <f>IF((F643=""),"",ABS((F643-'Election result'!$C$3)))</f>
        <v>1.193694932609084</v>
      </c>
      <c r="K643" s="13">
        <f>IF((G643=""),"",ABS((G643-'Election result'!$C$3)))</f>
        <v>0.2261666806126712</v>
      </c>
      <c r="L643" s="1"/>
    </row>
    <row r="644" spans="1:12" ht="12">
      <c r="A644" s="1">
        <v>25</v>
      </c>
      <c r="B644" s="1">
        <v>10</v>
      </c>
      <c r="C644" s="8">
        <v>41194</v>
      </c>
      <c r="D644" s="11">
        <v>51.56</v>
      </c>
      <c r="E644" s="11">
        <v>50.353892821031302</v>
      </c>
      <c r="F644" s="11">
        <v>54.1375872382851</v>
      </c>
      <c r="G644" s="11">
        <f>Forecast_calculation!D643</f>
        <v>51.735956927212143</v>
      </c>
      <c r="H644" s="13">
        <f>IF((D644=""),"",ABS((D644-'Election result'!$C$3)))</f>
        <v>0.40212360782481227</v>
      </c>
      <c r="I644" s="13">
        <f>IF((E644=""),"",ABS((E644-'Election result'!$C$3)))</f>
        <v>1.6082307867935128</v>
      </c>
      <c r="J644" s="13">
        <f>IF((F644=""),"",ABS((F644-'Election result'!$C$3)))</f>
        <v>2.1754636304602855</v>
      </c>
      <c r="K644" s="13">
        <f>IF((G644=""),"",ABS((G644-'Election result'!$C$3)))</f>
        <v>0.2261666806126712</v>
      </c>
      <c r="L644" s="1"/>
    </row>
    <row r="645" spans="1:12" ht="12">
      <c r="A645" s="1">
        <v>24</v>
      </c>
      <c r="B645" s="1">
        <v>10</v>
      </c>
      <c r="C645" s="8">
        <v>41195</v>
      </c>
      <c r="D645" s="11">
        <v>51.61</v>
      </c>
      <c r="E645" s="11">
        <v>50.4550050556117</v>
      </c>
      <c r="F645" s="11">
        <v>53.155818540433899</v>
      </c>
      <c r="G645" s="11">
        <f>Forecast_calculation!D644</f>
        <v>52.141256805570237</v>
      </c>
      <c r="H645" s="13">
        <f>IF((D645=""),"",ABS((D645-'Election result'!$C$3)))</f>
        <v>0.35212360782481511</v>
      </c>
      <c r="I645" s="13">
        <f>IF((E645=""),"",ABS((E645-'Election result'!$C$3)))</f>
        <v>1.5071185522131145</v>
      </c>
      <c r="J645" s="13">
        <f>IF((F645=""),"",ABS((F645-'Election result'!$C$3)))</f>
        <v>1.193694932609084</v>
      </c>
      <c r="K645" s="13">
        <f>IF((G645=""),"",ABS((G645-'Election result'!$C$3)))</f>
        <v>0.17913319774542202</v>
      </c>
      <c r="L645" s="1"/>
    </row>
    <row r="646" spans="1:12" ht="12">
      <c r="A646" s="1">
        <v>23</v>
      </c>
      <c r="B646" s="1">
        <v>10</v>
      </c>
      <c r="C646" s="8">
        <v>41196</v>
      </c>
      <c r="D646" s="11">
        <v>51.59</v>
      </c>
      <c r="E646" s="11">
        <v>50.505050505050498</v>
      </c>
      <c r="F646" s="11">
        <v>53.155818540433899</v>
      </c>
      <c r="G646" s="11">
        <f>Forecast_calculation!D645</f>
        <v>52.141256805570237</v>
      </c>
      <c r="H646" s="13">
        <f>IF((D646=""),"",ABS((D646-'Election result'!$C$3)))</f>
        <v>0.37212360782481113</v>
      </c>
      <c r="I646" s="13">
        <f>IF((E646=""),"",ABS((E646-'Election result'!$C$3)))</f>
        <v>1.4570731027743165</v>
      </c>
      <c r="J646" s="13">
        <f>IF((F646=""),"",ABS((F646-'Election result'!$C$3)))</f>
        <v>1.193694932609084</v>
      </c>
      <c r="K646" s="13">
        <f>IF((G646=""),"",ABS((G646-'Election result'!$C$3)))</f>
        <v>0.17913319774542202</v>
      </c>
      <c r="L646" s="1"/>
    </row>
    <row r="647" spans="1:12" ht="12">
      <c r="A647" s="1">
        <v>22</v>
      </c>
      <c r="B647" s="1">
        <v>10</v>
      </c>
      <c r="C647" s="8">
        <v>41197</v>
      </c>
      <c r="D647" s="11">
        <v>51.55</v>
      </c>
      <c r="E647" s="11">
        <v>50.657229524772497</v>
      </c>
      <c r="F647" s="11">
        <v>52.843137254901997</v>
      </c>
      <c r="G647" s="11">
        <f>Forecast_calculation!D646</f>
        <v>52.141256805570237</v>
      </c>
      <c r="H647" s="13">
        <f>IF((D647=""),"",ABS((D647-'Election result'!$C$3)))</f>
        <v>0.41212360782481738</v>
      </c>
      <c r="I647" s="13">
        <f>IF((E647=""),"",ABS((E647-'Election result'!$C$3)))</f>
        <v>1.3048940830523179</v>
      </c>
      <c r="J647" s="13">
        <f>IF((F647=""),"",ABS((F647-'Election result'!$C$3)))</f>
        <v>0.88101364707718233</v>
      </c>
      <c r="K647" s="13">
        <f>IF((G647=""),"",ABS((G647-'Election result'!$C$3)))</f>
        <v>0.17913319774542202</v>
      </c>
      <c r="L647" s="1"/>
    </row>
    <row r="648" spans="1:12" ht="12">
      <c r="A648" s="1">
        <v>21</v>
      </c>
      <c r="B648" s="1">
        <v>10</v>
      </c>
      <c r="C648" s="8">
        <v>41198</v>
      </c>
      <c r="D648" s="11">
        <v>51.53</v>
      </c>
      <c r="E648" s="11">
        <v>50.606060606060602</v>
      </c>
      <c r="F648" s="11">
        <v>53.557312252964401</v>
      </c>
      <c r="G648" s="11">
        <f>Forecast_calculation!D647</f>
        <v>52.141256805570237</v>
      </c>
      <c r="H648" s="13">
        <f>IF((D648=""),"",ABS((D648-'Election result'!$C$3)))</f>
        <v>0.4321236078248134</v>
      </c>
      <c r="I648" s="13">
        <f>IF((E648=""),"",ABS((E648-'Election result'!$C$3)))</f>
        <v>1.3560630017642126</v>
      </c>
      <c r="J648" s="13">
        <f>IF((F648=""),"",ABS((F648-'Election result'!$C$3)))</f>
        <v>1.5951886451395865</v>
      </c>
      <c r="K648" s="13">
        <f>IF((G648=""),"",ABS((G648-'Election result'!$C$3)))</f>
        <v>0.17913319774542202</v>
      </c>
      <c r="L648" s="1"/>
    </row>
    <row r="649" spans="1:12" ht="12">
      <c r="A649" s="1">
        <v>20</v>
      </c>
      <c r="B649" s="1">
        <v>10</v>
      </c>
      <c r="C649" s="8">
        <v>41199</v>
      </c>
      <c r="D649" s="11">
        <v>51.54</v>
      </c>
      <c r="E649" s="11">
        <v>50.606060606060602</v>
      </c>
      <c r="F649" s="11">
        <v>53.208292201382001</v>
      </c>
      <c r="G649" s="11">
        <f>Forecast_calculation!D648</f>
        <v>52.141256805570237</v>
      </c>
      <c r="H649" s="13">
        <f>IF((D649=""),"",ABS((D649-'Election result'!$C$3)))</f>
        <v>0.42212360782481539</v>
      </c>
      <c r="I649" s="13">
        <f>IF((E649=""),"",ABS((E649-'Election result'!$C$3)))</f>
        <v>1.3560630017642126</v>
      </c>
      <c r="J649" s="13">
        <f>IF((F649=""),"",ABS((F649-'Election result'!$C$3)))</f>
        <v>1.2461685935571865</v>
      </c>
      <c r="K649" s="13">
        <f>IF((G649=""),"",ABS((G649-'Election result'!$C$3)))</f>
        <v>0.17913319774542202</v>
      </c>
      <c r="L649" s="1"/>
    </row>
    <row r="650" spans="1:12" ht="12">
      <c r="A650" s="1">
        <v>19</v>
      </c>
      <c r="B650" s="1">
        <v>10</v>
      </c>
      <c r="C650" s="8">
        <v>41200</v>
      </c>
      <c r="D650" s="11">
        <v>51.53</v>
      </c>
      <c r="E650" s="11">
        <v>50.756811301715402</v>
      </c>
      <c r="F650" s="11">
        <v>52.447552447552503</v>
      </c>
      <c r="G650" s="11">
        <f>Forecast_calculation!D649</f>
        <v>52.141256805570237</v>
      </c>
      <c r="H650" s="13">
        <f>IF((D650=""),"",ABS((D650-'Election result'!$C$3)))</f>
        <v>0.4321236078248134</v>
      </c>
      <c r="I650" s="13">
        <f>IF((E650=""),"",ABS((E650-'Election result'!$C$3)))</f>
        <v>1.2053123061094126</v>
      </c>
      <c r="J650" s="13">
        <f>IF((F650=""),"",ABS((F650-'Election result'!$C$3)))</f>
        <v>0.48542883972768891</v>
      </c>
      <c r="K650" s="13">
        <f>IF((G650=""),"",ABS((G650-'Election result'!$C$3)))</f>
        <v>0.17913319774542202</v>
      </c>
      <c r="L650" s="1"/>
    </row>
    <row r="651" spans="1:12" ht="12">
      <c r="A651" s="1">
        <v>18</v>
      </c>
      <c r="B651" s="1">
        <v>10</v>
      </c>
      <c r="C651" s="8">
        <v>41201</v>
      </c>
      <c r="D651" s="11">
        <v>51.4</v>
      </c>
      <c r="E651" s="11">
        <v>50.556117290192098</v>
      </c>
      <c r="F651" s="11">
        <v>52.5</v>
      </c>
      <c r="G651" s="11">
        <f>Forecast_calculation!D650</f>
        <v>52.141256805570237</v>
      </c>
      <c r="H651" s="13">
        <f>IF((D651=""),"",ABS((D651-'Election result'!$C$3)))</f>
        <v>0.56212360782481596</v>
      </c>
      <c r="I651" s="13">
        <f>IF((E651=""),"",ABS((E651-'Election result'!$C$3)))</f>
        <v>1.4060063176327162</v>
      </c>
      <c r="J651" s="13">
        <f>IF((F651=""),"",ABS((F651-'Election result'!$C$3)))</f>
        <v>0.53787639217518546</v>
      </c>
      <c r="K651" s="13">
        <f>IF((G651=""),"",ABS((G651-'Election result'!$C$3)))</f>
        <v>0.17913319774542202</v>
      </c>
      <c r="L651" s="1"/>
    </row>
    <row r="652" spans="1:12" ht="12">
      <c r="A652" s="1">
        <v>17</v>
      </c>
      <c r="B652" s="1">
        <v>10</v>
      </c>
      <c r="C652" s="8">
        <v>41202</v>
      </c>
      <c r="D652" s="11">
        <v>51.31</v>
      </c>
      <c r="E652" s="11">
        <v>50.556117290192098</v>
      </c>
      <c r="F652" s="11">
        <v>51.678535096642896</v>
      </c>
      <c r="G652" s="11">
        <f>Forecast_calculation!D651</f>
        <v>51.716284114986934</v>
      </c>
      <c r="H652" s="13">
        <f>IF((D652=""),"",ABS((D652-'Election result'!$C$3)))</f>
        <v>0.65212360782481227</v>
      </c>
      <c r="I652" s="13">
        <f>IF((E652=""),"",ABS((E652-'Election result'!$C$3)))</f>
        <v>1.4060063176327162</v>
      </c>
      <c r="J652" s="13">
        <f>IF((F652=""),"",ABS((F652-'Election result'!$C$3)))</f>
        <v>0.28358851118191808</v>
      </c>
      <c r="K652" s="13">
        <f>IF((G652=""),"",ABS((G652-'Election result'!$C$3)))</f>
        <v>0.24583949283788087</v>
      </c>
      <c r="L652" s="1"/>
    </row>
    <row r="653" spans="1:12" ht="12">
      <c r="A653" s="1">
        <v>16</v>
      </c>
      <c r="B653" s="1">
        <v>10</v>
      </c>
      <c r="C653" s="8">
        <v>41203</v>
      </c>
      <c r="D653" s="11">
        <v>51.25</v>
      </c>
      <c r="E653" s="11">
        <v>50.556117290192098</v>
      </c>
      <c r="F653" s="11">
        <v>51.521298174442201</v>
      </c>
      <c r="G653" s="11">
        <f>Forecast_calculation!D652</f>
        <v>51.64182441240574</v>
      </c>
      <c r="H653" s="13">
        <f>IF((D653=""),"",ABS((D653-'Election result'!$C$3)))</f>
        <v>0.71212360782481454</v>
      </c>
      <c r="I653" s="13">
        <f>IF((E653=""),"",ABS((E653-'Election result'!$C$3)))</f>
        <v>1.4060063176327162</v>
      </c>
      <c r="J653" s="13">
        <f>IF((F653=""),"",ABS((F653-'Election result'!$C$3)))</f>
        <v>0.4408254333826136</v>
      </c>
      <c r="K653" s="13">
        <f>IF((G653=""),"",ABS((G653-'Election result'!$C$3)))</f>
        <v>0.32029919541907503</v>
      </c>
      <c r="L653" s="1"/>
    </row>
    <row r="654" spans="1:12" ht="12">
      <c r="A654" s="1">
        <v>15</v>
      </c>
      <c r="B654" s="1">
        <v>10</v>
      </c>
      <c r="C654" s="8">
        <v>41204</v>
      </c>
      <c r="D654" s="11">
        <v>51.22</v>
      </c>
      <c r="E654" s="11">
        <v>50.657229524772497</v>
      </c>
      <c r="F654" s="11">
        <v>50.198807157057701</v>
      </c>
      <c r="G654" s="11">
        <f>Forecast_calculation!D653</f>
        <v>51.64182441240574</v>
      </c>
      <c r="H654" s="13">
        <f>IF((D654=""),"",ABS((D654-'Election result'!$C$3)))</f>
        <v>0.74212360782481568</v>
      </c>
      <c r="I654" s="13">
        <f>IF((E654=""),"",ABS((E654-'Election result'!$C$3)))</f>
        <v>1.3048940830523179</v>
      </c>
      <c r="J654" s="13">
        <f>IF((F654=""),"",ABS((F654-'Election result'!$C$3)))</f>
        <v>1.763316450767114</v>
      </c>
      <c r="K654" s="13">
        <f>IF((G654=""),"",ABS((G654-'Election result'!$C$3)))</f>
        <v>0.32029919541907503</v>
      </c>
      <c r="L654" s="1"/>
    </row>
    <row r="655" spans="1:12" ht="12">
      <c r="A655" s="1">
        <v>14</v>
      </c>
      <c r="B655" s="1">
        <v>10</v>
      </c>
      <c r="C655" s="8">
        <v>41205</v>
      </c>
      <c r="D655" s="11">
        <v>51.06</v>
      </c>
      <c r="E655" s="11">
        <v>50.556117290192098</v>
      </c>
      <c r="F655" s="11">
        <v>51.272015655577299</v>
      </c>
      <c r="G655" s="11">
        <f>Forecast_calculation!D654</f>
        <v>51.196645509736648</v>
      </c>
      <c r="H655" s="13">
        <f>IF((D655=""),"",ABS((D655-'Election result'!$C$3)))</f>
        <v>0.90212360782481227</v>
      </c>
      <c r="I655" s="13">
        <f>IF((E655=""),"",ABS((E655-'Election result'!$C$3)))</f>
        <v>1.4060063176327162</v>
      </c>
      <c r="J655" s="13">
        <f>IF((F655=""),"",ABS((F655-'Election result'!$C$3)))</f>
        <v>0.69010795224751575</v>
      </c>
      <c r="K655" s="13">
        <f>IF((G655=""),"",ABS((G655-'Election result'!$C$3)))</f>
        <v>0.7654780980881668</v>
      </c>
      <c r="L655" s="1"/>
    </row>
    <row r="656" spans="1:12" ht="12">
      <c r="A656" s="1">
        <v>13</v>
      </c>
      <c r="B656" s="1">
        <v>10</v>
      </c>
      <c r="C656" s="8">
        <v>41206</v>
      </c>
      <c r="D656" s="11">
        <v>51</v>
      </c>
      <c r="E656" s="11">
        <v>50.707070707070699</v>
      </c>
      <c r="F656" s="11">
        <v>50.100200400801597</v>
      </c>
      <c r="G656" s="11">
        <f>Forecast_calculation!D655</f>
        <v>51.196645509736648</v>
      </c>
      <c r="H656" s="13">
        <f>IF((D656=""),"",ABS((D656-'Election result'!$C$3)))</f>
        <v>0.96212360782481454</v>
      </c>
      <c r="I656" s="13">
        <f>IF((E656=""),"",ABS((E656-'Election result'!$C$3)))</f>
        <v>1.2550529007541158</v>
      </c>
      <c r="J656" s="13">
        <f>IF((F656=""),"",ABS((F656-'Election result'!$C$3)))</f>
        <v>1.8619232070232172</v>
      </c>
      <c r="K656" s="13">
        <f>IF((G656=""),"",ABS((G656-'Election result'!$C$3)))</f>
        <v>0.7654780980881668</v>
      </c>
      <c r="L656" s="1"/>
    </row>
    <row r="657" spans="1:12" ht="12">
      <c r="A657" s="1">
        <v>12</v>
      </c>
      <c r="B657" s="1">
        <v>10</v>
      </c>
      <c r="C657" s="8">
        <v>41207</v>
      </c>
      <c r="D657" s="11">
        <v>50.97</v>
      </c>
      <c r="E657" s="11">
        <v>50.758341759352902</v>
      </c>
      <c r="F657" s="11">
        <v>51.8962075848303</v>
      </c>
      <c r="G657" s="11">
        <f>Forecast_calculation!D656</f>
        <v>51.196645509736648</v>
      </c>
      <c r="H657" s="13">
        <f>IF((D657=""),"",ABS((D657-'Election result'!$C$3)))</f>
        <v>0.99212360782481568</v>
      </c>
      <c r="I657" s="13">
        <f>IF((E657=""),"",ABS((E657-'Election result'!$C$3)))</f>
        <v>1.2037818484719125</v>
      </c>
      <c r="J657" s="13">
        <f>IF((F657=""),"",ABS((F657-'Election result'!$C$3)))</f>
        <v>6.5916022994514378E-2</v>
      </c>
      <c r="K657" s="13">
        <f>IF((G657=""),"",ABS((G657-'Election result'!$C$3)))</f>
        <v>0.7654780980881668</v>
      </c>
      <c r="L657" s="1"/>
    </row>
    <row r="658" spans="1:12" ht="12">
      <c r="A658" s="1">
        <v>11</v>
      </c>
      <c r="B658" s="1">
        <v>10</v>
      </c>
      <c r="C658" s="8">
        <v>41208</v>
      </c>
      <c r="D658" s="11">
        <v>50.89</v>
      </c>
      <c r="E658" s="11">
        <v>50.8594539939333</v>
      </c>
      <c r="F658" s="11">
        <v>51.536174430128803</v>
      </c>
      <c r="G658" s="11">
        <f>Forecast_calculation!D657</f>
        <v>51.196645509736648</v>
      </c>
      <c r="H658" s="13">
        <f>IF((D658=""),"",ABS((D658-'Election result'!$C$3)))</f>
        <v>1.072123607824814</v>
      </c>
      <c r="I658" s="13">
        <f>IF((E658=""),"",ABS((E658-'Election result'!$C$3)))</f>
        <v>1.1026696138915142</v>
      </c>
      <c r="J658" s="13">
        <f>IF((F658=""),"",ABS((F658-'Election result'!$C$3)))</f>
        <v>0.42594917769601182</v>
      </c>
      <c r="K658" s="13">
        <f>IF((G658=""),"",ABS((G658-'Election result'!$C$3)))</f>
        <v>0.7654780980881668</v>
      </c>
      <c r="L658" s="1"/>
    </row>
    <row r="659" spans="1:12" ht="12">
      <c r="A659" s="1">
        <v>10</v>
      </c>
      <c r="B659" s="1">
        <v>10</v>
      </c>
      <c r="C659" s="8">
        <v>41209</v>
      </c>
      <c r="D659" s="11">
        <v>50.88</v>
      </c>
      <c r="E659" s="11">
        <v>50.808080808080803</v>
      </c>
      <c r="F659" s="11">
        <v>51.609657947686102</v>
      </c>
      <c r="G659" s="11">
        <f>Forecast_calculation!D658</f>
        <v>51.196645509736648</v>
      </c>
      <c r="H659" s="13">
        <f>IF((D659=""),"",ABS((D659-'Election result'!$C$3)))</f>
        <v>1.082123607824812</v>
      </c>
      <c r="I659" s="13">
        <f>IF((E659=""),"",ABS((E659-'Election result'!$C$3)))</f>
        <v>1.1540427997440119</v>
      </c>
      <c r="J659" s="13">
        <f>IF((F659=""),"",ABS((F659-'Election result'!$C$3)))</f>
        <v>0.35246566013871217</v>
      </c>
      <c r="K659" s="13">
        <f>IF((G659=""),"",ABS((G659-'Election result'!$C$3)))</f>
        <v>0.7654780980881668</v>
      </c>
      <c r="L659" s="1"/>
    </row>
    <row r="660" spans="1:12" ht="12">
      <c r="A660" s="1">
        <v>9</v>
      </c>
      <c r="B660" s="1">
        <v>10</v>
      </c>
      <c r="C660" s="8">
        <v>41210</v>
      </c>
      <c r="D660" s="11">
        <v>50.88</v>
      </c>
      <c r="E660" s="11">
        <v>50.857719475277499</v>
      </c>
      <c r="F660" s="11">
        <v>51.609657947686102</v>
      </c>
      <c r="G660" s="11">
        <f>Forecast_calculation!D659</f>
        <v>51.196645509736648</v>
      </c>
      <c r="H660" s="13">
        <f>IF((D660=""),"",ABS((D660-'Election result'!$C$3)))</f>
        <v>1.082123607824812</v>
      </c>
      <c r="I660" s="13">
        <f>IF((E660=""),"",ABS((E660-'Election result'!$C$3)))</f>
        <v>1.104404132547316</v>
      </c>
      <c r="J660" s="13">
        <f>IF((F660=""),"",ABS((F660-'Election result'!$C$3)))</f>
        <v>0.35246566013871217</v>
      </c>
      <c r="K660" s="13">
        <f>IF((G660=""),"",ABS((G660-'Election result'!$C$3)))</f>
        <v>0.7654780980881668</v>
      </c>
      <c r="L660" s="1"/>
    </row>
    <row r="661" spans="1:12" ht="12">
      <c r="A661" s="1">
        <v>8</v>
      </c>
      <c r="B661" s="1">
        <v>10</v>
      </c>
      <c r="C661" s="8">
        <v>41211</v>
      </c>
      <c r="D661" s="11">
        <v>50.94</v>
      </c>
      <c r="E661" s="11">
        <v>50.756811301715402</v>
      </c>
      <c r="F661" s="11">
        <v>51.8481518481519</v>
      </c>
      <c r="G661" s="11">
        <f>Forecast_calculation!D660</f>
        <v>51.196645509736648</v>
      </c>
      <c r="H661" s="13">
        <f>IF((D661=""),"",ABS((D661-'Election result'!$C$3)))</f>
        <v>1.0221236078248168</v>
      </c>
      <c r="I661" s="13">
        <f>IF((E661=""),"",ABS((E661-'Election result'!$C$3)))</f>
        <v>1.2053123061094126</v>
      </c>
      <c r="J661" s="13">
        <f>IF((F661=""),"",ABS((F661-'Election result'!$C$3)))</f>
        <v>0.11397175967291417</v>
      </c>
      <c r="K661" s="13">
        <f>IF((G661=""),"",ABS((G661-'Election result'!$C$3)))</f>
        <v>0.7654780980881668</v>
      </c>
      <c r="L661" s="1"/>
    </row>
    <row r="662" spans="1:12" ht="12">
      <c r="A662" s="1">
        <v>7</v>
      </c>
      <c r="B662" s="1">
        <v>10</v>
      </c>
      <c r="C662" s="8">
        <v>41212</v>
      </c>
      <c r="D662" s="11">
        <v>50.95</v>
      </c>
      <c r="E662" s="11">
        <v>50.960566228513599</v>
      </c>
      <c r="F662" s="11">
        <v>51.053639846743302</v>
      </c>
      <c r="G662" s="11">
        <f>Forecast_calculation!D661</f>
        <v>51.196645509736648</v>
      </c>
      <c r="H662" s="13">
        <f>IF((D662=""),"",ABS((D662-'Election result'!$C$3)))</f>
        <v>1.0121236078248117</v>
      </c>
      <c r="I662" s="13">
        <f>IF((E662=""),"",ABS((E662-'Election result'!$C$3)))</f>
        <v>1.0015573793112154</v>
      </c>
      <c r="J662" s="13">
        <f>IF((F662=""),"",ABS((F662-'Election result'!$C$3)))</f>
        <v>0.90848376108151285</v>
      </c>
      <c r="K662" s="13">
        <f>IF((G662=""),"",ABS((G662-'Election result'!$C$3)))</f>
        <v>0.7654780980881668</v>
      </c>
      <c r="L662" s="1"/>
    </row>
    <row r="663" spans="1:12" ht="12">
      <c r="A663" s="1">
        <v>6</v>
      </c>
      <c r="B663" s="1">
        <v>10</v>
      </c>
      <c r="C663" s="8">
        <v>41213</v>
      </c>
      <c r="D663" s="11">
        <v>50.92</v>
      </c>
      <c r="E663" s="11">
        <v>50.958627648839602</v>
      </c>
      <c r="F663" s="11">
        <v>50.197238658777103</v>
      </c>
      <c r="G663" s="11">
        <f>Forecast_calculation!D662</f>
        <v>51.196645509736648</v>
      </c>
      <c r="H663" s="13">
        <f>IF((D663=""),"",ABS((D663-'Election result'!$C$3)))</f>
        <v>1.0421236078248128</v>
      </c>
      <c r="I663" s="13">
        <f>IF((E663=""),"",ABS((E663-'Election result'!$C$3)))</f>
        <v>1.0034959589852122</v>
      </c>
      <c r="J663" s="13">
        <f>IF((F663=""),"",ABS((F663-'Election result'!$C$3)))</f>
        <v>1.7648849490477119</v>
      </c>
      <c r="K663" s="13">
        <f>IF((G663=""),"",ABS((G663-'Election result'!$C$3)))</f>
        <v>0.7654780980881668</v>
      </c>
      <c r="L663" s="1"/>
    </row>
    <row r="664" spans="1:12" ht="12">
      <c r="A664" s="1">
        <v>5</v>
      </c>
      <c r="B664" s="1">
        <v>11</v>
      </c>
      <c r="C664" s="8">
        <v>41214</v>
      </c>
      <c r="D664" s="11">
        <v>50.97</v>
      </c>
      <c r="E664" s="11">
        <v>51.061678463093997</v>
      </c>
      <c r="F664" s="11">
        <v>50.746268656716403</v>
      </c>
      <c r="G664" s="11">
        <f>Forecast_calculation!D663</f>
        <v>51.196645509736648</v>
      </c>
      <c r="H664" s="13">
        <f>IF((D664=""),"",ABS((D664-'Election result'!$C$3)))</f>
        <v>0.99212360782481568</v>
      </c>
      <c r="I664" s="13">
        <f>IF((E664=""),"",ABS((E664-'Election result'!$C$3)))</f>
        <v>0.90044514473081705</v>
      </c>
      <c r="J664" s="13">
        <f>IF((F664=""),"",ABS((F664-'Election result'!$C$3)))</f>
        <v>1.2158549511084118</v>
      </c>
      <c r="K664" s="13">
        <f>IF((G664=""),"",ABS((G664-'Election result'!$C$3)))</f>
        <v>0.7654780980881668</v>
      </c>
      <c r="L664" s="1"/>
    </row>
    <row r="665" spans="1:12" ht="12">
      <c r="A665" s="1">
        <v>4</v>
      </c>
      <c r="B665" s="1">
        <v>11</v>
      </c>
      <c r="C665" s="8">
        <v>41215</v>
      </c>
      <c r="D665" s="11">
        <v>50.95</v>
      </c>
      <c r="E665" s="11">
        <v>51.1111111111111</v>
      </c>
      <c r="F665" s="11">
        <v>51.219512195122</v>
      </c>
      <c r="G665" s="11">
        <f>Forecast_calculation!D664</f>
        <v>51.196645509736648</v>
      </c>
      <c r="H665" s="13">
        <f>IF((D665=""),"",ABS((D665-'Election result'!$C$3)))</f>
        <v>1.0121236078248117</v>
      </c>
      <c r="I665" s="13">
        <f>IF((E665=""),"",ABS((E665-'Election result'!$C$3)))</f>
        <v>0.85101249671371448</v>
      </c>
      <c r="J665" s="13">
        <f>IF((F665=""),"",ABS((F665-'Election result'!$C$3)))</f>
        <v>0.74261141270281428</v>
      </c>
      <c r="K665" s="13">
        <f>IF((G665=""),"",ABS((G665-'Election result'!$C$3)))</f>
        <v>0.7654780980881668</v>
      </c>
      <c r="L665" s="1"/>
    </row>
    <row r="666" spans="1:12" ht="12">
      <c r="A666" s="1">
        <v>3</v>
      </c>
      <c r="B666" s="1">
        <v>11</v>
      </c>
      <c r="C666" s="8">
        <v>41216</v>
      </c>
      <c r="D666" s="11">
        <v>50.97</v>
      </c>
      <c r="E666" s="11">
        <v>51.162790697674403</v>
      </c>
      <c r="F666" s="11">
        <v>52.380952380952401</v>
      </c>
      <c r="G666" s="11">
        <f>Forecast_calculation!D665</f>
        <v>51.196645509736648</v>
      </c>
      <c r="H666" s="13">
        <f>IF((D666=""),"",ABS((D666-'Election result'!$C$3)))</f>
        <v>0.99212360782481568</v>
      </c>
      <c r="I666" s="13">
        <f>IF((E666=""),"",ABS((E666-'Election result'!$C$3)))</f>
        <v>0.79933291015041164</v>
      </c>
      <c r="J666" s="13">
        <f>IF((F666=""),"",ABS((F666-'Election result'!$C$3)))</f>
        <v>0.41882877312758637</v>
      </c>
      <c r="K666" s="13">
        <f>IF((G666=""),"",ABS((G666-'Election result'!$C$3)))</f>
        <v>0.7654780980881668</v>
      </c>
      <c r="L666" s="1"/>
    </row>
    <row r="667" spans="1:12" ht="12">
      <c r="A667" s="1">
        <v>2</v>
      </c>
      <c r="B667" s="1">
        <v>11</v>
      </c>
      <c r="C667" s="8">
        <v>41217</v>
      </c>
      <c r="D667" s="11">
        <v>50.99</v>
      </c>
      <c r="E667" s="11">
        <v>51.0595358224016</v>
      </c>
      <c r="F667" s="11">
        <v>51.367781155015201</v>
      </c>
      <c r="G667" s="11">
        <f>Forecast_calculation!D666</f>
        <v>51.196645509736648</v>
      </c>
      <c r="H667" s="13">
        <f>IF((D667=""),"",ABS((D667-'Election result'!$C$3)))</f>
        <v>0.97212360782481255</v>
      </c>
      <c r="I667" s="13">
        <f>IF((E667=""),"",ABS((E667-'Election result'!$C$3)))</f>
        <v>0.90258778542321494</v>
      </c>
      <c r="J667" s="13">
        <f>IF((F667=""),"",ABS((F667-'Election result'!$C$3)))</f>
        <v>0.59434245280961306</v>
      </c>
      <c r="K667" s="13">
        <f>IF((G667=""),"",ABS((G667-'Election result'!$C$3)))</f>
        <v>0.7654780980881668</v>
      </c>
      <c r="L667" s="1"/>
    </row>
    <row r="668" spans="1:12" ht="12">
      <c r="A668" s="1">
        <v>1</v>
      </c>
      <c r="B668" s="1">
        <v>11</v>
      </c>
      <c r="C668" s="8">
        <v>41218</v>
      </c>
      <c r="D668" s="11">
        <v>51.03</v>
      </c>
      <c r="E668" s="11">
        <v>51.362260343087797</v>
      </c>
      <c r="F668" s="11">
        <v>50.651955867602801</v>
      </c>
      <c r="G668" s="11">
        <f>Forecast_calculation!D667</f>
        <v>51.358704488394601</v>
      </c>
      <c r="H668" s="13">
        <f>IF((D668=""),"",ABS((D668-'Election result'!$C$3)))</f>
        <v>0.9321236078248134</v>
      </c>
      <c r="I668" s="13">
        <f>IF((E668=""),"",ABS((E668-'Election result'!$C$3)))</f>
        <v>0.59986326473701723</v>
      </c>
      <c r="J668" s="13">
        <f>IF((F668=""),"",ABS((F668-'Election result'!$C$3)))</f>
        <v>1.3101677402220133</v>
      </c>
      <c r="K668" s="13">
        <f>IF((G668=""),"",ABS((G668-'Election result'!$C$3)))</f>
        <v>0.60341911943021387</v>
      </c>
      <c r="L668" s="1"/>
    </row>
  </sheetData>
  <phoneticPr fontId="1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R161"/>
  <sheetViews>
    <sheetView workbookViewId="0">
      <pane ySplit="2" topLeftCell="A3" activePane="bottomLeft" state="frozen"/>
      <selection activeCell="B2" sqref="B2"/>
      <selection pane="bottomLeft" activeCell="F3" sqref="F3"/>
    </sheetView>
  </sheetViews>
  <sheetFormatPr baseColWidth="10" defaultColWidth="17.1640625" defaultRowHeight="12.75" customHeight="1" x14ac:dyDescent="0"/>
  <cols>
    <col min="4" max="7" width="19.33203125" customWidth="1"/>
  </cols>
  <sheetData>
    <row r="1" spans="1:18" ht="48">
      <c r="A1" s="1"/>
      <c r="B1" s="1"/>
      <c r="C1" s="1"/>
      <c r="D1" s="45" t="s">
        <v>101</v>
      </c>
      <c r="E1" s="45" t="s">
        <v>101</v>
      </c>
      <c r="F1" s="45" t="s">
        <v>101</v>
      </c>
      <c r="G1" s="45" t="s">
        <v>101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24">
      <c r="A2" s="45" t="s">
        <v>5</v>
      </c>
      <c r="B2" s="45" t="s">
        <v>1</v>
      </c>
      <c r="C2" s="45" t="s">
        <v>2</v>
      </c>
      <c r="D2" s="4" t="s">
        <v>6</v>
      </c>
      <c r="E2" s="4" t="s">
        <v>7</v>
      </c>
      <c r="F2" s="52" t="s">
        <v>123</v>
      </c>
      <c r="G2" s="4" t="s">
        <v>8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>
      <c r="A3" s="1">
        <v>159</v>
      </c>
      <c r="B3" s="1">
        <v>5</v>
      </c>
      <c r="C3" s="8">
        <v>41060</v>
      </c>
      <c r="D3" s="13">
        <f>AVERAGE(Data_Figure1!H510:H$668)</f>
        <v>0.34779853889436502</v>
      </c>
      <c r="E3" s="13">
        <f>AVERAGE(Data_Figure1!I510:I$668)</f>
        <v>0.72033748208947823</v>
      </c>
      <c r="F3" s="13">
        <f>AVERAGE(Data_Figure1!J510:J$668)</f>
        <v>1.1147643177044926</v>
      </c>
      <c r="G3" s="13">
        <f>AVERAGE(Data_Figure1!K510:K$668)</f>
        <v>0.79272585707276289</v>
      </c>
      <c r="H3" s="28"/>
      <c r="I3" s="28"/>
      <c r="J3" s="28"/>
      <c r="K3" s="1"/>
      <c r="L3" s="1"/>
      <c r="M3" s="1"/>
      <c r="N3" s="1"/>
      <c r="O3" s="1"/>
      <c r="P3" s="1"/>
      <c r="Q3" s="1"/>
      <c r="R3" s="1"/>
    </row>
    <row r="4" spans="1:18">
      <c r="A4" s="1">
        <v>158</v>
      </c>
      <c r="B4" s="1">
        <v>6</v>
      </c>
      <c r="C4" s="8">
        <v>41061</v>
      </c>
      <c r="D4" s="13">
        <f>AVERAGE(Data_Figure1!H511:H$668)</f>
        <v>0.34865724098974188</v>
      </c>
      <c r="E4" s="13">
        <f>AVERAGE(Data_Figure1!I511:I$668)</f>
        <v>0.71983751102580151</v>
      </c>
      <c r="F4" s="13">
        <f>AVERAGE(Data_Figure1!J511:J$668)</f>
        <v>1.119825458228271</v>
      </c>
      <c r="G4" s="13">
        <f>AVERAGE(Data_Figure1!K511:K$668)</f>
        <v>0.79469669128728548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>
      <c r="A5" s="1">
        <v>157</v>
      </c>
      <c r="B5" s="1">
        <v>6</v>
      </c>
      <c r="C5" s="8">
        <v>41062</v>
      </c>
      <c r="D5" s="13">
        <f>AVERAGE(Data_Figure1!H512:H$668)</f>
        <v>0.34939949343028281</v>
      </c>
      <c r="E5" s="13">
        <f>AVERAGE(Data_Figure1!I512:I$668)</f>
        <v>0.71739908998844015</v>
      </c>
      <c r="F5" s="13">
        <f>AVERAGE(Data_Figure1!J512:J$668)</f>
        <v>1.1249510718797409</v>
      </c>
      <c r="G5" s="13">
        <f>AVERAGE(Data_Figure1!K512:K$668)</f>
        <v>0.79669263167014603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>
      <c r="A6" s="1">
        <v>156</v>
      </c>
      <c r="B6" s="1">
        <v>6</v>
      </c>
      <c r="C6" s="8">
        <v>41063</v>
      </c>
      <c r="D6" s="13">
        <f>AVERAGE(Data_Figure1!H513:H$668)</f>
        <v>0.35015126192775375</v>
      </c>
      <c r="E6" s="13">
        <f>AVERAGE(Data_Figure1!I513:I$668)</f>
        <v>0.71492940714290765</v>
      </c>
      <c r="F6" s="13">
        <f>AVERAGE(Data_Figure1!J513:J$668)</f>
        <v>1.1301423985267427</v>
      </c>
      <c r="G6" s="13">
        <f>AVERAGE(Data_Figure1!K513:K$668)</f>
        <v>0.79871416103227422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>
      <c r="A7" s="1">
        <v>155</v>
      </c>
      <c r="B7" s="1">
        <v>6</v>
      </c>
      <c r="C7" s="8">
        <v>41064</v>
      </c>
      <c r="D7" s="13">
        <f>AVERAGE(Data_Figure1!H514:H$668)</f>
        <v>0.3511707951800308</v>
      </c>
      <c r="E7" s="13">
        <f>AVERAGE(Data_Figure1!I514:I$668)</f>
        <v>0.71210697100425224</v>
      </c>
      <c r="F7" s="13">
        <f>AVERAGE(Data_Figure1!J514:J$668)</f>
        <v>1.1354007100337056</v>
      </c>
      <c r="G7" s="13">
        <f>AVERAGE(Data_Figure1!K514:K$668)</f>
        <v>0.80076177464423637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>
      <c r="A8" s="1">
        <v>154</v>
      </c>
      <c r="B8" s="1">
        <v>6</v>
      </c>
      <c r="C8" s="8">
        <v>41065</v>
      </c>
      <c r="D8" s="13">
        <f>AVERAGE(Data_Figure1!H515:H$668)</f>
        <v>0.35220356912389583</v>
      </c>
      <c r="E8" s="13">
        <f>AVERAGE(Data_Figure1!I515:I$668)</f>
        <v>0.70957084994654263</v>
      </c>
      <c r="F8" s="13">
        <f>AVERAGE(Data_Figure1!J515:J$668)</f>
        <v>1.140727311300499</v>
      </c>
      <c r="G8" s="13">
        <f>AVERAGE(Data_Figure1!K515:K$668)</f>
        <v>0.80283598064076911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>
      <c r="A9" s="1">
        <v>153</v>
      </c>
      <c r="B9" s="1">
        <v>6</v>
      </c>
      <c r="C9" s="8">
        <v>41066</v>
      </c>
      <c r="D9" s="13">
        <f>AVERAGE(Data_Figure1!H516:H$668)</f>
        <v>0.35233481070101402</v>
      </c>
      <c r="E9" s="13">
        <f>AVERAGE(Data_Figure1!I516:I$668)</f>
        <v>0.70700157697958199</v>
      </c>
      <c r="F9" s="13">
        <f>AVERAGE(Data_Figure1!J516:J$668)</f>
        <v>1.1461235413420221</v>
      </c>
      <c r="G9" s="13">
        <f>AVERAGE(Data_Figure1!K516:K$668)</f>
        <v>0.80191845125282846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>
      <c r="A10" s="1">
        <v>152</v>
      </c>
      <c r="B10" s="1">
        <v>6</v>
      </c>
      <c r="C10" s="8">
        <v>41067</v>
      </c>
      <c r="D10" s="13">
        <f>AVERAGE(Data_Figure1!H517:H$668)</f>
        <v>0.35246777914098909</v>
      </c>
      <c r="E10" s="13">
        <f>AVERAGE(Data_Figure1!I517:I$668)</f>
        <v>0.70572892192858694</v>
      </c>
      <c r="F10" s="13">
        <f>AVERAGE(Data_Figure1!J517:J$668)</f>
        <v>1.1515907744104072</v>
      </c>
      <c r="G10" s="13">
        <f>AVERAGE(Data_Figure1!K517:K$668)</f>
        <v>0.80098884910978341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>
      <c r="A11" s="1">
        <v>151</v>
      </c>
      <c r="B11" s="1">
        <v>6</v>
      </c>
      <c r="C11" s="8">
        <v>41068</v>
      </c>
      <c r="D11" s="13">
        <f>AVERAGE(Data_Figure1!H518:H$668)</f>
        <v>0.35247005842122864</v>
      </c>
      <c r="E11" s="13">
        <f>AVERAGE(Data_Figure1!I518:I$668)</f>
        <v>0.7044394105193007</v>
      </c>
      <c r="F11" s="13">
        <f>AVERAGE(Data_Figure1!J518:J$668)</f>
        <v>1.1571304211618174</v>
      </c>
      <c r="G11" s="13">
        <f>AVERAGE(Data_Figure1!K518:K$668)</f>
        <v>0.80004693435557206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>
      <c r="A12" s="1">
        <v>150</v>
      </c>
      <c r="B12" s="1">
        <v>6</v>
      </c>
      <c r="C12" s="8">
        <v>41069</v>
      </c>
      <c r="D12" s="13">
        <f>AVERAGE(Data_Figure1!H519:H$668)</f>
        <v>0.35300570142520471</v>
      </c>
      <c r="E12" s="13">
        <f>AVERAGE(Data_Figure1!I519:I$668)</f>
        <v>0.70313270562455732</v>
      </c>
      <c r="F12" s="13">
        <f>AVERAGE(Data_Figure1!J519:J$668)</f>
        <v>1.1627439298699127</v>
      </c>
      <c r="G12" s="13">
        <f>AVERAGE(Data_Figure1!K519:K$668)</f>
        <v>0.79909246073797147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>
      <c r="A13" s="1">
        <v>149</v>
      </c>
      <c r="B13" s="1">
        <v>6</v>
      </c>
      <c r="C13" s="8">
        <v>41070</v>
      </c>
      <c r="D13" s="13">
        <f>AVERAGE(Data_Figure1!H520:H$668)</f>
        <v>0.35354853426816035</v>
      </c>
      <c r="E13" s="13">
        <f>AVERAGE(Data_Figure1!I520:I$668)</f>
        <v>0.70180846106679695</v>
      </c>
      <c r="F13" s="13">
        <f>AVERAGE(Data_Figure1!J520:J$668)</f>
        <v>1.1684327876881841</v>
      </c>
      <c r="G13" s="13">
        <f>AVERAGE(Data_Figure1!K520:K$668)</f>
        <v>0.79812517539395988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>
      <c r="A14" s="1">
        <v>148</v>
      </c>
      <c r="B14" s="1">
        <v>6</v>
      </c>
      <c r="C14" s="8">
        <v>41071</v>
      </c>
      <c r="D14" s="13">
        <f>AVERAGE(Data_Figure1!H521:H$668)</f>
        <v>0.35409870269007482</v>
      </c>
      <c r="E14" s="13">
        <f>AVERAGE(Data_Figure1!I521:I$668)</f>
        <v>0.70046632131231046</v>
      </c>
      <c r="F14" s="13">
        <f>AVERAGE(Data_Figure1!J521:J$668)</f>
        <v>1.1741985219634592</v>
      </c>
      <c r="G14" s="13">
        <f>AVERAGE(Data_Figure1!K521:K$668)</f>
        <v>0.79714481862638054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>
      <c r="A15" s="1">
        <v>147</v>
      </c>
      <c r="B15" s="1">
        <v>6</v>
      </c>
      <c r="C15" s="8">
        <v>41072</v>
      </c>
      <c r="D15" s="13">
        <f>AVERAGE(Data_Figure1!H522:H$668)</f>
        <v>0.3539760842877977</v>
      </c>
      <c r="E15" s="13">
        <f>AVERAGE(Data_Figure1!I522:I$668)</f>
        <v>0.69841808282252205</v>
      </c>
      <c r="F15" s="13">
        <f>AVERAGE(Data_Figure1!J522:J$668)</f>
        <v>1.1800427016030237</v>
      </c>
      <c r="G15" s="13">
        <f>AVERAGE(Data_Figure1!K522:K$668)</f>
        <v>0.79615112367148722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>
      <c r="A16" s="1">
        <v>146</v>
      </c>
      <c r="B16" s="1">
        <v>6</v>
      </c>
      <c r="C16" s="8">
        <v>41073</v>
      </c>
      <c r="D16" s="13">
        <f>AVERAGE(Data_Figure1!H523:H$668)</f>
        <v>0.3538517861813798</v>
      </c>
      <c r="E16" s="13">
        <f>AVERAGE(Data_Figure1!I523:I$668)</f>
        <v>0.69634178627122967</v>
      </c>
      <c r="F16" s="13">
        <f>AVERAGE(Data_Figure1!J523:J$668)</f>
        <v>1.1859669384979246</v>
      </c>
      <c r="G16" s="13">
        <f>AVERAGE(Data_Figure1!K523:K$668)</f>
        <v>0.79514381645693788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>
      <c r="A17" s="1">
        <v>145</v>
      </c>
      <c r="B17" s="1">
        <v>6</v>
      </c>
      <c r="C17" s="8">
        <v>41074</v>
      </c>
      <c r="D17" s="13">
        <f>AVERAGE(Data_Figure1!H524:H$668)</f>
        <v>0.35358784258383885</v>
      </c>
      <c r="E17" s="13">
        <f>AVERAGE(Data_Figure1!I524:I$668)</f>
        <v>0.69353952539108965</v>
      </c>
      <c r="F17" s="13">
        <f>AVERAGE(Data_Figure1!J524:J$668)</f>
        <v>1.1919728890051688</v>
      </c>
      <c r="G17" s="13">
        <f>AVERAGE(Data_Figure1!K524:K$668)</f>
        <v>0.79412261534977402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>
      <c r="A18" s="1">
        <v>144</v>
      </c>
      <c r="B18" s="1">
        <v>6</v>
      </c>
      <c r="C18" s="8">
        <v>41075</v>
      </c>
      <c r="D18" s="13">
        <f>AVERAGE(Data_Figure1!H525:H$668)</f>
        <v>0.35345912199188767</v>
      </c>
      <c r="E18" s="13">
        <f>AVERAGE(Data_Figure1!I525:I$668)</f>
        <v>0.69210268081234161</v>
      </c>
      <c r="F18" s="13">
        <f>AVERAGE(Data_Figure1!J525:J$668)</f>
        <v>1.1980622554916804</v>
      </c>
      <c r="G18" s="13">
        <f>AVERAGE(Data_Figure1!K525:K$668)</f>
        <v>0.79308723089389976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>
      <c r="A19" s="1">
        <v>143</v>
      </c>
      <c r="B19" s="1">
        <v>6</v>
      </c>
      <c r="C19" s="8">
        <v>41076</v>
      </c>
      <c r="D19" s="13">
        <f>AVERAGE(Data_Figure1!H526:H$668)</f>
        <v>0.35332860111193715</v>
      </c>
      <c r="E19" s="13">
        <f>AVERAGE(Data_Figure1!I526:I$668)</f>
        <v>0.69064574050521943</v>
      </c>
      <c r="F19" s="13">
        <f>AVERAGE(Data_Figure1!J526:J$668)</f>
        <v>1.2042367879430387</v>
      </c>
      <c r="G19" s="13">
        <f>AVERAGE(Data_Figure1!K526:K$668)</f>
        <v>0.79203736553654447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>
      <c r="A20" s="1">
        <v>142</v>
      </c>
      <c r="B20" s="1">
        <v>6</v>
      </c>
      <c r="C20" s="8">
        <v>41077</v>
      </c>
      <c r="D20" s="13">
        <f>AVERAGE(Data_Figure1!H527:H$668)</f>
        <v>0.35305539683931125</v>
      </c>
      <c r="E20" s="13">
        <f>AVERAGE(Data_Figure1!I527:I$668)</f>
        <v>0.68916827991208152</v>
      </c>
      <c r="F20" s="13">
        <f>AVERAGE(Data_Figure1!J527:J$668)</f>
        <v>1.21049828564019</v>
      </c>
      <c r="G20" s="13">
        <f>AVERAGE(Data_Figure1!K527:K$668)</f>
        <v>0.79097271334317021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>
      <c r="A21" s="1">
        <v>141</v>
      </c>
      <c r="B21" s="1">
        <v>6</v>
      </c>
      <c r="C21" s="8">
        <v>41078</v>
      </c>
      <c r="D21" s="13">
        <f>AVERAGE(Data_Figure1!H528:H$668)</f>
        <v>0.35256555137132894</v>
      </c>
      <c r="E21" s="13">
        <f>AVERAGE(Data_Figure1!I528:I$668)</f>
        <v>0.6876698624310974</v>
      </c>
      <c r="F21" s="13">
        <f>AVERAGE(Data_Figure1!J528:J$668)</f>
        <v>1.2168485989075144</v>
      </c>
      <c r="G21" s="13">
        <f>AVERAGE(Data_Figure1!K528:K$668)</f>
        <v>0.78725226214056088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>
      <c r="A22" s="1">
        <v>140</v>
      </c>
      <c r="B22" s="1">
        <v>6</v>
      </c>
      <c r="C22" s="8">
        <v>41079</v>
      </c>
      <c r="D22" s="13">
        <f>AVERAGE(Data_Figure1!H529:H$668)</f>
        <v>0.35249727953951837</v>
      </c>
      <c r="E22" s="13">
        <f>AVERAGE(Data_Figure1!I529:I$668)</f>
        <v>0.68578162860757808</v>
      </c>
      <c r="F22" s="13">
        <f>AVERAGE(Data_Figure1!J529:J$668)</f>
        <v>1.2232896309358003</v>
      </c>
      <c r="G22" s="13">
        <f>AVERAGE(Data_Figure1!K529:K$668)</f>
        <v>0.78696757163465314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>
      <c r="A23" s="1">
        <v>139</v>
      </c>
      <c r="B23" s="1">
        <v>6</v>
      </c>
      <c r="C23" s="8">
        <v>41080</v>
      </c>
      <c r="D23" s="13">
        <f>AVERAGE(Data_Figure1!H530:H$668)</f>
        <v>0.35206831314897663</v>
      </c>
      <c r="E23" s="13">
        <f>AVERAGE(Data_Figure1!I530:I$668)</f>
        <v>0.68423728676496487</v>
      </c>
      <c r="F23" s="13">
        <f>AVERAGE(Data_Figure1!J530:J$668)</f>
        <v>1.2274602078464458</v>
      </c>
      <c r="G23" s="13">
        <f>AVERAGE(Data_Figure1!K530:K$668)</f>
        <v>0.78667878486247345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>
      <c r="A24" s="1">
        <v>138</v>
      </c>
      <c r="B24" s="1">
        <v>6</v>
      </c>
      <c r="C24" s="8">
        <v>41081</v>
      </c>
      <c r="D24" s="13">
        <f>AVERAGE(Data_Figure1!H531:H$668)</f>
        <v>0.35170559362234016</v>
      </c>
      <c r="E24" s="13">
        <f>AVERAGE(Data_Figure1!I531:I$668)</f>
        <v>0.68302877075084356</v>
      </c>
      <c r="F24" s="13">
        <f>AVERAGE(Data_Figure1!J531:J$668)</f>
        <v>1.2324394138609316</v>
      </c>
      <c r="G24" s="13">
        <f>AVERAGE(Data_Figure1!K531:K$668)</f>
        <v>0.78638581277475494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>
      <c r="A25" s="1">
        <v>137</v>
      </c>
      <c r="B25" s="1">
        <v>6</v>
      </c>
      <c r="C25" s="8">
        <v>41082</v>
      </c>
      <c r="D25" s="13">
        <f>AVERAGE(Data_Figure1!H532:H$668)</f>
        <v>0.35250546213181111</v>
      </c>
      <c r="E25" s="13">
        <f>AVERAGE(Data_Figure1!I532:I$668)</f>
        <v>0.680328012152427</v>
      </c>
      <c r="F25" s="13">
        <f>AVERAGE(Data_Figure1!J532:J$668)</f>
        <v>1.2374913090143151</v>
      </c>
      <c r="G25" s="13">
        <f>AVERAGE(Data_Figure1!K532:K$668)</f>
        <v>0.78608856372225222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>
      <c r="A26" s="1">
        <v>136</v>
      </c>
      <c r="B26" s="1">
        <v>6</v>
      </c>
      <c r="C26" s="8">
        <v>41083</v>
      </c>
      <c r="D26" s="13">
        <f>AVERAGE(Data_Figure1!H533:H$668)</f>
        <v>0.35339062282524492</v>
      </c>
      <c r="E26" s="13">
        <f>AVERAGE(Data_Figure1!I533:I$668)</f>
        <v>0.67758753651579839</v>
      </c>
      <c r="F26" s="13">
        <f>AVERAGE(Data_Figure1!J533:J$668)</f>
        <v>1.2426174967434838</v>
      </c>
      <c r="G26" s="13">
        <f>AVERAGE(Data_Figure1!K533:K$668)</f>
        <v>0.78578694336015376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>
      <c r="A27" s="1">
        <v>135</v>
      </c>
      <c r="B27" s="1">
        <v>6</v>
      </c>
      <c r="C27" s="8">
        <v>41084</v>
      </c>
      <c r="D27" s="13">
        <f>AVERAGE(Data_Figure1!H534:H$668)</f>
        <v>0.35377037849191473</v>
      </c>
      <c r="E27" s="13">
        <f>AVERAGE(Data_Figure1!I534:I$668)</f>
        <v>0.67480646124010857</v>
      </c>
      <c r="F27" s="13">
        <f>AVERAGE(Data_Figure1!J534:J$668)</f>
        <v>1.2478196279945661</v>
      </c>
      <c r="G27" s="13">
        <f>AVERAGE(Data_Figure1!K534:K$668)</f>
        <v>0.78548085454824657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>
      <c r="A28" s="1">
        <v>134</v>
      </c>
      <c r="B28" s="1">
        <v>6</v>
      </c>
      <c r="C28" s="8">
        <v>41085</v>
      </c>
      <c r="D28" s="13">
        <f>AVERAGE(Data_Figure1!H535:H$668)</f>
        <v>0.35445430961629609</v>
      </c>
      <c r="E28" s="13">
        <f>AVERAGE(Data_Figure1!I535:I$668)</f>
        <v>0.67198387737821452</v>
      </c>
      <c r="F28" s="13">
        <f>AVERAGE(Data_Figure1!J535:J$668)</f>
        <v>1.2530994029956646</v>
      </c>
      <c r="G28" s="13">
        <f>AVERAGE(Data_Figure1!K535:K$668)</f>
        <v>0.7851701972466093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>
      <c r="A29" s="1">
        <v>133</v>
      </c>
      <c r="B29" s="1">
        <v>6</v>
      </c>
      <c r="C29" s="8">
        <v>41086</v>
      </c>
      <c r="D29" s="13">
        <f>AVERAGE(Data_Figure1!H536:H$668)</f>
        <v>0.35522371338916442</v>
      </c>
      <c r="E29" s="13">
        <f>AVERAGE(Data_Figure1!I536:I$668)</f>
        <v>0.66835937420253178</v>
      </c>
      <c r="F29" s="13">
        <f>AVERAGE(Data_Figure1!J536:J$668)</f>
        <v>1.2584585731095614</v>
      </c>
      <c r="G29" s="13">
        <f>AVERAGE(Data_Figure1!K536:K$668)</f>
        <v>0.78485486840660168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>
      <c r="A30" s="1">
        <v>132</v>
      </c>
      <c r="B30" s="1">
        <v>6</v>
      </c>
      <c r="C30" s="8">
        <v>41087</v>
      </c>
      <c r="D30" s="13">
        <f>AVERAGE(Data_Figure1!H537:H$668)</f>
        <v>0.35630780509798521</v>
      </c>
      <c r="E30" s="13">
        <f>AVERAGE(Data_Figure1!I537:I$668)</f>
        <v>0.66467995431206595</v>
      </c>
      <c r="F30" s="13">
        <f>AVERAGE(Data_Figure1!J537:J$668)</f>
        <v>1.2638989427706386</v>
      </c>
      <c r="G30" s="13">
        <f>AVERAGE(Data_Figure1!K537:K$668)</f>
        <v>0.78453476185689686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>
      <c r="A31" s="1">
        <v>131</v>
      </c>
      <c r="B31" s="1">
        <v>6</v>
      </c>
      <c r="C31" s="8">
        <v>41088</v>
      </c>
      <c r="D31" s="13">
        <f>AVERAGE(Data_Figure1!H538:H$668)</f>
        <v>0.35733211194739878</v>
      </c>
      <c r="E31" s="13">
        <f>AVERAGE(Data_Figure1!I538:I$668)</f>
        <v>0.66210837091512598</v>
      </c>
      <c r="F31" s="13">
        <f>AVERAGE(Data_Figure1!J538:J$668)</f>
        <v>1.2694223715105108</v>
      </c>
      <c r="G31" s="13">
        <f>AVERAGE(Data_Figure1!K538:K$668)</f>
        <v>0.78420976818429577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>
      <c r="A32" s="1">
        <v>130</v>
      </c>
      <c r="B32" s="1">
        <v>6</v>
      </c>
      <c r="C32" s="8">
        <v>41089</v>
      </c>
      <c r="D32" s="13">
        <f>AVERAGE(Data_Figure1!H539:H$668)</f>
        <v>0.35837217736372634</v>
      </c>
      <c r="E32" s="13">
        <f>AVERAGE(Data_Figure1!I539:I$668)</f>
        <v>0.66027501111654374</v>
      </c>
      <c r="F32" s="13">
        <f>AVERAGE(Data_Figure1!J539:J$668)</f>
        <v>1.2750307760771504</v>
      </c>
      <c r="G32" s="13">
        <f>AVERAGE(Data_Figure1!K539:K$668)</f>
        <v>0.78387977460903935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>
      <c r="A33" s="1">
        <v>129</v>
      </c>
      <c r="B33" s="1">
        <v>6</v>
      </c>
      <c r="C33" s="8">
        <v>41090</v>
      </c>
      <c r="D33" s="13">
        <f>AVERAGE(Data_Figure1!H540:H$668)</f>
        <v>0.36105627480201252</v>
      </c>
      <c r="E33" s="13">
        <f>AVERAGE(Data_Figure1!I540:I$668)</f>
        <v>0.65998085867891998</v>
      </c>
      <c r="F33" s="13">
        <f>AVERAGE(Data_Figure1!J540:J$668)</f>
        <v>1.280726132652575</v>
      </c>
      <c r="G33" s="13">
        <f>AVERAGE(Data_Figure1!K540:K$668)</f>
        <v>0.78354466485432162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>
      <c r="A34" s="1">
        <v>128</v>
      </c>
      <c r="B34" s="1">
        <v>7</v>
      </c>
      <c r="C34" s="8">
        <v>41091</v>
      </c>
      <c r="D34" s="13">
        <f>AVERAGE(Data_Figure1!H541:H$668)</f>
        <v>0.36378231126277188</v>
      </c>
      <c r="E34" s="13">
        <f>AVERAGE(Data_Figure1!I541:I$668)</f>
        <v>0.65968211010945832</v>
      </c>
      <c r="F34" s="13">
        <f>AVERAGE(Data_Figure1!J541:J$668)</f>
        <v>1.2865104791744906</v>
      </c>
      <c r="G34" s="13">
        <f>AVERAGE(Data_Figure1!K541:K$668)</f>
        <v>0.78320431900968634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>
      <c r="A35" s="1">
        <v>127</v>
      </c>
      <c r="B35" s="1">
        <v>7</v>
      </c>
      <c r="C35" s="8">
        <v>41092</v>
      </c>
      <c r="D35" s="13">
        <f>AVERAGE(Data_Figure1!H542:H$668)</f>
        <v>0.36623631680165342</v>
      </c>
      <c r="E35" s="13">
        <f>AVERAGE(Data_Figure1!I542:I$668)</f>
        <v>0.65937865683811536</v>
      </c>
      <c r="F35" s="13">
        <f>AVERAGE(Data_Figure1!J542:J$668)</f>
        <v>1.2923859177676174</v>
      </c>
      <c r="G35" s="13">
        <f>AVERAGE(Data_Figure1!K542:K$668)</f>
        <v>0.78428025298735449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>
      <c r="A36" s="1">
        <v>126</v>
      </c>
      <c r="B36" s="1">
        <v>7</v>
      </c>
      <c r="C36" s="8">
        <v>41093</v>
      </c>
      <c r="D36" s="13">
        <f>AVERAGE(Data_Figure1!H543:H$668)</f>
        <v>0.36880863988877122</v>
      </c>
      <c r="E36" s="13">
        <f>AVERAGE(Data_Figure1!I543:I$668)</f>
        <v>0.65987286490040509</v>
      </c>
      <c r="F36" s="13">
        <f>AVERAGE(Data_Figure1!J543:J$668)</f>
        <v>1.298354617290794</v>
      </c>
      <c r="G36" s="13">
        <f>AVERAGE(Data_Figure1!K543:K$668)</f>
        <v>0.78537326528212836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>
      <c r="A37" s="1">
        <v>125</v>
      </c>
      <c r="B37" s="1">
        <v>7</v>
      </c>
      <c r="C37" s="8">
        <v>41094</v>
      </c>
      <c r="D37" s="13">
        <f>AVERAGE(Data_Figure1!H544:H$668)</f>
        <v>0.37046212014528285</v>
      </c>
      <c r="E37" s="13">
        <f>AVERAGE(Data_Figure1!I544:I$668)</f>
        <v>0.66037498029169139</v>
      </c>
      <c r="F37" s="13">
        <f>AVERAGE(Data_Figure1!J544:J$668)</f>
        <v>1.3044188160063412</v>
      </c>
      <c r="G37" s="13">
        <f>AVERAGE(Data_Figure1!K544:K$668)</f>
        <v>0.78648376577361856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>
      <c r="A38" s="1">
        <v>124</v>
      </c>
      <c r="B38" s="1">
        <v>7</v>
      </c>
      <c r="C38" s="8">
        <v>41095</v>
      </c>
      <c r="D38" s="13">
        <f>AVERAGE(Data_Figure1!H545:H$668)</f>
        <v>0.37214226943818979</v>
      </c>
      <c r="E38" s="13">
        <f>AVERAGE(Data_Figure1!I545:I$668)</f>
        <v>0.66088519431832105</v>
      </c>
      <c r="F38" s="13">
        <f>AVERAGE(Data_Figure1!J545:J$668)</f>
        <v>1.3105808243785906</v>
      </c>
      <c r="G38" s="13">
        <f>AVERAGE(Data_Figure1!K545:K$668)</f>
        <v>0.78761217756335866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>
      <c r="A39" s="1">
        <v>123</v>
      </c>
      <c r="B39" s="1">
        <v>7</v>
      </c>
      <c r="C39" s="8">
        <v>41096</v>
      </c>
      <c r="D39" s="13">
        <f>AVERAGE(Data_Figure1!H546:H$668)</f>
        <v>0.37384973823179446</v>
      </c>
      <c r="E39" s="13">
        <f>AVERAGE(Data_Figure1!I546:I$668)</f>
        <v>0.66140370450798525</v>
      </c>
      <c r="F39" s="13">
        <f>AVERAGE(Data_Figure1!J546:J$668)</f>
        <v>1.3168430280089256</v>
      </c>
      <c r="G39" s="13">
        <f>AVERAGE(Data_Figure1!K546:K$668)</f>
        <v>0.78875893751228165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>
      <c r="A40" s="1">
        <v>122</v>
      </c>
      <c r="B40" s="1">
        <v>7</v>
      </c>
      <c r="C40" s="8">
        <v>41097</v>
      </c>
      <c r="D40" s="13">
        <f>AVERAGE(Data_Figure1!H547:H$668)</f>
        <v>0.37558519831709752</v>
      </c>
      <c r="E40" s="13">
        <f>AVERAGE(Data_Figure1!I547:I$668)</f>
        <v>0.66150543737531686</v>
      </c>
      <c r="F40" s="13">
        <f>AVERAGE(Data_Figure1!J547:J$668)</f>
        <v>1.3232078907151679</v>
      </c>
      <c r="G40" s="13">
        <f>AVERAGE(Data_Figure1!K547:K$668)</f>
        <v>0.78992449680462939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>
      <c r="A41" s="1">
        <v>121</v>
      </c>
      <c r="B41" s="1">
        <v>7</v>
      </c>
      <c r="C41" s="8">
        <v>41098</v>
      </c>
      <c r="D41" s="13">
        <f>AVERAGE(Data_Figure1!H548:H$668)</f>
        <v>0.37734934369306683</v>
      </c>
      <c r="E41" s="13">
        <f>AVERAGE(Data_Figure1!I548:I$668)</f>
        <v>0.66160885177764595</v>
      </c>
      <c r="F41" s="13">
        <f>AVERAGE(Data_Figure1!J548:J$668)</f>
        <v>1.3296779577636619</v>
      </c>
      <c r="G41" s="13">
        <f>AVERAGE(Data_Figure1!K548:K$668)</f>
        <v>0.79110932153982594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>
      <c r="A42" s="1">
        <v>120</v>
      </c>
      <c r="B42" s="1">
        <v>7</v>
      </c>
      <c r="C42" s="8">
        <v>41099</v>
      </c>
      <c r="D42" s="13">
        <f>AVERAGE(Data_Figure1!H549:H$668)</f>
        <v>0.37922622482530227</v>
      </c>
      <c r="E42" s="13">
        <f>AVERAGE(Data_Figure1!I549:I$668)</f>
        <v>0.66214635520087961</v>
      </c>
      <c r="F42" s="13">
        <f>AVERAGE(Data_Figure1!J549:J$668)</f>
        <v>1.3362558592629645</v>
      </c>
      <c r="G42" s="13">
        <f>AVERAGE(Data_Figure1!K549:K$668)</f>
        <v>0.79200147197370674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>
      <c r="A43" s="1">
        <v>119</v>
      </c>
      <c r="B43" s="1">
        <v>7</v>
      </c>
      <c r="C43" s="8">
        <v>41100</v>
      </c>
      <c r="D43" s="13">
        <f>AVERAGE(Data_Figure1!H550:H$668)</f>
        <v>0.38163885185891977</v>
      </c>
      <c r="E43" s="13">
        <f>AVERAGE(Data_Figure1!I550:I$668)</f>
        <v>0.66184320965155907</v>
      </c>
      <c r="F43" s="13">
        <f>AVERAGE(Data_Figure1!J550:J$668)</f>
        <v>1.3429443137286416</v>
      </c>
      <c r="G43" s="13">
        <f>AVERAGE(Data_Figure1!K550:K$668)</f>
        <v>0.79838361014978276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>
      <c r="A44" s="1">
        <v>118</v>
      </c>
      <c r="B44" s="1">
        <v>7</v>
      </c>
      <c r="C44" s="8">
        <v>41101</v>
      </c>
      <c r="D44" s="13">
        <f>AVERAGE(Data_Figure1!H551:H$668)</f>
        <v>0.3840076251134461</v>
      </c>
      <c r="E44" s="13">
        <f>AVERAGE(Data_Figure1!I551:I$668)</f>
        <v>0.66067804269817898</v>
      </c>
      <c r="F44" s="13">
        <f>AVERAGE(Data_Figure1!J551:J$668)</f>
        <v>1.3497461318293302</v>
      </c>
      <c r="G44" s="13">
        <f>AVERAGE(Data_Figure1!K551:K$668)</f>
        <v>0.80487392015935144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>
      <c r="A45" s="1">
        <v>117</v>
      </c>
      <c r="B45" s="1">
        <v>7</v>
      </c>
      <c r="C45" s="8">
        <v>41102</v>
      </c>
      <c r="D45" s="13">
        <f>AVERAGE(Data_Figure1!H552:H$668)</f>
        <v>0.38650236030394719</v>
      </c>
      <c r="E45" s="13">
        <f>AVERAGE(Data_Figure1!I552:I$668)</f>
        <v>0.65949295836098043</v>
      </c>
      <c r="F45" s="13">
        <f>AVERAGE(Data_Figure1!J552:J$668)</f>
        <v>1.3566642203249026</v>
      </c>
      <c r="G45" s="13">
        <f>AVERAGE(Data_Figure1!K552:K$668)</f>
        <v>0.81003695789888719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>
      <c r="A46" s="1">
        <v>116</v>
      </c>
      <c r="B46" s="1">
        <v>7</v>
      </c>
      <c r="C46" s="8">
        <v>41103</v>
      </c>
      <c r="D46" s="13">
        <f>AVERAGE(Data_Figure1!H553:H$668)</f>
        <v>0.38947114265290528</v>
      </c>
      <c r="E46" s="13">
        <f>AVERAGE(Data_Figure1!I553:I$668)</f>
        <v>0.65828744153520946</v>
      </c>
      <c r="F46" s="13">
        <f>AVERAGE(Data_Figure1!J553:J$668)</f>
        <v>1.363701586208329</v>
      </c>
      <c r="G46" s="13">
        <f>AVERAGE(Data_Figure1!K553:K$668)</f>
        <v>0.81528901353048366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>
      <c r="A47" s="1">
        <v>115</v>
      </c>
      <c r="B47" s="1">
        <v>7</v>
      </c>
      <c r="C47" s="8">
        <v>41104</v>
      </c>
      <c r="D47" s="13">
        <f>AVERAGE(Data_Figure1!H554:H$668)</f>
        <v>0.39257851252097559</v>
      </c>
      <c r="E47" s="13">
        <f>AVERAGE(Data_Figure1!I554:I$668)</f>
        <v>0.65881943284430133</v>
      </c>
      <c r="F47" s="13">
        <f>AVERAGE(Data_Figure1!J554:J$668)</f>
        <v>1.3708613410636417</v>
      </c>
      <c r="G47" s="13">
        <f>AVERAGE(Data_Figure1!K554:K$668)</f>
        <v>0.82063240926002112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>
      <c r="A48" s="1">
        <v>114</v>
      </c>
      <c r="B48" s="1">
        <v>7</v>
      </c>
      <c r="C48" s="8">
        <v>41105</v>
      </c>
      <c r="D48" s="13">
        <f>AVERAGE(Data_Figure1!H555:H$668)</f>
        <v>0.39565267835164369</v>
      </c>
      <c r="E48" s="13">
        <f>AVERAGE(Data_Figure1!I555:I$668)</f>
        <v>0.65847380790811094</v>
      </c>
      <c r="F48" s="13">
        <f>AVERAGE(Data_Figure1!J555:J$668)</f>
        <v>1.3781467056532581</v>
      </c>
      <c r="G48" s="13">
        <f>AVERAGE(Data_Figure1!K555:K$668)</f>
        <v>0.82606954877428718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>
      <c r="A49" s="1">
        <v>113</v>
      </c>
      <c r="B49" s="1">
        <v>7</v>
      </c>
      <c r="C49" s="8">
        <v>41106</v>
      </c>
      <c r="D49" s="13">
        <f>AVERAGE(Data_Figure1!H556:H$668)</f>
        <v>0.3988697497722351</v>
      </c>
      <c r="E49" s="13">
        <f>AVERAGE(Data_Figure1!I556:I$668)</f>
        <v>0.6585577151047004</v>
      </c>
      <c r="F49" s="13">
        <f>AVERAGE(Data_Figure1!J556:J$668)</f>
        <v>1.3855610147488853</v>
      </c>
      <c r="G49" s="13">
        <f>AVERAGE(Data_Figure1!K556:K$668)</f>
        <v>0.83160292084632803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>
      <c r="A50" s="1">
        <v>112</v>
      </c>
      <c r="B50" s="1">
        <v>7</v>
      </c>
      <c r="C50" s="8">
        <v>41107</v>
      </c>
      <c r="D50" s="13">
        <f>AVERAGE(Data_Figure1!H557:H$668)</f>
        <v>0.40142998318247997</v>
      </c>
      <c r="E50" s="13">
        <f>AVERAGE(Data_Figure1!I557:I$668)</f>
        <v>0.65774124474220996</v>
      </c>
      <c r="F50" s="13">
        <f>AVERAGE(Data_Figure1!J557:J$668)</f>
        <v>1.3931077222212203</v>
      </c>
      <c r="G50" s="13">
        <f>AVERAGE(Data_Figure1!K557:K$668)</f>
        <v>0.83443201124879063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>
      <c r="A51" s="1">
        <v>111</v>
      </c>
      <c r="B51" s="1">
        <v>7</v>
      </c>
      <c r="C51" s="8">
        <v>41108</v>
      </c>
      <c r="D51" s="13">
        <f>AVERAGE(Data_Figure1!H558:H$668)</f>
        <v>0.4035858964739904</v>
      </c>
      <c r="E51" s="13">
        <f>AVERAGE(Data_Figure1!I558:I$668)</f>
        <v>0.6578200641120181</v>
      </c>
      <c r="F51" s="13">
        <f>AVERAGE(Data_Figure1!J558:J$668)</f>
        <v>1.4007904064047685</v>
      </c>
      <c r="G51" s="13">
        <f>AVERAGE(Data_Figure1!K558:K$668)</f>
        <v>0.837312076253099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>
      <c r="A52" s="1">
        <v>110</v>
      </c>
      <c r="B52" s="1">
        <v>7</v>
      </c>
      <c r="C52" s="8">
        <v>41109</v>
      </c>
      <c r="D52" s="13">
        <f>AVERAGE(Data_Figure1!H559:H$668)</f>
        <v>0.40578100818898288</v>
      </c>
      <c r="E52" s="13">
        <f>AVERAGE(Data_Figure1!I559:I$668)</f>
        <v>0.65790031656127712</v>
      </c>
      <c r="F52" s="13">
        <f>AVERAGE(Data_Figure1!J559:J$668)</f>
        <v>1.4086127757552895</v>
      </c>
      <c r="G52" s="13">
        <f>AVERAGE(Data_Figure1!K559:K$668)</f>
        <v>0.84024450607566792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>
      <c r="A53" s="1">
        <v>109</v>
      </c>
      <c r="B53" s="1">
        <v>7</v>
      </c>
      <c r="C53" s="8">
        <v>41110</v>
      </c>
      <c r="D53" s="13">
        <f>AVERAGE(Data_Figure1!H560:H$668)</f>
        <v>0.40719070910975508</v>
      </c>
      <c r="E53" s="13">
        <f>AVERAGE(Data_Figure1!I560:I$668)</f>
        <v>0.65798204153254114</v>
      </c>
      <c r="F53" s="13">
        <f>AVERAGE(Data_Figure1!J560:J$668)</f>
        <v>1.4197683103707683</v>
      </c>
      <c r="G53" s="13">
        <f>AVERAGE(Data_Figure1!K560:K$668)</f>
        <v>0.84323074195002701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>
      <c r="A54" s="1">
        <v>108</v>
      </c>
      <c r="B54" s="1">
        <v>7</v>
      </c>
      <c r="C54" s="8">
        <v>41111</v>
      </c>
      <c r="D54" s="13">
        <f>AVERAGE(Data_Figure1!H561:H$668)</f>
        <v>0.40834873782535641</v>
      </c>
      <c r="E54" s="13">
        <f>AVERAGE(Data_Figure1!I561:I$668)</f>
        <v>0.65806527992919872</v>
      </c>
      <c r="F54" s="13">
        <f>AVERAGE(Data_Figure1!J561:J$668)</f>
        <v>1.4311304289606079</v>
      </c>
      <c r="G54" s="13">
        <f>AVERAGE(Data_Figure1!K561:K$668)</f>
        <v>0.84627227848872577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>
      <c r="A55" s="1">
        <v>107</v>
      </c>
      <c r="B55" s="1">
        <v>7</v>
      </c>
      <c r="C55" s="8">
        <v>41112</v>
      </c>
      <c r="D55" s="13">
        <f>AVERAGE(Data_Figure1!H562:H$668)</f>
        <v>0.40934149604966047</v>
      </c>
      <c r="E55" s="13">
        <f>AVERAGE(Data_Figure1!I562:I$668)</f>
        <v>0.65815007418373794</v>
      </c>
      <c r="F55" s="13">
        <f>AVERAGE(Data_Figure1!J562:J$668)</f>
        <v>1.4427049235988556</v>
      </c>
      <c r="G55" s="13">
        <f>AVERAGE(Data_Figure1!K562:K$668)</f>
        <v>0.84937066617768098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>
      <c r="A56" s="1">
        <v>106</v>
      </c>
      <c r="B56" s="1">
        <v>7</v>
      </c>
      <c r="C56" s="8">
        <v>41113</v>
      </c>
      <c r="D56" s="13">
        <f>AVERAGE(Data_Figure1!H563:H$668)</f>
        <v>0.40959826858008352</v>
      </c>
      <c r="E56" s="13">
        <f>AVERAGE(Data_Figure1!I563:I$668)</f>
        <v>0.65823646832987226</v>
      </c>
      <c r="F56" s="13">
        <f>AVERAGE(Data_Figure1!J563:J$668)</f>
        <v>1.454497804928391</v>
      </c>
      <c r="G56" s="13">
        <f>AVERAGE(Data_Figure1!K563:K$668)</f>
        <v>0.84640080613510094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>
      <c r="A57" s="1">
        <v>105</v>
      </c>
      <c r="B57" s="1">
        <v>7</v>
      </c>
      <c r="C57" s="8">
        <v>41114</v>
      </c>
      <c r="D57" s="13">
        <f>AVERAGE(Data_Figure1!H564:H$668)</f>
        <v>0.40900278915870519</v>
      </c>
      <c r="E57" s="13">
        <f>AVERAGE(Data_Figure1!I564:I$668)</f>
        <v>0.65736250711678879</v>
      </c>
      <c r="F57" s="13">
        <f>AVERAGE(Data_Figure1!J564:J$668)</f>
        <v>1.4625332863422478</v>
      </c>
      <c r="G57" s="13">
        <f>AVERAGE(Data_Figure1!K564:K$668)</f>
        <v>0.8433743773298048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>
      <c r="A58" s="1">
        <v>104</v>
      </c>
      <c r="B58" s="1">
        <v>7</v>
      </c>
      <c r="C58" s="8">
        <v>41115</v>
      </c>
      <c r="D58" s="13">
        <f>AVERAGE(Data_Figure1!H565:H$668)</f>
        <v>0.40810739667153106</v>
      </c>
      <c r="E58" s="13">
        <f>AVERAGE(Data_Figure1!I565:I$668)</f>
        <v>0.65599740708761933</v>
      </c>
      <c r="F58" s="13">
        <f>AVERAGE(Data_Figure1!J565:J$668)</f>
        <v>1.4707232962448329</v>
      </c>
      <c r="G58" s="13">
        <f>AVERAGE(Data_Figure1!K565:K$668)</f>
        <v>0.840289747970561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>
      <c r="A59" s="1">
        <v>103</v>
      </c>
      <c r="B59" s="1">
        <v>7</v>
      </c>
      <c r="C59" s="8">
        <v>41116</v>
      </c>
      <c r="D59" s="13">
        <f>AVERAGE(Data_Figure1!H566:H$668)</f>
        <v>0.40748588005839242</v>
      </c>
      <c r="E59" s="13">
        <f>AVERAGE(Data_Figure1!I566:I$668)</f>
        <v>0.65362412808137482</v>
      </c>
      <c r="F59" s="13">
        <f>AVERAGE(Data_Figure1!J566:J$668)</f>
        <v>1.4790723354659141</v>
      </c>
      <c r="G59" s="13">
        <f>AVERAGE(Data_Figure1!K566:K$668)</f>
        <v>0.83714522289560367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>
      <c r="A60" s="1">
        <v>102</v>
      </c>
      <c r="B60" s="1">
        <v>7</v>
      </c>
      <c r="C60" s="8">
        <v>41117</v>
      </c>
      <c r="D60" s="13">
        <f>AVERAGE(Data_Figure1!H567:H$668)</f>
        <v>0.40675413762930979</v>
      </c>
      <c r="E60" s="13">
        <f>AVERAGE(Data_Figure1!I567:I$668)</f>
        <v>0.65168894799674404</v>
      </c>
      <c r="F60" s="13">
        <f>AVERAGE(Data_Figure1!J567:J$668)</f>
        <v>1.4875850813383895</v>
      </c>
      <c r="G60" s="13">
        <f>AVERAGE(Data_Figure1!K567:K$668)</f>
        <v>0.83393904046623546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>
      <c r="A61" s="1">
        <v>101</v>
      </c>
      <c r="B61" s="1">
        <v>7</v>
      </c>
      <c r="C61" s="8">
        <v>41118</v>
      </c>
      <c r="D61" s="13">
        <f>AVERAGE(Data_Figure1!H568:H$668)</f>
        <v>0.40531483594420575</v>
      </c>
      <c r="E61" s="13">
        <f>AVERAGE(Data_Figure1!I568:I$668)</f>
        <v>0.65071554752439897</v>
      </c>
      <c r="F61" s="13">
        <f>AVERAGE(Data_Figure1!J568:J$668)</f>
        <v>1.4947441532585164</v>
      </c>
      <c r="G61" s="13">
        <f>AVERAGE(Data_Figure1!K568:K$668)</f>
        <v>0.8306693692758893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>
      <c r="A62" s="1">
        <v>100</v>
      </c>
      <c r="B62" s="1">
        <v>7</v>
      </c>
      <c r="C62" s="8">
        <v>41119</v>
      </c>
      <c r="D62" s="13">
        <f>AVERAGE(Data_Figure1!H569:H$668)</f>
        <v>0.40354674822539971</v>
      </c>
      <c r="E62" s="13">
        <f>AVERAGE(Data_Figure1!I569:I$668)</f>
        <v>0.64821825155233459</v>
      </c>
      <c r="F62" s="13">
        <f>AVERAGE(Data_Figure1!J569:J$668)</f>
        <v>1.5020464066170449</v>
      </c>
      <c r="G62" s="13">
        <f>AVERAGE(Data_Figure1!K569:K$668)</f>
        <v>0.82733430466173663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>
      <c r="A63" s="1">
        <v>99</v>
      </c>
      <c r="B63" s="1">
        <v>7</v>
      </c>
      <c r="C63" s="8">
        <v>41120</v>
      </c>
      <c r="D63" s="13">
        <f>AVERAGE(Data_Figure1!H570:H$668)</f>
        <v>0.40154092136075914</v>
      </c>
      <c r="E63" s="13">
        <f>AVERAGE(Data_Figure1!I570:I$668)</f>
        <v>0.64567050515659241</v>
      </c>
      <c r="F63" s="13">
        <f>AVERAGE(Data_Figure1!J570:J$668)</f>
        <v>1.5163516386017915</v>
      </c>
      <c r="G63" s="13">
        <f>AVERAGE(Data_Figure1!K570:K$668)</f>
        <v>0.82393186500487336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>
      <c r="A64" s="1">
        <v>98</v>
      </c>
      <c r="B64" s="1">
        <v>7</v>
      </c>
      <c r="C64" s="8">
        <v>41121</v>
      </c>
      <c r="D64" s="13">
        <f>AVERAGE(Data_Figure1!H571:H$668)</f>
        <v>0.39929007762133001</v>
      </c>
      <c r="E64" s="13">
        <f>AVERAGE(Data_Figure1!I571:I$668)</f>
        <v>0.64357517871213199</v>
      </c>
      <c r="F64" s="13">
        <f>AVERAGE(Data_Figure1!J571:J$668)</f>
        <v>1.5279678268325927</v>
      </c>
      <c r="G64" s="13">
        <f>AVERAGE(Data_Figure1!K571:K$668)</f>
        <v>0.82045998780399343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>
      <c r="A65" s="1">
        <v>97</v>
      </c>
      <c r="B65" s="1">
        <v>8</v>
      </c>
      <c r="C65" s="8">
        <v>41122</v>
      </c>
      <c r="D65" s="13">
        <f>AVERAGE(Data_Figure1!H572:H$668)</f>
        <v>0.39730210308314978</v>
      </c>
      <c r="E65" s="13">
        <f>AVERAGE(Data_Figure1!I572:I$668)</f>
        <v>0.64247799090809599</v>
      </c>
      <c r="F65" s="13">
        <f>AVERAGE(Data_Figure1!J572:J$668)</f>
        <v>1.5398235240990812</v>
      </c>
      <c r="G65" s="13">
        <f>AVERAGE(Data_Figure1!K572:K$668)</f>
        <v>0.81691652550618754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>
      <c r="A66" s="1">
        <v>96</v>
      </c>
      <c r="B66" s="1">
        <v>8</v>
      </c>
      <c r="C66" s="8">
        <v>41123</v>
      </c>
      <c r="D66" s="13">
        <f>AVERAGE(Data_Figure1!H573:H$668)</f>
        <v>0.39433521240875741</v>
      </c>
      <c r="E66" s="13">
        <f>AVERAGE(Data_Figure1!I573:I$668)</f>
        <v>0.64135794502480936</v>
      </c>
      <c r="F66" s="13">
        <f>AVERAGE(Data_Figure1!J573:J$668)</f>
        <v>1.5519262150586215</v>
      </c>
      <c r="G66" s="13">
        <f>AVERAGE(Data_Figure1!K573:K$668)</f>
        <v>0.81329924107717766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>
      <c r="A67" s="1">
        <v>95</v>
      </c>
      <c r="B67" s="1">
        <v>8</v>
      </c>
      <c r="C67" s="8">
        <v>41124</v>
      </c>
      <c r="D67" s="13">
        <f>AVERAGE(Data_Figure1!H574:H$668)</f>
        <v>0.39141112403595679</v>
      </c>
      <c r="E67" s="13">
        <f>AVERAGE(Data_Figure1!I574:I$668)</f>
        <v>0.6391510550070314</v>
      </c>
      <c r="F67" s="13">
        <f>AVERAGE(Data_Figure1!J574:J$668)</f>
        <v>1.5642836995120468</v>
      </c>
      <c r="G67" s="13">
        <f>AVERAGE(Data_Figure1!K574:K$668)</f>
        <v>0.80960580329176757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>
      <c r="A68" s="1">
        <v>94</v>
      </c>
      <c r="B68" s="1">
        <v>8</v>
      </c>
      <c r="C68" s="8">
        <v>41125</v>
      </c>
      <c r="D68" s="13">
        <f>AVERAGE(Data_Figure1!H575:H$668)</f>
        <v>0.38853120399564978</v>
      </c>
      <c r="E68" s="13">
        <f>AVERAGE(Data_Figure1!I575:I$668)</f>
        <v>0.63797178542515276</v>
      </c>
      <c r="F68" s="13">
        <f>AVERAGE(Data_Figure1!J575:J$668)</f>
        <v>1.5769041091666089</v>
      </c>
      <c r="G68" s="13">
        <f>AVERAGE(Data_Figure1!K575:K$668)</f>
        <v>0.80583378172368925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>
      <c r="A69" s="1">
        <v>93</v>
      </c>
      <c r="B69" s="1">
        <v>8</v>
      </c>
      <c r="C69" s="8">
        <v>41126</v>
      </c>
      <c r="D69" s="13">
        <f>AVERAGE(Data_Figure1!H576:H$668)</f>
        <v>0.38580440395447596</v>
      </c>
      <c r="E69" s="13">
        <f>AVERAGE(Data_Figure1!I576:I$668)</f>
        <v>0.63676715520710481</v>
      </c>
      <c r="F69" s="13">
        <f>AVERAGE(Data_Figure1!J576:J$668)</f>
        <v>1.589795925480409</v>
      </c>
      <c r="G69" s="13">
        <f>AVERAGE(Data_Figure1!K576:K$668)</f>
        <v>0.80198064141221115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>
      <c r="A70" s="1">
        <v>92</v>
      </c>
      <c r="B70" s="1">
        <v>8</v>
      </c>
      <c r="C70" s="8">
        <v>41127</v>
      </c>
      <c r="D70" s="13">
        <f>AVERAGE(Data_Figure1!H577:H$668)</f>
        <v>0.38290962999936362</v>
      </c>
      <c r="E70" s="13">
        <f>AVERAGE(Data_Figure1!I577:I$668)</f>
        <v>0.63663427325616551</v>
      </c>
      <c r="F70" s="13">
        <f>AVERAGE(Data_Figure1!J577:J$668)</f>
        <v>1.6029679986705954</v>
      </c>
      <c r="G70" s="13">
        <f>AVERAGE(Data_Figure1!K577:K$668)</f>
        <v>0.79804373718091803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>
      <c r="A71" s="1">
        <v>91</v>
      </c>
      <c r="B71" s="1">
        <v>8</v>
      </c>
      <c r="C71" s="8">
        <v>41128</v>
      </c>
      <c r="D71" s="13">
        <f>AVERAGE(Data_Figure1!H578:H$668)</f>
        <v>0.37995123463864439</v>
      </c>
      <c r="E71" s="13">
        <f>AVERAGE(Data_Figure1!I578:I$668)</f>
        <v>0.63595749960436498</v>
      </c>
      <c r="F71" s="13">
        <f>AVERAGE(Data_Figure1!J578:J$668)</f>
        <v>1.6164295679748524</v>
      </c>
      <c r="G71" s="13">
        <f>AVERAGE(Data_Figure1!K578:K$668)</f>
        <v>0.79402030758190434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>
      <c r="A72" s="1">
        <v>90</v>
      </c>
      <c r="B72" s="1">
        <v>8</v>
      </c>
      <c r="C72" s="8">
        <v>41129</v>
      </c>
      <c r="D72" s="13">
        <f>AVERAGE(Data_Figure1!H579:H$668)</f>
        <v>0.37781598604768696</v>
      </c>
      <c r="E72" s="13">
        <f>AVERAGE(Data_Figure1!I579:I$668)</f>
        <v>0.63638915581119559</v>
      </c>
      <c r="F72" s="13">
        <f>AVERAGE(Data_Figure1!J579:J$668)</f>
        <v>1.6301902832636483</v>
      </c>
      <c r="G72" s="13">
        <f>AVERAGE(Data_Figure1!K579:K$668)</f>
        <v>0.79110532041508874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>
      <c r="A73" s="1">
        <v>89</v>
      </c>
      <c r="B73" s="1">
        <v>8</v>
      </c>
      <c r="C73" s="8">
        <v>41130</v>
      </c>
      <c r="D73" s="13">
        <f>AVERAGE(Data_Figure1!H580:H$668)</f>
        <v>0.37563275434232601</v>
      </c>
      <c r="E73" s="13">
        <f>AVERAGE(Data_Figure1!I580:I$668)</f>
        <v>0.63683051215750552</v>
      </c>
      <c r="F73" s="13">
        <f>AVERAGE(Data_Figure1!J580:J$668)</f>
        <v>1.644260228109496</v>
      </c>
      <c r="G73" s="13">
        <f>AVERAGE(Data_Figure1!K580:K$668)</f>
        <v>0.78812482791868177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>
      <c r="A74" s="1">
        <v>88</v>
      </c>
      <c r="B74" s="1">
        <v>8</v>
      </c>
      <c r="C74" s="8">
        <v>41131</v>
      </c>
      <c r="D74" s="13">
        <f>AVERAGE(Data_Figure1!H581:H$668)</f>
        <v>0.37362717646184312</v>
      </c>
      <c r="E74" s="13">
        <f>AVERAGE(Data_Figure1!I581:I$668)</f>
        <v>0.63784015214016554</v>
      </c>
      <c r="F74" s="13">
        <f>AVERAGE(Data_Figure1!J581:J$668)</f>
        <v>1.6613125597862057</v>
      </c>
      <c r="G74" s="13">
        <f>AVERAGE(Data_Figure1!K581:K$668)</f>
        <v>0.78507659695644738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>
      <c r="A75" s="1">
        <v>87</v>
      </c>
      <c r="B75" s="1">
        <v>8</v>
      </c>
      <c r="C75" s="8">
        <v>41132</v>
      </c>
      <c r="D75" s="13">
        <f>AVERAGE(Data_Figure1!H582:H$668)</f>
        <v>0.3749088266760619</v>
      </c>
      <c r="E75" s="13">
        <f>AVERAGE(Data_Figure1!I582:I$668)</f>
        <v>0.63771196659357532</v>
      </c>
      <c r="F75" s="13">
        <f>AVERAGE(Data_Figure1!J582:J$668)</f>
        <v>1.6787568990876665</v>
      </c>
      <c r="G75" s="13">
        <f>AVERAGE(Data_Figure1!K582:K$668)</f>
        <v>0.78195829171921905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>
      <c r="A76" s="1">
        <v>86</v>
      </c>
      <c r="B76" s="1">
        <v>8</v>
      </c>
      <c r="C76" s="8">
        <v>41133</v>
      </c>
      <c r="D76" s="13">
        <f>AVERAGE(Data_Figure1!H583:H$668)</f>
        <v>0.37668539898828574</v>
      </c>
      <c r="E76" s="13">
        <f>AVERAGE(Data_Figure1!I583:I$668)</f>
        <v>0.63875533604601908</v>
      </c>
      <c r="F76" s="13">
        <f>AVERAGE(Data_Figure1!J583:J$668)</f>
        <v>1.6912186496276453</v>
      </c>
      <c r="G76" s="13">
        <f>AVERAGE(Data_Figure1!K583:K$668)</f>
        <v>0.77876746775554362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>
      <c r="A77" s="1">
        <v>85</v>
      </c>
      <c r="B77" s="1">
        <v>8</v>
      </c>
      <c r="C77" s="8">
        <v>41134</v>
      </c>
      <c r="D77" s="13">
        <f>AVERAGE(Data_Figure1!H584:H$668)</f>
        <v>0.37897436123726774</v>
      </c>
      <c r="E77" s="13">
        <f>AVERAGE(Data_Figure1!I584:I$668)</f>
        <v>0.64101160949746272</v>
      </c>
      <c r="F77" s="13">
        <f>AVERAGE(Data_Figure1!J584:J$668)</f>
        <v>1.6995970706495775</v>
      </c>
      <c r="G77" s="13">
        <f>AVERAGE(Data_Figure1!K584:K$668)</f>
        <v>0.77550156558095817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>
      <c r="A78" s="1">
        <v>84</v>
      </c>
      <c r="B78" s="1">
        <v>8</v>
      </c>
      <c r="C78" s="8">
        <v>41135</v>
      </c>
      <c r="D78" s="13">
        <f>AVERAGE(Data_Figure1!H585:H$668)</f>
        <v>0.38167496544455887</v>
      </c>
      <c r="E78" s="13">
        <f>AVERAGE(Data_Figure1!I585:I$668)</f>
        <v>0.64091660134036688</v>
      </c>
      <c r="F78" s="13">
        <f>AVERAGE(Data_Figure1!J585:J$668)</f>
        <v>1.7075564772966798</v>
      </c>
      <c r="G78" s="13">
        <f>AVERAGE(Data_Figure1!K585:K$668)</f>
        <v>0.77215790383078731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>
      <c r="A79" s="1">
        <v>83</v>
      </c>
      <c r="B79" s="1">
        <v>8</v>
      </c>
      <c r="C79" s="8">
        <v>41136</v>
      </c>
      <c r="D79" s="13">
        <f>AVERAGE(Data_Figure1!H586:H$668)</f>
        <v>0.38504305409057987</v>
      </c>
      <c r="E79" s="13">
        <f>AVERAGE(Data_Figure1!I586:I$668)</f>
        <v>0.64081930383008789</v>
      </c>
      <c r="F79" s="13">
        <f>AVERAGE(Data_Figure1!J586:J$668)</f>
        <v>1.6970049777745941</v>
      </c>
      <c r="G79" s="13">
        <f>AVERAGE(Data_Figure1!K586:K$668)</f>
        <v>0.76873367191796171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>
      <c r="A80" s="1">
        <v>82</v>
      </c>
      <c r="B80" s="1">
        <v>8</v>
      </c>
      <c r="C80" s="8">
        <v>41137</v>
      </c>
      <c r="D80" s="13">
        <f>AVERAGE(Data_Figure1!H587:H$668)</f>
        <v>0.38946890099625991</v>
      </c>
      <c r="E80" s="13">
        <f>AVERAGE(Data_Figure1!I587:I$668)</f>
        <v>0.6407196332098023</v>
      </c>
      <c r="F80" s="13">
        <f>AVERAGE(Data_Figure1!J587:J$668)</f>
        <v>1.6845214305722287</v>
      </c>
      <c r="G80" s="13">
        <f>AVERAGE(Data_Figure1!K587:K$668)</f>
        <v>0.76522592215360385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>
      <c r="A81" s="1">
        <v>81</v>
      </c>
      <c r="B81" s="1">
        <v>8</v>
      </c>
      <c r="C81" s="8">
        <v>41138</v>
      </c>
      <c r="D81" s="13">
        <f>AVERAGE(Data_Figure1!H588:H$668)</f>
        <v>0.39338674412183333</v>
      </c>
      <c r="E81" s="13">
        <f>AVERAGE(Data_Figure1!I588:I$668)</f>
        <v>0.63937046330247116</v>
      </c>
      <c r="F81" s="13">
        <f>AVERAGE(Data_Figure1!J588:J$668)</f>
        <v>1.6757842785233723</v>
      </c>
      <c r="G81" s="13">
        <f>AVERAGE(Data_Figure1!K588:K$668)</f>
        <v>0.76163156128395315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>
      <c r="A82" s="1">
        <v>80</v>
      </c>
      <c r="B82" s="1">
        <v>8</v>
      </c>
      <c r="C82" s="8">
        <v>41139</v>
      </c>
      <c r="D82" s="13">
        <f>AVERAGE(Data_Figure1!H589:H$668)</f>
        <v>0.39808062352116647</v>
      </c>
      <c r="E82" s="13">
        <f>AVERAGE(Data_Figure1!I589:I$668)</f>
        <v>0.63925019041008313</v>
      </c>
      <c r="F82" s="13">
        <f>AVERAGE(Data_Figure1!J589:J$668)</f>
        <v>1.6580699389145359</v>
      </c>
      <c r="G82" s="13">
        <f>AVERAGE(Data_Figure1!K589:K$668)</f>
        <v>0.75794734139256126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>
      <c r="A83" s="1">
        <v>79</v>
      </c>
      <c r="B83" s="1">
        <v>8</v>
      </c>
      <c r="C83" s="8">
        <v>41140</v>
      </c>
      <c r="D83" s="13">
        <f>AVERAGE(Data_Figure1!H590:H$668)</f>
        <v>0.40213384163947002</v>
      </c>
      <c r="E83" s="13">
        <f>AVERAGE(Data_Figure1!I590:I$668)</f>
        <v>0.63847144043680426</v>
      </c>
      <c r="F83" s="13">
        <f>AVERAGE(Data_Figure1!J590:J$668)</f>
        <v>1.6399071350118049</v>
      </c>
      <c r="G83" s="13">
        <f>AVERAGE(Data_Figure1!K590:K$668)</f>
        <v>0.75416985011151383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>
      <c r="A84" s="1">
        <v>78</v>
      </c>
      <c r="B84" s="1">
        <v>8</v>
      </c>
      <c r="C84" s="8">
        <v>41141</v>
      </c>
      <c r="D84" s="13">
        <f>AVERAGE(Data_Figure1!H591:H$668)</f>
        <v>0.40552175765824289</v>
      </c>
      <c r="E84" s="13">
        <f>AVERAGE(Data_Figure1!I591:I$668)</f>
        <v>0.63837063667137084</v>
      </c>
      <c r="F84" s="13">
        <f>AVERAGE(Data_Figure1!J591:J$668)</f>
        <v>1.6212786181884913</v>
      </c>
      <c r="G84" s="13">
        <f>AVERAGE(Data_Figure1!K591:K$668)</f>
        <v>0.75029550007967027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>
      <c r="A85" s="1">
        <v>77</v>
      </c>
      <c r="B85" s="1">
        <v>8</v>
      </c>
      <c r="C85" s="8">
        <v>41142</v>
      </c>
      <c r="D85" s="13">
        <f>AVERAGE(Data_Figure1!H592:H$668)</f>
        <v>0.40808858058659425</v>
      </c>
      <c r="E85" s="13">
        <f>AVERAGE(Data_Figure1!I592:I$668)</f>
        <v>0.63695273962762999</v>
      </c>
      <c r="F85" s="13">
        <f>AVERAGE(Data_Figure1!J592:J$668)</f>
        <v>1.6080681708197355</v>
      </c>
      <c r="G85" s="13">
        <f>AVERAGE(Data_Figure1!K592:K$668)</f>
        <v>0.74951345369652644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>
      <c r="A86" s="1">
        <v>76</v>
      </c>
      <c r="B86" s="1">
        <v>8</v>
      </c>
      <c r="C86" s="8">
        <v>41143</v>
      </c>
      <c r="D86" s="13">
        <f>AVERAGE(Data_Figure1!H593:H$668)</f>
        <v>0.41072295148674437</v>
      </c>
      <c r="E86" s="13">
        <f>AVERAGE(Data_Figure1!I593:I$668)</f>
        <v>0.6341657587814381</v>
      </c>
      <c r="F86" s="13">
        <f>AVERAGE(Data_Figure1!J593:J$668)</f>
        <v>1.5945100800991705</v>
      </c>
      <c r="G86" s="13">
        <f>AVERAGE(Data_Figure1!K593:K$668)</f>
        <v>0.74871082714540516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>
      <c r="A87" s="1">
        <v>75</v>
      </c>
      <c r="B87" s="1">
        <v>8</v>
      </c>
      <c r="C87" s="8">
        <v>41144</v>
      </c>
      <c r="D87" s="13">
        <f>AVERAGE(Data_Figure1!H594:H$668)</f>
        <v>0.41329423894423184</v>
      </c>
      <c r="E87" s="13">
        <f>AVERAGE(Data_Figure1!I594:I$668)</f>
        <v>0.63130445844601446</v>
      </c>
      <c r="F87" s="13">
        <f>AVERAGE(Data_Figure1!J594:J$668)</f>
        <v>1.5827920776585864</v>
      </c>
      <c r="G87" s="13">
        <f>AVERAGE(Data_Figure1!K594:K$668)</f>
        <v>0.74180667086408869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>
      <c r="A88" s="1">
        <v>74</v>
      </c>
      <c r="B88" s="1">
        <v>8</v>
      </c>
      <c r="C88" s="8">
        <v>41145</v>
      </c>
      <c r="D88" s="13">
        <f>AVERAGE(Data_Figure1!H595:H$668)</f>
        <v>0.4152593449816514</v>
      </c>
      <c r="E88" s="13">
        <f>AVERAGE(Data_Figure1!I595:I$668)</f>
        <v>0.62903380369325235</v>
      </c>
      <c r="F88" s="13">
        <f>AVERAGE(Data_Figure1!J595:J$668)</f>
        <v>1.5502431896533582</v>
      </c>
      <c r="G88" s="13">
        <f>AVERAGE(Data_Figure1!K595:K$668)</f>
        <v>0.73578104660389598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>
      <c r="A89" s="1">
        <v>73</v>
      </c>
      <c r="B89" s="1">
        <v>8</v>
      </c>
      <c r="C89" s="8">
        <v>41146</v>
      </c>
      <c r="D89" s="13">
        <f>AVERAGE(Data_Figure1!H596:H$668)</f>
        <v>0.42050777973722453</v>
      </c>
      <c r="E89" s="13">
        <f>AVERAGE(Data_Figure1!I596:I$668)</f>
        <v>0.62741031183919538</v>
      </c>
      <c r="F89" s="13">
        <f>AVERAGE(Data_Figure1!J596:J$668)</f>
        <v>1.5336130340132783</v>
      </c>
      <c r="G89" s="13">
        <f>AVERAGE(Data_Figure1!K596:K$668)</f>
        <v>0.72959033674753371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>
      <c r="A90" s="1">
        <v>72</v>
      </c>
      <c r="B90" s="1">
        <v>8</v>
      </c>
      <c r="C90" s="8">
        <v>41147</v>
      </c>
      <c r="D90" s="13">
        <f>AVERAGE(Data_Figure1!H597:H$668)</f>
        <v>0.42548533768045238</v>
      </c>
      <c r="E90" s="13">
        <f>AVERAGE(Data_Figure1!I597:I$668)</f>
        <v>0.62574172298919228</v>
      </c>
      <c r="F90" s="13">
        <f>AVERAGE(Data_Figure1!J597:J$668)</f>
        <v>1.5269637541914627</v>
      </c>
      <c r="G90" s="13">
        <f>AVERAGE(Data_Figure1!K597:K$668)</f>
        <v>0.72049374117926979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>
      <c r="A91" s="1">
        <v>71</v>
      </c>
      <c r="B91" s="1">
        <v>8</v>
      </c>
      <c r="C91" s="8">
        <v>41148</v>
      </c>
      <c r="D91" s="13">
        <f>AVERAGE(Data_Figure1!H598:H$668)</f>
        <v>0.43018057331222193</v>
      </c>
      <c r="E91" s="13">
        <f>AVERAGE(Data_Figure1!I598:I$668)</f>
        <v>0.62472089267115261</v>
      </c>
      <c r="F91" s="13">
        <f>AVERAGE(Data_Figure1!J598:J$668)</f>
        <v>1.5208724687628046</v>
      </c>
      <c r="G91" s="13">
        <f>AVERAGE(Data_Figure1!K598:K$668)</f>
        <v>0.70071921075393695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>
      <c r="A92" s="1">
        <v>70</v>
      </c>
      <c r="B92" s="1">
        <v>8</v>
      </c>
      <c r="C92" s="8">
        <v>41149</v>
      </c>
      <c r="D92" s="13">
        <f>AVERAGE(Data_Figure1!H599:H$668)</f>
        <v>0.43486710139061346</v>
      </c>
      <c r="E92" s="13">
        <f>AVERAGE(Data_Figure1!I599:I$668)</f>
        <v>0.62296620958017745</v>
      </c>
      <c r="F92" s="13">
        <f>AVERAGE(Data_Figure1!J599:J$668)</f>
        <v>1.5153616109790622</v>
      </c>
      <c r="G92" s="13">
        <f>AVERAGE(Data_Figure1!K599:K$668)</f>
        <v>0.68037969374502327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>
      <c r="A93" s="1">
        <v>69</v>
      </c>
      <c r="B93" s="1">
        <v>8</v>
      </c>
      <c r="C93" s="8">
        <v>41150</v>
      </c>
      <c r="D93" s="13">
        <f>AVERAGE(Data_Figure1!H600:H$668)</f>
        <v>0.43925468825388586</v>
      </c>
      <c r="E93" s="13">
        <f>AVERAGE(Data_Figure1!I600:I$668)</f>
        <v>0.62116066610975373</v>
      </c>
      <c r="F93" s="13">
        <f>AVERAGE(Data_Figure1!J600:J$668)</f>
        <v>1.511978244584915</v>
      </c>
      <c r="G93" s="13">
        <f>AVERAGE(Data_Figure1!K600:K$668)</f>
        <v>0.6594506255184599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>
      <c r="A94" s="1">
        <v>68</v>
      </c>
      <c r="B94" s="1">
        <v>8</v>
      </c>
      <c r="C94" s="8">
        <v>41151</v>
      </c>
      <c r="D94" s="13">
        <f>AVERAGE(Data_Figure1!H601:H$668)</f>
        <v>0.44333014531901921</v>
      </c>
      <c r="E94" s="13">
        <f>AVERAGE(Data_Figure1!I601:I$668)</f>
        <v>0.62002743067651456</v>
      </c>
      <c r="F94" s="13">
        <f>AVERAGE(Data_Figure1!J601:J$668)</f>
        <v>1.5220555568039715</v>
      </c>
      <c r="G94" s="13">
        <f>AVERAGE(Data_Figure1!K601:K$668)</f>
        <v>0.63790599646170343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>
      <c r="A95" s="1">
        <v>67</v>
      </c>
      <c r="B95" s="1">
        <v>8</v>
      </c>
      <c r="C95" s="8">
        <v>41152</v>
      </c>
      <c r="D95" s="13">
        <f>AVERAGE(Data_Figure1!H602:H$668)</f>
        <v>0.44633322796818642</v>
      </c>
      <c r="E95" s="13">
        <f>AVERAGE(Data_Figure1!I602:I$668)</f>
        <v>0.62114545860837589</v>
      </c>
      <c r="F95" s="13">
        <f>AVERAGE(Data_Figure1!J602:J$668)</f>
        <v>1.532433684313149</v>
      </c>
      <c r="G95" s="13">
        <f>AVERAGE(Data_Figure1!K602:K$668)</f>
        <v>0.61571824414952148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>
      <c r="A96" s="1">
        <v>66</v>
      </c>
      <c r="B96" s="1">
        <v>9</v>
      </c>
      <c r="C96" s="8">
        <v>41153</v>
      </c>
      <c r="D96" s="13">
        <f>AVERAGE(Data_Figure1!H603:H$668)</f>
        <v>0.44594246463702542</v>
      </c>
      <c r="E96" s="13">
        <f>AVERAGE(Data_Figure1!I603:I$668)</f>
        <v>0.6222973661745359</v>
      </c>
      <c r="F96" s="13">
        <f>AVERAGE(Data_Figure1!J603:J$668)</f>
        <v>1.5431263005347258</v>
      </c>
      <c r="G96" s="13">
        <f>AVERAGE(Data_Figure1!K603:K$668)</f>
        <v>0.59285813570666734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>
      <c r="A97" s="1">
        <v>65</v>
      </c>
      <c r="B97" s="1">
        <v>9</v>
      </c>
      <c r="C97" s="8">
        <v>41154</v>
      </c>
      <c r="D97" s="13">
        <f>AVERAGE(Data_Figure1!H604:H$668)</f>
        <v>0.4450781393572133</v>
      </c>
      <c r="E97" s="13">
        <f>AVERAGE(Data_Figure1!I604:I$668)</f>
        <v>0.62504186435655928</v>
      </c>
      <c r="F97" s="13">
        <f>AVERAGE(Data_Figure1!J604:J$668)</f>
        <v>1.5533382133821001</v>
      </c>
      <c r="G97" s="13">
        <f>AVERAGE(Data_Figure1!K604:K$668)</f>
        <v>0.5692946393117253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>
      <c r="A98" s="1">
        <v>64</v>
      </c>
      <c r="B98" s="1">
        <v>9</v>
      </c>
      <c r="C98" s="8">
        <v>41155</v>
      </c>
      <c r="D98" s="13">
        <f>AVERAGE(Data_Figure1!H605:H$668)</f>
        <v>0.44371805391240704</v>
      </c>
      <c r="E98" s="13">
        <f>AVERAGE(Data_Figure1!I605:I$668)</f>
        <v>0.62945360583956467</v>
      </c>
      <c r="F98" s="13">
        <f>AVERAGE(Data_Figure1!J605:J$668)</f>
        <v>1.5621274144485675</v>
      </c>
      <c r="G98" s="13">
        <f>AVERAGE(Data_Figure1!K605:K$668)</f>
        <v>0.54499478365444143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>
      <c r="A99" s="1">
        <v>63</v>
      </c>
      <c r="B99" s="1">
        <v>9</v>
      </c>
      <c r="C99" s="8">
        <v>41156</v>
      </c>
      <c r="D99" s="13">
        <f>AVERAGE(Data_Figure1!H606:H$668)</f>
        <v>0.44215606099316251</v>
      </c>
      <c r="E99" s="13">
        <f>AVERAGE(Data_Figure1!I606:I$668)</f>
        <v>0.63478188946799408</v>
      </c>
      <c r="F99" s="13">
        <f>AVERAGE(Data_Figure1!J606:J$668)</f>
        <v>1.5704488592465577</v>
      </c>
      <c r="G99" s="13">
        <f>AVERAGE(Data_Figure1!K606:K$668)</f>
        <v>0.52277998873924258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>
      <c r="A100" s="1">
        <v>62</v>
      </c>
      <c r="B100" s="1">
        <v>9</v>
      </c>
      <c r="C100" s="8">
        <v>41157</v>
      </c>
      <c r="D100" s="13">
        <f>AVERAGE(Data_Figure1!H607:H$668)</f>
        <v>0.44038239088297454</v>
      </c>
      <c r="E100" s="13">
        <f>AVERAGE(Data_Figure1!I607:I$668)</f>
        <v>0.64191289570670185</v>
      </c>
      <c r="F100" s="13">
        <f>AVERAGE(Data_Figure1!J607:J$668)</f>
        <v>1.5764665049201942</v>
      </c>
      <c r="G100" s="13">
        <f>AVERAGE(Data_Figure1!K607:K$668)</f>
        <v>0.49984858753645661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>
      <c r="A101" s="1">
        <v>61</v>
      </c>
      <c r="B101" s="1">
        <v>9</v>
      </c>
      <c r="C101" s="8">
        <v>41158</v>
      </c>
      <c r="D101" s="13">
        <f>AVERAGE(Data_Figure1!H608:H$668)</f>
        <v>0.43822269880196074</v>
      </c>
      <c r="E101" s="13">
        <f>AVERAGE(Data_Figure1!I608:I$668)</f>
        <v>0.65013669301916066</v>
      </c>
      <c r="F101" s="13">
        <f>AVERAGE(Data_Figure1!J608:J$668)</f>
        <v>1.5826814504519828</v>
      </c>
      <c r="G101" s="13">
        <f>AVERAGE(Data_Figure1!K608:K$668)</f>
        <v>0.47616533711390718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>
      <c r="A102" s="1">
        <v>60</v>
      </c>
      <c r="B102" s="1">
        <v>9</v>
      </c>
      <c r="C102" s="8">
        <v>41159</v>
      </c>
      <c r="D102" s="13">
        <f>AVERAGE(Data_Figure1!H609:H$668)</f>
        <v>0.43615768365157981</v>
      </c>
      <c r="E102" s="13">
        <f>AVERAGE(Data_Figure1!I609:I$668)</f>
        <v>0.65944651676801802</v>
      </c>
      <c r="F102" s="13">
        <f>AVERAGE(Data_Figure1!J609:J$668)</f>
        <v>1.5891035608348316</v>
      </c>
      <c r="G102" s="13">
        <f>AVERAGE(Data_Figure1!K609:K$668)</f>
        <v>0.45169264501060613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>
      <c r="A103" s="1">
        <v>59</v>
      </c>
      <c r="B103" s="1">
        <v>9</v>
      </c>
      <c r="C103" s="8">
        <v>41160</v>
      </c>
      <c r="D103" s="13">
        <f>AVERAGE(Data_Figure1!H610:H$668)</f>
        <v>0.43419215951305035</v>
      </c>
      <c r="E103" s="13">
        <f>AVERAGE(Data_Figure1!I610:I$668)</f>
        <v>0.66996176815818931</v>
      </c>
      <c r="F103" s="13">
        <f>AVERAGE(Data_Figure1!J610:J$668)</f>
        <v>1.5894237110077456</v>
      </c>
      <c r="G103" s="13">
        <f>AVERAGE(Data_Figure1!K610:K$668)</f>
        <v>0.42639037012414233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>
      <c r="A104" s="1">
        <v>58</v>
      </c>
      <c r="B104" s="1">
        <v>9</v>
      </c>
      <c r="C104" s="8">
        <v>41161</v>
      </c>
      <c r="D104" s="13">
        <f>AVERAGE(Data_Figure1!H611:H$668)</f>
        <v>0.43267610005939922</v>
      </c>
      <c r="E104" s="13">
        <f>AVERAGE(Data_Figure1!I611:I$668)</f>
        <v>0.67960460552172552</v>
      </c>
      <c r="F104" s="13">
        <f>AVERAGE(Data_Figure1!J611:J$668)</f>
        <v>1.6006454182476451</v>
      </c>
      <c r="G104" s="13">
        <f>AVERAGE(Data_Figure1!K611:K$668)</f>
        <v>0.40021560300021425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>
      <c r="A105" s="1">
        <v>57</v>
      </c>
      <c r="B105" s="1">
        <v>9</v>
      </c>
      <c r="C105" s="8">
        <v>41162</v>
      </c>
      <c r="D105" s="13">
        <f>AVERAGE(Data_Figure1!H612:H$668)</f>
        <v>0.43321210869509374</v>
      </c>
      <c r="E105" s="13">
        <f>AVERAGE(Data_Figure1!I612:I$668)</f>
        <v>0.68781188920362446</v>
      </c>
      <c r="F105" s="13">
        <f>AVERAGE(Data_Figure1!J612:J$668)</f>
        <v>1.6066123090559339</v>
      </c>
      <c r="G105" s="13">
        <f>AVERAGE(Data_Figure1!K612:K$668)</f>
        <v>0.38565087042729518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>
      <c r="A106" s="1">
        <v>56</v>
      </c>
      <c r="B106" s="1">
        <v>9</v>
      </c>
      <c r="C106" s="8">
        <v>41163</v>
      </c>
      <c r="D106" s="13">
        <f>AVERAGE(Data_Figure1!H613:H$668)</f>
        <v>0.43519583192492017</v>
      </c>
      <c r="E106" s="13">
        <f>AVERAGE(Data_Figure1!I613:I$668)</f>
        <v>0.69905712986123947</v>
      </c>
      <c r="F106" s="13">
        <f>AVERAGE(Data_Figure1!J613:J$668)</f>
        <v>1.6080887401271544</v>
      </c>
      <c r="G106" s="13">
        <f>AVERAGE(Data_Figure1!K613:K$668)</f>
        <v>0.37056596883391474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>
      <c r="A107" s="1">
        <v>55</v>
      </c>
      <c r="B107" s="1">
        <v>9</v>
      </c>
      <c r="C107" s="8">
        <v>41164</v>
      </c>
      <c r="D107" s="13">
        <f>AVERAGE(Data_Figure1!H614:H$668)</f>
        <v>0.44016078145401294</v>
      </c>
      <c r="E107" s="13">
        <f>AVERAGE(Data_Figure1!I614:I$668)</f>
        <v>0.7109866833381181</v>
      </c>
      <c r="F107" s="13">
        <f>AVERAGE(Data_Figure1!J614:J$668)</f>
        <v>1.6096188596009646</v>
      </c>
      <c r="G107" s="13">
        <f>AVERAGE(Data_Figure1!K614:K$668)</f>
        <v>0.36185042582894833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>
      <c r="A108" s="1">
        <v>54</v>
      </c>
      <c r="B108" s="1">
        <v>9</v>
      </c>
      <c r="C108" s="8">
        <v>41165</v>
      </c>
      <c r="D108" s="13">
        <f>AVERAGE(Data_Figure1!H615:H$668)</f>
        <v>0.44623554392862774</v>
      </c>
      <c r="E108" s="13">
        <f>AVERAGE(Data_Figure1!I615:I$668)</f>
        <v>0.72307757724480204</v>
      </c>
      <c r="F108" s="13">
        <f>AVERAGE(Data_Figure1!J615:J$668)</f>
        <v>1.6120644431249869</v>
      </c>
      <c r="G108" s="13">
        <f>AVERAGE(Data_Figure1!K615:K$668)</f>
        <v>0.35923772066037191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>
      <c r="A109" s="1">
        <v>53</v>
      </c>
      <c r="B109" s="1">
        <v>9</v>
      </c>
      <c r="C109" s="8">
        <v>41166</v>
      </c>
      <c r="D109" s="13">
        <f>AVERAGE(Data_Figure1!H616:H$668)</f>
        <v>0.45386029744002049</v>
      </c>
      <c r="E109" s="13">
        <f>AVERAGE(Data_Figure1!I616:I$668)</f>
        <v>0.73598382049946032</v>
      </c>
      <c r="F109" s="13">
        <f>AVERAGE(Data_Figure1!J616:J$668)</f>
        <v>1.615733620124415</v>
      </c>
      <c r="G109" s="13">
        <f>AVERAGE(Data_Figure1!K616:K$668)</f>
        <v>0.35652642284392472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>
      <c r="A110" s="1">
        <v>52</v>
      </c>
      <c r="B110" s="1">
        <v>9</v>
      </c>
      <c r="C110" s="8">
        <v>41167</v>
      </c>
      <c r="D110" s="13">
        <f>AVERAGE(Data_Figure1!H617:H$668)</f>
        <v>0.46158600300954361</v>
      </c>
      <c r="E110" s="13">
        <f>AVERAGE(Data_Figure1!I617:I$668)</f>
        <v>0.74643236507314004</v>
      </c>
      <c r="F110" s="13">
        <f>AVERAGE(Data_Figure1!J617:J$668)</f>
        <v>1.6123509946281731</v>
      </c>
      <c r="G110" s="13">
        <f>AVERAGE(Data_Figure1!K617:K$668)</f>
        <v>0.35371084434222955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>
      <c r="A111" s="1">
        <v>51</v>
      </c>
      <c r="B111" s="1">
        <v>9</v>
      </c>
      <c r="C111" s="8">
        <v>41168</v>
      </c>
      <c r="D111" s="13">
        <f>AVERAGE(Data_Figure1!H618:H$668)</f>
        <v>0.46981075585630305</v>
      </c>
      <c r="E111" s="13">
        <f>AVERAGE(Data_Figure1!I618:I$668)</f>
        <v>0.75530806365793668</v>
      </c>
      <c r="F111" s="13">
        <f>AVERAGE(Data_Figure1!J618:J$668)</f>
        <v>1.6098897123233302</v>
      </c>
      <c r="G111" s="13">
        <f>AVERAGE(Data_Figure1!K618:K$668)</f>
        <v>0.3507848509973307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1:18">
      <c r="A112" s="1">
        <v>50</v>
      </c>
      <c r="B112" s="1">
        <v>9</v>
      </c>
      <c r="C112" s="8">
        <v>41169</v>
      </c>
      <c r="D112" s="13">
        <f>AVERAGE(Data_Figure1!H619:H$668)</f>
        <v>0.47896449881693287</v>
      </c>
      <c r="E112" s="13">
        <f>AVERAGE(Data_Figure1!I619:I$668)</f>
        <v>0.76251654549451908</v>
      </c>
      <c r="F112" s="13">
        <f>AVERAGE(Data_Figure1!J619:J$668)</f>
        <v>1.5987429140496769</v>
      </c>
      <c r="G112" s="13">
        <f>AVERAGE(Data_Figure1!K619:K$668)</f>
        <v>0.35098669530127935</v>
      </c>
      <c r="H112" s="28"/>
      <c r="I112" s="28"/>
      <c r="J112" s="28"/>
      <c r="K112" s="1"/>
      <c r="L112" s="1"/>
      <c r="M112" s="1"/>
      <c r="N112" s="1"/>
      <c r="O112" s="1"/>
      <c r="P112" s="1"/>
      <c r="Q112" s="1"/>
      <c r="R112" s="1"/>
    </row>
    <row r="113" spans="1:18">
      <c r="A113" s="1">
        <v>49</v>
      </c>
      <c r="B113" s="1">
        <v>9</v>
      </c>
      <c r="C113" s="8">
        <v>41170</v>
      </c>
      <c r="D113" s="13">
        <f>AVERAGE(Data_Figure1!H620:H$668)</f>
        <v>0.48857854180962162</v>
      </c>
      <c r="E113" s="13">
        <f>AVERAGE(Data_Figure1!I620:I$668)</f>
        <v>0.77208276607096826</v>
      </c>
      <c r="F113" s="13">
        <f>AVERAGE(Data_Figure1!J620:J$668)</f>
        <v>1.5989586418840911</v>
      </c>
      <c r="G113" s="13">
        <f>AVERAGE(Data_Figure1!K620:K$668)</f>
        <v>0.35512571849138058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1:18">
      <c r="A114" s="1">
        <v>48</v>
      </c>
      <c r="B114" s="1">
        <v>9</v>
      </c>
      <c r="C114" s="8">
        <v>41171</v>
      </c>
      <c r="D114" s="13">
        <f>AVERAGE(Data_Figure1!H621:H$668)</f>
        <v>0.4985931699270057</v>
      </c>
      <c r="E114" s="13">
        <f>AVERAGE(Data_Figure1!I621:I$668)</f>
        <v>0.7778345693972547</v>
      </c>
      <c r="F114" s="13">
        <f>AVERAGE(Data_Figure1!J621:J$668)</f>
        <v>1.6097604314846015</v>
      </c>
      <c r="G114" s="13">
        <f>AVERAGE(Data_Figure1!K621:K$668)</f>
        <v>0.35943720098106935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1:18">
      <c r="A115" s="1">
        <v>47</v>
      </c>
      <c r="B115" s="1">
        <v>9</v>
      </c>
      <c r="C115" s="8">
        <v>41172</v>
      </c>
      <c r="D115" s="13">
        <f>AVERAGE(Data_Figure1!H622:H$668)</f>
        <v>0.5090339524323636</v>
      </c>
      <c r="E115" s="13">
        <f>AVERAGE(Data_Figure1!I622:I$668)</f>
        <v>0.78709295577923433</v>
      </c>
      <c r="F115" s="13">
        <f>AVERAGE(Data_Figure1!J622:J$668)</f>
        <v>1.6210218717064102</v>
      </c>
      <c r="G115" s="13">
        <f>AVERAGE(Data_Figure1!K622:K$668)</f>
        <v>0.36393215081074487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1:18">
      <c r="A116" s="1">
        <v>46</v>
      </c>
      <c r="B116" s="1">
        <v>9</v>
      </c>
      <c r="C116" s="8">
        <v>41173</v>
      </c>
      <c r="D116" s="13">
        <f>AVERAGE(Data_Figure1!H623:H$668)</f>
        <v>0.51992868200317188</v>
      </c>
      <c r="E116" s="13">
        <f>AVERAGE(Data_Figure1!I623:I$668)</f>
        <v>0.79895419754518482</v>
      </c>
      <c r="F116" s="13">
        <f>AVERAGE(Data_Figure1!J623:J$668)</f>
        <v>1.5427322947523605</v>
      </c>
      <c r="G116" s="13">
        <f>AVERAGE(Data_Figure1!K623:K$668)</f>
        <v>0.36862253324171063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1:18">
      <c r="A117" s="1">
        <v>45</v>
      </c>
      <c r="B117" s="1">
        <v>9</v>
      </c>
      <c r="C117" s="8">
        <v>41174</v>
      </c>
      <c r="D117" s="13">
        <f>AVERAGE(Data_Figure1!H624:H$668)</f>
        <v>0.5314354614293576</v>
      </c>
      <c r="E117" s="13">
        <f>AVERAGE(Data_Figure1!I624:I$668)</f>
        <v>0.81018047444066643</v>
      </c>
      <c r="F117" s="13">
        <f>AVERAGE(Data_Figure1!J624:J$668)</f>
        <v>1.4609631810447976</v>
      </c>
      <c r="G117" s="13">
        <f>AVERAGE(Data_Figure1!K624:K$668)</f>
        <v>0.3735213771140527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1:18">
      <c r="A118" s="1">
        <v>44</v>
      </c>
      <c r="B118" s="1">
        <v>9</v>
      </c>
      <c r="C118" s="8">
        <v>41175</v>
      </c>
      <c r="D118" s="13">
        <f>AVERAGE(Data_Figure1!H625:H$668)</f>
        <v>0.5423289126476426</v>
      </c>
      <c r="E118" s="13">
        <f>AVERAGE(Data_Figure1!I625:I$668)</f>
        <v>0.82310557989282895</v>
      </c>
      <c r="F118" s="13">
        <f>AVERAGE(Data_Figure1!J625:J$668)</f>
        <v>1.4220030014798957</v>
      </c>
      <c r="G118" s="13">
        <f>AVERAGE(Data_Figure1!K625:K$668)</f>
        <v>0.3786428957078648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1:18">
      <c r="A119" s="1">
        <v>43</v>
      </c>
      <c r="B119" s="1">
        <v>9</v>
      </c>
      <c r="C119" s="8">
        <v>41176</v>
      </c>
      <c r="D119" s="13">
        <f>AVERAGE(Data_Figure1!H626:H$668)</f>
        <v>0.55349647787608047</v>
      </c>
      <c r="E119" s="13">
        <f>AVERAGE(Data_Figure1!I626:I$668)</f>
        <v>0.83541566925665034</v>
      </c>
      <c r="F119" s="13">
        <f>AVERAGE(Data_Figure1!J626:J$668)</f>
        <v>1.3812307205398822</v>
      </c>
      <c r="G119" s="13">
        <f>AVERAGE(Data_Figure1!K626:K$668)</f>
        <v>0.38400262446883099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1:18">
      <c r="A120" s="1">
        <v>42</v>
      </c>
      <c r="B120" s="1">
        <v>9</v>
      </c>
      <c r="C120" s="8">
        <v>41177</v>
      </c>
      <c r="D120" s="13">
        <f>AVERAGE(Data_Figure1!H627:H$668)</f>
        <v>0.56543392716301522</v>
      </c>
      <c r="E120" s="13">
        <f>AVERAGE(Data_Figure1!I627:I$668)</f>
        <v>0.8483119533520822</v>
      </c>
      <c r="F120" s="13">
        <f>AVERAGE(Data_Figure1!J627:J$668)</f>
        <v>1.3385169024122487</v>
      </c>
      <c r="G120" s="13">
        <f>AVERAGE(Data_Figure1!K627:K$668)</f>
        <v>0.39286663666219485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1:18">
      <c r="A121" s="1">
        <v>41</v>
      </c>
      <c r="B121" s="1">
        <v>9</v>
      </c>
      <c r="C121" s="8">
        <v>41178</v>
      </c>
      <c r="D121" s="13">
        <f>AVERAGE(Data_Figure1!H628:H$668)</f>
        <v>0.57610606216271831</v>
      </c>
      <c r="E121" s="13">
        <f>AVERAGE(Data_Figure1!I628:I$668)</f>
        <v>0.86430347653949602</v>
      </c>
      <c r="F121" s="13">
        <f>AVERAGE(Data_Figure1!J628:J$668)</f>
        <v>1.3004393074476135</v>
      </c>
      <c r="G121" s="13">
        <f>AVERAGE(Data_Figure1!K628:K$668)</f>
        <v>0.40216303969425943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1:18">
      <c r="A122" s="1">
        <v>40</v>
      </c>
      <c r="B122" s="1">
        <v>9</v>
      </c>
      <c r="C122" s="8">
        <v>41179</v>
      </c>
      <c r="D122" s="13">
        <f>AVERAGE(Data_Figure1!H629:H$668)</f>
        <v>0.58431180391240667</v>
      </c>
      <c r="E122" s="13">
        <f>AVERAGE(Data_Figure1!I629:I$668)</f>
        <v>0.88362238175079055</v>
      </c>
      <c r="F122" s="13">
        <f>AVERAGE(Data_Figure1!J629:J$668)</f>
        <v>1.2604578327347467</v>
      </c>
      <c r="G122" s="13">
        <f>AVERAGE(Data_Figure1!K629:K$668)</f>
        <v>0.41192426287792722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1:18">
      <c r="A123" s="1">
        <v>39</v>
      </c>
      <c r="B123" s="1">
        <v>9</v>
      </c>
      <c r="C123" s="8">
        <v>41180</v>
      </c>
      <c r="D123" s="13">
        <f>AVERAGE(Data_Figure1!H630:H$668)</f>
        <v>0.58806655805951491</v>
      </c>
      <c r="E123" s="13">
        <f>AVERAGE(Data_Figure1!I630:I$668)</f>
        <v>0.90344148894765475</v>
      </c>
      <c r="F123" s="13">
        <f>AVERAGE(Data_Figure1!J630:J$668)</f>
        <v>1.2342226326015509</v>
      </c>
      <c r="G123" s="13">
        <f>AVERAGE(Data_Figure1!K630:K$668)</f>
        <v>0.41438422097323452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1:18">
      <c r="A124" s="1">
        <v>38</v>
      </c>
      <c r="B124" s="1">
        <v>9</v>
      </c>
      <c r="C124" s="8">
        <v>41181</v>
      </c>
      <c r="D124" s="13">
        <f>AVERAGE(Data_Figure1!H631:H$668)</f>
        <v>0.5920189308459447</v>
      </c>
      <c r="E124" s="13">
        <f>AVERAGE(Data_Figure1!I631:I$668)</f>
        <v>0.92696455532804867</v>
      </c>
      <c r="F124" s="13">
        <f>AVERAGE(Data_Figure1!J631:J$668)</f>
        <v>1.2292197920004841</v>
      </c>
      <c r="G124" s="13">
        <f>AVERAGE(Data_Figure1!K631:K$668)</f>
        <v>0.41697365054724217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1:18">
      <c r="A125" s="1">
        <v>37</v>
      </c>
      <c r="B125" s="1">
        <v>9</v>
      </c>
      <c r="C125" s="8">
        <v>41182</v>
      </c>
      <c r="D125" s="13">
        <f>AVERAGE(Data_Figure1!H632:H$668)</f>
        <v>0.59699575621542467</v>
      </c>
      <c r="E125" s="13">
        <f>AVERAGE(Data_Figure1!I632:I$668)</f>
        <v>0.94902637571331794</v>
      </c>
      <c r="F125" s="13">
        <f>AVERAGE(Data_Figure1!J632:J$668)</f>
        <v>1.199329884707484</v>
      </c>
      <c r="G125" s="13">
        <f>AVERAGE(Data_Figure1!K632:K$668)</f>
        <v>0.42257220298473225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1:18">
      <c r="A126" s="1">
        <v>36</v>
      </c>
      <c r="B126" s="1">
        <v>10</v>
      </c>
      <c r="C126" s="8">
        <v>41183</v>
      </c>
      <c r="D126" s="13">
        <f>AVERAGE(Data_Figure1!H633:H$668)</f>
        <v>0.6055824052165425</v>
      </c>
      <c r="E126" s="13">
        <f>AVERAGE(Data_Figure1!I633:I$668)</f>
        <v>0.9709690941112632</v>
      </c>
      <c r="F126" s="13">
        <f>AVERAGE(Data_Figure1!J633:J$668)</f>
        <v>1.1664970832935395</v>
      </c>
      <c r="G126" s="13">
        <f>AVERAGE(Data_Figure1!K633:K$668)</f>
        <v>0.42802791193951173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1:18">
      <c r="A127" s="1">
        <v>35</v>
      </c>
      <c r="B127" s="1">
        <v>10</v>
      </c>
      <c r="C127" s="8">
        <v>41184</v>
      </c>
      <c r="D127" s="13">
        <f>AVERAGE(Data_Figure1!H634:H$668)</f>
        <v>0.61665971987486701</v>
      </c>
      <c r="E127" s="13">
        <f>AVERAGE(Data_Figure1!I634:I$668)</f>
        <v>0.99554886248378249</v>
      </c>
      <c r="F127" s="13">
        <f>AVERAGE(Data_Figure1!J634:J$668)</f>
        <v>1.1304718016126467</v>
      </c>
      <c r="G127" s="13">
        <f>AVERAGE(Data_Figure1!K634:K$668)</f>
        <v>0.43379537569170717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1:18">
      <c r="A128" s="1">
        <v>34</v>
      </c>
      <c r="B128" s="1">
        <v>10</v>
      </c>
      <c r="C128" s="8">
        <v>41185</v>
      </c>
      <c r="D128" s="13">
        <f>AVERAGE(Data_Figure1!H635:H$668)</f>
        <v>0.62838864127779881</v>
      </c>
      <c r="E128" s="13">
        <f>AVERAGE(Data_Figure1!I635:I$668)</f>
        <v>1.0245483888364619</v>
      </c>
      <c r="F128" s="13">
        <f>AVERAGE(Data_Figure1!J635:J$668)</f>
        <v>1.0923273857152311</v>
      </c>
      <c r="G128" s="13">
        <f>AVERAGE(Data_Figure1!K635:K$668)</f>
        <v>0.43990210201756114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1:18">
      <c r="A129" s="1">
        <v>33</v>
      </c>
      <c r="B129" s="1">
        <v>10</v>
      </c>
      <c r="C129" s="8">
        <v>41186</v>
      </c>
      <c r="D129" s="13">
        <f>AVERAGE(Data_Figure1!H636:H$668)</f>
        <v>0.64173749731121132</v>
      </c>
      <c r="E129" s="13">
        <f>AVERAGE(Data_Figure1!I636:I$668)</f>
        <v>1.0522414551323216</v>
      </c>
      <c r="F129" s="13">
        <f>AVERAGE(Data_Figure1!J636:J$668)</f>
        <v>1.1019677670964385</v>
      </c>
      <c r="G129" s="13">
        <f>AVERAGE(Data_Figure1!K636:K$668)</f>
        <v>0.44637893296922448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>
      <c r="A130" s="1">
        <v>32</v>
      </c>
      <c r="B130" s="1">
        <v>10</v>
      </c>
      <c r="C130" s="8">
        <v>41187</v>
      </c>
      <c r="D130" s="13">
        <f>AVERAGE(Data_Figure1!H637:H$668)</f>
        <v>0.65623315684671213</v>
      </c>
      <c r="E130" s="13">
        <f>AVERAGE(Data_Figure1!I637:I$668)</f>
        <v>1.0785055807410353</v>
      </c>
      <c r="F130" s="13">
        <f>AVERAGE(Data_Figure1!J637:J$668)</f>
        <v>1.0836920229572058</v>
      </c>
      <c r="G130" s="13">
        <f>AVERAGE(Data_Figure1!K637:K$668)</f>
        <v>0.45326056585536678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>
      <c r="A131" s="1">
        <v>31</v>
      </c>
      <c r="B131" s="1">
        <v>10</v>
      </c>
      <c r="C131" s="8">
        <v>41188</v>
      </c>
      <c r="D131" s="13">
        <f>AVERAGE(Data_Figure1!H638:H$668)</f>
        <v>0.67101885893289048</v>
      </c>
      <c r="E131" s="13">
        <f>AVERAGE(Data_Figure1!I638:I$668)</f>
        <v>1.1129875360393693</v>
      </c>
      <c r="F131" s="13">
        <f>AVERAGE(Data_Figure1!J638:J$668)</f>
        <v>1.0224262386258227</v>
      </c>
      <c r="G131" s="13">
        <f>AVERAGE(Data_Figure1!K638:K$668)</f>
        <v>0.46058617505674404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1:18">
      <c r="A132" s="1">
        <v>30</v>
      </c>
      <c r="B132" s="1">
        <v>10</v>
      </c>
      <c r="C132" s="8">
        <v>41189</v>
      </c>
      <c r="D132" s="13">
        <f>AVERAGE(Data_Figure1!H639:H$668)</f>
        <v>0.69112360782481397</v>
      </c>
      <c r="E132" s="13">
        <f>AVERAGE(Data_Figure1!I639:I$668)</f>
        <v>1.1402947293323977</v>
      </c>
      <c r="F132" s="13">
        <f>AVERAGE(Data_Figure1!J639:J$668)</f>
        <v>0.99500768020801711</v>
      </c>
      <c r="G132" s="13">
        <f>AVERAGE(Data_Figure1!K639:K$668)</f>
        <v>0.46840015820487985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1:18">
      <c r="A133" s="1">
        <v>29</v>
      </c>
      <c r="B133" s="1">
        <v>10</v>
      </c>
      <c r="C133" s="8">
        <v>41190</v>
      </c>
      <c r="D133" s="13">
        <f>AVERAGE(Data_Figure1!H640:H$668)</f>
        <v>0.71384774575584842</v>
      </c>
      <c r="E133" s="13">
        <f>AVERAGE(Data_Figure1!I640:I$668)</f>
        <v>1.1659985485566595</v>
      </c>
      <c r="F133" s="13">
        <f>AVERAGE(Data_Figure1!J640:J$668)</f>
        <v>0.96569818672691465</v>
      </c>
      <c r="G133" s="13">
        <f>AVERAGE(Data_Figure1!K640:K$668)</f>
        <v>0.47675303674254221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1:18">
      <c r="A134" s="1">
        <v>28</v>
      </c>
      <c r="B134" s="1">
        <v>10</v>
      </c>
      <c r="C134" s="8">
        <v>41191</v>
      </c>
      <c r="D134" s="13">
        <f>AVERAGE(Data_Figure1!H641:H$668)</f>
        <v>0.7371236078248139</v>
      </c>
      <c r="E134" s="13">
        <f>AVERAGE(Data_Figure1!I641:I$668)</f>
        <v>1.1826138024944288</v>
      </c>
      <c r="F134" s="13">
        <f>AVERAGE(Data_Figure1!J641:J$668)</f>
        <v>0.90468854635999441</v>
      </c>
      <c r="G134" s="13">
        <f>AVERAGE(Data_Figure1!K641:K$668)</f>
        <v>0.48570254946146613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1:18">
      <c r="A135" s="1">
        <v>27</v>
      </c>
      <c r="B135" s="1">
        <v>10</v>
      </c>
      <c r="C135" s="8">
        <v>41192</v>
      </c>
      <c r="D135" s="13">
        <f>AVERAGE(Data_Figure1!H642:H$668)</f>
        <v>0.75212360782481391</v>
      </c>
      <c r="E135" s="13">
        <f>AVERAGE(Data_Figure1!I642:I$668)</f>
        <v>1.1911542174859333</v>
      </c>
      <c r="F135" s="13">
        <f>AVERAGE(Data_Figure1!J642:J$668)</f>
        <v>0.92039744155025405</v>
      </c>
      <c r="G135" s="13">
        <f>AVERAGE(Data_Figure1!K642:K$668)</f>
        <v>0.49531498904845855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1:18">
      <c r="A136" s="1">
        <v>26</v>
      </c>
      <c r="B136" s="1">
        <v>10</v>
      </c>
      <c r="C136" s="8">
        <v>41193</v>
      </c>
      <c r="D136" s="13">
        <f>AVERAGE(Data_Figure1!H643:H$668)</f>
        <v>0.76827745397866021</v>
      </c>
      <c r="E136" s="13">
        <f>AVERAGE(Data_Figure1!I643:I$668)</f>
        <v>1.2005091941252648</v>
      </c>
      <c r="F136" s="13">
        <f>AVERAGE(Data_Figure1!J643:J$668)</f>
        <v>0.91568955466566437</v>
      </c>
      <c r="G136" s="13">
        <f>AVERAGE(Data_Figure1!K643:K$668)</f>
        <v>0.50566684706521958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1:18">
      <c r="A137" s="1">
        <v>25</v>
      </c>
      <c r="B137" s="1">
        <v>10</v>
      </c>
      <c r="C137" s="8">
        <v>41194</v>
      </c>
      <c r="D137" s="13">
        <f>AVERAGE(Data_Figure1!H644:H$668)</f>
        <v>0.78252360782481389</v>
      </c>
      <c r="E137" s="13">
        <f>AVERAGE(Data_Figure1!I644:I$668)</f>
        <v>1.1922893091849667</v>
      </c>
      <c r="F137" s="13">
        <f>AVERAGE(Data_Figure1!J644:J$668)</f>
        <v>0.90456933954792762</v>
      </c>
      <c r="G137" s="13">
        <f>AVERAGE(Data_Figure1!K644:K$668)</f>
        <v>0.51684685372332151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1:18">
      <c r="A138" s="1">
        <v>24</v>
      </c>
      <c r="B138" s="1">
        <v>10</v>
      </c>
      <c r="C138" s="8">
        <v>41195</v>
      </c>
      <c r="D138" s="13">
        <f>AVERAGE(Data_Figure1!H645:H$668)</f>
        <v>0.79837360782481392</v>
      </c>
      <c r="E138" s="13">
        <f>AVERAGE(Data_Figure1!I645:I$668)</f>
        <v>1.1749584142846106</v>
      </c>
      <c r="F138" s="13">
        <f>AVERAGE(Data_Figure1!J645:J$668)</f>
        <v>0.85161541075991265</v>
      </c>
      <c r="G138" s="13">
        <f>AVERAGE(Data_Figure1!K645:K$668)</f>
        <v>0.52895852760293194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1:18">
      <c r="A139" s="1">
        <v>23</v>
      </c>
      <c r="B139" s="1">
        <v>10</v>
      </c>
      <c r="C139" s="8">
        <v>41196</v>
      </c>
      <c r="D139" s="13">
        <f>AVERAGE(Data_Figure1!H646:H$668)</f>
        <v>0.81777578173785737</v>
      </c>
      <c r="E139" s="13">
        <f>AVERAGE(Data_Figure1!I646:I$668)</f>
        <v>1.1605166691572844</v>
      </c>
      <c r="F139" s="13">
        <f>AVERAGE(Data_Figure1!J646:J$668)</f>
        <v>0.83674238807081824</v>
      </c>
      <c r="G139" s="13">
        <f>AVERAGE(Data_Figure1!K646:K$668)</f>
        <v>0.54416832455325848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1:18">
      <c r="A140" s="1">
        <v>22</v>
      </c>
      <c r="B140" s="1">
        <v>10</v>
      </c>
      <c r="C140" s="8">
        <v>41197</v>
      </c>
      <c r="D140" s="13">
        <f>AVERAGE(Data_Figure1!H647:H$668)</f>
        <v>0.83803269873390496</v>
      </c>
      <c r="E140" s="13">
        <f>AVERAGE(Data_Figure1!I647:I$668)</f>
        <v>1.1470368312656012</v>
      </c>
      <c r="F140" s="13">
        <f>AVERAGE(Data_Figure1!J647:J$668)</f>
        <v>0.82051727240998806</v>
      </c>
      <c r="G140" s="13">
        <f>AVERAGE(Data_Figure1!K647:K$668)</f>
        <v>0.5607608303172511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1:18">
      <c r="A141" s="1">
        <v>21</v>
      </c>
      <c r="B141" s="1">
        <v>10</v>
      </c>
      <c r="C141" s="8">
        <v>41198</v>
      </c>
      <c r="D141" s="13">
        <f>AVERAGE(Data_Figure1!H648:H$668)</f>
        <v>0.85831408401529008</v>
      </c>
      <c r="E141" s="13">
        <f>AVERAGE(Data_Figure1!I648:I$668)</f>
        <v>1.1395198192757574</v>
      </c>
      <c r="F141" s="13">
        <f>AVERAGE(Data_Figure1!J648:J$668)</f>
        <v>0.81763649266393112</v>
      </c>
      <c r="G141" s="13">
        <f>AVERAGE(Data_Figure1!K648:K$668)</f>
        <v>0.57893357472543339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1:18">
      <c r="A142" s="1">
        <v>20</v>
      </c>
      <c r="B142" s="1">
        <v>10</v>
      </c>
      <c r="C142" s="8">
        <v>41199</v>
      </c>
      <c r="D142" s="13">
        <f>AVERAGE(Data_Figure1!H649:H$668)</f>
        <v>0.87962360782481386</v>
      </c>
      <c r="E142" s="13">
        <f>AVERAGE(Data_Figure1!I649:I$668)</f>
        <v>1.1286926601513347</v>
      </c>
      <c r="F142" s="13">
        <f>AVERAGE(Data_Figure1!J649:J$668)</f>
        <v>0.77875888504014834</v>
      </c>
      <c r="G142" s="13">
        <f>AVERAGE(Data_Figure1!K649:K$668)</f>
        <v>0.59892359357443392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1:18">
      <c r="A143" s="1">
        <v>19</v>
      </c>
      <c r="B143" s="1">
        <v>10</v>
      </c>
      <c r="C143" s="8">
        <v>41200</v>
      </c>
      <c r="D143" s="13">
        <f>AVERAGE(Data_Figure1!H650:H$668)</f>
        <v>0.90370255519323484</v>
      </c>
      <c r="E143" s="13">
        <f>AVERAGE(Data_Figure1!I650:I$668)</f>
        <v>1.1167258000664464</v>
      </c>
      <c r="F143" s="13">
        <f>AVERAGE(Data_Figure1!J650:J$668)</f>
        <v>0.75415837406556741</v>
      </c>
      <c r="G143" s="13">
        <f>AVERAGE(Data_Figure1!K650:K$668)</f>
        <v>0.6210178249338556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1:18">
      <c r="A144" s="1">
        <v>18</v>
      </c>
      <c r="B144" s="1">
        <v>10</v>
      </c>
      <c r="C144" s="8">
        <v>41201</v>
      </c>
      <c r="D144" s="13">
        <f>AVERAGE(Data_Figure1!H651:H$668)</f>
        <v>0.92990138560259161</v>
      </c>
      <c r="E144" s="13">
        <f>AVERAGE(Data_Figure1!I651:I$668)</f>
        <v>1.1118043275085039</v>
      </c>
      <c r="F144" s="13">
        <f>AVERAGE(Data_Figure1!J651:J$668)</f>
        <v>0.76908779263989402</v>
      </c>
      <c r="G144" s="13">
        <f>AVERAGE(Data_Figure1!K651:K$668)</f>
        <v>0.64556697088876858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1:18">
      <c r="A145" s="1">
        <v>17</v>
      </c>
      <c r="B145" s="1">
        <v>10</v>
      </c>
      <c r="C145" s="8">
        <v>41202</v>
      </c>
      <c r="D145" s="13">
        <f>AVERAGE(Data_Figure1!H652:H$668)</f>
        <v>0.95153537253069609</v>
      </c>
      <c r="E145" s="13">
        <f>AVERAGE(Data_Figure1!I652:I$668)</f>
        <v>1.0944983280894325</v>
      </c>
      <c r="F145" s="13">
        <f>AVERAGE(Data_Figure1!J652:J$668)</f>
        <v>0.78268846325546515</v>
      </c>
      <c r="G145" s="13">
        <f>AVERAGE(Data_Figure1!K652:K$668)</f>
        <v>0.67300425166190669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1:18">
      <c r="A146" s="1">
        <v>16</v>
      </c>
      <c r="B146" s="1">
        <v>10</v>
      </c>
      <c r="C146" s="8">
        <v>41203</v>
      </c>
      <c r="D146" s="13">
        <f>AVERAGE(Data_Figure1!H653:H$668)</f>
        <v>0.97024860782481381</v>
      </c>
      <c r="E146" s="13">
        <f>AVERAGE(Data_Figure1!I653:I$668)</f>
        <v>1.0750290787429773</v>
      </c>
      <c r="F146" s="13">
        <f>AVERAGE(Data_Figure1!J653:J$668)</f>
        <v>0.8138822102600618</v>
      </c>
      <c r="G146" s="13">
        <f>AVERAGE(Data_Figure1!K653:K$668)</f>
        <v>0.69970204908840827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1:18">
      <c r="A147" s="1">
        <v>15</v>
      </c>
      <c r="B147" s="1">
        <v>10</v>
      </c>
      <c r="C147" s="8">
        <v>41204</v>
      </c>
      <c r="D147" s="13">
        <f>AVERAGE(Data_Figure1!H654:H$668)</f>
        <v>0.98745694115814708</v>
      </c>
      <c r="E147" s="13">
        <f>AVERAGE(Data_Figure1!I654:I$668)</f>
        <v>1.0529639294836612</v>
      </c>
      <c r="F147" s="13">
        <f>AVERAGE(Data_Figure1!J654:J$668)</f>
        <v>0.8387526620518917</v>
      </c>
      <c r="G147" s="13">
        <f>AVERAGE(Data_Figure1!K654:K$668)</f>
        <v>0.72499557266636383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1:18">
      <c r="A148" s="1">
        <v>14</v>
      </c>
      <c r="B148" s="1">
        <v>10</v>
      </c>
      <c r="C148" s="8">
        <v>41205</v>
      </c>
      <c r="D148" s="13">
        <f>AVERAGE(Data_Figure1!H655:H$668)</f>
        <v>1.0049807506819566</v>
      </c>
      <c r="E148" s="13">
        <f>AVERAGE(Data_Figure1!I655:I$668)</f>
        <v>1.0349689185144715</v>
      </c>
      <c r="F148" s="13">
        <f>AVERAGE(Data_Figure1!J655:J$668)</f>
        <v>0.77271239142937576</v>
      </c>
      <c r="G148" s="13">
        <f>AVERAGE(Data_Figure1!K655:K$668)</f>
        <v>0.75390245675545586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1:18">
      <c r="A149" s="1">
        <v>13</v>
      </c>
      <c r="B149" s="1">
        <v>10</v>
      </c>
      <c r="C149" s="8">
        <v>41206</v>
      </c>
      <c r="D149" s="13">
        <f>AVERAGE(Data_Figure1!H656:H$668)</f>
        <v>1.0128928385940446</v>
      </c>
      <c r="E149" s="13">
        <f>AVERAGE(Data_Figure1!I656:I$668)</f>
        <v>1.0064275801207605</v>
      </c>
      <c r="F149" s="13">
        <f>AVERAGE(Data_Figure1!J656:J$668)</f>
        <v>0.77906657905874965</v>
      </c>
      <c r="G149" s="13">
        <f>AVERAGE(Data_Figure1!K656:K$668)</f>
        <v>0.75301202280678581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1:18">
      <c r="A150" s="1">
        <v>12</v>
      </c>
      <c r="B150" s="1">
        <v>10</v>
      </c>
      <c r="C150" s="8">
        <v>41207</v>
      </c>
      <c r="D150" s="13">
        <f>AVERAGE(Data_Figure1!H657:H$668)</f>
        <v>1.0171236078248136</v>
      </c>
      <c r="E150" s="13">
        <f>AVERAGE(Data_Figure1!I657:I$668)</f>
        <v>0.98570880340131417</v>
      </c>
      <c r="F150" s="13">
        <f>AVERAGE(Data_Figure1!J657:J$668)</f>
        <v>0.68882852672837735</v>
      </c>
      <c r="G150" s="13">
        <f>AVERAGE(Data_Figure1!K657:K$668)</f>
        <v>0.75197318320000406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1:18">
      <c r="A151" s="1">
        <v>11</v>
      </c>
      <c r="B151" s="1">
        <v>10</v>
      </c>
      <c r="C151" s="8">
        <v>41208</v>
      </c>
      <c r="D151" s="13">
        <f>AVERAGE(Data_Figure1!H658:H$668)</f>
        <v>1.0193963350975408</v>
      </c>
      <c r="E151" s="13">
        <f>AVERAGE(Data_Figure1!I658:I$668)</f>
        <v>0.96588398112216889</v>
      </c>
      <c r="F151" s="13">
        <f>AVERAGE(Data_Figure1!J658:J$668)</f>
        <v>0.74545693615872854</v>
      </c>
      <c r="G151" s="13">
        <f>AVERAGE(Data_Figure1!K658:K$668)</f>
        <v>0.75074546366471651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1:18">
      <c r="A152" s="1">
        <v>10</v>
      </c>
      <c r="B152" s="1">
        <v>10</v>
      </c>
      <c r="C152" s="8">
        <v>41209</v>
      </c>
      <c r="D152" s="13">
        <f>AVERAGE(Data_Figure1!H659:H$668)</f>
        <v>1.0141236078248135</v>
      </c>
      <c r="E152" s="13">
        <f>AVERAGE(Data_Figure1!I659:I$668)</f>
        <v>0.95220541784523438</v>
      </c>
      <c r="F152" s="13">
        <f>AVERAGE(Data_Figure1!J659:J$668)</f>
        <v>0.77740771200500025</v>
      </c>
      <c r="G152" s="13">
        <f>AVERAGE(Data_Figure1!K659:K$668)</f>
        <v>0.74927220022237151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1:18">
      <c r="A153" s="1">
        <v>9</v>
      </c>
      <c r="B153" s="1">
        <v>10</v>
      </c>
      <c r="C153" s="8">
        <v>41210</v>
      </c>
      <c r="D153" s="13">
        <f>AVERAGE(Data_Figure1!H660:H$668)</f>
        <v>1.0065680522692579</v>
      </c>
      <c r="E153" s="13">
        <f>AVERAGE(Data_Figure1!I660:I$668)</f>
        <v>0.92977904207870354</v>
      </c>
      <c r="F153" s="13">
        <f>AVERAGE(Data_Figure1!J660:J$668)</f>
        <v>0.82462349554569891</v>
      </c>
      <c r="G153" s="13">
        <f>AVERAGE(Data_Figure1!K660:K$668)</f>
        <v>0.74747154490394985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1:18">
      <c r="A154" s="1">
        <v>8</v>
      </c>
      <c r="B154" s="1">
        <v>10</v>
      </c>
      <c r="C154" s="8">
        <v>41211</v>
      </c>
      <c r="D154" s="13">
        <f>AVERAGE(Data_Figure1!H661:H$668)</f>
        <v>0.9971236078248138</v>
      </c>
      <c r="E154" s="13">
        <f>AVERAGE(Data_Figure1!I661:I$668)</f>
        <v>0.90795090577012694</v>
      </c>
      <c r="F154" s="13">
        <f>AVERAGE(Data_Figure1!J661:J$668)</f>
        <v>0.88364322497157222</v>
      </c>
      <c r="G154" s="13">
        <f>AVERAGE(Data_Figure1!K661:K$668)</f>
        <v>0.74522072575592269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>
      <c r="A155" s="1">
        <v>7</v>
      </c>
      <c r="B155" s="1">
        <v>10</v>
      </c>
      <c r="C155" s="8">
        <v>41212</v>
      </c>
      <c r="D155" s="13">
        <f>AVERAGE(Data_Figure1!H662:H$668)</f>
        <v>0.99355217925338479</v>
      </c>
      <c r="E155" s="13">
        <f>AVERAGE(Data_Figure1!I662:I$668)</f>
        <v>0.86547070572165752</v>
      </c>
      <c r="F155" s="13">
        <f>AVERAGE(Data_Figure1!J662:J$668)</f>
        <v>0.99359629144280903</v>
      </c>
      <c r="G155" s="13">
        <f>AVERAGE(Data_Figure1!K662:K$668)</f>
        <v>0.74232681542274492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1:18">
      <c r="A156" s="1">
        <v>6</v>
      </c>
      <c r="B156" s="1">
        <v>10</v>
      </c>
      <c r="C156" s="8">
        <v>41213</v>
      </c>
      <c r="D156" s="13">
        <f>AVERAGE(Data_Figure1!H663:H$668)</f>
        <v>0.99045694115814698</v>
      </c>
      <c r="E156" s="13">
        <f>AVERAGE(Data_Figure1!I663:I$668)</f>
        <v>0.84278959345673121</v>
      </c>
      <c r="F156" s="13">
        <f>AVERAGE(Data_Figure1!J663:J$668)</f>
        <v>1.0077817131696918</v>
      </c>
      <c r="G156" s="13">
        <f>AVERAGE(Data_Figure1!K663:K$668)</f>
        <v>0.73846826831184131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>
      <c r="A157" s="1">
        <v>5</v>
      </c>
      <c r="B157" s="1">
        <v>11</v>
      </c>
      <c r="C157" s="8">
        <v>41214</v>
      </c>
      <c r="D157" s="13">
        <f>AVERAGE(Data_Figure1!H664:H$668)</f>
        <v>0.98012360782481378</v>
      </c>
      <c r="E157" s="13">
        <f>AVERAGE(Data_Figure1!I664:I$668)</f>
        <v>0.81064832035103507</v>
      </c>
      <c r="F157" s="13">
        <f>AVERAGE(Data_Figure1!J664:J$668)</f>
        <v>0.85636106599408779</v>
      </c>
      <c r="G157" s="13">
        <f>AVERAGE(Data_Figure1!K664:K$668)</f>
        <v>0.73306630235657622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>
      <c r="A158" s="1">
        <v>4</v>
      </c>
      <c r="B158" s="1">
        <v>11</v>
      </c>
      <c r="C158" s="8">
        <v>41215</v>
      </c>
      <c r="D158" s="13">
        <f>AVERAGE(Data_Figure1!H665:H$668)</f>
        <v>0.97712360782481333</v>
      </c>
      <c r="E158" s="13">
        <f>AVERAGE(Data_Figure1!I665:I$668)</f>
        <v>0.78819911425608957</v>
      </c>
      <c r="F158" s="13">
        <f>AVERAGE(Data_Figure1!J665:J$668)</f>
        <v>0.76648759471550676</v>
      </c>
      <c r="G158" s="13">
        <f>AVERAGE(Data_Figure1!K665:K$668)</f>
        <v>0.72496335342367857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>
      <c r="A159" s="1">
        <v>3</v>
      </c>
      <c r="B159" s="1">
        <v>11</v>
      </c>
      <c r="C159" s="8">
        <v>41216</v>
      </c>
      <c r="D159" s="13">
        <f>AVERAGE(Data_Figure1!H666:H$668)</f>
        <v>0.96545694115814717</v>
      </c>
      <c r="E159" s="13">
        <f>AVERAGE(Data_Figure1!I666:I$668)</f>
        <v>0.76726132010354797</v>
      </c>
      <c r="F159" s="13">
        <f>AVERAGE(Data_Figure1!J666:J$668)</f>
        <v>0.77444632205307096</v>
      </c>
      <c r="G159" s="13">
        <f>AVERAGE(Data_Figure1!K666:K$668)</f>
        <v>0.71145843853551582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1:18">
      <c r="A160" s="1">
        <v>2</v>
      </c>
      <c r="B160" s="1">
        <v>11</v>
      </c>
      <c r="C160" s="8">
        <v>41217</v>
      </c>
      <c r="D160" s="13">
        <f>AVERAGE(Data_Figure1!H667:H$668)</f>
        <v>0.95212360782481298</v>
      </c>
      <c r="E160" s="13">
        <f>AVERAGE(Data_Figure1!I667:I$668)</f>
        <v>0.75122552508011609</v>
      </c>
      <c r="F160" s="13">
        <f>AVERAGE(Data_Figure1!J667:J$668)</f>
        <v>0.95225509651581319</v>
      </c>
      <c r="G160" s="13">
        <f>AVERAGE(Data_Figure1!K667:K$668)</f>
        <v>0.68444860875919034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1:18">
      <c r="A161" s="1">
        <v>1</v>
      </c>
      <c r="B161" s="1">
        <v>11</v>
      </c>
      <c r="C161" s="8">
        <v>41218</v>
      </c>
      <c r="D161" s="13">
        <f>AVERAGE(Data_Figure1!H668:H$668)</f>
        <v>0.9321236078248134</v>
      </c>
      <c r="E161" s="13">
        <f>AVERAGE(Data_Figure1!I668:I$668)</f>
        <v>0.59986326473701723</v>
      </c>
      <c r="F161" s="13">
        <f>AVERAGE(Data_Figure1!J668:J$668)</f>
        <v>1.3101677402220133</v>
      </c>
      <c r="G161" s="13">
        <f>AVERAGE(Data_Figure1!K668:K$668)</f>
        <v>0.60341911943021387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</sheetData>
  <phoneticPr fontId="12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0.39997558519241921"/>
  </sheetPr>
  <dimension ref="A1:E62"/>
  <sheetViews>
    <sheetView workbookViewId="0">
      <pane ySplit="1" topLeftCell="A2" activePane="bottomLeft" state="frozen"/>
      <selection pane="bottomLeft" activeCell="D1" sqref="D1"/>
    </sheetView>
  </sheetViews>
  <sheetFormatPr baseColWidth="10" defaultColWidth="17.1640625" defaultRowHeight="12.75" customHeight="1" x14ac:dyDescent="0"/>
  <cols>
    <col min="1" max="1" width="12" style="46" bestFit="1" customWidth="1"/>
    <col min="2" max="2" width="16" style="40" customWidth="1"/>
    <col min="3" max="3" width="17.83203125" style="40" customWidth="1"/>
    <col min="4" max="4" width="25" style="40" bestFit="1" customWidth="1"/>
    <col min="5" max="5" width="99.83203125" style="40" bestFit="1" customWidth="1"/>
    <col min="6" max="16384" width="17.1640625" style="40"/>
  </cols>
  <sheetData>
    <row r="1" spans="1:5" ht="32" customHeight="1">
      <c r="A1" s="49" t="s">
        <v>2</v>
      </c>
      <c r="B1" s="45" t="s">
        <v>107</v>
      </c>
      <c r="C1" s="38" t="s">
        <v>105</v>
      </c>
      <c r="D1" s="38" t="s">
        <v>106</v>
      </c>
      <c r="E1" s="39" t="s">
        <v>11</v>
      </c>
    </row>
    <row r="2" spans="1:5" ht="11.25" customHeight="1">
      <c r="A2" s="50">
        <v>40553</v>
      </c>
      <c r="B2" s="41">
        <f t="shared" ref="B2:B33" si="0">(C2/(C2+D2))*100</f>
        <v>51.162790697674424</v>
      </c>
      <c r="C2" s="42">
        <v>44</v>
      </c>
      <c r="D2" s="42">
        <v>42</v>
      </c>
      <c r="E2" s="43" t="s">
        <v>12</v>
      </c>
    </row>
    <row r="3" spans="1:5" ht="11.25" customHeight="1">
      <c r="A3" s="50">
        <v>40554</v>
      </c>
      <c r="B3" s="41">
        <f t="shared" si="0"/>
        <v>54.117647058823529</v>
      </c>
      <c r="C3" s="42">
        <v>46</v>
      </c>
      <c r="D3" s="42">
        <v>39</v>
      </c>
      <c r="E3" s="43" t="s">
        <v>13</v>
      </c>
    </row>
    <row r="4" spans="1:5" ht="11.25" customHeight="1">
      <c r="A4" s="50">
        <v>40559</v>
      </c>
      <c r="B4" s="41">
        <f t="shared" si="0"/>
        <v>52.873563218390807</v>
      </c>
      <c r="C4" s="42">
        <v>46</v>
      </c>
      <c r="D4" s="42">
        <v>41</v>
      </c>
      <c r="E4" s="43" t="s">
        <v>14</v>
      </c>
    </row>
    <row r="5" spans="1:5" ht="11.25" customHeight="1">
      <c r="A5" s="50">
        <v>40583</v>
      </c>
      <c r="B5" s="41">
        <f t="shared" si="0"/>
        <v>53.846153846153847</v>
      </c>
      <c r="C5" s="42">
        <v>35</v>
      </c>
      <c r="D5" s="42">
        <v>30</v>
      </c>
      <c r="E5" s="43" t="s">
        <v>15</v>
      </c>
    </row>
    <row r="6" spans="1:5" ht="11.25" customHeight="1">
      <c r="A6" s="50">
        <v>40615</v>
      </c>
      <c r="B6" s="41">
        <f t="shared" si="0"/>
        <v>57.499999999999993</v>
      </c>
      <c r="C6" s="42">
        <v>46</v>
      </c>
      <c r="D6" s="42">
        <v>34</v>
      </c>
      <c r="E6" s="43" t="s">
        <v>14</v>
      </c>
    </row>
    <row r="7" spans="1:5" ht="11.25" customHeight="1">
      <c r="A7" s="50">
        <v>40630</v>
      </c>
      <c r="B7" s="41">
        <f t="shared" si="0"/>
        <v>53.409090909090907</v>
      </c>
      <c r="C7" s="42">
        <v>47</v>
      </c>
      <c r="D7" s="42">
        <v>41</v>
      </c>
      <c r="E7" s="43" t="s">
        <v>16</v>
      </c>
    </row>
    <row r="8" spans="1:5" ht="11.25" customHeight="1">
      <c r="A8" s="50">
        <v>40672</v>
      </c>
      <c r="B8" s="41">
        <f t="shared" si="0"/>
        <v>56.321839080459768</v>
      </c>
      <c r="C8" s="42">
        <v>49</v>
      </c>
      <c r="D8" s="42">
        <v>38</v>
      </c>
      <c r="E8" s="43" t="s">
        <v>12</v>
      </c>
    </row>
    <row r="9" spans="1:5" ht="11.25" customHeight="1">
      <c r="A9" s="50">
        <v>40714</v>
      </c>
      <c r="B9" s="41">
        <f t="shared" si="0"/>
        <v>48.275862068965516</v>
      </c>
      <c r="C9" s="42">
        <v>42</v>
      </c>
      <c r="D9" s="42">
        <v>45</v>
      </c>
      <c r="E9" s="43" t="s">
        <v>14</v>
      </c>
    </row>
    <row r="10" spans="1:5" ht="11.25" customHeight="1">
      <c r="A10" s="50">
        <v>40714</v>
      </c>
      <c r="B10" s="41">
        <f t="shared" si="0"/>
        <v>50.588235294117645</v>
      </c>
      <c r="C10" s="42">
        <v>43</v>
      </c>
      <c r="D10" s="42">
        <v>42</v>
      </c>
      <c r="E10" s="43" t="s">
        <v>16</v>
      </c>
    </row>
    <row r="11" spans="1:5" ht="11.25" customHeight="1">
      <c r="A11" s="50">
        <v>40722</v>
      </c>
      <c r="B11" s="41">
        <f t="shared" si="0"/>
        <v>54.430379746835442</v>
      </c>
      <c r="C11" s="42">
        <v>43</v>
      </c>
      <c r="D11" s="42">
        <v>36</v>
      </c>
      <c r="E11" s="43" t="s">
        <v>17</v>
      </c>
    </row>
    <row r="12" spans="1:5" ht="11.25" customHeight="1">
      <c r="A12" s="50">
        <v>40735</v>
      </c>
      <c r="B12" s="41">
        <f t="shared" si="0"/>
        <v>54.216867469879517</v>
      </c>
      <c r="C12" s="42">
        <v>45</v>
      </c>
      <c r="D12" s="42">
        <v>38</v>
      </c>
      <c r="E12" s="44" t="s">
        <v>18</v>
      </c>
    </row>
    <row r="13" spans="1:5" ht="11.25" customHeight="1">
      <c r="A13" s="50">
        <v>40758</v>
      </c>
      <c r="B13" s="41">
        <f t="shared" si="0"/>
        <v>58.75</v>
      </c>
      <c r="C13" s="42">
        <v>47</v>
      </c>
      <c r="D13" s="42">
        <v>33</v>
      </c>
      <c r="E13" s="44" t="s">
        <v>17</v>
      </c>
    </row>
    <row r="14" spans="1:5" ht="11.25" customHeight="1">
      <c r="A14" s="50">
        <v>40787</v>
      </c>
      <c r="B14" s="41">
        <f t="shared" si="0"/>
        <v>51.851851851851848</v>
      </c>
      <c r="C14" s="42">
        <v>42</v>
      </c>
      <c r="D14" s="42">
        <v>39</v>
      </c>
      <c r="E14" s="43" t="s">
        <v>14</v>
      </c>
    </row>
    <row r="15" spans="1:5" ht="11.25" customHeight="1">
      <c r="A15" s="50">
        <v>40818</v>
      </c>
      <c r="B15" s="41">
        <f t="shared" si="0"/>
        <v>50.588235294117645</v>
      </c>
      <c r="C15" s="42">
        <v>43</v>
      </c>
      <c r="D15" s="42">
        <v>42</v>
      </c>
      <c r="E15" s="43" t="s">
        <v>14</v>
      </c>
    </row>
    <row r="16" spans="1:5" ht="11.25" customHeight="1">
      <c r="A16" s="50">
        <v>40850</v>
      </c>
      <c r="B16" s="41">
        <f t="shared" si="0"/>
        <v>50</v>
      </c>
      <c r="C16" s="42">
        <v>42</v>
      </c>
      <c r="D16" s="42">
        <v>42</v>
      </c>
      <c r="E16" s="43" t="s">
        <v>14</v>
      </c>
    </row>
    <row r="17" spans="1:5" ht="11.25" customHeight="1">
      <c r="A17" s="50">
        <v>40895</v>
      </c>
      <c r="B17" s="41">
        <f t="shared" si="0"/>
        <v>52.380952380952387</v>
      </c>
      <c r="C17" s="42">
        <v>44</v>
      </c>
      <c r="D17" s="42">
        <v>40</v>
      </c>
      <c r="E17" s="43" t="s">
        <v>14</v>
      </c>
    </row>
    <row r="18" spans="1:5" ht="11.25" customHeight="1">
      <c r="A18" s="50">
        <v>40923</v>
      </c>
      <c r="B18" s="41">
        <f t="shared" si="0"/>
        <v>51.19047619047619</v>
      </c>
      <c r="C18" s="42">
        <v>43</v>
      </c>
      <c r="D18" s="42">
        <v>41</v>
      </c>
      <c r="E18" s="43" t="s">
        <v>14</v>
      </c>
    </row>
    <row r="19" spans="1:5" ht="11.25" customHeight="1">
      <c r="A19" s="50">
        <v>40925</v>
      </c>
      <c r="B19" s="41">
        <f t="shared" si="0"/>
        <v>52.380952380952387</v>
      </c>
      <c r="C19" s="42">
        <v>44</v>
      </c>
      <c r="D19" s="42">
        <v>40</v>
      </c>
      <c r="E19" s="43" t="s">
        <v>19</v>
      </c>
    </row>
    <row r="20" spans="1:5" ht="11.25" customHeight="1">
      <c r="A20" s="50">
        <v>40943</v>
      </c>
      <c r="B20" s="41">
        <f t="shared" si="0"/>
        <v>46.808510638297875</v>
      </c>
      <c r="C20" s="42">
        <v>44</v>
      </c>
      <c r="D20" s="42">
        <v>50</v>
      </c>
      <c r="E20" s="43" t="s">
        <v>14</v>
      </c>
    </row>
    <row r="21" spans="1:5" ht="11.25" customHeight="1">
      <c r="A21" s="50">
        <v>40974</v>
      </c>
      <c r="B21" s="41">
        <f t="shared" si="0"/>
        <v>55.000000000000007</v>
      </c>
      <c r="C21" s="42">
        <v>44</v>
      </c>
      <c r="D21" s="42">
        <v>36</v>
      </c>
      <c r="E21" s="43" t="s">
        <v>20</v>
      </c>
    </row>
    <row r="22" spans="1:5" ht="11.25" customHeight="1">
      <c r="A22" s="50">
        <v>41007</v>
      </c>
      <c r="B22" s="41">
        <f t="shared" si="0"/>
        <v>47.777777777777779</v>
      </c>
      <c r="C22" s="42">
        <v>43</v>
      </c>
      <c r="D22" s="42">
        <v>47</v>
      </c>
      <c r="E22" s="43" t="s">
        <v>14</v>
      </c>
    </row>
    <row r="23" spans="1:5" ht="11.25" customHeight="1">
      <c r="A23" s="50">
        <v>41014</v>
      </c>
      <c r="B23" s="41">
        <f t="shared" si="0"/>
        <v>51.162790697674424</v>
      </c>
      <c r="C23" s="42">
        <v>44</v>
      </c>
      <c r="D23" s="42">
        <v>42</v>
      </c>
      <c r="E23" s="43" t="s">
        <v>21</v>
      </c>
    </row>
    <row r="24" spans="1:5" ht="11.25" customHeight="1">
      <c r="A24" s="50">
        <v>41016</v>
      </c>
      <c r="B24" s="41">
        <f t="shared" si="0"/>
        <v>45.945945945945951</v>
      </c>
      <c r="C24" s="42">
        <v>34</v>
      </c>
      <c r="D24" s="42">
        <v>40</v>
      </c>
      <c r="E24" s="43" t="s">
        <v>24</v>
      </c>
    </row>
    <row r="25" spans="1:5" ht="11.25" customHeight="1">
      <c r="A25" s="50">
        <v>41032</v>
      </c>
      <c r="B25" s="41">
        <f t="shared" si="0"/>
        <v>48.387096774193552</v>
      </c>
      <c r="C25" s="42">
        <v>45</v>
      </c>
      <c r="D25" s="42">
        <v>48</v>
      </c>
      <c r="E25" s="43" t="s">
        <v>25</v>
      </c>
    </row>
    <row r="26" spans="1:5" ht="11.25" customHeight="1">
      <c r="A26" s="50">
        <v>41036</v>
      </c>
      <c r="B26" s="41">
        <f t="shared" si="0"/>
        <v>51.111111111111107</v>
      </c>
      <c r="C26" s="42">
        <v>46</v>
      </c>
      <c r="D26" s="42">
        <v>44</v>
      </c>
      <c r="E26" s="43" t="s">
        <v>16</v>
      </c>
    </row>
    <row r="27" spans="1:5" ht="11.25" customHeight="1">
      <c r="A27" s="50">
        <v>41049</v>
      </c>
      <c r="B27" s="41">
        <f t="shared" si="0"/>
        <v>49.462365591397848</v>
      </c>
      <c r="C27" s="42">
        <v>46</v>
      </c>
      <c r="D27" s="42">
        <v>47</v>
      </c>
      <c r="E27" s="43" t="s">
        <v>14</v>
      </c>
    </row>
    <row r="28" spans="1:5" ht="11.25" customHeight="1">
      <c r="A28" s="50">
        <v>41060</v>
      </c>
      <c r="B28" s="41">
        <f t="shared" si="0"/>
        <v>47.457627118644069</v>
      </c>
      <c r="C28" s="42">
        <v>28</v>
      </c>
      <c r="D28" s="42">
        <v>31</v>
      </c>
      <c r="E28" s="43" t="s">
        <v>21</v>
      </c>
    </row>
    <row r="29" spans="1:5" ht="11.25" customHeight="1">
      <c r="A29" s="50">
        <v>41065</v>
      </c>
      <c r="B29" s="41">
        <f t="shared" si="0"/>
        <v>45.882352941176471</v>
      </c>
      <c r="C29" s="42">
        <v>39</v>
      </c>
      <c r="D29" s="42">
        <v>46</v>
      </c>
      <c r="E29" s="43" t="s">
        <v>26</v>
      </c>
    </row>
    <row r="30" spans="1:5" ht="11.25" customHeight="1">
      <c r="A30" s="50">
        <v>41077</v>
      </c>
      <c r="B30" s="41">
        <f t="shared" si="0"/>
        <v>45.555555555555557</v>
      </c>
      <c r="C30" s="42">
        <v>41</v>
      </c>
      <c r="D30" s="42">
        <v>49</v>
      </c>
      <c r="E30" s="43" t="s">
        <v>27</v>
      </c>
    </row>
    <row r="31" spans="1:5" ht="11.25" customHeight="1">
      <c r="A31" s="50">
        <v>41078</v>
      </c>
      <c r="B31" s="41">
        <f t="shared" si="0"/>
        <v>50.549450549450547</v>
      </c>
      <c r="C31" s="42">
        <v>46</v>
      </c>
      <c r="D31" s="42">
        <v>45</v>
      </c>
      <c r="E31" s="43" t="s">
        <v>16</v>
      </c>
    </row>
    <row r="32" spans="1:5" ht="11.25" customHeight="1">
      <c r="A32" s="50">
        <v>41091</v>
      </c>
      <c r="B32" s="41">
        <f t="shared" si="0"/>
        <v>49.473684210526315</v>
      </c>
      <c r="C32" s="42">
        <v>47</v>
      </c>
      <c r="D32" s="42">
        <v>48</v>
      </c>
      <c r="E32" s="43" t="s">
        <v>28</v>
      </c>
    </row>
    <row r="33" spans="1:5" ht="11.25" customHeight="1">
      <c r="A33" s="50">
        <v>41098</v>
      </c>
      <c r="B33" s="41">
        <f t="shared" si="0"/>
        <v>47.311827956989248</v>
      </c>
      <c r="C33" s="42">
        <v>44</v>
      </c>
      <c r="D33" s="42">
        <v>49</v>
      </c>
      <c r="E33" s="43" t="s">
        <v>14</v>
      </c>
    </row>
    <row r="34" spans="1:5" ht="11.25" customHeight="1">
      <c r="A34" s="50">
        <v>41098</v>
      </c>
      <c r="B34" s="41">
        <f t="shared" ref="B34:B62" si="1">(C34/(C34+D34))*100</f>
        <v>49.450549450549453</v>
      </c>
      <c r="C34" s="42">
        <v>45</v>
      </c>
      <c r="D34" s="42">
        <v>46</v>
      </c>
      <c r="E34" s="43" t="s">
        <v>29</v>
      </c>
    </row>
    <row r="35" spans="1:5" ht="11.25" customHeight="1">
      <c r="A35" s="50">
        <v>41099</v>
      </c>
      <c r="B35" s="41">
        <f t="shared" si="1"/>
        <v>53.333333333333336</v>
      </c>
      <c r="C35" s="42">
        <v>48</v>
      </c>
      <c r="D35" s="42">
        <v>42</v>
      </c>
      <c r="E35" s="43" t="s">
        <v>27</v>
      </c>
    </row>
    <row r="36" spans="1:5" ht="11.25" customHeight="1">
      <c r="A36" s="50">
        <v>41101</v>
      </c>
      <c r="B36" s="41">
        <f t="shared" si="1"/>
        <v>51.111111111111107</v>
      </c>
      <c r="C36" s="42">
        <v>46</v>
      </c>
      <c r="D36" s="42">
        <v>44</v>
      </c>
      <c r="E36" s="43" t="s">
        <v>30</v>
      </c>
    </row>
    <row r="37" spans="1:5" ht="11.25" customHeight="1">
      <c r="A37" s="50">
        <v>41106</v>
      </c>
      <c r="B37" s="41">
        <f t="shared" si="1"/>
        <v>45.555555555555557</v>
      </c>
      <c r="C37" s="42">
        <v>41</v>
      </c>
      <c r="D37" s="42">
        <v>49</v>
      </c>
      <c r="E37" s="43" t="s">
        <v>17</v>
      </c>
    </row>
    <row r="38" spans="1:5" ht="11.25" customHeight="1">
      <c r="A38" s="50">
        <v>41112</v>
      </c>
      <c r="B38" s="41">
        <f t="shared" si="1"/>
        <v>44.565217391304344</v>
      </c>
      <c r="C38" s="42">
        <v>41</v>
      </c>
      <c r="D38" s="42">
        <v>51</v>
      </c>
      <c r="E38" s="43" t="s">
        <v>31</v>
      </c>
    </row>
    <row r="39" spans="1:5" ht="11.25" customHeight="1">
      <c r="A39" s="50">
        <v>41128</v>
      </c>
      <c r="B39" s="41">
        <f t="shared" si="1"/>
        <v>48.314606741573037</v>
      </c>
      <c r="C39" s="42">
        <v>43</v>
      </c>
      <c r="D39" s="42">
        <v>46</v>
      </c>
      <c r="E39" s="43" t="s">
        <v>26</v>
      </c>
    </row>
    <row r="40" spans="1:5" ht="11.25" customHeight="1">
      <c r="A40" s="50">
        <v>41141</v>
      </c>
      <c r="B40" s="41">
        <f t="shared" si="1"/>
        <v>49.450549450549453</v>
      </c>
      <c r="C40" s="42">
        <v>45</v>
      </c>
      <c r="D40" s="42">
        <v>46</v>
      </c>
      <c r="E40" s="43" t="s">
        <v>16</v>
      </c>
    </row>
    <row r="41" spans="1:5" ht="11.25" customHeight="1">
      <c r="A41" s="50">
        <v>41143</v>
      </c>
      <c r="B41" s="41">
        <f t="shared" si="1"/>
        <v>45.263157894736842</v>
      </c>
      <c r="C41" s="42">
        <v>43</v>
      </c>
      <c r="D41" s="42">
        <v>52</v>
      </c>
      <c r="E41" s="43" t="s">
        <v>32</v>
      </c>
    </row>
    <row r="42" spans="1:5" ht="11.25" customHeight="1">
      <c r="A42" s="50">
        <v>41144</v>
      </c>
      <c r="B42" s="41">
        <f t="shared" si="1"/>
        <v>47.916666666666671</v>
      </c>
      <c r="C42" s="42">
        <v>46</v>
      </c>
      <c r="D42" s="42">
        <v>50</v>
      </c>
      <c r="E42" s="43" t="s">
        <v>21</v>
      </c>
    </row>
    <row r="43" spans="1:5" ht="11.25" customHeight="1">
      <c r="A43" s="50">
        <v>41146</v>
      </c>
      <c r="B43" s="41">
        <f t="shared" si="1"/>
        <v>46.236559139784944</v>
      </c>
      <c r="C43" s="42">
        <v>43</v>
      </c>
      <c r="D43" s="42">
        <v>50</v>
      </c>
      <c r="E43" s="43" t="s">
        <v>14</v>
      </c>
    </row>
    <row r="44" spans="1:5" ht="11.25" customHeight="1">
      <c r="A44" s="50">
        <v>41147</v>
      </c>
      <c r="B44" s="41">
        <f t="shared" si="1"/>
        <v>42.222222222222221</v>
      </c>
      <c r="C44" s="42">
        <v>38</v>
      </c>
      <c r="D44" s="42">
        <v>52</v>
      </c>
      <c r="E44" s="43" t="s">
        <v>33</v>
      </c>
    </row>
    <row r="45" spans="1:5" ht="11.25" customHeight="1">
      <c r="A45" s="50">
        <v>41155</v>
      </c>
      <c r="B45" s="41">
        <f t="shared" si="1"/>
        <v>46.875</v>
      </c>
      <c r="C45" s="42">
        <v>45</v>
      </c>
      <c r="D45" s="42">
        <v>51</v>
      </c>
      <c r="E45" s="43" t="s">
        <v>21</v>
      </c>
    </row>
    <row r="46" spans="1:5" ht="11.25" customHeight="1">
      <c r="A46" s="50">
        <v>41161</v>
      </c>
      <c r="B46" s="41">
        <f t="shared" si="1"/>
        <v>51.086956521739133</v>
      </c>
      <c r="C46" s="42">
        <v>47</v>
      </c>
      <c r="D46" s="42">
        <v>45</v>
      </c>
      <c r="E46" s="43" t="s">
        <v>14</v>
      </c>
    </row>
    <row r="47" spans="1:5" ht="11.25" customHeight="1">
      <c r="A47" s="50">
        <v>41161</v>
      </c>
      <c r="B47" s="41">
        <f t="shared" si="1"/>
        <v>50.505050505050505</v>
      </c>
      <c r="C47" s="42">
        <v>50</v>
      </c>
      <c r="D47" s="42">
        <v>49</v>
      </c>
      <c r="E47" s="43" t="s">
        <v>21</v>
      </c>
    </row>
    <row r="48" spans="1:5" ht="11.25" customHeight="1">
      <c r="A48" s="50">
        <v>41163</v>
      </c>
      <c r="B48" s="41">
        <f t="shared" si="1"/>
        <v>50</v>
      </c>
      <c r="C48" s="42">
        <v>46</v>
      </c>
      <c r="D48" s="42">
        <v>46</v>
      </c>
      <c r="E48" s="43" t="s">
        <v>26</v>
      </c>
    </row>
    <row r="49" spans="1:5" ht="11.25" customHeight="1">
      <c r="A49" s="50">
        <v>41164</v>
      </c>
      <c r="B49" s="41">
        <f t="shared" si="1"/>
        <v>50.537634408602152</v>
      </c>
      <c r="C49" s="42">
        <v>47</v>
      </c>
      <c r="D49" s="42">
        <v>46</v>
      </c>
      <c r="E49" s="43" t="s">
        <v>17</v>
      </c>
    </row>
    <row r="50" spans="1:5" ht="11.25" customHeight="1">
      <c r="A50" s="50">
        <v>41168</v>
      </c>
      <c r="B50" s="41">
        <f t="shared" si="1"/>
        <v>50</v>
      </c>
      <c r="C50" s="42">
        <v>43</v>
      </c>
      <c r="D50" s="42">
        <v>43</v>
      </c>
      <c r="E50" s="43" t="s">
        <v>24</v>
      </c>
    </row>
    <row r="51" spans="1:5" ht="11.25" customHeight="1">
      <c r="A51" s="50">
        <v>41169</v>
      </c>
      <c r="B51" s="41">
        <f t="shared" si="1"/>
        <v>50.526315789473685</v>
      </c>
      <c r="C51" s="42">
        <v>48</v>
      </c>
      <c r="D51" s="42">
        <v>47</v>
      </c>
      <c r="E51" s="43" t="s">
        <v>16</v>
      </c>
    </row>
    <row r="52" spans="1:5" ht="11.25" customHeight="1">
      <c r="A52" s="50">
        <v>41176</v>
      </c>
      <c r="B52" s="41">
        <f t="shared" si="1"/>
        <v>50.537634408602152</v>
      </c>
      <c r="C52" s="42">
        <v>47</v>
      </c>
      <c r="D52" s="42">
        <v>46</v>
      </c>
      <c r="E52" s="43" t="s">
        <v>26</v>
      </c>
    </row>
    <row r="53" spans="1:5" ht="11.25" customHeight="1">
      <c r="A53" s="50">
        <v>41179</v>
      </c>
      <c r="B53" s="41">
        <f t="shared" si="1"/>
        <v>47.872340425531917</v>
      </c>
      <c r="C53" s="42">
        <v>45</v>
      </c>
      <c r="D53" s="42">
        <v>49</v>
      </c>
      <c r="E53" s="43" t="s">
        <v>32</v>
      </c>
    </row>
    <row r="54" spans="1:5" ht="11.25" customHeight="1">
      <c r="A54" s="50">
        <v>41181</v>
      </c>
      <c r="B54" s="41">
        <f t="shared" si="1"/>
        <v>50</v>
      </c>
      <c r="C54" s="42">
        <v>47</v>
      </c>
      <c r="D54" s="42">
        <v>47</v>
      </c>
      <c r="E54" s="43" t="s">
        <v>34</v>
      </c>
    </row>
    <row r="55" spans="1:5" ht="11.25" customHeight="1">
      <c r="A55" s="50">
        <v>41182</v>
      </c>
      <c r="B55" s="41">
        <f t="shared" si="1"/>
        <v>48.275862068965516</v>
      </c>
      <c r="C55" s="42">
        <v>42</v>
      </c>
      <c r="D55" s="42">
        <v>45</v>
      </c>
      <c r="E55" s="43" t="s">
        <v>24</v>
      </c>
    </row>
    <row r="56" spans="1:5" ht="11.25" customHeight="1">
      <c r="A56" s="50">
        <v>41182</v>
      </c>
      <c r="B56" s="41">
        <f t="shared" si="1"/>
        <v>50.515463917525771</v>
      </c>
      <c r="C56" s="42">
        <v>49</v>
      </c>
      <c r="D56" s="42">
        <v>48</v>
      </c>
      <c r="E56" s="43" t="s">
        <v>21</v>
      </c>
    </row>
    <row r="57" spans="1:5" ht="11.25" customHeight="1">
      <c r="A57" s="50">
        <v>41195</v>
      </c>
      <c r="B57" s="41">
        <f t="shared" si="1"/>
        <v>52.173913043478258</v>
      </c>
      <c r="C57" s="42">
        <v>48</v>
      </c>
      <c r="D57" s="42">
        <v>44</v>
      </c>
      <c r="E57" s="43" t="s">
        <v>34</v>
      </c>
    </row>
    <row r="58" spans="1:5" ht="11.25" customHeight="1">
      <c r="A58" s="50">
        <v>41202</v>
      </c>
      <c r="B58" s="41">
        <f t="shared" si="1"/>
        <v>46.511627906976742</v>
      </c>
      <c r="C58" s="42">
        <v>40</v>
      </c>
      <c r="D58" s="42">
        <v>46</v>
      </c>
      <c r="E58" s="43" t="s">
        <v>24</v>
      </c>
    </row>
    <row r="59" spans="1:5" ht="11.25" customHeight="1">
      <c r="A59" s="50">
        <v>41202</v>
      </c>
      <c r="B59" s="41">
        <f t="shared" si="1"/>
        <v>48.387096774193552</v>
      </c>
      <c r="C59" s="42">
        <v>45</v>
      </c>
      <c r="D59" s="42">
        <v>48</v>
      </c>
      <c r="E59" s="43" t="s">
        <v>33</v>
      </c>
    </row>
    <row r="60" spans="1:5" ht="11.25" customHeight="1">
      <c r="A60" s="50">
        <v>41203</v>
      </c>
      <c r="B60" s="41">
        <f t="shared" si="1"/>
        <v>48.936170212765958</v>
      </c>
      <c r="C60" s="42">
        <v>46</v>
      </c>
      <c r="D60" s="42">
        <v>48</v>
      </c>
      <c r="E60" s="43" t="s">
        <v>34</v>
      </c>
    </row>
    <row r="61" spans="1:5" ht="11.25" customHeight="1">
      <c r="A61" s="50">
        <v>41205</v>
      </c>
      <c r="B61" s="41">
        <f t="shared" si="1"/>
        <v>46.315789473684212</v>
      </c>
      <c r="C61" s="42">
        <v>44</v>
      </c>
      <c r="D61" s="42">
        <v>51</v>
      </c>
      <c r="E61" s="43" t="s">
        <v>16</v>
      </c>
    </row>
    <row r="62" spans="1:5" ht="11.25" customHeight="1">
      <c r="A62" s="50">
        <v>41218</v>
      </c>
      <c r="B62" s="41">
        <f t="shared" si="1"/>
        <v>49.473684210526315</v>
      </c>
      <c r="C62" s="42">
        <v>47</v>
      </c>
      <c r="D62" s="42">
        <v>48</v>
      </c>
      <c r="E62" s="43" t="s">
        <v>34</v>
      </c>
    </row>
  </sheetData>
  <phoneticPr fontId="1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0.39997558519241921"/>
  </sheetPr>
  <dimension ref="A1:C4"/>
  <sheetViews>
    <sheetView workbookViewId="0">
      <selection activeCell="C2" sqref="C2"/>
    </sheetView>
  </sheetViews>
  <sheetFormatPr baseColWidth="10" defaultColWidth="17.1640625" defaultRowHeight="12.75" customHeight="1" x14ac:dyDescent="0"/>
  <cols>
    <col min="1" max="1" width="14.33203125" style="46" bestFit="1" customWidth="1"/>
    <col min="2" max="2" width="13.1640625" style="40" bestFit="1" customWidth="1"/>
    <col min="3" max="3" width="18" style="40" bestFit="1" customWidth="1"/>
    <col min="4" max="16384" width="17.1640625" style="40"/>
  </cols>
  <sheetData>
    <row r="1" spans="1:3">
      <c r="A1" s="51" t="s">
        <v>35</v>
      </c>
    </row>
    <row r="2" spans="1:3">
      <c r="B2" s="45" t="s">
        <v>36</v>
      </c>
      <c r="C2" s="45" t="s">
        <v>37</v>
      </c>
    </row>
    <row r="3" spans="1:3">
      <c r="A3" s="46" t="s">
        <v>3</v>
      </c>
      <c r="B3" s="47">
        <v>65910437</v>
      </c>
      <c r="C3" s="48">
        <f>(B3/(B4+B3))*100</f>
        <v>51.962123607824815</v>
      </c>
    </row>
    <row r="4" spans="1:3">
      <c r="A4" s="46" t="s">
        <v>4</v>
      </c>
      <c r="B4" s="47">
        <v>60932795</v>
      </c>
      <c r="C4" s="48">
        <f>100-C3</f>
        <v>48.037876392175185</v>
      </c>
    </row>
  </sheetData>
  <phoneticPr fontId="1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Diagramme</vt:lpstr>
      </vt:variant>
      <vt:variant>
        <vt:i4>2</vt:i4>
      </vt:variant>
    </vt:vector>
  </HeadingPairs>
  <TitlesOfParts>
    <vt:vector size="10" baseType="lpstr">
      <vt:lpstr>File overview</vt:lpstr>
      <vt:lpstr>Variable_list</vt:lpstr>
      <vt:lpstr>Table1</vt:lpstr>
      <vt:lpstr>Forecast_calculation</vt:lpstr>
      <vt:lpstr>Data_Figure1</vt:lpstr>
      <vt:lpstr>Data_Figure2</vt:lpstr>
      <vt:lpstr>Economy-issue-polls</vt:lpstr>
      <vt:lpstr>Election result</vt:lpstr>
      <vt:lpstr>Figure1</vt:lpstr>
      <vt:lpstr>Figure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Andreas Graefe</cp:lastModifiedBy>
  <dcterms:created xsi:type="dcterms:W3CDTF">2013-09-26T13:43:40Z</dcterms:created>
  <dcterms:modified xsi:type="dcterms:W3CDTF">2013-12-09T08:44:17Z</dcterms:modified>
</cp:coreProperties>
</file>