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unimelbcloud-my.sharepoint.com/personal/dominic_jones_grattaninstitute_edu_au/Documents/Energy/Analysis/analysis_cp_dj_2025/Data/"/>
    </mc:Choice>
  </mc:AlternateContent>
  <xr:revisionPtr revIDLastSave="7" documentId="13_ncr:1_{B58AD273-3445-485A-BB3D-F8F815F048DE}" xr6:coauthVersionLast="47" xr6:coauthVersionMax="47" xr10:uidLastSave="{AF67A0D1-D3F6-44DD-8A94-2EB165626435}"/>
  <bookViews>
    <workbookView xWindow="28680" yWindow="-120" windowWidth="29040" windowHeight="15840" tabRatio="850" activeTab="7" xr2:uid="{234CDC66-7FDF-4433-8217-C560C895BCB5}"/>
  </bookViews>
  <sheets>
    <sheet name="Overview" sheetId="1" r:id="rId1"/>
    <sheet name="Fig 8" sheetId="4" r:id="rId2"/>
    <sheet name="Fig 9" sheetId="3" r:id="rId3"/>
    <sheet name="Fig 10" sheetId="5" r:id="rId4"/>
    <sheet name="Fig 11" sheetId="6" r:id="rId5"/>
    <sheet name="Fig 12" sheetId="7" r:id="rId6"/>
    <sheet name="Fig 13" sheetId="8" r:id="rId7"/>
    <sheet name="Fig 14" sheetId="9" r:id="rId8"/>
    <sheet name="Fig 15" sheetId="10" r:id="rId9"/>
    <sheet name="Fig 16" sheetId="11" r:id="rId10"/>
    <sheet name="Fig 17" sheetId="12" r:id="rId11"/>
    <sheet name="Fig 18" sheetId="13" r:id="rId12"/>
    <sheet name="Fig 19" sheetId="14" r:id="rId13"/>
    <sheet name="Fig 20" sheetId="15" r:id="rId14"/>
    <sheet name="Fig 21" sheetId="16" r:id="rId15"/>
    <sheet name="Fig 22" sheetId="17" r:id="rId16"/>
    <sheet name="Fig 23" sheetId="19" r:id="rId17"/>
    <sheet name="Fig 24" sheetId="18" r:id="rId18"/>
    <sheet name="Fig 25" sheetId="20" r:id="rId19"/>
    <sheet name="Fig 26" sheetId="21" r:id="rId20"/>
    <sheet name="Fig 27" sheetId="22" r:id="rId21"/>
    <sheet name="Fig 28" sheetId="23" r:id="rId22"/>
    <sheet name="Fig 29" sheetId="24" r:id="rId23"/>
    <sheet name="Fig 30" sheetId="25" r:id="rId24"/>
    <sheet name="Fig 31" sheetId="26" r:id="rId25"/>
    <sheet name="Fig 32" sheetId="27" r:id="rId26"/>
    <sheet name="Fig 33" sheetId="29" r:id="rId27"/>
    <sheet name="Fig 34" sheetId="30" r:id="rId28"/>
    <sheet name="Fig 35" sheetId="31" r:id="rId29"/>
    <sheet name="Fig 36" sheetId="32" r:id="rId30"/>
    <sheet name="Fig 37" sheetId="33" r:id="rId31"/>
    <sheet name="Fig 38" sheetId="34" r:id="rId32"/>
    <sheet name="Fig 39" sheetId="35" r:id="rId33"/>
    <sheet name="Fig 40" sheetId="36" r:id="rId34"/>
    <sheet name="Fig 41" sheetId="37" r:id="rId35"/>
    <sheet name="Fig 42" sheetId="38" r:id="rId36"/>
    <sheet name="Sheet1" sheetId="39" r:id="rId3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3" i="9" l="1"/>
  <c r="O13" i="9"/>
  <c r="N13" i="9"/>
  <c r="M13" i="9"/>
  <c r="L13" i="9"/>
  <c r="K13" i="9"/>
  <c r="C13" i="9"/>
  <c r="D13" i="9"/>
  <c r="E13" i="9"/>
  <c r="F13" i="9"/>
  <c r="G13" i="9"/>
  <c r="B13" i="9"/>
  <c r="P13" i="7"/>
  <c r="O13" i="7"/>
  <c r="N13" i="7"/>
  <c r="M13" i="7"/>
  <c r="L13" i="7"/>
  <c r="K13" i="7"/>
  <c r="C13" i="7"/>
  <c r="D13" i="7"/>
  <c r="E13" i="7"/>
  <c r="F13" i="7"/>
  <c r="G13" i="7"/>
  <c r="B13" i="7"/>
  <c r="P16" i="4"/>
  <c r="L16" i="4"/>
  <c r="P15" i="4"/>
  <c r="O15" i="4"/>
  <c r="O16" i="4" s="1"/>
  <c r="N15" i="4"/>
  <c r="N16" i="4" s="1"/>
  <c r="M15" i="4"/>
  <c r="M16" i="4" s="1"/>
  <c r="L15" i="4"/>
  <c r="K15" i="4"/>
  <c r="K16" i="4" s="1"/>
  <c r="C16" i="4"/>
  <c r="D16" i="4"/>
  <c r="E16" i="4"/>
  <c r="F16" i="4"/>
  <c r="G16" i="4"/>
  <c r="C15" i="4"/>
  <c r="D15" i="4"/>
  <c r="E15" i="4"/>
  <c r="F15" i="4"/>
  <c r="G15" i="4"/>
  <c r="B16" i="4"/>
  <c r="B15" i="4"/>
</calcChain>
</file>

<file path=xl/sharedStrings.xml><?xml version="1.0" encoding="utf-8"?>
<sst xmlns="http://schemas.openxmlformats.org/spreadsheetml/2006/main" count="586" uniqueCount="277">
  <si>
    <t>1)</t>
  </si>
  <si>
    <t xml:space="preserve">DATA INFORMING ALL CHARTS PER FIGURE </t>
  </si>
  <si>
    <t>2)</t>
  </si>
  <si>
    <t>CHART IMAGES</t>
  </si>
  <si>
    <t>Figure 8 Electricity generation (TWh) by generation type</t>
  </si>
  <si>
    <t>TWh</t>
  </si>
  <si>
    <t>A50/G2: Electricity Generation Capacity</t>
  </si>
  <si>
    <t>A40/G1.5: Electricity Generation Capacity</t>
  </si>
  <si>
    <t>Black Coal</t>
  </si>
  <si>
    <t>Brown Coal</t>
  </si>
  <si>
    <t>Gas and liquids</t>
  </si>
  <si>
    <t>Wind</t>
  </si>
  <si>
    <t>Utility Solar</t>
  </si>
  <si>
    <t>Distributed Solar</t>
  </si>
  <si>
    <t>Hydro Generation</t>
  </si>
  <si>
    <t>Figure 9 Renewable energy fraction of generation</t>
  </si>
  <si>
    <t xml:space="preserve">Percentage of generated energy from renewables </t>
  </si>
  <si>
    <t>Renewable Energy Fraction</t>
  </si>
  <si>
    <t>A50/G2</t>
  </si>
  <si>
    <t>A40/G1.5</t>
  </si>
  <si>
    <t>Figure 10 Electricity generation capacity (GW) mix</t>
  </si>
  <si>
    <t>GW</t>
  </si>
  <si>
    <t>Figure 11 Utility-scale storage capacity over time in TWh and GW</t>
  </si>
  <si>
    <t>Annual Discharge [TWh] (dashed) / Capacity [GW] (solid)</t>
  </si>
  <si>
    <t>A50/G2: Storage Capacity and Annual Discharge</t>
  </si>
  <si>
    <t>A40/G1.5: Storage Capacity and Annual Discharge</t>
  </si>
  <si>
    <t>Hydro GW</t>
  </si>
  <si>
    <t>Battery GW</t>
  </si>
  <si>
    <t>Hydro TWh</t>
  </si>
  <si>
    <t>Battery TWh</t>
  </si>
  <si>
    <t>Figure 12 Emissions from the electricity and energy generation sector</t>
  </si>
  <si>
    <r>
      <t>Mt CO</t>
    </r>
    <r>
      <rPr>
        <vertAlign val="subscript"/>
        <sz val="11"/>
        <color theme="1"/>
        <rFont val="Aptos Narrow"/>
        <family val="2"/>
        <scheme val="minor"/>
      </rPr>
      <t>2</t>
    </r>
    <r>
      <rPr>
        <sz val="11"/>
        <color theme="1"/>
        <rFont val="Aptos Narrow"/>
        <family val="2"/>
        <scheme val="minor"/>
      </rPr>
      <t>-e</t>
    </r>
  </si>
  <si>
    <t>A50/G2: Emissions from Electricity Generation</t>
  </si>
  <si>
    <t>A40/G1.5: Emissions from Electricity Generation</t>
  </si>
  <si>
    <t>Coal</t>
  </si>
  <si>
    <t>Lignite</t>
  </si>
  <si>
    <t>Gas-base</t>
  </si>
  <si>
    <t>Gas-peak</t>
  </si>
  <si>
    <t>Oil</t>
  </si>
  <si>
    <t>Figure 13 Emissions intensity of generation over time</t>
  </si>
  <si>
    <r>
      <t>Mt CO</t>
    </r>
    <r>
      <rPr>
        <vertAlign val="subscript"/>
        <sz val="11"/>
        <color theme="1"/>
        <rFont val="Aptos Narrow"/>
        <family val="2"/>
        <scheme val="minor"/>
      </rPr>
      <t>2</t>
    </r>
    <r>
      <rPr>
        <sz val="11"/>
        <color theme="1"/>
        <rFont val="Aptos Narrow"/>
        <family val="2"/>
        <scheme val="minor"/>
      </rPr>
      <t>-e / TWh</t>
    </r>
  </si>
  <si>
    <t>Generation Emissions Intensity</t>
  </si>
  <si>
    <t>Figure 14 Electricity consumption by sector</t>
  </si>
  <si>
    <t>PJ</t>
  </si>
  <si>
    <t>A50/G2: Electricity Consumption</t>
  </si>
  <si>
    <t>A40/G1.5: Electricity Consumption</t>
  </si>
  <si>
    <t>Buildings</t>
  </si>
  <si>
    <t>Agriculture and forestry/logging</t>
  </si>
  <si>
    <t>Mining and gas extraction</t>
  </si>
  <si>
    <t>Manufacturing</t>
  </si>
  <si>
    <t>Transport</t>
  </si>
  <si>
    <t>Figure 15 Hydrogen production by technology</t>
  </si>
  <si>
    <t>Mt</t>
  </si>
  <si>
    <t>A40/G1.5: Hydrogen Production</t>
  </si>
  <si>
    <t>A50/G2: Hydrogen Production</t>
  </si>
  <si>
    <t>Alkaline Electrolysis</t>
  </si>
  <si>
    <t>PEM electrolysis</t>
  </si>
  <si>
    <t>SMR w CCS</t>
  </si>
  <si>
    <t>SMR</t>
  </si>
  <si>
    <t>Figure 16 CCS uptake in H2 production</t>
  </si>
  <si>
    <r>
      <t>Mt CO</t>
    </r>
    <r>
      <rPr>
        <vertAlign val="subscript"/>
        <sz val="11"/>
        <color theme="1"/>
        <rFont val="Aptos Narrow"/>
        <family val="2"/>
        <scheme val="minor"/>
      </rPr>
      <t>2</t>
    </r>
    <r>
      <rPr>
        <sz val="11"/>
        <color theme="1"/>
        <rFont val="Aptos Narrow"/>
        <family val="2"/>
        <scheme val="minor"/>
      </rPr>
      <t>-e Captured / Abated</t>
    </r>
  </si>
  <si>
    <t>A50/G2: H2 Production CCS Uptake</t>
  </si>
  <si>
    <t>A40/G1.5: H2 Production CCS Uptake</t>
  </si>
  <si>
    <t>H2 Production (Coal) CCS</t>
  </si>
  <si>
    <t>H2 Production (SMR) CCS</t>
  </si>
  <si>
    <t>Figure 17 Hydrogen consumption by sector</t>
  </si>
  <si>
    <t>A50/G2: Hydrogen Use</t>
  </si>
  <si>
    <t>A40/G1.5: Hydrogen Use</t>
  </si>
  <si>
    <t>Commercial</t>
  </si>
  <si>
    <t>Chemicals</t>
  </si>
  <si>
    <t>Mining</t>
  </si>
  <si>
    <t>Other Industry</t>
  </si>
  <si>
    <t>Iron and Steel</t>
  </si>
  <si>
    <t>Domestic Shipping</t>
  </si>
  <si>
    <t>Road</t>
  </si>
  <si>
    <t>Rail</t>
  </si>
  <si>
    <r>
      <t>Figure 18 Industry output aggregated over for the majority of (all increasing) industry subsectors in energy terms</t>
    </r>
    <r>
      <rPr>
        <b/>
        <vertAlign val="superscript"/>
        <sz val="16"/>
        <color theme="1"/>
        <rFont val="Aptos Narrow"/>
        <family val="2"/>
        <scheme val="minor"/>
      </rPr>
      <t>10</t>
    </r>
  </si>
  <si>
    <t xml:space="preserve">Industry output for increasing subsectors </t>
  </si>
  <si>
    <t>A50/2</t>
  </si>
  <si>
    <t>A40/1.5</t>
  </si>
  <si>
    <t>Iron &amp; Steel (A50/2)</t>
  </si>
  <si>
    <t>Iron and Steel (A40/1.5)</t>
  </si>
  <si>
    <r>
      <t>[10]</t>
    </r>
    <r>
      <rPr>
        <sz val="11"/>
        <color rgb="FF000000"/>
        <rFont val="Calibri"/>
        <family val="2"/>
      </rPr>
      <t xml:space="preserve"> In AusTIMES, the output over time of most industries is represented as the energy consumed by that industry to produce a given output. The factor which maps output to energy consumed is determined at the base year (here 2021) and is constant for future years such that explicit energy efficiency uptake in future years produce energy to meet this projected base year energy demand. The one exception is the Iron and Steel sector which is represented in Mt units (hence it being represented separately in the above chart).</t>
    </r>
  </si>
  <si>
    <t>Figure 19 Industry energy abated compared to counterfactual energy efficiency</t>
  </si>
  <si>
    <t>A50/G2: Industry energy abated</t>
  </si>
  <si>
    <t>A40/G1.5: Industry energy abated</t>
  </si>
  <si>
    <t>Actual Energy Use</t>
  </si>
  <si>
    <t>Autonomous Energy Efficiency</t>
  </si>
  <si>
    <t>Alumina Mech Vapour Recomp</t>
  </si>
  <si>
    <t>Iron Ore Mining Electric Trucks</t>
  </si>
  <si>
    <t>Ammonia Feedstock Substitution (Hydrogen)</t>
  </si>
  <si>
    <t>Gas Export (LNG) Electric Drives</t>
  </si>
  <si>
    <t>Iron Ore Mining Fuel Cell Elec Trucks</t>
  </si>
  <si>
    <t>Cement Mat. Subst. (DF)</t>
  </si>
  <si>
    <t>Alumina Hydrogen Calcination</t>
  </si>
  <si>
    <t>Aluminium Circular Economy</t>
  </si>
  <si>
    <t>Gas Export (LNG) Waste Heat Recovery</t>
  </si>
  <si>
    <t>Grains and Other Ag Precision Agriculture</t>
  </si>
  <si>
    <t>All Other</t>
  </si>
  <si>
    <t>Figure 20 Industry energy use by fuel type</t>
  </si>
  <si>
    <t>A50/G2: Industry Energy Use</t>
  </si>
  <si>
    <t>A40/G1.5: Industry Energy Use</t>
  </si>
  <si>
    <t>Biomass</t>
  </si>
  <si>
    <t>Electricity</t>
  </si>
  <si>
    <t>Hydrogen</t>
  </si>
  <si>
    <t>Natural gas</t>
  </si>
  <si>
    <t>Figure 21 Industry emissions by subsector</t>
  </si>
  <si>
    <t>A50/G2: Industry Emissions</t>
  </si>
  <si>
    <t>A40/G1.5: Industry Emissions</t>
  </si>
  <si>
    <t>Gas extraction</t>
  </si>
  <si>
    <t>Forestry and logging</t>
  </si>
  <si>
    <t>Figure 22 Industry sector abatement technology and process uptake</t>
  </si>
  <si>
    <r>
      <t>Emissions and Abatement [Mt CO</t>
    </r>
    <r>
      <rPr>
        <vertAlign val="subscript"/>
        <sz val="11"/>
        <color theme="1"/>
        <rFont val="Aptos Narrow"/>
        <family val="2"/>
        <scheme val="minor"/>
      </rPr>
      <t>2</t>
    </r>
    <r>
      <rPr>
        <sz val="11"/>
        <color theme="1"/>
        <rFont val="Aptos Narrow"/>
        <family val="2"/>
        <scheme val="minor"/>
      </rPr>
      <t>-e]</t>
    </r>
  </si>
  <si>
    <t xml:space="preserve">A50/G2: Contribution to industry emissions from capture and other abatement methods </t>
  </si>
  <si>
    <t xml:space="preserve">A40/G1.5: Contribution to industry emissions from capture and other abatement methods </t>
  </si>
  <si>
    <t>Captured / Abated</t>
  </si>
  <si>
    <t>Counterfactual</t>
  </si>
  <si>
    <t>Scenario Result</t>
  </si>
  <si>
    <t>Fig 23 Energy use in fossil fuel extraction</t>
  </si>
  <si>
    <t>A50/G2: Energy Use in Fossil Fuel Extraction</t>
  </si>
  <si>
    <t>A40/G1.5: Energy Use in Fossil Fuel Extraction</t>
  </si>
  <si>
    <t>Coal Mining</t>
  </si>
  <si>
    <t>Gas Extraction</t>
  </si>
  <si>
    <t>Oil Extraction</t>
  </si>
  <si>
    <t>Figure 24 Energy use by resource extraction (mining, gas extraction and export industries)</t>
  </si>
  <si>
    <t>A50/G2: Resource extraction sector energy use</t>
  </si>
  <si>
    <t>A40/G1.5: Resource extraction sector energy use</t>
  </si>
  <si>
    <t>Coal mining</t>
  </si>
  <si>
    <t>Gas export (LNG)</t>
  </si>
  <si>
    <t>Gas mining</t>
  </si>
  <si>
    <t>Iron ore mining</t>
  </si>
  <si>
    <t>Oil mining</t>
  </si>
  <si>
    <t>Other mining</t>
  </si>
  <si>
    <t>Figure 25 Resource extraction (mining plus gas extraction) emissions</t>
  </si>
  <si>
    <t>A50/G2: Emissions for Resource Extraction</t>
  </si>
  <si>
    <t>A40/G1.5: Emissions for Resource Extraction</t>
  </si>
  <si>
    <t>Figure 26 Resource extraction (plus Gas Supply) sector uptake of CCS and other emissions reducing processes and technologies</t>
  </si>
  <si>
    <t xml:space="preserve">A50/G2: Resource Extraction (plus Gas Supply) CCS and other emissions reduction technologies and process uptake </t>
  </si>
  <si>
    <t xml:space="preserve">A40/G1.5: Resource Extraction (plus Gas Supply) CCS and other emissions reduction technologies and process uptake </t>
  </si>
  <si>
    <t>Gas Extraction CCS</t>
  </si>
  <si>
    <t>Bauxite Mining Mineral Carbonation</t>
  </si>
  <si>
    <t>Nickel Mining Mineral Carbonation</t>
  </si>
  <si>
    <t>Gas Export (LNG) LDAR</t>
  </si>
  <si>
    <t>Gas Export (LNG) Emerging Abatement Technology</t>
  </si>
  <si>
    <t>Gas Export (LNG) Vapour Recovery</t>
  </si>
  <si>
    <t>Oil Extraction CCS</t>
  </si>
  <si>
    <t>Gas Supply Centralised Networks</t>
  </si>
  <si>
    <t>Coal Mining VAM Oxidation (for fugitive methane)</t>
  </si>
  <si>
    <t>Figure 27 Iron and steel production technology mix</t>
  </si>
  <si>
    <t>A50/G2: Iron and Steel Production Technology Mix</t>
  </si>
  <si>
    <t>A40/G1.5: Iron and Steel Production Technology Mix</t>
  </si>
  <si>
    <t>BF</t>
  </si>
  <si>
    <t>DRI</t>
  </si>
  <si>
    <t>EAF</t>
  </si>
  <si>
    <t>H2 DRI</t>
  </si>
  <si>
    <t>MBOF</t>
  </si>
  <si>
    <t>Figure 28 Iron and steel energy use by fuel type</t>
  </si>
  <si>
    <t>A50/G2: Iron and Steel Energy Use</t>
  </si>
  <si>
    <t>A40/G1.5: Iron and Steel Energy Use</t>
  </si>
  <si>
    <t>Figure 29 Iron and stee emissions by technology</t>
  </si>
  <si>
    <t>A50/G2: Iron and Steel Emissions</t>
  </si>
  <si>
    <t>A40/G1.5: Iron and Steel Emissions</t>
  </si>
  <si>
    <t>Bio Coke Mat. Subst.</t>
  </si>
  <si>
    <t>Combustion</t>
  </si>
  <si>
    <t>Net</t>
  </si>
  <si>
    <t>Figure 30 Manufactory emissions by industry</t>
  </si>
  <si>
    <t>A50/G2: Manufacturing Emissions</t>
  </si>
  <si>
    <t>A40/G1.5: Manufacturing Emissions</t>
  </si>
  <si>
    <t>Alumina</t>
  </si>
  <si>
    <t>Aluminium</t>
  </si>
  <si>
    <t>Cement</t>
  </si>
  <si>
    <t>Food &amp; beverages</t>
  </si>
  <si>
    <t>Non-metallic construction materials (not cement and lime)</t>
  </si>
  <si>
    <t>Other manufacturing</t>
  </si>
  <si>
    <t>Other metal product manufacturing</t>
  </si>
  <si>
    <t>Other non-ferrous metals refining and smeling</t>
  </si>
  <si>
    <t>Paper products</t>
  </si>
  <si>
    <t>Petroleum refinery</t>
  </si>
  <si>
    <t>Figure 31 Manufacturing uptake of CCS and other emission reducing technologies and processes</t>
  </si>
  <si>
    <t>A50/G2: Manufacturing CCS and other emissions reduction technologies and processes uptake</t>
  </si>
  <si>
    <t>A40/G1.5: Manufacturing CCS and other emissions reduction technologies and processes uptake</t>
  </si>
  <si>
    <t>Iron and Steel (BF) CCS</t>
  </si>
  <si>
    <t>Iron and Steel (DRI) CCS</t>
  </si>
  <si>
    <t>Aluminium Inert Anodes</t>
  </si>
  <si>
    <t>Cement CCS</t>
  </si>
  <si>
    <t>Iron and Steel Bio Coke Material Substitution</t>
  </si>
  <si>
    <t>Cement Mat. Subst.</t>
  </si>
  <si>
    <t>Figure 32 Other Chemicals abatement technology and process uptake</t>
  </si>
  <si>
    <t>A50/G2: Other Chemicals abatement technology and process uptake</t>
  </si>
  <si>
    <t>A40/G1.5:  Other Chemicals abatement technology and process uptake</t>
  </si>
  <si>
    <t>Other Chemicals CCS</t>
  </si>
  <si>
    <t>Other Chemicals Catalyst Process Improvements</t>
  </si>
  <si>
    <t>Figure 33 Transport sector emissions by transport mode</t>
  </si>
  <si>
    <r>
      <t>Mt CO</t>
    </r>
    <r>
      <rPr>
        <vertAlign val="subscript"/>
        <sz val="11"/>
        <color theme="1"/>
        <rFont val="Aptos Narrow"/>
        <family val="2"/>
        <scheme val="minor"/>
      </rPr>
      <t>2</t>
    </r>
    <r>
      <rPr>
        <sz val="11"/>
        <color theme="1"/>
        <rFont val="Aptos Narrow"/>
        <family val="2"/>
        <scheme val="minor"/>
      </rPr>
      <t xml:space="preserve">-e </t>
    </r>
  </si>
  <si>
    <t>A50/G2: Domestic Transport Emissions by Subsector</t>
  </si>
  <si>
    <t>A40/G1.5: Domestic Transport Emissions by Subsector</t>
  </si>
  <si>
    <t>Aviation</t>
  </si>
  <si>
    <t>Shipping</t>
  </si>
  <si>
    <t>Other Transport</t>
  </si>
  <si>
    <t>Figure 34 Domestic transport energy consumption by fuel type</t>
  </si>
  <si>
    <t>A50/G2: Domestic Transport Energy Use</t>
  </si>
  <si>
    <t>A40/G1.5: Domestic Transport Energy Use</t>
  </si>
  <si>
    <t>Biofuels</t>
  </si>
  <si>
    <t>LPG</t>
  </si>
  <si>
    <t>Synthetic fuels</t>
  </si>
  <si>
    <t>Figure 35 Energy consumption in road transport by fuel type</t>
  </si>
  <si>
    <t>A50/G2: Road Transport Energy Use</t>
  </si>
  <si>
    <t>A40/G1.5: Road Transport Energy Use</t>
  </si>
  <si>
    <t>Figure 36 Fuel consumption in domestic aviation by fuel type</t>
  </si>
  <si>
    <t>A50/G2: Aviation Energy Use</t>
  </si>
  <si>
    <t>A40/G1.5: Aviation Energy Use</t>
  </si>
  <si>
    <t>Figure 37 Energy consumption in domestic rail by fuel type</t>
  </si>
  <si>
    <t>A50/G2: Rail Energy Use</t>
  </si>
  <si>
    <t>A40/G1.5: Rail Energy Use</t>
  </si>
  <si>
    <t xml:space="preserve">Figure 38 Built environment (residential and construction) growth </t>
  </si>
  <si>
    <t>Number of residential dwellings (millions)</t>
  </si>
  <si>
    <t>Growth in Built Environment</t>
  </si>
  <si>
    <t>Residential</t>
  </si>
  <si>
    <t>Commerical</t>
  </si>
  <si>
    <t>Figure 39 Built environment sector emissions</t>
  </si>
  <si>
    <t>A50/G2: Built Environment Emissions</t>
  </si>
  <si>
    <t>A40/G1.5: Built Environment Emissions</t>
  </si>
  <si>
    <t>Residential Scope 1</t>
  </si>
  <si>
    <t>Residential Scope 2</t>
  </si>
  <si>
    <t>Commercial Scope 1</t>
  </si>
  <si>
    <t>Commercial Scope 2</t>
  </si>
  <si>
    <t xml:space="preserve">Note: Scope 1 emissions results are generated by the AusTIMES based on the use of fossil fuels such as natural gas and oil. Conversely, scope 2 emissions are calculated manually using the electricity sector’s emissions intensity and buildings electricity consumption results produced by the model. </t>
  </si>
  <si>
    <t>Figure 40 Buidings energy consumption by fuel type</t>
  </si>
  <si>
    <t>A50/G2: Residential Buildings Energy Use</t>
  </si>
  <si>
    <t>A40/G1.5: Residential Buildings Energy Use</t>
  </si>
  <si>
    <t>A50/G2: Commercial Buildings Energy Use</t>
  </si>
  <si>
    <t>A40/G1.5: Commercial Buildings Energy Use</t>
  </si>
  <si>
    <t>Figure 41 Land and agriculture emissions by subsector</t>
  </si>
  <si>
    <t>A50/G2: Agriculture and Land Use Emissions</t>
  </si>
  <si>
    <t>A40/G1.5: Agriculture and Land Use Emissions</t>
  </si>
  <si>
    <t>Dairy</t>
  </si>
  <si>
    <t>Grains and other agriculture</t>
  </si>
  <si>
    <t>Other animals</t>
  </si>
  <si>
    <t>Sheep and cattle</t>
  </si>
  <si>
    <t xml:space="preserve"> LULUCF</t>
  </si>
  <si>
    <t>LULUCF</t>
  </si>
  <si>
    <t>Land seq. (Future)</t>
  </si>
  <si>
    <t>Figure 42 Agriculture emissions reductions technology and process uptake</t>
  </si>
  <si>
    <t>A50/G2: Agriculture emissions reduction technologies and processes uptake</t>
  </si>
  <si>
    <t>A40/G1.5: Agriculture emissions reduction technologies and processes uptake</t>
  </si>
  <si>
    <t>Other Animals Precision Agriculture</t>
  </si>
  <si>
    <t>Dairy Methane Mitigation</t>
  </si>
  <si>
    <t>Grains and Other Ag Methane Reduction Package</t>
  </si>
  <si>
    <t>Other Animals Methane Reduction Package</t>
  </si>
  <si>
    <t>Sheep and Cattle Methane Mitigation</t>
  </si>
  <si>
    <t>Published:</t>
  </si>
  <si>
    <t>4/09/2024</t>
  </si>
  <si>
    <t>Contact:</t>
  </si>
  <si>
    <t>Stuart Whitten</t>
  </si>
  <si>
    <t>stuart.whitten@csiro.au</t>
  </si>
  <si>
    <t>Licence:</t>
  </si>
  <si>
    <t>Creative Commons Attribution-Noncommercial 4.0 Licence</t>
  </si>
  <si>
    <t>Permalink:</t>
  </si>
  <si>
    <t>https://doi.org/10.25919/a033-e236</t>
  </si>
  <si>
    <t xml:space="preserve">Cite as: </t>
  </si>
  <si>
    <t xml:space="preserve">Verikios, G., Reedman, L., Green, D., Nolan, M., Lu, Y., Rodriguez, S., Murugesan, M., Havas, L. (2024). Data - Modelling Sectoral Pathways to Net Zero. V1. CSIRO. Data Collection. Https:///doi/org/10.25919/a033-e236 </t>
  </si>
  <si>
    <t xml:space="preserve">Rights: </t>
  </si>
  <si>
    <t>All Rights (including copyright) CSIRO 2024</t>
  </si>
  <si>
    <t>Category:</t>
  </si>
  <si>
    <t>Economic models and forecasting</t>
  </si>
  <si>
    <t xml:space="preserve">Keywords: </t>
  </si>
  <si>
    <t>Net zero, emissions, 2040, 2050, transition, pathways, decarbonisation, Australia, economy, sectoral pathways, industry</t>
  </si>
  <si>
    <t>CSIRO Report:</t>
  </si>
  <si>
    <t>Modelling sectoral pathways to net zero emissions - CSIRO</t>
  </si>
  <si>
    <t>CSIRO Repository:</t>
  </si>
  <si>
    <t>CSIRO Research Publications Repository - Publication</t>
  </si>
  <si>
    <t>A50/G2: Electricity Generation Energy</t>
  </si>
  <si>
    <t>A40/G1.5: Electricity Generation Energy</t>
  </si>
  <si>
    <t>Amendments:</t>
  </si>
  <si>
    <t>20240911: Fig 8, data update</t>
  </si>
  <si>
    <t>sum</t>
  </si>
  <si>
    <t>per cent renewable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</si>
</sst>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_-;\-* #,##0.0_-;_-* &quot;-&quot;??_-;_-@_-"/>
  </numFmts>
  <fonts count="21">
    <font>
      <sz val="11"/>
      <color theme="1"/>
      <name val="Aptos Narrow"/>
      <family val="2"/>
      <scheme val="minor"/>
    </font>
    <font>
      <sz val="11"/>
      <color theme="1"/>
      <name val="Arial"/>
      <family val="2"/>
    </font>
    <font>
      <b/>
      <sz val="16"/>
      <color theme="1"/>
      <name val="Aptos Narrow"/>
      <family val="2"/>
      <scheme val="minor"/>
    </font>
    <font>
      <b/>
      <vertAlign val="superscript"/>
      <sz val="16"/>
      <color theme="1"/>
      <name val="Aptos Narrow"/>
      <family val="2"/>
      <scheme val="minor"/>
    </font>
    <font>
      <sz val="11"/>
      <color rgb="FF000000"/>
      <name val="Calibri"/>
      <family val="2"/>
    </font>
    <font>
      <b/>
      <sz val="14"/>
      <color theme="1"/>
      <name val="Aptos Narrow"/>
      <family val="2"/>
      <scheme val="minor"/>
    </font>
    <font>
      <sz val="11"/>
      <color rgb="FFFF0000"/>
      <name val="Aptos Narrow"/>
      <family val="2"/>
      <scheme val="minor"/>
    </font>
    <font>
      <vertAlign val="superscript"/>
      <sz val="11"/>
      <color rgb="FF000000"/>
      <name val="Calibri"/>
      <family val="2"/>
    </font>
    <font>
      <vertAlign val="subscript"/>
      <sz val="11"/>
      <color theme="1"/>
      <name val="Aptos Narrow"/>
      <family val="2"/>
      <scheme val="minor"/>
    </font>
    <font>
      <u/>
      <sz val="11"/>
      <color theme="10"/>
      <name val="Aptos Narrow"/>
      <family val="2"/>
      <scheme val="minor"/>
    </font>
    <font>
      <sz val="11"/>
      <color theme="1"/>
      <name val="Aptos Narrow"/>
      <family val="2"/>
      <scheme val="minor"/>
    </font>
    <font>
      <b/>
      <sz val="11"/>
      <color theme="1"/>
      <name val="Aptos Narrow"/>
      <family val="2"/>
      <scheme val="minor"/>
    </font>
    <font>
      <sz val="11"/>
      <color rgb="FF000000"/>
      <name val="Aptos Narrow"/>
      <family val="2"/>
      <scheme val="minor"/>
    </font>
    <font>
      <sz val="12"/>
      <color theme="1"/>
      <name val="Aptos Narrow"/>
      <family val="2"/>
      <scheme val="minor"/>
    </font>
    <font>
      <sz val="10"/>
      <name val="Arial"/>
      <family val="2"/>
    </font>
    <font>
      <sz val="11"/>
      <color indexed="8"/>
      <name val="Calibri"/>
      <family val="2"/>
    </font>
    <font>
      <sz val="8"/>
      <color theme="1"/>
      <name val="Arial"/>
      <family val="2"/>
    </font>
    <font>
      <u/>
      <sz val="8"/>
      <name val="Arial"/>
      <family val="2"/>
    </font>
    <font>
      <sz val="11"/>
      <color theme="0"/>
      <name val="Aptos Display"/>
      <family val="2"/>
      <scheme val="major"/>
    </font>
    <font>
      <sz val="9"/>
      <color rgb="FF000000"/>
      <name val="Arial"/>
      <family val="2"/>
    </font>
    <font>
      <u/>
      <sz val="10"/>
      <color indexed="12"/>
      <name val="Geneva"/>
    </font>
  </fonts>
  <fills count="6">
    <fill>
      <patternFill patternType="none"/>
    </fill>
    <fill>
      <patternFill patternType="gray125"/>
    </fill>
    <fill>
      <patternFill patternType="solid">
        <fgColor theme="4"/>
      </patternFill>
    </fill>
    <fill>
      <patternFill patternType="solid">
        <fgColor theme="5"/>
      </patternFill>
    </fill>
    <fill>
      <patternFill patternType="solid">
        <fgColor rgb="FFB3E2F6"/>
        <bgColor indexed="64"/>
      </patternFill>
    </fill>
    <fill>
      <patternFill patternType="solid">
        <fgColor theme="0" tint="-4.9989318521683403E-2"/>
        <bgColor indexed="64"/>
      </patternFill>
    </fill>
  </fills>
  <borders count="2">
    <border>
      <left/>
      <right/>
      <top/>
      <bottom/>
      <diagonal/>
    </border>
    <border>
      <left style="medium">
        <color theme="0"/>
      </left>
      <right style="medium">
        <color theme="0"/>
      </right>
      <top style="medium">
        <color theme="0"/>
      </top>
      <bottom style="medium">
        <color theme="0"/>
      </bottom>
      <diagonal/>
    </border>
  </borders>
  <cellStyleXfs count="23">
    <xf numFmtId="0" fontId="0" fillId="0" borderId="0"/>
    <xf numFmtId="0" fontId="9" fillId="0" borderId="0" applyNumberFormat="0" applyFill="0" applyBorder="0" applyAlignment="0" applyProtection="0"/>
    <xf numFmtId="0" fontId="10" fillId="0" borderId="0"/>
    <xf numFmtId="43" fontId="10" fillId="0" borderId="0" applyFont="0" applyFill="0" applyBorder="0" applyAlignment="0" applyProtection="0"/>
    <xf numFmtId="0" fontId="14" fillId="0" borderId="0"/>
    <xf numFmtId="0" fontId="14" fillId="0" borderId="0"/>
    <xf numFmtId="9" fontId="14" fillId="0" borderId="0" applyFont="0" applyFill="0" applyBorder="0" applyAlignment="0" applyProtection="0"/>
    <xf numFmtId="0" fontId="14" fillId="0" borderId="0"/>
    <xf numFmtId="0" fontId="1" fillId="0" borderId="0"/>
    <xf numFmtId="43" fontId="15" fillId="0" borderId="0" applyFont="0" applyFill="0" applyBorder="0" applyAlignment="0" applyProtection="0"/>
    <xf numFmtId="43" fontId="10" fillId="0" borderId="0" applyFont="0" applyFill="0" applyBorder="0" applyAlignment="0" applyProtection="0"/>
    <xf numFmtId="0" fontId="12" fillId="0" borderId="0"/>
    <xf numFmtId="0" fontId="17" fillId="0" borderId="0" applyNumberFormat="0" applyFill="0" applyBorder="0" applyAlignment="0" applyProtection="0"/>
    <xf numFmtId="0" fontId="18" fillId="2" borderId="0" applyNumberFormat="0" applyBorder="0" applyAlignment="0" applyProtection="0"/>
    <xf numFmtId="0" fontId="18" fillId="3" borderId="0" applyNumberFormat="0" applyBorder="0" applyAlignment="0" applyProtection="0"/>
    <xf numFmtId="0" fontId="17" fillId="0" borderId="0" applyNumberFormat="0" applyFill="0" applyBorder="0" applyAlignment="0" applyProtection="0"/>
    <xf numFmtId="164" fontId="14" fillId="0" borderId="1" applyNumberFormat="0" applyAlignment="0">
      <alignment horizontal="center"/>
    </xf>
    <xf numFmtId="0" fontId="16" fillId="5" borderId="0" applyFill="0"/>
    <xf numFmtId="0" fontId="19" fillId="0" borderId="0"/>
    <xf numFmtId="0" fontId="19" fillId="0" borderId="0"/>
    <xf numFmtId="0" fontId="14" fillId="0" borderId="0"/>
    <xf numFmtId="0" fontId="20" fillId="0" borderId="0" applyNumberFormat="0" applyFill="0" applyBorder="0" applyAlignment="0" applyProtection="0">
      <alignment vertical="top"/>
      <protection locked="0"/>
    </xf>
    <xf numFmtId="0" fontId="13" fillId="0" borderId="0"/>
  </cellStyleXfs>
  <cellXfs count="10">
    <xf numFmtId="0" fontId="0" fillId="0" borderId="0" xfId="0"/>
    <xf numFmtId="0" fontId="2" fillId="0" borderId="0" xfId="0" applyFont="1"/>
    <xf numFmtId="0" fontId="4" fillId="0" borderId="0" xfId="0" applyFont="1"/>
    <xf numFmtId="0" fontId="5" fillId="0" borderId="0" xfId="0" applyFont="1"/>
    <xf numFmtId="0" fontId="6" fillId="0" borderId="0" xfId="0" applyFont="1"/>
    <xf numFmtId="0" fontId="7" fillId="0" borderId="0" xfId="0" applyFont="1"/>
    <xf numFmtId="15" fontId="0" fillId="0" borderId="0" xfId="0" quotePrefix="1" applyNumberFormat="1"/>
    <xf numFmtId="0" fontId="9" fillId="0" borderId="0" xfId="1"/>
    <xf numFmtId="1" fontId="0" fillId="0" borderId="0" xfId="0" applyNumberFormat="1"/>
    <xf numFmtId="0" fontId="11" fillId="4" borderId="0" xfId="0" applyFont="1" applyFill="1"/>
  </cellXfs>
  <cellStyles count="23">
    <cellStyle name="Accent1 2" xfId="13" xr:uid="{CCD4910E-8B93-40BA-BD92-3990235059C0}"/>
    <cellStyle name="Accent2 2" xfId="14" xr:uid="{8238EEF2-6421-438B-83CD-1BFC5FF3D21A}"/>
    <cellStyle name="CellNum" xfId="16" xr:uid="{FCCCDD5E-2AB1-4A76-AAB3-EE15AA87D3CA}"/>
    <cellStyle name="Comma 2" xfId="3" xr:uid="{36D7E578-FAB0-43FB-8857-6C199FFC49DB}"/>
    <cellStyle name="Comma 3" xfId="9" xr:uid="{086C3C28-3435-4210-868E-93A7A3E42C1D}"/>
    <cellStyle name="Comma 3 2" xfId="10" xr:uid="{9CBDE0E5-EF7D-4A55-9B33-D055A3080BB3}"/>
    <cellStyle name="Hyperlink" xfId="1" builtinId="8"/>
    <cellStyle name="Hyperlink 2" xfId="12" xr:uid="{DFCF64EF-1141-47C1-AD09-8A61F4715C95}"/>
    <cellStyle name="Hyperlink 2 2" xfId="15" xr:uid="{78B23776-37A7-4DB3-8EDC-623E63608A25}"/>
    <cellStyle name="Hyperlink 2 3" xfId="21" xr:uid="{85E51559-CE66-4E58-8F32-35D6EF39FCFC}"/>
    <cellStyle name="Normal" xfId="0" builtinId="0"/>
    <cellStyle name="Normal 2" xfId="2" xr:uid="{DB8EBBD1-7112-407C-913D-AD488E4369C8}"/>
    <cellStyle name="Normal 2 2" xfId="5" xr:uid="{F960C725-8080-432A-AD77-E66C3385677E}"/>
    <cellStyle name="Normal 2 2 2" xfId="8" xr:uid="{B88F4328-E5F0-4B5E-B3C0-08F543922F70}"/>
    <cellStyle name="Normal 2 3" xfId="11" xr:uid="{90B52999-1AFD-47D6-8747-EB727384440A}"/>
    <cellStyle name="Normal 3" xfId="18" xr:uid="{DD5B2295-A2E9-4B4B-8AFF-C02987B9AE76}"/>
    <cellStyle name="Normal 3 2" xfId="19" xr:uid="{9B9FF0E3-F0F2-40C6-8028-3E64F6EE3D31}"/>
    <cellStyle name="Normal 4" xfId="20" xr:uid="{DFF6E641-B079-4DC4-93C2-6F4B7769C4AA}"/>
    <cellStyle name="Normal 5" xfId="22" xr:uid="{826647CE-9FEB-48F4-B60A-B91441AB223C}"/>
    <cellStyle name="Normal 6" xfId="4" xr:uid="{5F0CDD95-738C-4622-83AE-238DC2E5BAF3}"/>
    <cellStyle name="Normal 6 2" xfId="7" xr:uid="{D1FE6DBD-3706-457A-8BA2-35BF51C93B73}"/>
    <cellStyle name="Notes" xfId="17" xr:uid="{CD5FE915-0DE1-4067-AD4D-AC0988C406AF}"/>
    <cellStyle name="Percent 2 5" xfId="6" xr:uid="{5680D5EA-BD20-4607-80D2-90709513375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6.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7.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8.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9.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0.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32.png"/></Relationships>
</file>

<file path=xl/drawings/_rels/drawing33.xml.rels><?xml version="1.0" encoding="UTF-8" standalone="yes"?>
<Relationships xmlns="http://schemas.openxmlformats.org/package/2006/relationships"><Relationship Id="rId1" Type="http://schemas.openxmlformats.org/officeDocument/2006/relationships/image" Target="../media/image33.png"/></Relationships>
</file>

<file path=xl/drawings/_rels/drawing34.xml.rels><?xml version="1.0" encoding="UTF-8" standalone="yes"?>
<Relationships xmlns="http://schemas.openxmlformats.org/package/2006/relationships"><Relationship Id="rId1" Type="http://schemas.openxmlformats.org/officeDocument/2006/relationships/image" Target="../media/image34.png"/></Relationships>
</file>

<file path=xl/drawings/_rels/drawing35.xml.rels><?xml version="1.0" encoding="UTF-8" standalone="yes"?>
<Relationships xmlns="http://schemas.openxmlformats.org/package/2006/relationships"><Relationship Id="rId1" Type="http://schemas.openxmlformats.org/officeDocument/2006/relationships/image" Target="../media/image35.png"/></Relationships>
</file>

<file path=xl/drawings/_rels/drawing36.xml.rels><?xml version="1.0" encoding="UTF-8" standalone="yes"?>
<Relationships xmlns="http://schemas.openxmlformats.org/package/2006/relationships"><Relationship Id="rId1" Type="http://schemas.openxmlformats.org/officeDocument/2006/relationships/image" Target="../media/image3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12</xdr:col>
      <xdr:colOff>209550</xdr:colOff>
      <xdr:row>6</xdr:row>
      <xdr:rowOff>19050</xdr:rowOff>
    </xdr:to>
    <xdr:pic>
      <xdr:nvPicPr>
        <xdr:cNvPr id="3" name="Picture 2">
          <a:extLst>
            <a:ext uri="{FF2B5EF4-FFF2-40B4-BE49-F238E27FC236}">
              <a16:creationId xmlns:a16="http://schemas.microsoft.com/office/drawing/2014/main" id="{E8C6EA27-45C2-44A6-80E6-E91DC4A272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65760"/>
          <a:ext cx="7528560" cy="754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80010</xdr:colOff>
      <xdr:row>17</xdr:row>
      <xdr:rowOff>28575</xdr:rowOff>
    </xdr:from>
    <xdr:to>
      <xdr:col>9</xdr:col>
      <xdr:colOff>41678</xdr:colOff>
      <xdr:row>32</xdr:row>
      <xdr:rowOff>49389</xdr:rowOff>
    </xdr:to>
    <xdr:pic>
      <xdr:nvPicPr>
        <xdr:cNvPr id="3" name="Picture 2">
          <a:extLst>
            <a:ext uri="{FF2B5EF4-FFF2-40B4-BE49-F238E27FC236}">
              <a16:creationId xmlns:a16="http://schemas.microsoft.com/office/drawing/2014/main" id="{D6BC46E7-79B5-8168-0606-79D9798DFE15}"/>
            </a:ext>
          </a:extLst>
        </xdr:cNvPr>
        <xdr:cNvPicPr>
          <a:picLocks noChangeAspect="1"/>
        </xdr:cNvPicPr>
      </xdr:nvPicPr>
      <xdr:blipFill>
        <a:blip xmlns:r="http://schemas.openxmlformats.org/officeDocument/2006/relationships" r:embed="rId1"/>
        <a:stretch>
          <a:fillRect/>
        </a:stretch>
      </xdr:blipFill>
      <xdr:spPr>
        <a:xfrm>
          <a:off x="80010" y="3343275"/>
          <a:ext cx="6067193" cy="287831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60960</xdr:colOff>
      <xdr:row>11</xdr:row>
      <xdr:rowOff>0</xdr:rowOff>
    </xdr:from>
    <xdr:to>
      <xdr:col>10</xdr:col>
      <xdr:colOff>523</xdr:colOff>
      <xdr:row>25</xdr:row>
      <xdr:rowOff>109959</xdr:rowOff>
    </xdr:to>
    <xdr:pic>
      <xdr:nvPicPr>
        <xdr:cNvPr id="4" name="Picture 3">
          <a:extLst>
            <a:ext uri="{FF2B5EF4-FFF2-40B4-BE49-F238E27FC236}">
              <a16:creationId xmlns:a16="http://schemas.microsoft.com/office/drawing/2014/main" id="{FAAD7A23-722D-B577-B2F0-AA9EF1B86F8E}"/>
            </a:ext>
          </a:extLst>
        </xdr:cNvPr>
        <xdr:cNvPicPr>
          <a:picLocks noChangeAspect="1"/>
        </xdr:cNvPicPr>
      </xdr:nvPicPr>
      <xdr:blipFill>
        <a:blip xmlns:r="http://schemas.openxmlformats.org/officeDocument/2006/relationships" r:embed="rId1"/>
        <a:stretch>
          <a:fillRect/>
        </a:stretch>
      </xdr:blipFill>
      <xdr:spPr>
        <a:xfrm>
          <a:off x="60960" y="2095500"/>
          <a:ext cx="6035563" cy="267027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68580</xdr:colOff>
      <xdr:row>16</xdr:row>
      <xdr:rowOff>0</xdr:rowOff>
    </xdr:from>
    <xdr:to>
      <xdr:col>10</xdr:col>
      <xdr:colOff>93494</xdr:colOff>
      <xdr:row>30</xdr:row>
      <xdr:rowOff>128249</xdr:rowOff>
    </xdr:to>
    <xdr:pic>
      <xdr:nvPicPr>
        <xdr:cNvPr id="3" name="Picture 2">
          <a:extLst>
            <a:ext uri="{FF2B5EF4-FFF2-40B4-BE49-F238E27FC236}">
              <a16:creationId xmlns:a16="http://schemas.microsoft.com/office/drawing/2014/main" id="{DDD1D5E5-C8AC-FD3D-A737-0C7024432542}"/>
            </a:ext>
          </a:extLst>
        </xdr:cNvPr>
        <xdr:cNvPicPr>
          <a:picLocks noChangeAspect="1"/>
        </xdr:cNvPicPr>
      </xdr:nvPicPr>
      <xdr:blipFill>
        <a:blip xmlns:r="http://schemas.openxmlformats.org/officeDocument/2006/relationships" r:embed="rId1"/>
        <a:stretch>
          <a:fillRect/>
        </a:stretch>
      </xdr:blipFill>
      <xdr:spPr>
        <a:xfrm>
          <a:off x="68580" y="3009900"/>
          <a:ext cx="6120914" cy="268856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99060</xdr:colOff>
      <xdr:row>13</xdr:row>
      <xdr:rowOff>0</xdr:rowOff>
    </xdr:from>
    <xdr:to>
      <xdr:col>9</xdr:col>
      <xdr:colOff>223034</xdr:colOff>
      <xdr:row>29</xdr:row>
      <xdr:rowOff>12447</xdr:rowOff>
    </xdr:to>
    <xdr:pic>
      <xdr:nvPicPr>
        <xdr:cNvPr id="2" name="Picture 1">
          <a:extLst>
            <a:ext uri="{FF2B5EF4-FFF2-40B4-BE49-F238E27FC236}">
              <a16:creationId xmlns:a16="http://schemas.microsoft.com/office/drawing/2014/main" id="{35AC843A-9800-C30A-8866-EFF541179BEA}"/>
            </a:ext>
          </a:extLst>
        </xdr:cNvPr>
        <xdr:cNvPicPr>
          <a:picLocks noChangeAspect="1"/>
        </xdr:cNvPicPr>
      </xdr:nvPicPr>
      <xdr:blipFill>
        <a:blip xmlns:r="http://schemas.openxmlformats.org/officeDocument/2006/relationships" r:embed="rId1"/>
        <a:stretch>
          <a:fillRect/>
        </a:stretch>
      </xdr:blipFill>
      <xdr:spPr>
        <a:xfrm>
          <a:off x="99060" y="2461260"/>
          <a:ext cx="6120914" cy="293852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10</xdr:col>
      <xdr:colOff>12065</xdr:colOff>
      <xdr:row>28</xdr:row>
      <xdr:rowOff>36195</xdr:rowOff>
    </xdr:to>
    <xdr:pic>
      <xdr:nvPicPr>
        <xdr:cNvPr id="2" name="Picture 1" descr="A graph of different colored bars&#10;&#10;Description automatically generated with medium confidence">
          <a:extLst>
            <a:ext uri="{FF2B5EF4-FFF2-40B4-BE49-F238E27FC236}">
              <a16:creationId xmlns:a16="http://schemas.microsoft.com/office/drawing/2014/main" id="{C76422A5-0921-4716-D539-85784E169D33}"/>
            </a:ext>
          </a:extLst>
        </xdr:cNvPr>
        <xdr:cNvPicPr>
          <a:picLocks noChangeAspect="1"/>
        </xdr:cNvPicPr>
      </xdr:nvPicPr>
      <xdr:blipFill>
        <a:blip xmlns:r="http://schemas.openxmlformats.org/officeDocument/2006/relationships" r:embed="rId1"/>
        <a:stretch>
          <a:fillRect/>
        </a:stretch>
      </xdr:blipFill>
      <xdr:spPr>
        <a:xfrm>
          <a:off x="0" y="2644140"/>
          <a:ext cx="6108065" cy="25965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95884</xdr:colOff>
      <xdr:row>10</xdr:row>
      <xdr:rowOff>104775</xdr:rowOff>
    </xdr:from>
    <xdr:to>
      <xdr:col>15</xdr:col>
      <xdr:colOff>75407</xdr:colOff>
      <xdr:row>33</xdr:row>
      <xdr:rowOff>95250</xdr:rowOff>
    </xdr:to>
    <xdr:pic>
      <xdr:nvPicPr>
        <xdr:cNvPr id="2" name="Picture 1" descr="A graph with a line&#10;&#10;Description automatically generated">
          <a:extLst>
            <a:ext uri="{FF2B5EF4-FFF2-40B4-BE49-F238E27FC236}">
              <a16:creationId xmlns:a16="http://schemas.microsoft.com/office/drawing/2014/main" id="{F96F3FB7-FC8C-A0CE-90A6-BA01541B2649}"/>
            </a:ext>
          </a:extLst>
        </xdr:cNvPr>
        <xdr:cNvPicPr>
          <a:picLocks noChangeAspect="1"/>
        </xdr:cNvPicPr>
      </xdr:nvPicPr>
      <xdr:blipFill>
        <a:blip xmlns:r="http://schemas.openxmlformats.org/officeDocument/2006/relationships" r:embed="rId1"/>
        <a:stretch>
          <a:fillRect/>
        </a:stretch>
      </xdr:blipFill>
      <xdr:spPr>
        <a:xfrm>
          <a:off x="95884" y="2028825"/>
          <a:ext cx="9123523" cy="41529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60960</xdr:colOff>
      <xdr:row>14</xdr:row>
      <xdr:rowOff>0</xdr:rowOff>
    </xdr:from>
    <xdr:to>
      <xdr:col>10</xdr:col>
      <xdr:colOff>64410</xdr:colOff>
      <xdr:row>26</xdr:row>
      <xdr:rowOff>125042</xdr:rowOff>
    </xdr:to>
    <xdr:pic>
      <xdr:nvPicPr>
        <xdr:cNvPr id="2" name="Picture 1">
          <a:extLst>
            <a:ext uri="{FF2B5EF4-FFF2-40B4-BE49-F238E27FC236}">
              <a16:creationId xmlns:a16="http://schemas.microsoft.com/office/drawing/2014/main" id="{7C0C93F7-6F5A-10FE-C206-031E89C81300}"/>
            </a:ext>
          </a:extLst>
        </xdr:cNvPr>
        <xdr:cNvPicPr>
          <a:picLocks noChangeAspect="1"/>
        </xdr:cNvPicPr>
      </xdr:nvPicPr>
      <xdr:blipFill>
        <a:blip xmlns:r="http://schemas.openxmlformats.org/officeDocument/2006/relationships" r:embed="rId1"/>
        <a:stretch>
          <a:fillRect/>
        </a:stretch>
      </xdr:blipFill>
      <xdr:spPr>
        <a:xfrm>
          <a:off x="60960" y="2606040"/>
          <a:ext cx="6102625" cy="232277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60960</xdr:colOff>
      <xdr:row>13</xdr:row>
      <xdr:rowOff>0</xdr:rowOff>
    </xdr:from>
    <xdr:to>
      <xdr:col>10</xdr:col>
      <xdr:colOff>83588</xdr:colOff>
      <xdr:row>27</xdr:row>
      <xdr:rowOff>73380</xdr:rowOff>
    </xdr:to>
    <xdr:pic>
      <xdr:nvPicPr>
        <xdr:cNvPr id="3" name="Picture 2">
          <a:extLst>
            <a:ext uri="{FF2B5EF4-FFF2-40B4-BE49-F238E27FC236}">
              <a16:creationId xmlns:a16="http://schemas.microsoft.com/office/drawing/2014/main" id="{AB2463C6-954C-3A43-18B4-91EEF90DB9C3}"/>
            </a:ext>
          </a:extLst>
        </xdr:cNvPr>
        <xdr:cNvPicPr>
          <a:picLocks noChangeAspect="1"/>
        </xdr:cNvPicPr>
      </xdr:nvPicPr>
      <xdr:blipFill>
        <a:blip xmlns:r="http://schemas.openxmlformats.org/officeDocument/2006/relationships" r:embed="rId1"/>
        <a:stretch>
          <a:fillRect/>
        </a:stretch>
      </xdr:blipFill>
      <xdr:spPr>
        <a:xfrm>
          <a:off x="60960" y="2423160"/>
          <a:ext cx="6118628" cy="26337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60960</xdr:colOff>
      <xdr:row>11</xdr:row>
      <xdr:rowOff>0</xdr:rowOff>
    </xdr:from>
    <xdr:to>
      <xdr:col>8</xdr:col>
      <xdr:colOff>201698</xdr:colOff>
      <xdr:row>24</xdr:row>
      <xdr:rowOff>206</xdr:rowOff>
    </xdr:to>
    <xdr:pic>
      <xdr:nvPicPr>
        <xdr:cNvPr id="2" name="Picture 1">
          <a:extLst>
            <a:ext uri="{FF2B5EF4-FFF2-40B4-BE49-F238E27FC236}">
              <a16:creationId xmlns:a16="http://schemas.microsoft.com/office/drawing/2014/main" id="{9F7BC997-6295-DB12-63B0-EE3F7B53983B}"/>
            </a:ext>
          </a:extLst>
        </xdr:cNvPr>
        <xdr:cNvPicPr>
          <a:picLocks noChangeAspect="1"/>
        </xdr:cNvPicPr>
      </xdr:nvPicPr>
      <xdr:blipFill>
        <a:blip xmlns:r="http://schemas.openxmlformats.org/officeDocument/2006/relationships" r:embed="rId1"/>
        <a:stretch>
          <a:fillRect/>
        </a:stretch>
      </xdr:blipFill>
      <xdr:spPr>
        <a:xfrm>
          <a:off x="60960" y="2110740"/>
          <a:ext cx="6114818" cy="237764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60960</xdr:colOff>
      <xdr:row>18</xdr:row>
      <xdr:rowOff>0</xdr:rowOff>
    </xdr:from>
    <xdr:to>
      <xdr:col>8</xdr:col>
      <xdr:colOff>548005</xdr:colOff>
      <xdr:row>32</xdr:row>
      <xdr:rowOff>67945</xdr:rowOff>
    </xdr:to>
    <xdr:pic>
      <xdr:nvPicPr>
        <xdr:cNvPr id="2" name="Picture 1" descr="A graph of different colored bars&#10;&#10;Description automatically generated with medium confidence">
          <a:extLst>
            <a:ext uri="{FF2B5EF4-FFF2-40B4-BE49-F238E27FC236}">
              <a16:creationId xmlns:a16="http://schemas.microsoft.com/office/drawing/2014/main" id="{B4E1A436-A3AD-E65D-3703-20A86BC6649C}"/>
            </a:ext>
          </a:extLst>
        </xdr:cNvPr>
        <xdr:cNvPicPr>
          <a:picLocks noChangeAspect="1"/>
        </xdr:cNvPicPr>
      </xdr:nvPicPr>
      <xdr:blipFill>
        <a:blip xmlns:r="http://schemas.openxmlformats.org/officeDocument/2006/relationships" r:embed="rId1"/>
        <a:stretch>
          <a:fillRect/>
        </a:stretch>
      </xdr:blipFill>
      <xdr:spPr>
        <a:xfrm>
          <a:off x="60960" y="3375660"/>
          <a:ext cx="6118225" cy="262826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99060</xdr:colOff>
      <xdr:row>13</xdr:row>
      <xdr:rowOff>0</xdr:rowOff>
    </xdr:from>
    <xdr:to>
      <xdr:col>10</xdr:col>
      <xdr:colOff>117878</xdr:colOff>
      <xdr:row>30</xdr:row>
      <xdr:rowOff>91717</xdr:rowOff>
    </xdr:to>
    <xdr:pic>
      <xdr:nvPicPr>
        <xdr:cNvPr id="6" name="Picture 5">
          <a:extLst>
            <a:ext uri="{FF2B5EF4-FFF2-40B4-BE49-F238E27FC236}">
              <a16:creationId xmlns:a16="http://schemas.microsoft.com/office/drawing/2014/main" id="{A1C989F3-240F-4EF3-3E7C-7DCCE59DE7D2}"/>
            </a:ext>
          </a:extLst>
        </xdr:cNvPr>
        <xdr:cNvPicPr>
          <a:picLocks noChangeAspect="1"/>
        </xdr:cNvPicPr>
      </xdr:nvPicPr>
      <xdr:blipFill>
        <a:blip xmlns:r="http://schemas.openxmlformats.org/officeDocument/2006/relationships" r:embed="rId1"/>
        <a:stretch>
          <a:fillRect/>
        </a:stretch>
      </xdr:blipFill>
      <xdr:spPr>
        <a:xfrm>
          <a:off x="99060" y="2491740"/>
          <a:ext cx="6114818" cy="320067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60960</xdr:colOff>
      <xdr:row>21</xdr:row>
      <xdr:rowOff>0</xdr:rowOff>
    </xdr:from>
    <xdr:to>
      <xdr:col>10</xdr:col>
      <xdr:colOff>85874</xdr:colOff>
      <xdr:row>41</xdr:row>
      <xdr:rowOff>122248</xdr:rowOff>
    </xdr:to>
    <xdr:pic>
      <xdr:nvPicPr>
        <xdr:cNvPr id="2" name="Picture 1">
          <a:extLst>
            <a:ext uri="{FF2B5EF4-FFF2-40B4-BE49-F238E27FC236}">
              <a16:creationId xmlns:a16="http://schemas.microsoft.com/office/drawing/2014/main" id="{729C2036-1BCF-6D6A-1F20-AF84EBDA2790}"/>
            </a:ext>
          </a:extLst>
        </xdr:cNvPr>
        <xdr:cNvPicPr>
          <a:picLocks noChangeAspect="1"/>
        </xdr:cNvPicPr>
      </xdr:nvPicPr>
      <xdr:blipFill>
        <a:blip xmlns:r="http://schemas.openxmlformats.org/officeDocument/2006/relationships" r:embed="rId1"/>
        <a:stretch>
          <a:fillRect/>
        </a:stretch>
      </xdr:blipFill>
      <xdr:spPr>
        <a:xfrm>
          <a:off x="60960" y="3924300"/>
          <a:ext cx="6120914" cy="377984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60960</xdr:colOff>
      <xdr:row>15</xdr:row>
      <xdr:rowOff>0</xdr:rowOff>
    </xdr:from>
    <xdr:to>
      <xdr:col>10</xdr:col>
      <xdr:colOff>79778</xdr:colOff>
      <xdr:row>29</xdr:row>
      <xdr:rowOff>30705</xdr:rowOff>
    </xdr:to>
    <xdr:pic>
      <xdr:nvPicPr>
        <xdr:cNvPr id="4" name="Picture 3">
          <a:extLst>
            <a:ext uri="{FF2B5EF4-FFF2-40B4-BE49-F238E27FC236}">
              <a16:creationId xmlns:a16="http://schemas.microsoft.com/office/drawing/2014/main" id="{C3C8E03E-CAED-1676-4D1D-CC932A6B3B8D}"/>
            </a:ext>
          </a:extLst>
        </xdr:cNvPr>
        <xdr:cNvPicPr>
          <a:picLocks noChangeAspect="1"/>
        </xdr:cNvPicPr>
      </xdr:nvPicPr>
      <xdr:blipFill>
        <a:blip xmlns:r="http://schemas.openxmlformats.org/officeDocument/2006/relationships" r:embed="rId1"/>
        <a:stretch>
          <a:fillRect/>
        </a:stretch>
      </xdr:blipFill>
      <xdr:spPr>
        <a:xfrm>
          <a:off x="60960" y="2827020"/>
          <a:ext cx="6114818" cy="259102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60960</xdr:colOff>
      <xdr:row>16</xdr:row>
      <xdr:rowOff>0</xdr:rowOff>
    </xdr:from>
    <xdr:to>
      <xdr:col>10</xdr:col>
      <xdr:colOff>81915</xdr:colOff>
      <xdr:row>32</xdr:row>
      <xdr:rowOff>76200</xdr:rowOff>
    </xdr:to>
    <xdr:pic>
      <xdr:nvPicPr>
        <xdr:cNvPr id="2" name="Picture 1" descr="A graph of different colored bars&#10;&#10;Description automatically generated with medium confidence">
          <a:extLst>
            <a:ext uri="{FF2B5EF4-FFF2-40B4-BE49-F238E27FC236}">
              <a16:creationId xmlns:a16="http://schemas.microsoft.com/office/drawing/2014/main" id="{543BABA0-ED22-1BBB-8FE6-3674959D5C3A}"/>
            </a:ext>
          </a:extLst>
        </xdr:cNvPr>
        <xdr:cNvPicPr>
          <a:picLocks noChangeAspect="1"/>
        </xdr:cNvPicPr>
      </xdr:nvPicPr>
      <xdr:blipFill>
        <a:blip xmlns:r="http://schemas.openxmlformats.org/officeDocument/2006/relationships" r:embed="rId1"/>
        <a:stretch>
          <a:fillRect/>
        </a:stretch>
      </xdr:blipFill>
      <xdr:spPr>
        <a:xfrm>
          <a:off x="60960" y="3025140"/>
          <a:ext cx="6116955" cy="300228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76200</xdr:colOff>
      <xdr:row>12</xdr:row>
      <xdr:rowOff>0</xdr:rowOff>
    </xdr:from>
    <xdr:to>
      <xdr:col>10</xdr:col>
      <xdr:colOff>88265</xdr:colOff>
      <xdr:row>25</xdr:row>
      <xdr:rowOff>27305</xdr:rowOff>
    </xdr:to>
    <xdr:pic>
      <xdr:nvPicPr>
        <xdr:cNvPr id="2" name="Picture 1" descr="A graph of growth and growth&#10;&#10;Description automatically generated with medium confidence">
          <a:extLst>
            <a:ext uri="{FF2B5EF4-FFF2-40B4-BE49-F238E27FC236}">
              <a16:creationId xmlns:a16="http://schemas.microsoft.com/office/drawing/2014/main" id="{8C6D0EA2-5069-81E6-58A5-6AF20F148A88}"/>
            </a:ext>
          </a:extLst>
        </xdr:cNvPr>
        <xdr:cNvPicPr>
          <a:picLocks noChangeAspect="1"/>
        </xdr:cNvPicPr>
      </xdr:nvPicPr>
      <xdr:blipFill>
        <a:blip xmlns:r="http://schemas.openxmlformats.org/officeDocument/2006/relationships" r:embed="rId1"/>
        <a:stretch>
          <a:fillRect/>
        </a:stretch>
      </xdr:blipFill>
      <xdr:spPr>
        <a:xfrm>
          <a:off x="76200" y="2293620"/>
          <a:ext cx="6108065" cy="240474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60960</xdr:colOff>
      <xdr:row>12</xdr:row>
      <xdr:rowOff>0</xdr:rowOff>
    </xdr:from>
    <xdr:to>
      <xdr:col>10</xdr:col>
      <xdr:colOff>71395</xdr:colOff>
      <xdr:row>26</xdr:row>
      <xdr:rowOff>18512</xdr:rowOff>
    </xdr:to>
    <xdr:pic>
      <xdr:nvPicPr>
        <xdr:cNvPr id="2" name="Picture 1">
          <a:extLst>
            <a:ext uri="{FF2B5EF4-FFF2-40B4-BE49-F238E27FC236}">
              <a16:creationId xmlns:a16="http://schemas.microsoft.com/office/drawing/2014/main" id="{0DE6A294-E816-640E-00C7-229CA61E058E}"/>
            </a:ext>
          </a:extLst>
        </xdr:cNvPr>
        <xdr:cNvPicPr>
          <a:picLocks noChangeAspect="1"/>
        </xdr:cNvPicPr>
      </xdr:nvPicPr>
      <xdr:blipFill>
        <a:blip xmlns:r="http://schemas.openxmlformats.org/officeDocument/2006/relationships" r:embed="rId1"/>
        <a:stretch>
          <a:fillRect/>
        </a:stretch>
      </xdr:blipFill>
      <xdr:spPr>
        <a:xfrm>
          <a:off x="60960" y="2278380"/>
          <a:ext cx="6106435" cy="2578832"/>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83820</xdr:colOff>
      <xdr:row>15</xdr:row>
      <xdr:rowOff>0</xdr:rowOff>
    </xdr:from>
    <xdr:to>
      <xdr:col>10</xdr:col>
      <xdr:colOff>108734</xdr:colOff>
      <xdr:row>28</xdr:row>
      <xdr:rowOff>146523</xdr:rowOff>
    </xdr:to>
    <xdr:pic>
      <xdr:nvPicPr>
        <xdr:cNvPr id="2" name="Picture 1">
          <a:extLst>
            <a:ext uri="{FF2B5EF4-FFF2-40B4-BE49-F238E27FC236}">
              <a16:creationId xmlns:a16="http://schemas.microsoft.com/office/drawing/2014/main" id="{2629A3D3-E683-510E-C3A9-5E1D16B69190}"/>
            </a:ext>
          </a:extLst>
        </xdr:cNvPr>
        <xdr:cNvPicPr>
          <a:picLocks noChangeAspect="1"/>
        </xdr:cNvPicPr>
      </xdr:nvPicPr>
      <xdr:blipFill>
        <a:blip xmlns:r="http://schemas.openxmlformats.org/officeDocument/2006/relationships" r:embed="rId1"/>
        <a:stretch>
          <a:fillRect/>
        </a:stretch>
      </xdr:blipFill>
      <xdr:spPr>
        <a:xfrm>
          <a:off x="83820" y="2827020"/>
          <a:ext cx="6120914" cy="2523963"/>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60960</xdr:colOff>
      <xdr:row>14</xdr:row>
      <xdr:rowOff>0</xdr:rowOff>
    </xdr:from>
    <xdr:to>
      <xdr:col>10</xdr:col>
      <xdr:colOff>79778</xdr:colOff>
      <xdr:row>28</xdr:row>
      <xdr:rowOff>170925</xdr:rowOff>
    </xdr:to>
    <xdr:pic>
      <xdr:nvPicPr>
        <xdr:cNvPr id="3" name="Picture 2">
          <a:extLst>
            <a:ext uri="{FF2B5EF4-FFF2-40B4-BE49-F238E27FC236}">
              <a16:creationId xmlns:a16="http://schemas.microsoft.com/office/drawing/2014/main" id="{9D7ECC39-AD41-665D-BA82-6FDDE0D92A8E}"/>
            </a:ext>
          </a:extLst>
        </xdr:cNvPr>
        <xdr:cNvPicPr>
          <a:picLocks noChangeAspect="1"/>
        </xdr:cNvPicPr>
      </xdr:nvPicPr>
      <xdr:blipFill>
        <a:blip xmlns:r="http://schemas.openxmlformats.org/officeDocument/2006/relationships" r:embed="rId1"/>
        <a:stretch>
          <a:fillRect/>
        </a:stretch>
      </xdr:blipFill>
      <xdr:spPr>
        <a:xfrm>
          <a:off x="60960" y="2659380"/>
          <a:ext cx="6114818" cy="273124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60960</xdr:colOff>
      <xdr:row>18</xdr:row>
      <xdr:rowOff>0</xdr:rowOff>
    </xdr:from>
    <xdr:to>
      <xdr:col>10</xdr:col>
      <xdr:colOff>79778</xdr:colOff>
      <xdr:row>34</xdr:row>
      <xdr:rowOff>36833</xdr:rowOff>
    </xdr:to>
    <xdr:pic>
      <xdr:nvPicPr>
        <xdr:cNvPr id="4" name="Picture 3">
          <a:extLst>
            <a:ext uri="{FF2B5EF4-FFF2-40B4-BE49-F238E27FC236}">
              <a16:creationId xmlns:a16="http://schemas.microsoft.com/office/drawing/2014/main" id="{5FB36BF6-9569-48E1-6C6F-BAC854BE5F74}"/>
            </a:ext>
          </a:extLst>
        </xdr:cNvPr>
        <xdr:cNvPicPr>
          <a:picLocks noChangeAspect="1"/>
        </xdr:cNvPicPr>
      </xdr:nvPicPr>
      <xdr:blipFill>
        <a:blip xmlns:r="http://schemas.openxmlformats.org/officeDocument/2006/relationships" r:embed="rId1"/>
        <a:stretch>
          <a:fillRect/>
        </a:stretch>
      </xdr:blipFill>
      <xdr:spPr>
        <a:xfrm>
          <a:off x="60960" y="3390900"/>
          <a:ext cx="6114818" cy="2962913"/>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60960</xdr:colOff>
      <xdr:row>14</xdr:row>
      <xdr:rowOff>0</xdr:rowOff>
    </xdr:from>
    <xdr:to>
      <xdr:col>10</xdr:col>
      <xdr:colOff>73681</xdr:colOff>
      <xdr:row>29</xdr:row>
      <xdr:rowOff>128265</xdr:rowOff>
    </xdr:to>
    <xdr:pic>
      <xdr:nvPicPr>
        <xdr:cNvPr id="2" name="Picture 1">
          <a:extLst>
            <a:ext uri="{FF2B5EF4-FFF2-40B4-BE49-F238E27FC236}">
              <a16:creationId xmlns:a16="http://schemas.microsoft.com/office/drawing/2014/main" id="{19CBDE79-CFF8-43AA-D757-F2B66BACF97A}"/>
            </a:ext>
          </a:extLst>
        </xdr:cNvPr>
        <xdr:cNvPicPr>
          <a:picLocks noChangeAspect="1"/>
        </xdr:cNvPicPr>
      </xdr:nvPicPr>
      <xdr:blipFill>
        <a:blip xmlns:r="http://schemas.openxmlformats.org/officeDocument/2006/relationships" r:embed="rId1"/>
        <a:stretch>
          <a:fillRect/>
        </a:stretch>
      </xdr:blipFill>
      <xdr:spPr>
        <a:xfrm>
          <a:off x="60960" y="2644140"/>
          <a:ext cx="6108721" cy="287146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60960</xdr:colOff>
      <xdr:row>13</xdr:row>
      <xdr:rowOff>0</xdr:rowOff>
    </xdr:from>
    <xdr:to>
      <xdr:col>9</xdr:col>
      <xdr:colOff>361718</xdr:colOff>
      <xdr:row>27</xdr:row>
      <xdr:rowOff>134346</xdr:rowOff>
    </xdr:to>
    <xdr:pic>
      <xdr:nvPicPr>
        <xdr:cNvPr id="2" name="Picture 1">
          <a:extLst>
            <a:ext uri="{FF2B5EF4-FFF2-40B4-BE49-F238E27FC236}">
              <a16:creationId xmlns:a16="http://schemas.microsoft.com/office/drawing/2014/main" id="{EE4417A3-3575-6944-7826-1755777F29B0}"/>
            </a:ext>
          </a:extLst>
        </xdr:cNvPr>
        <xdr:cNvPicPr>
          <a:picLocks noChangeAspect="1"/>
        </xdr:cNvPicPr>
      </xdr:nvPicPr>
      <xdr:blipFill>
        <a:blip xmlns:r="http://schemas.openxmlformats.org/officeDocument/2006/relationships" r:embed="rId1"/>
        <a:stretch>
          <a:fillRect/>
        </a:stretch>
      </xdr:blipFill>
      <xdr:spPr>
        <a:xfrm>
          <a:off x="60960" y="2461260"/>
          <a:ext cx="6114818" cy="2694666"/>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17</xdr:row>
      <xdr:rowOff>0</xdr:rowOff>
    </xdr:from>
    <xdr:to>
      <xdr:col>10</xdr:col>
      <xdr:colOff>12721</xdr:colOff>
      <xdr:row>30</xdr:row>
      <xdr:rowOff>177005</xdr:rowOff>
    </xdr:to>
    <xdr:pic>
      <xdr:nvPicPr>
        <xdr:cNvPr id="2" name="Picture 1">
          <a:extLst>
            <a:ext uri="{FF2B5EF4-FFF2-40B4-BE49-F238E27FC236}">
              <a16:creationId xmlns:a16="http://schemas.microsoft.com/office/drawing/2014/main" id="{0D212138-37DC-30C1-B6D0-5329361186DC}"/>
            </a:ext>
          </a:extLst>
        </xdr:cNvPr>
        <xdr:cNvPicPr>
          <a:picLocks noChangeAspect="1"/>
        </xdr:cNvPicPr>
      </xdr:nvPicPr>
      <xdr:blipFill>
        <a:blip xmlns:r="http://schemas.openxmlformats.org/officeDocument/2006/relationships" r:embed="rId1"/>
        <a:stretch>
          <a:fillRect/>
        </a:stretch>
      </xdr:blipFill>
      <xdr:spPr>
        <a:xfrm>
          <a:off x="0" y="3558540"/>
          <a:ext cx="6108721" cy="255444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60960</xdr:colOff>
      <xdr:row>19</xdr:row>
      <xdr:rowOff>0</xdr:rowOff>
    </xdr:from>
    <xdr:to>
      <xdr:col>10</xdr:col>
      <xdr:colOff>79778</xdr:colOff>
      <xdr:row>35</xdr:row>
      <xdr:rowOff>164860</xdr:rowOff>
    </xdr:to>
    <xdr:pic>
      <xdr:nvPicPr>
        <xdr:cNvPr id="2" name="Picture 1">
          <a:extLst>
            <a:ext uri="{FF2B5EF4-FFF2-40B4-BE49-F238E27FC236}">
              <a16:creationId xmlns:a16="http://schemas.microsoft.com/office/drawing/2014/main" id="{8F4A2D77-36A6-0139-EBD9-482F0A435F55}"/>
            </a:ext>
          </a:extLst>
        </xdr:cNvPr>
        <xdr:cNvPicPr>
          <a:picLocks noChangeAspect="1"/>
        </xdr:cNvPicPr>
      </xdr:nvPicPr>
      <xdr:blipFill>
        <a:blip xmlns:r="http://schemas.openxmlformats.org/officeDocument/2006/relationships" r:embed="rId1"/>
        <a:stretch>
          <a:fillRect/>
        </a:stretch>
      </xdr:blipFill>
      <xdr:spPr>
        <a:xfrm>
          <a:off x="60960" y="3573780"/>
          <a:ext cx="6114818" cy="309094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60960</xdr:colOff>
      <xdr:row>15</xdr:row>
      <xdr:rowOff>0</xdr:rowOff>
    </xdr:from>
    <xdr:to>
      <xdr:col>10</xdr:col>
      <xdr:colOff>79778</xdr:colOff>
      <xdr:row>29</xdr:row>
      <xdr:rowOff>109959</xdr:rowOff>
    </xdr:to>
    <xdr:pic>
      <xdr:nvPicPr>
        <xdr:cNvPr id="2" name="Picture 1">
          <a:extLst>
            <a:ext uri="{FF2B5EF4-FFF2-40B4-BE49-F238E27FC236}">
              <a16:creationId xmlns:a16="http://schemas.microsoft.com/office/drawing/2014/main" id="{8C14EEA2-BC88-D7B2-7619-B3C721AA6BFA}"/>
            </a:ext>
          </a:extLst>
        </xdr:cNvPr>
        <xdr:cNvPicPr>
          <a:picLocks noChangeAspect="1"/>
        </xdr:cNvPicPr>
      </xdr:nvPicPr>
      <xdr:blipFill>
        <a:blip xmlns:r="http://schemas.openxmlformats.org/officeDocument/2006/relationships" r:embed="rId1"/>
        <a:stretch>
          <a:fillRect/>
        </a:stretch>
      </xdr:blipFill>
      <xdr:spPr>
        <a:xfrm>
          <a:off x="60960" y="2842260"/>
          <a:ext cx="6114818" cy="2670279"/>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60960</xdr:colOff>
      <xdr:row>11</xdr:row>
      <xdr:rowOff>0</xdr:rowOff>
    </xdr:from>
    <xdr:to>
      <xdr:col>10</xdr:col>
      <xdr:colOff>79778</xdr:colOff>
      <xdr:row>24</xdr:row>
      <xdr:rowOff>152619</xdr:rowOff>
    </xdr:to>
    <xdr:pic>
      <xdr:nvPicPr>
        <xdr:cNvPr id="2" name="Picture 1">
          <a:extLst>
            <a:ext uri="{FF2B5EF4-FFF2-40B4-BE49-F238E27FC236}">
              <a16:creationId xmlns:a16="http://schemas.microsoft.com/office/drawing/2014/main" id="{6A595843-468E-63A8-CEFE-871E76B09F95}"/>
            </a:ext>
          </a:extLst>
        </xdr:cNvPr>
        <xdr:cNvPicPr>
          <a:picLocks noChangeAspect="1"/>
        </xdr:cNvPicPr>
      </xdr:nvPicPr>
      <xdr:blipFill>
        <a:blip xmlns:r="http://schemas.openxmlformats.org/officeDocument/2006/relationships" r:embed="rId1"/>
        <a:stretch>
          <a:fillRect/>
        </a:stretch>
      </xdr:blipFill>
      <xdr:spPr>
        <a:xfrm>
          <a:off x="60960" y="2110740"/>
          <a:ext cx="6114818" cy="2530059"/>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60960</xdr:colOff>
      <xdr:row>14</xdr:row>
      <xdr:rowOff>0</xdr:rowOff>
    </xdr:from>
    <xdr:to>
      <xdr:col>10</xdr:col>
      <xdr:colOff>79778</xdr:colOff>
      <xdr:row>28</xdr:row>
      <xdr:rowOff>73380</xdr:rowOff>
    </xdr:to>
    <xdr:pic>
      <xdr:nvPicPr>
        <xdr:cNvPr id="2" name="Picture 1">
          <a:extLst>
            <a:ext uri="{FF2B5EF4-FFF2-40B4-BE49-F238E27FC236}">
              <a16:creationId xmlns:a16="http://schemas.microsoft.com/office/drawing/2014/main" id="{B7292E0B-F22F-49DE-AE21-CC0C7996E6EB}"/>
            </a:ext>
          </a:extLst>
        </xdr:cNvPr>
        <xdr:cNvPicPr>
          <a:picLocks noChangeAspect="1"/>
        </xdr:cNvPicPr>
      </xdr:nvPicPr>
      <xdr:blipFill>
        <a:blip xmlns:r="http://schemas.openxmlformats.org/officeDocument/2006/relationships" r:embed="rId1"/>
        <a:stretch>
          <a:fillRect/>
        </a:stretch>
      </xdr:blipFill>
      <xdr:spPr>
        <a:xfrm>
          <a:off x="60960" y="2659380"/>
          <a:ext cx="6114818" cy="26337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76200</xdr:colOff>
      <xdr:row>16</xdr:row>
      <xdr:rowOff>0</xdr:rowOff>
    </xdr:from>
    <xdr:to>
      <xdr:col>10</xdr:col>
      <xdr:colOff>95018</xdr:colOff>
      <xdr:row>30</xdr:row>
      <xdr:rowOff>85573</xdr:rowOff>
    </xdr:to>
    <xdr:pic>
      <xdr:nvPicPr>
        <xdr:cNvPr id="2" name="Picture 1">
          <a:extLst>
            <a:ext uri="{FF2B5EF4-FFF2-40B4-BE49-F238E27FC236}">
              <a16:creationId xmlns:a16="http://schemas.microsoft.com/office/drawing/2014/main" id="{CB13D7F7-84B3-FE2A-A448-A614E2CE10B1}"/>
            </a:ext>
          </a:extLst>
        </xdr:cNvPr>
        <xdr:cNvPicPr>
          <a:picLocks noChangeAspect="1"/>
        </xdr:cNvPicPr>
      </xdr:nvPicPr>
      <xdr:blipFill>
        <a:blip xmlns:r="http://schemas.openxmlformats.org/officeDocument/2006/relationships" r:embed="rId1"/>
        <a:stretch>
          <a:fillRect/>
        </a:stretch>
      </xdr:blipFill>
      <xdr:spPr>
        <a:xfrm>
          <a:off x="76200" y="3009900"/>
          <a:ext cx="6114818" cy="2645893"/>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60960</xdr:colOff>
      <xdr:row>15</xdr:row>
      <xdr:rowOff>0</xdr:rowOff>
    </xdr:from>
    <xdr:to>
      <xdr:col>10</xdr:col>
      <xdr:colOff>85874</xdr:colOff>
      <xdr:row>30</xdr:row>
      <xdr:rowOff>73396</xdr:rowOff>
    </xdr:to>
    <xdr:pic>
      <xdr:nvPicPr>
        <xdr:cNvPr id="3" name="Picture 2">
          <a:extLst>
            <a:ext uri="{FF2B5EF4-FFF2-40B4-BE49-F238E27FC236}">
              <a16:creationId xmlns:a16="http://schemas.microsoft.com/office/drawing/2014/main" id="{538695FD-F03B-79E1-9F74-28C9E95C22DB}"/>
            </a:ext>
          </a:extLst>
        </xdr:cNvPr>
        <xdr:cNvPicPr>
          <a:picLocks noChangeAspect="1"/>
        </xdr:cNvPicPr>
      </xdr:nvPicPr>
      <xdr:blipFill>
        <a:blip xmlns:r="http://schemas.openxmlformats.org/officeDocument/2006/relationships" r:embed="rId1"/>
        <a:stretch>
          <a:fillRect/>
        </a:stretch>
      </xdr:blipFill>
      <xdr:spPr>
        <a:xfrm>
          <a:off x="60960" y="2827020"/>
          <a:ext cx="6120914" cy="2816596"/>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60960</xdr:colOff>
      <xdr:row>13</xdr:row>
      <xdr:rowOff>0</xdr:rowOff>
    </xdr:from>
    <xdr:to>
      <xdr:col>10</xdr:col>
      <xdr:colOff>73681</xdr:colOff>
      <xdr:row>27</xdr:row>
      <xdr:rowOff>170925</xdr:rowOff>
    </xdr:to>
    <xdr:pic>
      <xdr:nvPicPr>
        <xdr:cNvPr id="3" name="Picture 2">
          <a:extLst>
            <a:ext uri="{FF2B5EF4-FFF2-40B4-BE49-F238E27FC236}">
              <a16:creationId xmlns:a16="http://schemas.microsoft.com/office/drawing/2014/main" id="{3B5CEFDA-0205-6771-BF7C-9C52AC4F6ACA}"/>
            </a:ext>
          </a:extLst>
        </xdr:cNvPr>
        <xdr:cNvPicPr>
          <a:picLocks noChangeAspect="1"/>
        </xdr:cNvPicPr>
      </xdr:nvPicPr>
      <xdr:blipFill>
        <a:blip xmlns:r="http://schemas.openxmlformats.org/officeDocument/2006/relationships" r:embed="rId1"/>
        <a:stretch>
          <a:fillRect/>
        </a:stretch>
      </xdr:blipFill>
      <xdr:spPr>
        <a:xfrm>
          <a:off x="60960" y="2461260"/>
          <a:ext cx="6108721" cy="273124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60960</xdr:colOff>
      <xdr:row>14</xdr:row>
      <xdr:rowOff>0</xdr:rowOff>
    </xdr:from>
    <xdr:to>
      <xdr:col>10</xdr:col>
      <xdr:colOff>85874</xdr:colOff>
      <xdr:row>28</xdr:row>
      <xdr:rowOff>134346</xdr:rowOff>
    </xdr:to>
    <xdr:pic>
      <xdr:nvPicPr>
        <xdr:cNvPr id="4" name="Picture 3">
          <a:extLst>
            <a:ext uri="{FF2B5EF4-FFF2-40B4-BE49-F238E27FC236}">
              <a16:creationId xmlns:a16="http://schemas.microsoft.com/office/drawing/2014/main" id="{42F71E08-DFB8-C18E-970A-17214FFF3B9C}"/>
            </a:ext>
          </a:extLst>
        </xdr:cNvPr>
        <xdr:cNvPicPr>
          <a:picLocks noChangeAspect="1"/>
        </xdr:cNvPicPr>
      </xdr:nvPicPr>
      <xdr:blipFill>
        <a:blip xmlns:r="http://schemas.openxmlformats.org/officeDocument/2006/relationships" r:embed="rId1"/>
        <a:stretch>
          <a:fillRect/>
        </a:stretch>
      </xdr:blipFill>
      <xdr:spPr>
        <a:xfrm>
          <a:off x="60960" y="2644140"/>
          <a:ext cx="6120914" cy="2694666"/>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106680</xdr:colOff>
      <xdr:row>11</xdr:row>
      <xdr:rowOff>0</xdr:rowOff>
    </xdr:from>
    <xdr:to>
      <xdr:col>9</xdr:col>
      <xdr:colOff>600974</xdr:colOff>
      <xdr:row>28</xdr:row>
      <xdr:rowOff>85621</xdr:rowOff>
    </xdr:to>
    <xdr:pic>
      <xdr:nvPicPr>
        <xdr:cNvPr id="2" name="Picture 1">
          <a:extLst>
            <a:ext uri="{FF2B5EF4-FFF2-40B4-BE49-F238E27FC236}">
              <a16:creationId xmlns:a16="http://schemas.microsoft.com/office/drawing/2014/main" id="{07D510B8-6951-225F-E714-F2B68DF1B785}"/>
            </a:ext>
          </a:extLst>
        </xdr:cNvPr>
        <xdr:cNvPicPr>
          <a:picLocks noChangeAspect="1"/>
        </xdr:cNvPicPr>
      </xdr:nvPicPr>
      <xdr:blipFill>
        <a:blip xmlns:r="http://schemas.openxmlformats.org/officeDocument/2006/relationships" r:embed="rId1"/>
        <a:stretch>
          <a:fillRect/>
        </a:stretch>
      </xdr:blipFill>
      <xdr:spPr>
        <a:xfrm>
          <a:off x="106680" y="2095500"/>
          <a:ext cx="5980694" cy="3194581"/>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0</xdr:colOff>
      <xdr:row>13</xdr:row>
      <xdr:rowOff>0</xdr:rowOff>
    </xdr:from>
    <xdr:to>
      <xdr:col>10</xdr:col>
      <xdr:colOff>22628</xdr:colOff>
      <xdr:row>25</xdr:row>
      <xdr:rowOff>124026</xdr:rowOff>
    </xdr:to>
    <xdr:pic>
      <xdr:nvPicPr>
        <xdr:cNvPr id="4" name="Picture 3">
          <a:extLst>
            <a:ext uri="{FF2B5EF4-FFF2-40B4-BE49-F238E27FC236}">
              <a16:creationId xmlns:a16="http://schemas.microsoft.com/office/drawing/2014/main" id="{5AB0B6A4-BB3E-F238-F29E-BB9EE6B3C63C}"/>
            </a:ext>
          </a:extLst>
        </xdr:cNvPr>
        <xdr:cNvPicPr>
          <a:picLocks noChangeAspect="1"/>
        </xdr:cNvPicPr>
      </xdr:nvPicPr>
      <xdr:blipFill>
        <a:blip xmlns:r="http://schemas.openxmlformats.org/officeDocument/2006/relationships" r:embed="rId1"/>
        <a:stretch>
          <a:fillRect/>
        </a:stretch>
      </xdr:blipFill>
      <xdr:spPr>
        <a:xfrm>
          <a:off x="0" y="2461260"/>
          <a:ext cx="6114818" cy="2316681"/>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96253</xdr:colOff>
      <xdr:row>24</xdr:row>
      <xdr:rowOff>68179</xdr:rowOff>
    </xdr:from>
    <xdr:to>
      <xdr:col>10</xdr:col>
      <xdr:colOff>120383</xdr:colOff>
      <xdr:row>50</xdr:row>
      <xdr:rowOff>80244</xdr:rowOff>
    </xdr:to>
    <xdr:pic>
      <xdr:nvPicPr>
        <xdr:cNvPr id="3" name="Picture 2" descr="Bar charts - Buildings energy consumption by fuel type">
          <a:extLst>
            <a:ext uri="{FF2B5EF4-FFF2-40B4-BE49-F238E27FC236}">
              <a16:creationId xmlns:a16="http://schemas.microsoft.com/office/drawing/2014/main" id="{DD5F8D9F-1FFC-AD33-2786-5FDC212B6A80}"/>
            </a:ext>
          </a:extLst>
        </xdr:cNvPr>
        <xdr:cNvPicPr>
          <a:picLocks noChangeAspect="1"/>
        </xdr:cNvPicPr>
      </xdr:nvPicPr>
      <xdr:blipFill>
        <a:blip xmlns:r="http://schemas.openxmlformats.org/officeDocument/2006/relationships" r:embed="rId1"/>
        <a:stretch>
          <a:fillRect/>
        </a:stretch>
      </xdr:blipFill>
      <xdr:spPr>
        <a:xfrm>
          <a:off x="96253" y="4948990"/>
          <a:ext cx="6120130" cy="4808654"/>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76200</xdr:colOff>
      <xdr:row>17</xdr:row>
      <xdr:rowOff>0</xdr:rowOff>
    </xdr:from>
    <xdr:to>
      <xdr:col>10</xdr:col>
      <xdr:colOff>101114</xdr:colOff>
      <xdr:row>31</xdr:row>
      <xdr:rowOff>158732</xdr:rowOff>
    </xdr:to>
    <xdr:pic>
      <xdr:nvPicPr>
        <xdr:cNvPr id="3" name="Picture 2">
          <a:extLst>
            <a:ext uri="{FF2B5EF4-FFF2-40B4-BE49-F238E27FC236}">
              <a16:creationId xmlns:a16="http://schemas.microsoft.com/office/drawing/2014/main" id="{32229640-6C9F-BD1B-4D1B-5154675E5080}"/>
            </a:ext>
          </a:extLst>
        </xdr:cNvPr>
        <xdr:cNvPicPr>
          <a:picLocks noChangeAspect="1"/>
        </xdr:cNvPicPr>
      </xdr:nvPicPr>
      <xdr:blipFill>
        <a:blip xmlns:r="http://schemas.openxmlformats.org/officeDocument/2006/relationships" r:embed="rId1"/>
        <a:stretch>
          <a:fillRect/>
        </a:stretch>
      </xdr:blipFill>
      <xdr:spPr>
        <a:xfrm>
          <a:off x="76200" y="3208020"/>
          <a:ext cx="6120914" cy="2719052"/>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68580</xdr:colOff>
      <xdr:row>15</xdr:row>
      <xdr:rowOff>0</xdr:rowOff>
    </xdr:from>
    <xdr:to>
      <xdr:col>10</xdr:col>
      <xdr:colOff>93494</xdr:colOff>
      <xdr:row>30</xdr:row>
      <xdr:rowOff>177037</xdr:rowOff>
    </xdr:to>
    <xdr:pic>
      <xdr:nvPicPr>
        <xdr:cNvPr id="2" name="Picture 1">
          <a:extLst>
            <a:ext uri="{FF2B5EF4-FFF2-40B4-BE49-F238E27FC236}">
              <a16:creationId xmlns:a16="http://schemas.microsoft.com/office/drawing/2014/main" id="{84C0624C-385B-08B9-D8F7-D4ECAA206C18}"/>
            </a:ext>
          </a:extLst>
        </xdr:cNvPr>
        <xdr:cNvPicPr>
          <a:picLocks noChangeAspect="1"/>
        </xdr:cNvPicPr>
      </xdr:nvPicPr>
      <xdr:blipFill>
        <a:blip xmlns:r="http://schemas.openxmlformats.org/officeDocument/2006/relationships" r:embed="rId1"/>
        <a:stretch>
          <a:fillRect/>
        </a:stretch>
      </xdr:blipFill>
      <xdr:spPr>
        <a:xfrm>
          <a:off x="68580" y="2842260"/>
          <a:ext cx="6120914" cy="292023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publications.csiro.au/publications/publication/PIcsiro:EP2024-4366" TargetMode="External"/><Relationship Id="rId2" Type="http://schemas.openxmlformats.org/officeDocument/2006/relationships/hyperlink" Target="https://doi.org/10.25919/a033-e236" TargetMode="External"/><Relationship Id="rId1" Type="http://schemas.openxmlformats.org/officeDocument/2006/relationships/hyperlink" Target="mailto:stuart.whitten@csiro.au" TargetMode="External"/><Relationship Id="rId5" Type="http://schemas.openxmlformats.org/officeDocument/2006/relationships/drawing" Target="../drawings/drawing1.xml"/><Relationship Id="rId4" Type="http://schemas.openxmlformats.org/officeDocument/2006/relationships/hyperlink" Target="https://www.csiro.au/en/research/environmental-impacts/decarbonisation/Sectoral-pathways-modell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900F9-9E0F-4AEF-928A-4882F145F7F2}">
  <dimension ref="B10:D26"/>
  <sheetViews>
    <sheetView topLeftCell="A4" workbookViewId="0">
      <selection activeCell="B27" sqref="B27"/>
    </sheetView>
  </sheetViews>
  <sheetFormatPr defaultRowHeight="14.5"/>
  <sheetData>
    <row r="10" spans="2:4">
      <c r="B10" s="2" t="s">
        <v>0</v>
      </c>
      <c r="C10" s="2" t="s">
        <v>1</v>
      </c>
    </row>
    <row r="11" spans="2:4">
      <c r="B11" s="2" t="s">
        <v>2</v>
      </c>
      <c r="C11" s="2" t="s">
        <v>3</v>
      </c>
    </row>
    <row r="14" spans="2:4">
      <c r="B14" t="s">
        <v>250</v>
      </c>
      <c r="D14" s="6" t="s">
        <v>251</v>
      </c>
    </row>
    <row r="15" spans="2:4">
      <c r="B15" t="s">
        <v>252</v>
      </c>
      <c r="D15" t="s">
        <v>253</v>
      </c>
    </row>
    <row r="16" spans="2:4">
      <c r="D16" s="7" t="s">
        <v>254</v>
      </c>
    </row>
    <row r="17" spans="2:4">
      <c r="B17" t="s">
        <v>255</v>
      </c>
      <c r="D17" t="s">
        <v>256</v>
      </c>
    </row>
    <row r="18" spans="2:4">
      <c r="B18" t="s">
        <v>257</v>
      </c>
      <c r="D18" s="7" t="s">
        <v>258</v>
      </c>
    </row>
    <row r="19" spans="2:4">
      <c r="B19" t="s">
        <v>259</v>
      </c>
      <c r="D19" t="s">
        <v>260</v>
      </c>
    </row>
    <row r="20" spans="2:4">
      <c r="B20" t="s">
        <v>261</v>
      </c>
      <c r="D20" t="s">
        <v>262</v>
      </c>
    </row>
    <row r="21" spans="2:4">
      <c r="B21" t="s">
        <v>263</v>
      </c>
      <c r="D21" t="s">
        <v>264</v>
      </c>
    </row>
    <row r="22" spans="2:4">
      <c r="B22" t="s">
        <v>265</v>
      </c>
      <c r="D22" t="s">
        <v>266</v>
      </c>
    </row>
    <row r="23" spans="2:4">
      <c r="B23" t="s">
        <v>267</v>
      </c>
      <c r="D23" s="7" t="s">
        <v>268</v>
      </c>
    </row>
    <row r="24" spans="2:4">
      <c r="B24" t="s">
        <v>269</v>
      </c>
      <c r="D24" s="7" t="s">
        <v>270</v>
      </c>
    </row>
    <row r="26" spans="2:4">
      <c r="B26" t="s">
        <v>273</v>
      </c>
      <c r="D26" t="s">
        <v>274</v>
      </c>
    </row>
  </sheetData>
  <hyperlinks>
    <hyperlink ref="D16" r:id="rId1" xr:uid="{E5206A63-B894-4C5F-A0F9-87F651B394C4}"/>
    <hyperlink ref="D18" r:id="rId2" xr:uid="{94116C7B-A53D-472C-846F-FDD7F7D167B0}"/>
    <hyperlink ref="D24" r:id="rId3" display="https://publications.csiro.au/publications/publication/PIcsiro:EP2024-4366" xr:uid="{748AB0B0-9ABE-4911-961B-0D6BCF514B24}"/>
    <hyperlink ref="D23" r:id="rId4" display="https://www.csiro.au/en/research/environmental-impacts/decarbonisation/Sectoral-pathways-modelling" xr:uid="{B901E870-27B9-42F5-9199-00D3A2EC7599}"/>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2A51E-D51E-4659-B517-5B87737A1CA0}">
  <dimension ref="A1:P18"/>
  <sheetViews>
    <sheetView workbookViewId="0">
      <selection activeCell="E35" sqref="E35"/>
    </sheetView>
  </sheetViews>
  <sheetFormatPr defaultRowHeight="14.5"/>
  <cols>
    <col min="1" max="1" width="18.453125" customWidth="1"/>
    <col min="10" max="10" width="18.7265625" customWidth="1"/>
  </cols>
  <sheetData>
    <row r="1" spans="1:16" ht="21">
      <c r="A1" s="1" t="s">
        <v>4</v>
      </c>
    </row>
    <row r="4" spans="1:16">
      <c r="A4" s="2" t="s">
        <v>5</v>
      </c>
      <c r="B4" s="2"/>
      <c r="C4" s="2"/>
      <c r="D4" s="2"/>
      <c r="E4" s="2"/>
      <c r="F4" s="2"/>
      <c r="I4" s="2"/>
      <c r="J4" s="2" t="s">
        <v>5</v>
      </c>
      <c r="K4" s="2"/>
      <c r="L4" s="2"/>
      <c r="M4" s="2"/>
      <c r="N4" s="2"/>
      <c r="O4" s="2"/>
    </row>
    <row r="5" spans="1:16">
      <c r="A5" s="2" t="s">
        <v>271</v>
      </c>
      <c r="B5" s="2"/>
      <c r="C5" s="2"/>
      <c r="D5" s="2"/>
      <c r="E5" s="2"/>
      <c r="F5" s="2"/>
      <c r="I5" s="2"/>
      <c r="J5" s="2" t="s">
        <v>272</v>
      </c>
      <c r="K5" s="2"/>
      <c r="L5" s="2"/>
      <c r="M5" s="2"/>
      <c r="N5" s="2"/>
      <c r="O5" s="2"/>
    </row>
    <row r="6" spans="1:16">
      <c r="A6" s="2"/>
      <c r="B6" s="2"/>
      <c r="C6" s="2"/>
      <c r="D6" s="2"/>
      <c r="E6" s="2"/>
      <c r="F6" s="2"/>
      <c r="G6" s="2"/>
      <c r="J6" s="2"/>
      <c r="K6" s="2"/>
      <c r="L6" s="2"/>
      <c r="M6" s="2"/>
      <c r="N6" s="2"/>
      <c r="O6" s="2"/>
      <c r="P6" s="2"/>
    </row>
    <row r="7" spans="1:16">
      <c r="A7" s="2"/>
      <c r="B7" s="2">
        <v>2025</v>
      </c>
      <c r="C7" s="2">
        <v>2030</v>
      </c>
      <c r="D7" s="2">
        <v>2035</v>
      </c>
      <c r="E7" s="2">
        <v>2040</v>
      </c>
      <c r="F7" s="2">
        <v>2045</v>
      </c>
      <c r="G7" s="2">
        <v>2050</v>
      </c>
      <c r="J7" s="2"/>
      <c r="K7" s="2">
        <v>2025</v>
      </c>
      <c r="L7" s="2">
        <v>2030</v>
      </c>
      <c r="M7" s="2">
        <v>2035</v>
      </c>
      <c r="N7" s="2">
        <v>2040</v>
      </c>
      <c r="O7" s="2">
        <v>2045</v>
      </c>
      <c r="P7" s="2">
        <v>2050</v>
      </c>
    </row>
    <row r="8" spans="1:16">
      <c r="A8" s="2" t="s">
        <v>8</v>
      </c>
      <c r="B8" s="2">
        <v>88.867569439999997</v>
      </c>
      <c r="C8" s="2">
        <v>40.589871019999997</v>
      </c>
      <c r="D8" s="2">
        <v>0</v>
      </c>
      <c r="E8" s="2">
        <v>0</v>
      </c>
      <c r="F8" s="2">
        <v>0</v>
      </c>
      <c r="G8" s="2">
        <v>0</v>
      </c>
      <c r="J8" s="2" t="s">
        <v>8</v>
      </c>
      <c r="K8" s="2">
        <v>88.867569439999997</v>
      </c>
      <c r="L8" s="2">
        <v>11.01388388</v>
      </c>
      <c r="M8" s="2">
        <v>0</v>
      </c>
      <c r="N8" s="2">
        <v>0</v>
      </c>
      <c r="O8" s="2">
        <v>0</v>
      </c>
      <c r="P8" s="2">
        <v>0</v>
      </c>
    </row>
    <row r="9" spans="1:16">
      <c r="A9" s="2" t="s">
        <v>9</v>
      </c>
      <c r="B9" s="2">
        <v>29.55624001</v>
      </c>
      <c r="C9" s="2">
        <v>10.547007730000001</v>
      </c>
      <c r="D9" s="2">
        <v>0.37422640600000001</v>
      </c>
      <c r="E9" s="2">
        <v>0</v>
      </c>
      <c r="F9" s="2">
        <v>0</v>
      </c>
      <c r="G9" s="2">
        <v>0</v>
      </c>
      <c r="J9" s="2" t="s">
        <v>9</v>
      </c>
      <c r="K9" s="2">
        <v>29.55624001</v>
      </c>
      <c r="L9" s="2">
        <v>13.156532540000001</v>
      </c>
      <c r="M9" s="2">
        <v>0</v>
      </c>
      <c r="N9" s="2">
        <v>0</v>
      </c>
      <c r="O9" s="2">
        <v>0</v>
      </c>
      <c r="P9" s="2">
        <v>0</v>
      </c>
    </row>
    <row r="10" spans="1:16">
      <c r="A10" s="2" t="s">
        <v>10</v>
      </c>
      <c r="B10" s="2">
        <v>29.141431069999999</v>
      </c>
      <c r="C10" s="2">
        <v>28.994063019999999</v>
      </c>
      <c r="D10" s="2">
        <v>43.731072179999998</v>
      </c>
      <c r="E10" s="2">
        <v>41.433034290000002</v>
      </c>
      <c r="F10" s="2">
        <v>19.97726656</v>
      </c>
      <c r="G10" s="2">
        <v>6.7776483389999997</v>
      </c>
      <c r="J10" s="2" t="s">
        <v>10</v>
      </c>
      <c r="K10" s="2">
        <v>29.141431069999999</v>
      </c>
      <c r="L10" s="2">
        <v>46.322799860000003</v>
      </c>
      <c r="M10" s="2">
        <v>29.234387999999999</v>
      </c>
      <c r="N10" s="2">
        <v>8.7424794010000006</v>
      </c>
      <c r="O10" s="2">
        <v>7.8480169210000001</v>
      </c>
      <c r="P10" s="2">
        <v>5.0318642760000003</v>
      </c>
    </row>
    <row r="11" spans="1:16">
      <c r="A11" s="2" t="s">
        <v>11</v>
      </c>
      <c r="B11" s="2">
        <v>56.880763360000003</v>
      </c>
      <c r="C11" s="2">
        <v>139.4050082</v>
      </c>
      <c r="D11" s="2">
        <v>224.3096626</v>
      </c>
      <c r="E11" s="2">
        <v>278.9202512</v>
      </c>
      <c r="F11" s="2">
        <v>351.9365517</v>
      </c>
      <c r="G11" s="2">
        <v>410.2149182</v>
      </c>
      <c r="J11" s="2" t="s">
        <v>11</v>
      </c>
      <c r="K11" s="2">
        <v>56.880763360000003</v>
      </c>
      <c r="L11" s="2">
        <v>127.7634486</v>
      </c>
      <c r="M11" s="2">
        <v>258.76449700000001</v>
      </c>
      <c r="N11" s="2">
        <v>374.33597170000002</v>
      </c>
      <c r="O11" s="2">
        <v>393.17363879999999</v>
      </c>
      <c r="P11" s="2">
        <v>415.34123670000002</v>
      </c>
    </row>
    <row r="12" spans="1:16">
      <c r="A12" s="2" t="s">
        <v>12</v>
      </c>
      <c r="B12" s="2">
        <v>32.942437580000004</v>
      </c>
      <c r="C12" s="2">
        <v>68.769785319999997</v>
      </c>
      <c r="D12" s="2">
        <v>78.984709069999994</v>
      </c>
      <c r="E12" s="2">
        <v>89.014697100000006</v>
      </c>
      <c r="F12" s="2">
        <v>97.735035170000003</v>
      </c>
      <c r="G12" s="2">
        <v>139.25202110000001</v>
      </c>
      <c r="J12" s="2" t="s">
        <v>12</v>
      </c>
      <c r="K12" s="2">
        <v>32.942437580000004</v>
      </c>
      <c r="L12" s="2">
        <v>43.110656040000002</v>
      </c>
      <c r="M12" s="2">
        <v>47.734945230000001</v>
      </c>
      <c r="N12" s="2">
        <v>134.936632</v>
      </c>
      <c r="O12" s="2">
        <v>197.21604540000001</v>
      </c>
      <c r="P12" s="2">
        <v>216.68114929999999</v>
      </c>
    </row>
    <row r="13" spans="1:16">
      <c r="A13" s="2" t="s">
        <v>13</v>
      </c>
      <c r="B13" s="2">
        <v>31.384799619999999</v>
      </c>
      <c r="C13" s="2">
        <v>42.587781270000001</v>
      </c>
      <c r="D13" s="2">
        <v>53.19722213</v>
      </c>
      <c r="E13" s="2">
        <v>63.053429780000002</v>
      </c>
      <c r="F13" s="2">
        <v>69.51942785</v>
      </c>
      <c r="G13" s="2">
        <v>82.112829199999993</v>
      </c>
      <c r="J13" s="2" t="s">
        <v>13</v>
      </c>
      <c r="K13" s="2">
        <v>31.384799619999999</v>
      </c>
      <c r="L13" s="2">
        <v>67.374444330000003</v>
      </c>
      <c r="M13" s="2">
        <v>74.327938549999999</v>
      </c>
      <c r="N13" s="2">
        <v>90.627703460000006</v>
      </c>
      <c r="O13" s="2">
        <v>99.784484000000006</v>
      </c>
      <c r="P13" s="2">
        <v>110.6493607</v>
      </c>
    </row>
    <row r="14" spans="1:16">
      <c r="A14" s="2" t="s">
        <v>14</v>
      </c>
      <c r="B14" s="2">
        <v>3.5489515069999999</v>
      </c>
      <c r="C14" s="2">
        <v>20.586383959999999</v>
      </c>
      <c r="D14" s="2">
        <v>19.742840810000001</v>
      </c>
      <c r="E14" s="2">
        <v>19.23783938</v>
      </c>
      <c r="F14" s="2">
        <v>19.618884529999999</v>
      </c>
      <c r="G14" s="2">
        <v>19.588808879999998</v>
      </c>
      <c r="J14" s="2" t="s">
        <v>14</v>
      </c>
      <c r="K14" s="2">
        <v>3.5489515069999999</v>
      </c>
      <c r="L14" s="2">
        <v>20.586381280000001</v>
      </c>
      <c r="M14" s="2">
        <v>20.475951680000001</v>
      </c>
      <c r="N14" s="2">
        <v>19.60197591</v>
      </c>
      <c r="O14" s="2">
        <v>19.730736060000002</v>
      </c>
      <c r="P14" s="2">
        <v>19.548934500000001</v>
      </c>
    </row>
    <row r="15" spans="1:16">
      <c r="A15" s="2" t="s">
        <v>275</v>
      </c>
      <c r="B15" s="2">
        <f>SUM(B8:B14)</f>
        <v>272.32219258700007</v>
      </c>
      <c r="C15" s="2">
        <f t="shared" ref="C15:G15" si="0">SUM(C8:C14)</f>
        <v>351.47990051999994</v>
      </c>
      <c r="D15" s="2">
        <f t="shared" si="0"/>
        <v>420.339733196</v>
      </c>
      <c r="E15" s="2">
        <f t="shared" si="0"/>
        <v>491.65925175000001</v>
      </c>
      <c r="F15" s="2">
        <f t="shared" si="0"/>
        <v>558.78716580999992</v>
      </c>
      <c r="G15" s="2">
        <f t="shared" si="0"/>
        <v>657.94622571899993</v>
      </c>
      <c r="J15" s="2" t="s">
        <v>275</v>
      </c>
      <c r="K15" s="2">
        <f>SUM(K8:K14)</f>
        <v>272.32219258700007</v>
      </c>
      <c r="L15" s="2">
        <f t="shared" ref="L15" si="1">SUM(L8:L14)</f>
        <v>329.32814653000003</v>
      </c>
      <c r="M15" s="2">
        <f t="shared" ref="M15" si="2">SUM(M8:M14)</f>
        <v>430.53772046</v>
      </c>
      <c r="N15" s="2">
        <f t="shared" ref="N15" si="3">SUM(N8:N14)</f>
        <v>628.24476247100006</v>
      </c>
      <c r="O15" s="2">
        <f t="shared" ref="O15" si="4">SUM(O8:O14)</f>
        <v>717.75292118100003</v>
      </c>
      <c r="P15" s="2">
        <f t="shared" ref="P15" si="5">SUM(P8:P14)</f>
        <v>767.25254547600002</v>
      </c>
    </row>
    <row r="16" spans="1:16">
      <c r="A16" s="2" t="s">
        <v>276</v>
      </c>
      <c r="B16" s="2">
        <f>SUM(B14,B13,B12,B11)/B15</f>
        <v>0.45812260426459117</v>
      </c>
      <c r="C16" s="2">
        <f t="shared" ref="C16:G16" si="6">SUM(C14,C13,C12,C11)/C15</f>
        <v>0.7720184236667601</v>
      </c>
      <c r="D16" s="2">
        <f t="shared" si="6"/>
        <v>0.8950722591684328</v>
      </c>
      <c r="E16" s="2">
        <f t="shared" si="6"/>
        <v>0.91572815086358228</v>
      </c>
      <c r="F16" s="2">
        <f t="shared" si="6"/>
        <v>0.96424888082201821</v>
      </c>
      <c r="G16" s="2">
        <f t="shared" si="6"/>
        <v>0.98969878073000062</v>
      </c>
      <c r="J16" s="2" t="s">
        <v>276</v>
      </c>
      <c r="K16" s="2">
        <f>SUM(K14,K13,K12,K11)/K15</f>
        <v>0.45812260426459117</v>
      </c>
      <c r="L16" s="2">
        <f t="shared" ref="L16" si="7">SUM(L14,L13,L12,L11)/L15</f>
        <v>0.78594840124429366</v>
      </c>
      <c r="M16" s="2">
        <f t="shared" ref="M16" si="8">SUM(M14,M13,M12,M11)/M15</f>
        <v>0.93209796352160479</v>
      </c>
      <c r="N16" s="2">
        <f t="shared" ref="N16" si="9">SUM(N14,N13,N12,N11)/N15</f>
        <v>0.98608427809789556</v>
      </c>
      <c r="O16" s="2">
        <f t="shared" ref="O16" si="10">SUM(O14,O13,O12,O11)/O15</f>
        <v>0.98906585164698901</v>
      </c>
      <c r="P16" s="2">
        <f t="shared" ref="P16" si="11">SUM(P14,P13,P12,P11)/P15</f>
        <v>0.99344171054802</v>
      </c>
    </row>
    <row r="17" spans="1:16">
      <c r="A17" s="2"/>
      <c r="B17" s="2"/>
      <c r="C17" s="2"/>
      <c r="D17" s="2"/>
      <c r="E17" s="2"/>
      <c r="F17" s="2"/>
      <c r="G17" s="2"/>
      <c r="J17" s="2"/>
      <c r="K17" s="2"/>
      <c r="L17" s="2"/>
      <c r="M17" s="2"/>
      <c r="N17" s="2"/>
      <c r="O17" s="2"/>
      <c r="P17" s="2"/>
    </row>
    <row r="18" spans="1:16">
      <c r="A18" s="2"/>
      <c r="B18" s="2"/>
      <c r="C18" s="2"/>
      <c r="D18" s="2"/>
      <c r="E18" s="2"/>
      <c r="F18" s="2"/>
      <c r="G18" s="2"/>
      <c r="J18" s="2"/>
      <c r="K18" s="2"/>
      <c r="L18" s="2"/>
      <c r="M18" s="2"/>
      <c r="N18" s="2"/>
      <c r="O18" s="2"/>
      <c r="P18" s="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8A726-B34D-4806-BF58-AE312930EA3C}">
  <dimension ref="A1:G9"/>
  <sheetViews>
    <sheetView workbookViewId="0">
      <selection activeCell="A2" sqref="A2"/>
    </sheetView>
  </sheetViews>
  <sheetFormatPr defaultRowHeight="14.5"/>
  <sheetData>
    <row r="1" spans="1:7" ht="21">
      <c r="A1" s="1" t="s">
        <v>15</v>
      </c>
    </row>
    <row r="4" spans="1:7">
      <c r="A4" t="s">
        <v>16</v>
      </c>
    </row>
    <row r="5" spans="1:7">
      <c r="A5" t="s">
        <v>17</v>
      </c>
    </row>
    <row r="7" spans="1:7">
      <c r="B7">
        <v>2025</v>
      </c>
      <c r="C7">
        <v>2030</v>
      </c>
      <c r="D7">
        <v>2035</v>
      </c>
      <c r="E7">
        <v>2040</v>
      </c>
      <c r="F7">
        <v>2045</v>
      </c>
      <c r="G7">
        <v>2050</v>
      </c>
    </row>
    <row r="8" spans="1:7">
      <c r="A8" t="s">
        <v>18</v>
      </c>
      <c r="B8">
        <v>45.812260426406787</v>
      </c>
      <c r="C8">
        <v>77.201842363473233</v>
      </c>
      <c r="D8">
        <v>89.507225919007098</v>
      </c>
      <c r="E8">
        <v>91.57281508582237</v>
      </c>
      <c r="F8">
        <v>96.262948320893102</v>
      </c>
      <c r="G8">
        <v>98.79633727035133</v>
      </c>
    </row>
    <row r="9" spans="1:7">
      <c r="A9" t="s">
        <v>19</v>
      </c>
      <c r="B9">
        <v>45.812260426406787</v>
      </c>
      <c r="C9">
        <v>78.594840122130549</v>
      </c>
      <c r="D9">
        <v>93.209796351799994</v>
      </c>
      <c r="E9">
        <v>98.608427809860132</v>
      </c>
      <c r="F9">
        <v>98.906585164727062</v>
      </c>
      <c r="G9">
        <v>99.344171054817593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EA06A-F588-4558-8A62-0FC716FAD811}">
  <dimension ref="A1:P14"/>
  <sheetViews>
    <sheetView workbookViewId="0">
      <selection activeCell="A33" sqref="A33"/>
    </sheetView>
  </sheetViews>
  <sheetFormatPr defaultRowHeight="14.5"/>
  <sheetData>
    <row r="1" spans="1:16" ht="21">
      <c r="A1" s="1" t="s">
        <v>20</v>
      </c>
    </row>
    <row r="4" spans="1:16">
      <c r="B4" t="s">
        <v>21</v>
      </c>
      <c r="K4" t="s">
        <v>21</v>
      </c>
    </row>
    <row r="5" spans="1:16">
      <c r="B5" t="s">
        <v>6</v>
      </c>
      <c r="K5" t="s">
        <v>7</v>
      </c>
    </row>
    <row r="7" spans="1:16">
      <c r="B7">
        <v>2025</v>
      </c>
      <c r="C7">
        <v>2030</v>
      </c>
      <c r="D7">
        <v>2035</v>
      </c>
      <c r="E7">
        <v>2040</v>
      </c>
      <c r="F7">
        <v>2045</v>
      </c>
      <c r="G7">
        <v>2050</v>
      </c>
      <c r="K7">
        <v>2025</v>
      </c>
      <c r="L7">
        <v>2030</v>
      </c>
      <c r="M7">
        <v>2035</v>
      </c>
      <c r="N7">
        <v>2040</v>
      </c>
      <c r="O7">
        <v>2045</v>
      </c>
      <c r="P7">
        <v>2050</v>
      </c>
    </row>
    <row r="8" spans="1:16">
      <c r="A8" t="s">
        <v>8</v>
      </c>
      <c r="B8">
        <v>17.075721069507999</v>
      </c>
      <c r="C8">
        <v>7.9278795857920201</v>
      </c>
      <c r="D8">
        <v>1.873501354055E-16</v>
      </c>
      <c r="E8">
        <v>6.2450045135199999E-17</v>
      </c>
      <c r="F8">
        <v>-5.5511151231299994E-17</v>
      </c>
      <c r="G8">
        <v>-3.4694469519999998E-18</v>
      </c>
      <c r="J8" t="s">
        <v>8</v>
      </c>
      <c r="K8">
        <v>16.738746482138499</v>
      </c>
      <c r="L8">
        <v>2.5827337343739498</v>
      </c>
      <c r="M8">
        <v>1.6653345369380001E-16</v>
      </c>
      <c r="N8">
        <v>-2.8449465006020001E-16</v>
      </c>
      <c r="O8">
        <v>-3.4694469519999998E-18</v>
      </c>
      <c r="P8">
        <v>3.4694469519999998E-18</v>
      </c>
    </row>
    <row r="9" spans="1:16">
      <c r="A9" t="s">
        <v>9</v>
      </c>
      <c r="B9">
        <v>4.8200000003541899</v>
      </c>
      <c r="C9">
        <v>1.7199947378468501</v>
      </c>
      <c r="D9">
        <v>7.3234272703969899E-2</v>
      </c>
      <c r="E9">
        <v>5.75131779978477E-8</v>
      </c>
      <c r="F9">
        <v>1.9729024303138899E-8</v>
      </c>
      <c r="G9">
        <v>1.6954932399032599E-8</v>
      </c>
      <c r="J9" t="s">
        <v>9</v>
      </c>
      <c r="K9">
        <v>4.8200000003541899</v>
      </c>
      <c r="L9">
        <v>2.2250000000000001</v>
      </c>
      <c r="M9">
        <v>4.4845013036365302E-7</v>
      </c>
      <c r="N9">
        <v>0</v>
      </c>
      <c r="O9">
        <v>0</v>
      </c>
      <c r="P9">
        <v>0</v>
      </c>
    </row>
    <row r="10" spans="1:16">
      <c r="A10" t="s">
        <v>10</v>
      </c>
      <c r="B10">
        <v>22.0544258575291</v>
      </c>
      <c r="C10">
        <v>21.899056010165399</v>
      </c>
      <c r="D10">
        <v>20.865962827613</v>
      </c>
      <c r="E10">
        <v>19.024959237934901</v>
      </c>
      <c r="F10">
        <v>16.406425624554601</v>
      </c>
      <c r="G10">
        <v>9.5944826192150998</v>
      </c>
      <c r="J10" t="s">
        <v>10</v>
      </c>
      <c r="K10">
        <v>22.0544258575291</v>
      </c>
      <c r="L10">
        <v>21.899056243540301</v>
      </c>
      <c r="M10">
        <v>20.44517430546</v>
      </c>
      <c r="N10">
        <v>18.508356890849399</v>
      </c>
      <c r="O10">
        <v>15.8898193073668</v>
      </c>
      <c r="P10">
        <v>9.0778630696429108</v>
      </c>
    </row>
    <row r="11" spans="1:16">
      <c r="A11" t="s">
        <v>11</v>
      </c>
      <c r="B11">
        <v>17.321780266517202</v>
      </c>
      <c r="C11">
        <v>43.561681756085903</v>
      </c>
      <c r="D11">
        <v>68.851679551673797</v>
      </c>
      <c r="E11">
        <v>81.780432409589395</v>
      </c>
      <c r="F11">
        <v>107.16957880779</v>
      </c>
      <c r="G11">
        <v>124.930167324648</v>
      </c>
      <c r="J11" t="s">
        <v>11</v>
      </c>
      <c r="K11">
        <v>17.321780266517202</v>
      </c>
      <c r="L11">
        <v>39.6440917716182</v>
      </c>
      <c r="M11">
        <v>76.139434678937107</v>
      </c>
      <c r="N11">
        <v>102.003349804181</v>
      </c>
      <c r="O11">
        <v>107.456433386013</v>
      </c>
      <c r="P11">
        <v>111.59926206425401</v>
      </c>
    </row>
    <row r="12" spans="1:16">
      <c r="A12" t="s">
        <v>12</v>
      </c>
      <c r="B12">
        <v>12.7374530188414</v>
      </c>
      <c r="C12">
        <v>26.414969349524799</v>
      </c>
      <c r="D12">
        <v>34.1805114679266</v>
      </c>
      <c r="E12">
        <v>35.481640676190501</v>
      </c>
      <c r="F12">
        <v>39.765983811791997</v>
      </c>
      <c r="G12">
        <v>52.213370637339601</v>
      </c>
      <c r="J12" t="s">
        <v>12</v>
      </c>
      <c r="K12">
        <v>12.7374530188414</v>
      </c>
      <c r="L12">
        <v>16.516901881287801</v>
      </c>
      <c r="M12">
        <v>18.631499514382099</v>
      </c>
      <c r="N12">
        <v>50.030940074328903</v>
      </c>
      <c r="O12">
        <v>72.329000397468405</v>
      </c>
      <c r="P12">
        <v>78.477697225324803</v>
      </c>
    </row>
    <row r="13" spans="1:16">
      <c r="A13" t="s">
        <v>13</v>
      </c>
      <c r="B13">
        <v>24.501840000000001</v>
      </c>
      <c r="C13">
        <v>33.432634999999998</v>
      </c>
      <c r="D13">
        <v>41.833953000000001</v>
      </c>
      <c r="E13">
        <v>49.666251000000003</v>
      </c>
      <c r="F13">
        <v>55.40672</v>
      </c>
      <c r="G13">
        <v>64.781028000000006</v>
      </c>
      <c r="J13" t="s">
        <v>13</v>
      </c>
      <c r="K13">
        <v>24.501840000000001</v>
      </c>
      <c r="L13">
        <v>53.120480999999998</v>
      </c>
      <c r="M13">
        <v>64.648540999999994</v>
      </c>
      <c r="N13">
        <v>71.547664999999995</v>
      </c>
      <c r="O13">
        <v>78.754721000000004</v>
      </c>
      <c r="P13">
        <v>87.31071</v>
      </c>
    </row>
    <row r="14" spans="1:16">
      <c r="A14" t="s">
        <v>14</v>
      </c>
      <c r="B14">
        <v>7.2224333786948698</v>
      </c>
      <c r="C14">
        <v>7.3311000000000002</v>
      </c>
      <c r="D14">
        <v>7.3311000000000002</v>
      </c>
      <c r="E14">
        <v>7.2411000000000003</v>
      </c>
      <c r="F14">
        <v>7.2411000000000003</v>
      </c>
      <c r="G14">
        <v>7.2411000000000003</v>
      </c>
      <c r="J14" t="s">
        <v>14</v>
      </c>
      <c r="K14">
        <v>7.2224333786948698</v>
      </c>
      <c r="L14">
        <v>7.3311000000000002</v>
      </c>
      <c r="M14">
        <v>7.3311000000000002</v>
      </c>
      <c r="N14">
        <v>7.2411000000000003</v>
      </c>
      <c r="O14">
        <v>7.2411000000000003</v>
      </c>
      <c r="P14">
        <v>7.2411000000000003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D6A85-07A7-42A2-A0EB-90BA3A9807C4}">
  <dimension ref="A1:P11"/>
  <sheetViews>
    <sheetView workbookViewId="0">
      <selection activeCell="N22" sqref="N22"/>
    </sheetView>
  </sheetViews>
  <sheetFormatPr defaultRowHeight="14.5"/>
  <cols>
    <col min="1" max="1" width="16.26953125" customWidth="1"/>
    <col min="10" max="10" width="15" customWidth="1"/>
  </cols>
  <sheetData>
    <row r="1" spans="1:16" ht="21">
      <c r="A1" s="1" t="s">
        <v>22</v>
      </c>
    </row>
    <row r="4" spans="1:16">
      <c r="A4" t="s">
        <v>23</v>
      </c>
      <c r="J4" t="s">
        <v>23</v>
      </c>
    </row>
    <row r="5" spans="1:16">
      <c r="A5" t="s">
        <v>24</v>
      </c>
      <c r="J5" t="s">
        <v>25</v>
      </c>
    </row>
    <row r="7" spans="1:16">
      <c r="B7">
        <v>2025</v>
      </c>
      <c r="C7">
        <v>2030</v>
      </c>
      <c r="D7">
        <v>2035</v>
      </c>
      <c r="E7">
        <v>2040</v>
      </c>
      <c r="F7">
        <v>2045</v>
      </c>
      <c r="G7">
        <v>2050</v>
      </c>
      <c r="K7">
        <v>2025</v>
      </c>
      <c r="L7">
        <v>2030</v>
      </c>
      <c r="M7">
        <v>2035</v>
      </c>
      <c r="N7">
        <v>2040</v>
      </c>
      <c r="O7">
        <v>2045</v>
      </c>
      <c r="P7">
        <v>2050</v>
      </c>
    </row>
    <row r="8" spans="1:16">
      <c r="A8" t="s">
        <v>26</v>
      </c>
      <c r="B8">
        <v>0.72</v>
      </c>
      <c r="C8">
        <v>4.7899922446650498</v>
      </c>
      <c r="D8">
        <v>5.4958786834692299</v>
      </c>
      <c r="E8">
        <v>5.5333143676923697</v>
      </c>
      <c r="F8">
        <v>5.5333143883577103</v>
      </c>
      <c r="G8">
        <v>5.5333144874692701</v>
      </c>
      <c r="J8" t="s">
        <v>26</v>
      </c>
      <c r="K8">
        <v>0.72</v>
      </c>
      <c r="L8">
        <v>4.7899922292807897</v>
      </c>
      <c r="M8">
        <v>5.3658534470996004</v>
      </c>
      <c r="N8">
        <v>5.3658534470996004</v>
      </c>
      <c r="O8">
        <v>5.3658544711018399</v>
      </c>
      <c r="P8">
        <v>5.3658545151258803</v>
      </c>
    </row>
    <row r="9" spans="1:16">
      <c r="A9" t="s">
        <v>27</v>
      </c>
      <c r="B9">
        <v>1.7849358484203699</v>
      </c>
      <c r="C9">
        <v>5.1015667999293903</v>
      </c>
      <c r="D9">
        <v>15.151889868339399</v>
      </c>
      <c r="E9">
        <v>20.578565699619801</v>
      </c>
      <c r="F9">
        <v>28.714636922958</v>
      </c>
      <c r="G9">
        <v>42.878825358484598</v>
      </c>
      <c r="J9" t="s">
        <v>27</v>
      </c>
      <c r="K9">
        <v>1.7849358484203699</v>
      </c>
      <c r="L9">
        <v>7.4991729316004001</v>
      </c>
      <c r="M9">
        <v>18.397467112333501</v>
      </c>
      <c r="N9">
        <v>37.844297697812202</v>
      </c>
      <c r="O9">
        <v>43.609799229062602</v>
      </c>
      <c r="P9">
        <v>54.269186569099901</v>
      </c>
    </row>
    <row r="10" spans="1:16">
      <c r="A10" t="s">
        <v>28</v>
      </c>
      <c r="B10">
        <v>0</v>
      </c>
      <c r="C10">
        <v>1.62955602868266</v>
      </c>
      <c r="D10">
        <v>6.6902164788941798</v>
      </c>
      <c r="E10">
        <v>6.7835017392836701</v>
      </c>
      <c r="F10">
        <v>6.6384512600861001</v>
      </c>
      <c r="G10">
        <v>6.7293050121264502</v>
      </c>
      <c r="J10" t="s">
        <v>28</v>
      </c>
      <c r="K10">
        <v>0</v>
      </c>
      <c r="L10">
        <v>2.2220851229271799</v>
      </c>
      <c r="M10">
        <v>4.5981475612850504</v>
      </c>
      <c r="N10">
        <v>5.9042816764137198</v>
      </c>
      <c r="O10">
        <v>6.4020318518640602</v>
      </c>
      <c r="P10">
        <v>6.2416900784075198</v>
      </c>
    </row>
    <row r="11" spans="1:16">
      <c r="A11" t="s">
        <v>29</v>
      </c>
      <c r="B11">
        <v>0.23837742064332501</v>
      </c>
      <c r="C11">
        <v>6.0542784667943002</v>
      </c>
      <c r="D11">
        <v>16.9787094029748</v>
      </c>
      <c r="E11">
        <v>21.1122073592201</v>
      </c>
      <c r="F11">
        <v>24.696462164048601</v>
      </c>
      <c r="G11">
        <v>49.435690648809597</v>
      </c>
      <c r="J11" t="s">
        <v>29</v>
      </c>
      <c r="K11">
        <v>0.23837742064332501</v>
      </c>
      <c r="L11">
        <v>5.9702097697514001</v>
      </c>
      <c r="M11">
        <v>11.992121954331999</v>
      </c>
      <c r="N11">
        <v>54.3397836436367</v>
      </c>
      <c r="O11">
        <v>67.202479556774094</v>
      </c>
      <c r="P11">
        <v>74.309237058463495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90ECD-0304-40B2-A3AA-AE40A2E1B08F}">
  <dimension ref="A1:AW22"/>
  <sheetViews>
    <sheetView workbookViewId="0">
      <selection activeCell="B13" sqref="B13:G13"/>
    </sheetView>
  </sheetViews>
  <sheetFormatPr defaultRowHeight="14.5"/>
  <sheetData>
    <row r="1" spans="1:16" ht="21">
      <c r="A1" s="1" t="s">
        <v>30</v>
      </c>
    </row>
    <row r="4" spans="1:16" ht="16.5">
      <c r="A4" t="s">
        <v>31</v>
      </c>
      <c r="J4" t="s">
        <v>31</v>
      </c>
    </row>
    <row r="5" spans="1:16">
      <c r="A5" t="s">
        <v>32</v>
      </c>
      <c r="J5" t="s">
        <v>33</v>
      </c>
    </row>
    <row r="7" spans="1:16">
      <c r="B7">
        <v>2025</v>
      </c>
      <c r="C7">
        <v>2030</v>
      </c>
      <c r="D7">
        <v>2035</v>
      </c>
      <c r="E7">
        <v>2040</v>
      </c>
      <c r="F7">
        <v>2045</v>
      </c>
      <c r="G7">
        <v>2050</v>
      </c>
      <c r="K7">
        <v>2025</v>
      </c>
      <c r="L7">
        <v>2030</v>
      </c>
      <c r="M7">
        <v>2035</v>
      </c>
      <c r="N7">
        <v>2040</v>
      </c>
      <c r="O7">
        <v>2045</v>
      </c>
      <c r="P7">
        <v>2050</v>
      </c>
    </row>
    <row r="8" spans="1:16">
      <c r="A8" t="s">
        <v>34</v>
      </c>
      <c r="B8">
        <v>89.090671282109909</v>
      </c>
      <c r="C8">
        <v>39.776045720158798</v>
      </c>
      <c r="D8">
        <v>0</v>
      </c>
      <c r="E8">
        <v>0</v>
      </c>
      <c r="F8">
        <v>0</v>
      </c>
      <c r="G8">
        <v>0</v>
      </c>
      <c r="J8" t="s">
        <v>34</v>
      </c>
      <c r="K8">
        <v>86.478205977328599</v>
      </c>
      <c r="L8">
        <v>10.7704327864659</v>
      </c>
      <c r="M8">
        <v>0</v>
      </c>
      <c r="N8">
        <v>0</v>
      </c>
      <c r="O8">
        <v>0</v>
      </c>
      <c r="P8">
        <v>0</v>
      </c>
    </row>
    <row r="9" spans="1:16">
      <c r="A9" t="s">
        <v>35</v>
      </c>
      <c r="B9">
        <v>40.523099883561301</v>
      </c>
      <c r="C9">
        <v>13.935701488916701</v>
      </c>
      <c r="D9">
        <v>0.49446331943758204</v>
      </c>
      <c r="E9">
        <v>2.1387776720412301E-7</v>
      </c>
      <c r="F9">
        <v>0</v>
      </c>
      <c r="G9">
        <v>0</v>
      </c>
      <c r="J9" t="s">
        <v>35</v>
      </c>
      <c r="K9">
        <v>40.523099883561301</v>
      </c>
      <c r="L9">
        <v>17.383651892004497</v>
      </c>
      <c r="M9">
        <v>2.9016243533959697E-6</v>
      </c>
      <c r="N9">
        <v>0</v>
      </c>
      <c r="O9">
        <v>0</v>
      </c>
      <c r="P9">
        <v>0</v>
      </c>
    </row>
    <row r="10" spans="1:16">
      <c r="A10" t="s">
        <v>36</v>
      </c>
      <c r="B10">
        <v>10.2203223086447</v>
      </c>
      <c r="C10">
        <v>7.9937411732631203</v>
      </c>
      <c r="D10">
        <v>13.332867873585599</v>
      </c>
      <c r="E10">
        <v>11.935898404662002</v>
      </c>
      <c r="F10">
        <v>7.6401350528165706</v>
      </c>
      <c r="G10">
        <v>3.00465156879434</v>
      </c>
      <c r="J10" t="s">
        <v>36</v>
      </c>
      <c r="K10">
        <v>10.2203223086447</v>
      </c>
      <c r="L10">
        <v>12.014186928290899</v>
      </c>
      <c r="M10">
        <v>8.1120175703117194</v>
      </c>
      <c r="N10">
        <v>4.0011467764207103</v>
      </c>
      <c r="O10">
        <v>3.3517586737056297</v>
      </c>
      <c r="P10">
        <v>2.2459885262471899</v>
      </c>
    </row>
    <row r="11" spans="1:16">
      <c r="A11" t="s">
        <v>37</v>
      </c>
      <c r="B11">
        <v>6.3238775165218204</v>
      </c>
      <c r="C11">
        <v>10.6811676852743</v>
      </c>
      <c r="D11">
        <v>13.3472804756166</v>
      </c>
      <c r="E11">
        <v>14.095110111078201</v>
      </c>
      <c r="F11">
        <v>3.5213256008366898</v>
      </c>
      <c r="G11">
        <v>0.58928071017247596</v>
      </c>
      <c r="J11" t="s">
        <v>37</v>
      </c>
      <c r="K11">
        <v>6.3238775165218204</v>
      </c>
      <c r="L11">
        <v>17.1176653597316</v>
      </c>
      <c r="M11">
        <v>10.244967424763299</v>
      </c>
      <c r="N11">
        <v>0.94156316907152204</v>
      </c>
      <c r="O11">
        <v>0.94487821694151097</v>
      </c>
      <c r="P11">
        <v>0.46197852796869104</v>
      </c>
    </row>
    <row r="12" spans="1:16">
      <c r="A12" t="s">
        <v>38</v>
      </c>
      <c r="B12">
        <v>2.0143663858696301E-2</v>
      </c>
      <c r="C12">
        <v>1.44034215679652E-2</v>
      </c>
      <c r="D12">
        <v>2.2663367070927501E-3</v>
      </c>
      <c r="E12">
        <v>0</v>
      </c>
      <c r="F12">
        <v>0</v>
      </c>
      <c r="G12">
        <v>0</v>
      </c>
      <c r="J12" t="s">
        <v>38</v>
      </c>
      <c r="K12">
        <v>2.0143663858696301E-2</v>
      </c>
      <c r="L12">
        <v>1.4403137412087E-2</v>
      </c>
      <c r="M12">
        <v>2.2663724914337904E-3</v>
      </c>
      <c r="N12">
        <v>0</v>
      </c>
      <c r="O12">
        <v>0</v>
      </c>
      <c r="P12">
        <v>0</v>
      </c>
    </row>
    <row r="13" spans="1:16">
      <c r="A13" t="s">
        <v>275</v>
      </c>
      <c r="B13">
        <f>SUM(B8:B12)</f>
        <v>146.17811465469646</v>
      </c>
      <c r="C13">
        <f t="shared" ref="C13:G13" si="0">SUM(C8:C12)</f>
        <v>72.401059489180881</v>
      </c>
      <c r="D13">
        <f t="shared" si="0"/>
        <v>27.176878005346872</v>
      </c>
      <c r="E13">
        <f t="shared" si="0"/>
        <v>26.03100872961797</v>
      </c>
      <c r="F13">
        <f t="shared" si="0"/>
        <v>11.161460653653261</v>
      </c>
      <c r="G13">
        <f t="shared" si="0"/>
        <v>3.593932278966816</v>
      </c>
      <c r="J13" t="s">
        <v>275</v>
      </c>
      <c r="K13">
        <f>SUM(K8:K12)</f>
        <v>143.56564934991513</v>
      </c>
      <c r="L13">
        <f t="shared" ref="L13" si="1">SUM(L8:L12)</f>
        <v>57.300340103904986</v>
      </c>
      <c r="M13">
        <f t="shared" ref="M13" si="2">SUM(M8:M12)</f>
        <v>18.359254269190806</v>
      </c>
      <c r="N13">
        <f t="shared" ref="N13" si="3">SUM(N8:N12)</f>
        <v>4.9427099454922327</v>
      </c>
      <c r="O13">
        <f t="shared" ref="O13" si="4">SUM(O8:O12)</f>
        <v>4.2966368906471404</v>
      </c>
      <c r="P13">
        <f t="shared" ref="P13" si="5">SUM(P8:P12)</f>
        <v>2.7079670542158811</v>
      </c>
    </row>
    <row r="19" spans="17:4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row>
    <row r="20" spans="17:49">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row>
    <row r="21" spans="17:49">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row>
    <row r="22" spans="17:49">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33FCA-9B67-4D67-96C1-3010114D3668}">
  <dimension ref="A1:G9"/>
  <sheetViews>
    <sheetView topLeftCell="A15" workbookViewId="0">
      <selection activeCell="F30" sqref="F30"/>
    </sheetView>
  </sheetViews>
  <sheetFormatPr defaultRowHeight="14.5"/>
  <sheetData>
    <row r="1" spans="1:7" ht="21">
      <c r="A1" s="1" t="s">
        <v>39</v>
      </c>
    </row>
    <row r="4" spans="1:7" ht="16.5">
      <c r="A4" t="s">
        <v>40</v>
      </c>
    </row>
    <row r="5" spans="1:7">
      <c r="A5" t="s">
        <v>41</v>
      </c>
    </row>
    <row r="7" spans="1:7">
      <c r="B7">
        <v>2025</v>
      </c>
      <c r="C7">
        <v>2030</v>
      </c>
      <c r="D7">
        <v>2035</v>
      </c>
      <c r="E7">
        <v>2040</v>
      </c>
      <c r="F7">
        <v>2045</v>
      </c>
      <c r="G7">
        <v>2050</v>
      </c>
    </row>
    <row r="8" spans="1:7">
      <c r="A8" t="s">
        <v>18</v>
      </c>
      <c r="B8">
        <v>0.53631423889937391</v>
      </c>
      <c r="C8">
        <v>0.20158232147678629</v>
      </c>
      <c r="D8">
        <v>6.1207992331587635E-2</v>
      </c>
      <c r="E8">
        <v>5.0102517545117096E-2</v>
      </c>
      <c r="F8">
        <v>1.9240999296122312E-2</v>
      </c>
      <c r="G8">
        <v>5.3875692562891696E-3</v>
      </c>
    </row>
    <row r="9" spans="1:7">
      <c r="A9" t="s">
        <v>19</v>
      </c>
      <c r="B9">
        <v>0.52672934074348832</v>
      </c>
      <c r="C9">
        <v>0.16976850310826747</v>
      </c>
      <c r="D9">
        <v>4.1060401395525935E-2</v>
      </c>
      <c r="E9">
        <v>7.1790720684500996E-3</v>
      </c>
      <c r="F9">
        <v>5.4294537315486341E-3</v>
      </c>
      <c r="G9">
        <v>3.1941004704092849E-3</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9CDF-5B85-4F02-904A-B924C2EE5F79}">
  <dimension ref="A1:P13"/>
  <sheetViews>
    <sheetView tabSelected="1" topLeftCell="A3" workbookViewId="0">
      <selection activeCell="M26" sqref="M26"/>
    </sheetView>
  </sheetViews>
  <sheetFormatPr defaultRowHeight="14.5"/>
  <sheetData>
    <row r="1" spans="1:16" ht="18.5">
      <c r="A1" s="3" t="s">
        <v>42</v>
      </c>
    </row>
    <row r="4" spans="1:16">
      <c r="A4" t="s">
        <v>43</v>
      </c>
      <c r="J4" t="s">
        <v>43</v>
      </c>
    </row>
    <row r="5" spans="1:16">
      <c r="A5" t="s">
        <v>44</v>
      </c>
      <c r="J5" t="s">
        <v>45</v>
      </c>
    </row>
    <row r="7" spans="1:16">
      <c r="B7">
        <v>2025</v>
      </c>
      <c r="C7">
        <v>2030</v>
      </c>
      <c r="D7">
        <v>2035</v>
      </c>
      <c r="E7">
        <v>2040</v>
      </c>
      <c r="F7">
        <v>2045</v>
      </c>
      <c r="G7">
        <v>2050</v>
      </c>
      <c r="K7">
        <v>2025</v>
      </c>
      <c r="L7">
        <v>2030</v>
      </c>
      <c r="M7">
        <v>2035</v>
      </c>
      <c r="N7">
        <v>2040</v>
      </c>
      <c r="O7">
        <v>2045</v>
      </c>
      <c r="P7">
        <v>2050</v>
      </c>
    </row>
    <row r="8" spans="1:16">
      <c r="A8" t="s">
        <v>46</v>
      </c>
      <c r="B8">
        <v>441.31509992019596</v>
      </c>
      <c r="C8">
        <v>429.23765127494198</v>
      </c>
      <c r="D8">
        <v>448.03750780971501</v>
      </c>
      <c r="E8">
        <v>470.94405508961501</v>
      </c>
      <c r="F8">
        <v>494.53171625034804</v>
      </c>
      <c r="G8">
        <v>527.06100353551699</v>
      </c>
      <c r="J8" t="s">
        <v>46</v>
      </c>
      <c r="K8">
        <v>441.31509992019596</v>
      </c>
      <c r="L8">
        <v>459.39711436743301</v>
      </c>
      <c r="M8">
        <v>453.67576862995998</v>
      </c>
      <c r="N8">
        <v>476.53487646024297</v>
      </c>
      <c r="O8">
        <v>508.77289905813001</v>
      </c>
      <c r="P8">
        <v>538.63299826007801</v>
      </c>
    </row>
    <row r="9" spans="1:16">
      <c r="A9" t="s">
        <v>47</v>
      </c>
      <c r="B9">
        <v>7.9805082634006652</v>
      </c>
      <c r="C9">
        <v>8.3686371515620319</v>
      </c>
      <c r="D9">
        <v>36.664942740945222</v>
      </c>
      <c r="E9">
        <v>73.727000430793282</v>
      </c>
      <c r="F9">
        <v>95.857001852244238</v>
      </c>
      <c r="G9">
        <v>89.655049883654584</v>
      </c>
      <c r="J9" t="s">
        <v>47</v>
      </c>
      <c r="K9">
        <v>7.9805082634006652</v>
      </c>
      <c r="L9">
        <v>13.904372768279412</v>
      </c>
      <c r="M9">
        <v>45.23414278238733</v>
      </c>
      <c r="N9">
        <v>80.930927011621137</v>
      </c>
      <c r="O9">
        <v>109.70296978045154</v>
      </c>
      <c r="P9">
        <v>105.89783810140401</v>
      </c>
    </row>
    <row r="10" spans="1:16">
      <c r="A10" t="s">
        <v>48</v>
      </c>
      <c r="B10">
        <v>189.96792084659569</v>
      </c>
      <c r="C10">
        <v>293.40285844598469</v>
      </c>
      <c r="D10">
        <v>323.21596592528397</v>
      </c>
      <c r="E10">
        <v>337.81525141079737</v>
      </c>
      <c r="F10">
        <v>351.85647842522781</v>
      </c>
      <c r="G10">
        <v>363.20287664493566</v>
      </c>
      <c r="J10" t="s">
        <v>48</v>
      </c>
      <c r="K10">
        <v>189.96792084659569</v>
      </c>
      <c r="L10">
        <v>256.48242389022118</v>
      </c>
      <c r="M10">
        <v>292.60942047104419</v>
      </c>
      <c r="N10">
        <v>336.38313361151961</v>
      </c>
      <c r="O10">
        <v>337.5566928778324</v>
      </c>
      <c r="P10">
        <v>345.68276545735955</v>
      </c>
    </row>
    <row r="11" spans="1:16">
      <c r="A11" t="s">
        <v>49</v>
      </c>
      <c r="B11">
        <v>240.74823535492612</v>
      </c>
      <c r="C11">
        <v>257.21407039657277</v>
      </c>
      <c r="D11">
        <v>285.72659760542581</v>
      </c>
      <c r="E11">
        <v>342.06026261490553</v>
      </c>
      <c r="F11">
        <v>366.41178020621533</v>
      </c>
      <c r="G11">
        <v>377.20881381366763</v>
      </c>
      <c r="J11" t="s">
        <v>49</v>
      </c>
      <c r="K11">
        <v>240.74823535492612</v>
      </c>
      <c r="L11">
        <v>257.29689069397386</v>
      </c>
      <c r="M11">
        <v>311.53509940810818</v>
      </c>
      <c r="N11">
        <v>411.59465525666741</v>
      </c>
      <c r="O11">
        <v>427.0494783887296</v>
      </c>
      <c r="P11">
        <v>423.90083823618818</v>
      </c>
    </row>
    <row r="12" spans="1:16">
      <c r="A12" t="s">
        <v>50</v>
      </c>
      <c r="B12">
        <v>14.9385309001708</v>
      </c>
      <c r="C12">
        <v>32.436624449945</v>
      </c>
      <c r="D12">
        <v>58.842404360792898</v>
      </c>
      <c r="E12">
        <v>101.6102477546</v>
      </c>
      <c r="F12">
        <v>172.974607759771</v>
      </c>
      <c r="G12">
        <v>282.979224612412</v>
      </c>
      <c r="J12" t="s">
        <v>50</v>
      </c>
      <c r="K12">
        <v>14.9385309001708</v>
      </c>
      <c r="L12">
        <v>50.308482951681903</v>
      </c>
      <c r="M12">
        <v>122.963743041198</v>
      </c>
      <c r="N12">
        <v>281.66031166923699</v>
      </c>
      <c r="O12">
        <v>349.57218671204299</v>
      </c>
      <c r="P12">
        <v>433.81383113932901</v>
      </c>
    </row>
    <row r="13" spans="1:16">
      <c r="A13" t="s">
        <v>5</v>
      </c>
      <c r="B13">
        <f>SUM(B8:B12)/3.6</f>
        <v>248.59730424591368</v>
      </c>
      <c r="C13">
        <f t="shared" ref="C13:G13" si="0">SUM(C8:C12)/3.6</f>
        <v>283.51662269972405</v>
      </c>
      <c r="D13">
        <f t="shared" si="0"/>
        <v>320.13539401171187</v>
      </c>
      <c r="E13">
        <f t="shared" si="0"/>
        <v>368.37689369464204</v>
      </c>
      <c r="F13">
        <f t="shared" si="0"/>
        <v>411.56432902605735</v>
      </c>
      <c r="G13">
        <f t="shared" si="0"/>
        <v>455.58526902505184</v>
      </c>
      <c r="J13" t="s">
        <v>5</v>
      </c>
      <c r="K13">
        <f>SUM(K8:K12)/3.6</f>
        <v>248.59730424591368</v>
      </c>
      <c r="L13">
        <f t="shared" ref="L13" si="1">SUM(L8:L12)/3.6</f>
        <v>288.16369018655263</v>
      </c>
      <c r="M13">
        <f t="shared" ref="M13" si="2">SUM(M8:M12)/3.6</f>
        <v>340.56060398130495</v>
      </c>
      <c r="N13">
        <f t="shared" ref="N13" si="3">SUM(N8:N12)/3.6</f>
        <v>440.86219555813557</v>
      </c>
      <c r="O13">
        <f t="shared" ref="O13" si="4">SUM(O8:O12)/3.6</f>
        <v>481.29284078255182</v>
      </c>
      <c r="P13">
        <f t="shared" ref="P13" si="5">SUM(P8:P12)/3.6</f>
        <v>513.3134086650997</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F4278-02A0-4B68-BBE4-7D25FC163A31}">
  <dimension ref="A1:N11"/>
  <sheetViews>
    <sheetView workbookViewId="0">
      <selection activeCell="K36" sqref="K36"/>
    </sheetView>
  </sheetViews>
  <sheetFormatPr defaultRowHeight="14.5"/>
  <sheetData>
    <row r="1" spans="1:14" ht="18.5">
      <c r="A1" s="3" t="s">
        <v>51</v>
      </c>
    </row>
    <row r="4" spans="1:14">
      <c r="A4" t="s">
        <v>52</v>
      </c>
      <c r="I4" t="s">
        <v>52</v>
      </c>
    </row>
    <row r="5" spans="1:14">
      <c r="A5" t="s">
        <v>53</v>
      </c>
      <c r="I5" t="s">
        <v>54</v>
      </c>
    </row>
    <row r="7" spans="1:14">
      <c r="B7">
        <v>2030</v>
      </c>
      <c r="C7">
        <v>2035</v>
      </c>
      <c r="D7">
        <v>2040</v>
      </c>
      <c r="E7">
        <v>2045</v>
      </c>
      <c r="F7">
        <v>2050</v>
      </c>
      <c r="J7">
        <v>2030</v>
      </c>
      <c r="K7">
        <v>2035</v>
      </c>
      <c r="L7">
        <v>2040</v>
      </c>
      <c r="M7">
        <v>2045</v>
      </c>
      <c r="N7">
        <v>2050</v>
      </c>
    </row>
    <row r="8" spans="1:14">
      <c r="A8" t="s">
        <v>55</v>
      </c>
      <c r="B8">
        <v>0.13141724275987099</v>
      </c>
      <c r="C8">
        <v>8.2438393611619504E-2</v>
      </c>
      <c r="D8">
        <v>6.4344129748545004E-2</v>
      </c>
      <c r="E8">
        <v>6.3374952539698604E-2</v>
      </c>
      <c r="F8">
        <v>5.95912697079619E-2</v>
      </c>
      <c r="I8" t="s">
        <v>55</v>
      </c>
      <c r="J8">
        <v>0.340159731689468</v>
      </c>
      <c r="K8">
        <v>0.323874064579034</v>
      </c>
      <c r="L8">
        <v>0.19001649692966499</v>
      </c>
      <c r="M8">
        <v>0.16341964033152601</v>
      </c>
      <c r="N8">
        <v>0.170125411071892</v>
      </c>
    </row>
    <row r="9" spans="1:14">
      <c r="A9" t="s">
        <v>56</v>
      </c>
      <c r="B9">
        <v>9.0019602231097406E-3</v>
      </c>
      <c r="C9">
        <v>0.88597497503893297</v>
      </c>
      <c r="D9">
        <v>2.6540753325585502</v>
      </c>
      <c r="E9">
        <v>3.1762146411195702</v>
      </c>
      <c r="F9">
        <v>3.6678302935656899</v>
      </c>
      <c r="I9" t="s">
        <v>56</v>
      </c>
      <c r="J9">
        <v>2.4722311397859199E-3</v>
      </c>
      <c r="K9">
        <v>0.50364644270832404</v>
      </c>
      <c r="L9">
        <v>1.02169835167755</v>
      </c>
      <c r="M9">
        <v>1.70925102641455</v>
      </c>
      <c r="N9">
        <v>2.6642582005715298</v>
      </c>
    </row>
    <row r="10" spans="1:14">
      <c r="A10" t="s">
        <v>57</v>
      </c>
      <c r="B10">
        <v>7.4309591954542994E-2</v>
      </c>
      <c r="C10">
        <v>0.20299594196312201</v>
      </c>
      <c r="D10">
        <v>0.16602628630792299</v>
      </c>
      <c r="E10">
        <v>0.15736074690245</v>
      </c>
      <c r="F10">
        <v>0.25573000889240699</v>
      </c>
      <c r="I10" t="s">
        <v>57</v>
      </c>
      <c r="J10">
        <v>0</v>
      </c>
      <c r="K10">
        <v>5.81803210651802E-7</v>
      </c>
      <c r="L10">
        <v>7.9437927143216399E-3</v>
      </c>
      <c r="M10">
        <v>5.78215190274525E-2</v>
      </c>
      <c r="N10">
        <v>0.12549291446227201</v>
      </c>
    </row>
    <row r="11" spans="1:14">
      <c r="A11" t="s">
        <v>58</v>
      </c>
      <c r="B11">
        <v>1.0225079235664299E-3</v>
      </c>
      <c r="C11">
        <v>1.02249423745944E-3</v>
      </c>
      <c r="D11">
        <v>7.6682933238901596E-4</v>
      </c>
      <c r="E11">
        <v>7.31339078695106E-4</v>
      </c>
      <c r="F11">
        <v>4.6364716652919102E-4</v>
      </c>
      <c r="I11" t="s">
        <v>58</v>
      </c>
      <c r="J11">
        <v>0.118672802020427</v>
      </c>
      <c r="K11">
        <v>0.33180021837116103</v>
      </c>
      <c r="L11">
        <v>0.28526734378320501</v>
      </c>
      <c r="M11">
        <v>0.26651226368460901</v>
      </c>
      <c r="N11">
        <v>0.22281239629280999</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9F37E-742E-48D0-AA52-858E0F7F66FD}">
  <dimension ref="A1:P9"/>
  <sheetViews>
    <sheetView workbookViewId="0">
      <selection activeCell="H33" sqref="H33"/>
    </sheetView>
  </sheetViews>
  <sheetFormatPr defaultRowHeight="14.5"/>
  <cols>
    <col min="1" max="1" width="24.81640625" customWidth="1"/>
    <col min="10" max="10" width="22.7265625" customWidth="1"/>
  </cols>
  <sheetData>
    <row r="1" spans="1:16" ht="21">
      <c r="A1" s="1" t="s">
        <v>59</v>
      </c>
    </row>
    <row r="4" spans="1:16" ht="16.5">
      <c r="A4" t="s">
        <v>60</v>
      </c>
      <c r="K4" t="s">
        <v>60</v>
      </c>
    </row>
    <row r="5" spans="1:16">
      <c r="A5" t="s">
        <v>61</v>
      </c>
      <c r="K5" t="s">
        <v>62</v>
      </c>
    </row>
    <row r="7" spans="1:16">
      <c r="B7">
        <v>2025</v>
      </c>
      <c r="C7">
        <v>2030</v>
      </c>
      <c r="D7">
        <v>2035</v>
      </c>
      <c r="E7">
        <v>2040</v>
      </c>
      <c r="F7">
        <v>2045</v>
      </c>
      <c r="G7">
        <v>2050</v>
      </c>
      <c r="K7">
        <v>2025</v>
      </c>
      <c r="L7">
        <v>2030</v>
      </c>
      <c r="M7">
        <v>2035</v>
      </c>
      <c r="N7">
        <v>2040</v>
      </c>
      <c r="O7">
        <v>2045</v>
      </c>
      <c r="P7">
        <v>2050</v>
      </c>
    </row>
    <row r="8" spans="1:16">
      <c r="A8" t="s">
        <v>63</v>
      </c>
      <c r="B8">
        <v>-5.2282014395136529E-7</v>
      </c>
      <c r="C8">
        <v>-2.3321622980323187E-6</v>
      </c>
      <c r="D8">
        <v>-3.0952565419729694E-6</v>
      </c>
      <c r="E8">
        <v>-3.4690230222213556E-6</v>
      </c>
      <c r="F8">
        <v>-4.3809615795628014E-6</v>
      </c>
      <c r="G8">
        <v>-5.4648161465451314E-6</v>
      </c>
      <c r="J8" t="s">
        <v>63</v>
      </c>
      <c r="K8">
        <v>-5.2282014395136539E-7</v>
      </c>
      <c r="L8">
        <v>-2.494317232055879E-6</v>
      </c>
      <c r="M8">
        <v>-2.9808099724476329E-6</v>
      </c>
      <c r="N8">
        <v>-2.2430212606331571E-6</v>
      </c>
      <c r="O8">
        <v>-3.359380849992999E-6</v>
      </c>
      <c r="P8">
        <v>-4.0758285308778319E-6</v>
      </c>
    </row>
    <row r="9" spans="1:16">
      <c r="A9" t="s">
        <v>64</v>
      </c>
      <c r="B9">
        <v>-4.4023658878225639E-6</v>
      </c>
      <c r="C9">
        <v>-1.1007713359791253E-5</v>
      </c>
      <c r="D9">
        <v>-2.1807244930070369E-5</v>
      </c>
      <c r="E9">
        <v>-6.8736904812068733E-2</v>
      </c>
      <c r="F9">
        <v>-0.50017822979199211</v>
      </c>
      <c r="G9">
        <v>-1.0855348323352743</v>
      </c>
      <c r="J9" t="s">
        <v>64</v>
      </c>
      <c r="K9">
        <v>-4.4023658878225639E-6</v>
      </c>
      <c r="L9">
        <v>-0.64278109761973379</v>
      </c>
      <c r="M9">
        <v>-1.7559088564759771</v>
      </c>
      <c r="N9">
        <v>-1.4361278204037211</v>
      </c>
      <c r="O9">
        <v>-1.3611748845307998</v>
      </c>
      <c r="P9">
        <v>-2.2120654249313239</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A2E7C-5D8C-4B9A-8335-20056C661CFC}">
  <dimension ref="A1:P16"/>
  <sheetViews>
    <sheetView workbookViewId="0">
      <selection activeCell="K23" sqref="K23"/>
    </sheetView>
  </sheetViews>
  <sheetFormatPr defaultRowHeight="14.5"/>
  <cols>
    <col min="1" max="1" width="19.81640625" customWidth="1"/>
  </cols>
  <sheetData>
    <row r="1" spans="1:16" ht="21">
      <c r="A1" s="1" t="s">
        <v>65</v>
      </c>
    </row>
    <row r="4" spans="1:16">
      <c r="A4" t="s">
        <v>43</v>
      </c>
      <c r="J4" t="s">
        <v>43</v>
      </c>
    </row>
    <row r="5" spans="1:16">
      <c r="A5" t="s">
        <v>66</v>
      </c>
      <c r="J5" t="s">
        <v>67</v>
      </c>
    </row>
    <row r="7" spans="1:16">
      <c r="B7">
        <v>2025</v>
      </c>
      <c r="C7">
        <v>2030</v>
      </c>
      <c r="D7">
        <v>2035</v>
      </c>
      <c r="E7">
        <v>2040</v>
      </c>
      <c r="F7">
        <v>2045</v>
      </c>
      <c r="G7">
        <v>2050</v>
      </c>
      <c r="K7">
        <v>2025</v>
      </c>
      <c r="L7">
        <v>2030</v>
      </c>
      <c r="M7">
        <v>2035</v>
      </c>
      <c r="N7">
        <v>2040</v>
      </c>
      <c r="O7">
        <v>2045</v>
      </c>
      <c r="P7">
        <v>2050</v>
      </c>
    </row>
    <row r="8" spans="1:16">
      <c r="A8" t="s">
        <v>68</v>
      </c>
      <c r="B8">
        <v>0</v>
      </c>
      <c r="C8">
        <v>0.26274503260559101</v>
      </c>
      <c r="D8">
        <v>0.26274509531630802</v>
      </c>
      <c r="E8">
        <v>0.39301543022081098</v>
      </c>
      <c r="F8">
        <v>0.39301548384509</v>
      </c>
      <c r="G8">
        <v>0.39301537561046501</v>
      </c>
      <c r="J8" t="s">
        <v>68</v>
      </c>
      <c r="K8">
        <v>0</v>
      </c>
      <c r="L8">
        <v>0.20052404713635399</v>
      </c>
      <c r="M8">
        <v>0.392040834319206</v>
      </c>
      <c r="N8">
        <v>0.39204111393542301</v>
      </c>
      <c r="O8">
        <v>0.392041133587817</v>
      </c>
      <c r="P8">
        <v>0.39204102566219001</v>
      </c>
    </row>
    <row r="9" spans="1:16">
      <c r="A9" t="s">
        <v>69</v>
      </c>
      <c r="B9">
        <v>0</v>
      </c>
      <c r="C9">
        <v>5.7935334530727296</v>
      </c>
      <c r="D9">
        <v>19.232870389590399</v>
      </c>
      <c r="E9">
        <v>33.845328700750798</v>
      </c>
      <c r="F9">
        <v>52.627649433615503</v>
      </c>
      <c r="G9">
        <v>69.899148685795794</v>
      </c>
      <c r="J9" t="s">
        <v>69</v>
      </c>
      <c r="K9">
        <v>0</v>
      </c>
      <c r="L9">
        <v>5.8595356691201497</v>
      </c>
      <c r="M9">
        <v>34.047356253834998</v>
      </c>
      <c r="N9">
        <v>67.083442963573404</v>
      </c>
      <c r="O9">
        <v>65.791449900182897</v>
      </c>
      <c r="P9">
        <v>67.876952207234595</v>
      </c>
    </row>
    <row r="10" spans="1:16">
      <c r="A10" t="s">
        <v>49</v>
      </c>
      <c r="B10">
        <v>0</v>
      </c>
      <c r="C10">
        <v>23.8419113682484</v>
      </c>
      <c r="D10">
        <v>59.062763770143803</v>
      </c>
      <c r="E10">
        <v>58.633738361542903</v>
      </c>
      <c r="F10">
        <v>98.671162069044897</v>
      </c>
      <c r="G10">
        <v>141.56309575807501</v>
      </c>
      <c r="J10" t="s">
        <v>49</v>
      </c>
      <c r="K10">
        <v>0</v>
      </c>
      <c r="L10">
        <v>12.114158417233099</v>
      </c>
      <c r="M10">
        <v>53.229180547812099</v>
      </c>
      <c r="N10">
        <v>121.792908660986</v>
      </c>
      <c r="O10">
        <v>134.03254120916301</v>
      </c>
      <c r="P10">
        <v>146.48656294816701</v>
      </c>
    </row>
    <row r="11" spans="1:16">
      <c r="A11" t="s">
        <v>70</v>
      </c>
      <c r="B11">
        <v>0</v>
      </c>
      <c r="C11">
        <v>8.1843994303215393</v>
      </c>
      <c r="D11">
        <v>24.108593851313199</v>
      </c>
      <c r="E11">
        <v>34.069789785215903</v>
      </c>
      <c r="F11">
        <v>42.146056914370199</v>
      </c>
      <c r="G11">
        <v>45.520735309720202</v>
      </c>
      <c r="J11" t="s">
        <v>70</v>
      </c>
      <c r="K11">
        <v>0</v>
      </c>
      <c r="L11">
        <v>0.23545726091427599</v>
      </c>
      <c r="M11">
        <v>22.110215399687998</v>
      </c>
      <c r="N11">
        <v>32.179128880904599</v>
      </c>
      <c r="O11">
        <v>33.568278681867099</v>
      </c>
      <c r="P11">
        <v>42.748855366871901</v>
      </c>
    </row>
    <row r="12" spans="1:16">
      <c r="A12" t="s">
        <v>71</v>
      </c>
      <c r="B12">
        <v>0</v>
      </c>
      <c r="C12">
        <v>0</v>
      </c>
      <c r="D12">
        <v>0</v>
      </c>
      <c r="E12">
        <v>1.04209634907393E-4</v>
      </c>
      <c r="F12">
        <v>6.8671575548298294E-2</v>
      </c>
      <c r="G12">
        <v>9.2816968098654404E-2</v>
      </c>
      <c r="J12" t="s">
        <v>71</v>
      </c>
      <c r="K12">
        <v>0</v>
      </c>
      <c r="L12">
        <v>0</v>
      </c>
      <c r="M12">
        <v>0</v>
      </c>
      <c r="N12">
        <v>0.35250298076782299</v>
      </c>
      <c r="O12">
        <v>0.264066618104984</v>
      </c>
      <c r="P12">
        <v>0.20045193472554301</v>
      </c>
    </row>
    <row r="13" spans="1:16">
      <c r="A13" t="s">
        <v>72</v>
      </c>
      <c r="B13">
        <v>0</v>
      </c>
      <c r="C13">
        <v>-1.3799606541625E-6</v>
      </c>
      <c r="D13">
        <v>0</v>
      </c>
      <c r="E13">
        <v>0</v>
      </c>
      <c r="F13">
        <v>1.0398861655952401</v>
      </c>
      <c r="G13">
        <v>45.534743575762697</v>
      </c>
      <c r="J13" t="s">
        <v>72</v>
      </c>
      <c r="K13">
        <v>0</v>
      </c>
      <c r="L13">
        <v>-1.01423391331628E-4</v>
      </c>
      <c r="M13">
        <v>-2.4677710033739001E-6</v>
      </c>
      <c r="N13">
        <v>54.988516513927401</v>
      </c>
      <c r="O13">
        <v>56.807490458383903</v>
      </c>
      <c r="P13">
        <v>58.958974184766802</v>
      </c>
    </row>
    <row r="14" spans="1:16">
      <c r="A14" t="s">
        <v>73</v>
      </c>
      <c r="B14">
        <v>2.2897954309955901</v>
      </c>
      <c r="C14">
        <v>4.7983269421235599</v>
      </c>
      <c r="D14">
        <v>11.4473317312081</v>
      </c>
      <c r="E14">
        <v>17.547907816857901</v>
      </c>
      <c r="F14">
        <v>22.037147162169799</v>
      </c>
      <c r="G14">
        <v>24.833716522765201</v>
      </c>
      <c r="J14" t="s">
        <v>73</v>
      </c>
      <c r="K14">
        <v>2.2897954309955901</v>
      </c>
      <c r="L14">
        <v>4.5453186308356104</v>
      </c>
      <c r="M14">
        <v>11.9410245495407</v>
      </c>
      <c r="N14">
        <v>23.9052967502275</v>
      </c>
      <c r="O14">
        <v>34.202037446379698</v>
      </c>
      <c r="P14">
        <v>41.4925640797195</v>
      </c>
    </row>
    <row r="15" spans="1:16">
      <c r="A15" t="s">
        <v>74</v>
      </c>
      <c r="B15">
        <v>0.376529949848599</v>
      </c>
      <c r="C15">
        <v>3.2422471172135601</v>
      </c>
      <c r="D15">
        <v>5.4025495881304701</v>
      </c>
      <c r="E15">
        <v>6.5318698842022203</v>
      </c>
      <c r="F15">
        <v>13.0237469256501</v>
      </c>
      <c r="G15">
        <v>19.5047059675803</v>
      </c>
      <c r="J15" t="s">
        <v>74</v>
      </c>
      <c r="K15">
        <v>0.376529949848599</v>
      </c>
      <c r="L15">
        <v>0.19290524914482299</v>
      </c>
      <c r="M15">
        <v>19.511523199975599</v>
      </c>
      <c r="N15">
        <v>59.402834335021304</v>
      </c>
      <c r="O15">
        <v>99.390845191103693</v>
      </c>
      <c r="P15">
        <v>139.427913691877</v>
      </c>
    </row>
    <row r="16" spans="1:16">
      <c r="A16" t="s">
        <v>75</v>
      </c>
      <c r="B16">
        <v>0</v>
      </c>
      <c r="C16">
        <v>0</v>
      </c>
      <c r="D16">
        <v>3.5850397849415798</v>
      </c>
      <c r="E16">
        <v>7.8576540503893098</v>
      </c>
      <c r="F16">
        <v>12.8031952228765</v>
      </c>
      <c r="G16">
        <v>18.4178655799832</v>
      </c>
      <c r="J16" t="s">
        <v>75</v>
      </c>
      <c r="K16">
        <v>0</v>
      </c>
      <c r="L16">
        <v>0</v>
      </c>
      <c r="M16">
        <v>1.9144209598370801E-3</v>
      </c>
      <c r="N16">
        <v>5.2070835090412597</v>
      </c>
      <c r="O16">
        <v>7.54503906405722</v>
      </c>
      <c r="P16">
        <v>9.6950102100042095</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61814-1C2B-4DF8-9288-4D2BE47ED3A9}">
  <dimension ref="A1:H34"/>
  <sheetViews>
    <sheetView workbookViewId="0">
      <selection activeCell="J36" sqref="J36"/>
    </sheetView>
  </sheetViews>
  <sheetFormatPr defaultRowHeight="14.5"/>
  <sheetData>
    <row r="1" spans="1:8" ht="23.5">
      <c r="A1" s="1" t="s">
        <v>76</v>
      </c>
    </row>
    <row r="4" spans="1:8">
      <c r="A4" t="s">
        <v>43</v>
      </c>
    </row>
    <row r="5" spans="1:8">
      <c r="A5" t="s">
        <v>77</v>
      </c>
    </row>
    <row r="7" spans="1:8">
      <c r="B7">
        <v>2020</v>
      </c>
      <c r="C7">
        <v>2025</v>
      </c>
      <c r="D7">
        <v>2030</v>
      </c>
      <c r="E7">
        <v>2035</v>
      </c>
      <c r="F7">
        <v>2040</v>
      </c>
      <c r="G7">
        <v>2045</v>
      </c>
      <c r="H7">
        <v>2050</v>
      </c>
    </row>
    <row r="8" spans="1:8">
      <c r="A8" t="s">
        <v>78</v>
      </c>
      <c r="B8">
        <v>1152.3201675559997</v>
      </c>
      <c r="C8">
        <v>1397.4370329169999</v>
      </c>
      <c r="D8">
        <v>1649.8285499050005</v>
      </c>
      <c r="E8">
        <v>1902.2200668319999</v>
      </c>
      <c r="F8">
        <v>2154.6115838840001</v>
      </c>
      <c r="G8">
        <v>2407.0031008700003</v>
      </c>
      <c r="H8">
        <v>2659.3946176989994</v>
      </c>
    </row>
    <row r="9" spans="1:8">
      <c r="A9" t="s">
        <v>79</v>
      </c>
      <c r="B9">
        <v>1152.3201675559997</v>
      </c>
      <c r="C9">
        <v>1397.4370329169999</v>
      </c>
      <c r="D9">
        <v>1653.3371320519993</v>
      </c>
      <c r="E9">
        <v>1907.6778612449996</v>
      </c>
      <c r="F9">
        <v>2162.0185905830003</v>
      </c>
      <c r="G9">
        <v>2416.3593197880004</v>
      </c>
      <c r="H9">
        <v>2670.7000490880005</v>
      </c>
    </row>
    <row r="10" spans="1:8">
      <c r="A10" t="s">
        <v>80</v>
      </c>
      <c r="B10">
        <v>5.317000003616787</v>
      </c>
      <c r="C10">
        <v>6.2105382792351946</v>
      </c>
      <c r="D10">
        <v>7.3274610925687469</v>
      </c>
      <c r="E10">
        <v>8.444383915388908</v>
      </c>
      <c r="F10">
        <v>9.5613063359618078</v>
      </c>
      <c r="G10">
        <v>10.678229584114749</v>
      </c>
      <c r="H10">
        <v>11.79515170522264</v>
      </c>
    </row>
    <row r="11" spans="1:8">
      <c r="A11" t="s">
        <v>81</v>
      </c>
      <c r="B11">
        <v>5.317000003616787</v>
      </c>
      <c r="C11">
        <v>6.2105382792351946</v>
      </c>
      <c r="D11">
        <v>8.3913702899237048</v>
      </c>
      <c r="E11">
        <v>10.099353492388961</v>
      </c>
      <c r="F11">
        <v>11.807336520063638</v>
      </c>
      <c r="G11">
        <v>13.515319549546888</v>
      </c>
      <c r="H11">
        <v>15.223303375140107</v>
      </c>
    </row>
    <row r="34" spans="1:1" ht="16.5">
      <c r="A34" s="5" t="s">
        <v>82</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D9DCA-4FD5-42BD-A055-2E8CA4099875}">
  <dimension ref="A1:P19"/>
  <sheetViews>
    <sheetView topLeftCell="A13" workbookViewId="0">
      <selection activeCell="L31" sqref="L31"/>
    </sheetView>
  </sheetViews>
  <sheetFormatPr defaultRowHeight="14.5"/>
  <sheetData>
    <row r="1" spans="1:16" ht="21">
      <c r="A1" s="1" t="s">
        <v>83</v>
      </c>
    </row>
    <row r="4" spans="1:16">
      <c r="A4" t="s">
        <v>43</v>
      </c>
      <c r="J4" t="s">
        <v>43</v>
      </c>
    </row>
    <row r="5" spans="1:16">
      <c r="A5" t="s">
        <v>84</v>
      </c>
      <c r="J5" t="s">
        <v>85</v>
      </c>
    </row>
    <row r="7" spans="1:16">
      <c r="B7">
        <v>2025</v>
      </c>
      <c r="C7">
        <v>2030</v>
      </c>
      <c r="D7">
        <v>2035</v>
      </c>
      <c r="E7">
        <v>2040</v>
      </c>
      <c r="F7">
        <v>2045</v>
      </c>
      <c r="G7">
        <v>2050</v>
      </c>
      <c r="K7">
        <v>2025</v>
      </c>
      <c r="L7">
        <v>2030</v>
      </c>
      <c r="M7">
        <v>2035</v>
      </c>
      <c r="N7">
        <v>2040</v>
      </c>
      <c r="O7">
        <v>2045</v>
      </c>
      <c r="P7">
        <v>2050</v>
      </c>
    </row>
    <row r="8" spans="1:16">
      <c r="A8" t="s">
        <v>86</v>
      </c>
      <c r="B8">
        <v>1999.2327348247129</v>
      </c>
      <c r="C8">
        <v>1827.0734821134806</v>
      </c>
      <c r="D8">
        <v>1830.8999383570613</v>
      </c>
      <c r="E8">
        <v>1739.4215286593574</v>
      </c>
      <c r="F8">
        <v>1736.4469091775502</v>
      </c>
      <c r="G8">
        <v>1755.2517314721579</v>
      </c>
      <c r="J8" t="s">
        <v>86</v>
      </c>
      <c r="K8">
        <v>1999.2327348247127</v>
      </c>
      <c r="L8">
        <v>1868.2582634841797</v>
      </c>
      <c r="M8">
        <v>1672.0467430828016</v>
      </c>
      <c r="N8">
        <v>1699.746425021754</v>
      </c>
      <c r="O8">
        <v>1771.3687706318874</v>
      </c>
      <c r="P8">
        <v>1789.9055560444797</v>
      </c>
    </row>
    <row r="9" spans="1:16">
      <c r="A9" t="s">
        <v>87</v>
      </c>
      <c r="B9">
        <v>37.221742339722979</v>
      </c>
      <c r="C9">
        <v>79.378498127827896</v>
      </c>
      <c r="D9">
        <v>125.791231044421</v>
      </c>
      <c r="E9">
        <v>195.77709439949615</v>
      </c>
      <c r="F9">
        <v>305.66351867213342</v>
      </c>
      <c r="G9">
        <v>434.29597566076649</v>
      </c>
      <c r="J9" t="s">
        <v>87</v>
      </c>
      <c r="K9">
        <v>32.766516591842901</v>
      </c>
      <c r="L9">
        <v>75.431292600622953</v>
      </c>
      <c r="M9">
        <v>131.22020283285715</v>
      </c>
      <c r="N9">
        <v>220.30037289436285</v>
      </c>
      <c r="O9">
        <v>283.44552806883456</v>
      </c>
      <c r="P9">
        <v>382.63861036295003</v>
      </c>
    </row>
    <row r="10" spans="1:16">
      <c r="A10" t="s">
        <v>88</v>
      </c>
      <c r="B10">
        <v>0</v>
      </c>
      <c r="C10">
        <v>62.054512446864813</v>
      </c>
      <c r="D10">
        <v>75.977749251880795</v>
      </c>
      <c r="E10">
        <v>226.85121720593091</v>
      </c>
      <c r="F10">
        <v>251.34935054403221</v>
      </c>
      <c r="G10">
        <v>275.50118862247348</v>
      </c>
      <c r="J10" t="s">
        <v>88</v>
      </c>
      <c r="K10">
        <v>0</v>
      </c>
      <c r="L10">
        <v>62.631325448011268</v>
      </c>
      <c r="M10">
        <v>204.58165398669891</v>
      </c>
      <c r="N10">
        <v>230.33391705613349</v>
      </c>
      <c r="O10">
        <v>255.71627757403229</v>
      </c>
      <c r="P10">
        <v>280.7396645948179</v>
      </c>
    </row>
    <row r="11" spans="1:16">
      <c r="A11" t="s">
        <v>89</v>
      </c>
      <c r="B11">
        <v>0</v>
      </c>
      <c r="C11">
        <v>25.379999928088669</v>
      </c>
      <c r="D11">
        <v>67.679999722307926</v>
      </c>
      <c r="E11">
        <v>99.641882762486276</v>
      </c>
      <c r="F11">
        <v>104.3739401508612</v>
      </c>
      <c r="G11">
        <v>106.6533402916065</v>
      </c>
      <c r="J11" t="s">
        <v>89</v>
      </c>
      <c r="K11">
        <v>0</v>
      </c>
      <c r="L11">
        <v>25.379999731652521</v>
      </c>
      <c r="M11">
        <v>67.67999954449904</v>
      </c>
      <c r="N11">
        <v>94.558616093968311</v>
      </c>
      <c r="O11">
        <v>103.20044621469179</v>
      </c>
      <c r="P11">
        <v>105.2280747271664</v>
      </c>
    </row>
    <row r="12" spans="1:16">
      <c r="A12" t="s">
        <v>90</v>
      </c>
      <c r="B12">
        <v>0</v>
      </c>
      <c r="C12">
        <v>51.092047013735908</v>
      </c>
      <c r="D12">
        <v>67.455875583307829</v>
      </c>
      <c r="E12">
        <v>72.037148021056254</v>
      </c>
      <c r="F12">
        <v>73.992524444074547</v>
      </c>
      <c r="G12">
        <v>80.075744023600734</v>
      </c>
      <c r="J12" t="s">
        <v>91</v>
      </c>
      <c r="K12">
        <v>0</v>
      </c>
      <c r="L12">
        <v>8.0219480529898366</v>
      </c>
      <c r="M12">
        <v>55.674409993224671</v>
      </c>
      <c r="N12">
        <v>121.5610253679904</v>
      </c>
      <c r="O12">
        <v>103.3268719075658</v>
      </c>
      <c r="P12">
        <v>103.32687211953019</v>
      </c>
    </row>
    <row r="13" spans="1:16">
      <c r="A13" t="s">
        <v>91</v>
      </c>
      <c r="B13">
        <v>0</v>
      </c>
      <c r="C13">
        <v>22.9105467857642</v>
      </c>
      <c r="D13">
        <v>29.219665757466348</v>
      </c>
      <c r="E13">
        <v>32.511561264382351</v>
      </c>
      <c r="F13">
        <v>50.734503185160051</v>
      </c>
      <c r="G13">
        <v>49.607336581753778</v>
      </c>
      <c r="J13" t="s">
        <v>90</v>
      </c>
      <c r="K13">
        <v>0</v>
      </c>
      <c r="L13">
        <v>24.103809390891879</v>
      </c>
      <c r="M13">
        <v>65.72446167765483</v>
      </c>
      <c r="N13">
        <v>74.08320931361898</v>
      </c>
      <c r="O13">
        <v>76.6036817713657</v>
      </c>
      <c r="P13">
        <v>78.472867435239081</v>
      </c>
    </row>
    <row r="14" spans="1:16">
      <c r="A14" t="s">
        <v>92</v>
      </c>
      <c r="B14">
        <v>0</v>
      </c>
      <c r="C14">
        <v>8.4599988488450837</v>
      </c>
      <c r="D14">
        <v>25.379999640477191</v>
      </c>
      <c r="E14">
        <v>35.885825682305139</v>
      </c>
      <c r="F14">
        <v>44.484999900702739</v>
      </c>
      <c r="G14">
        <v>48.337183065939477</v>
      </c>
      <c r="J14" t="s">
        <v>92</v>
      </c>
      <c r="K14">
        <v>0</v>
      </c>
      <c r="L14">
        <v>0.25192623252977597</v>
      </c>
      <c r="M14">
        <v>23.242955569834741</v>
      </c>
      <c r="N14">
        <v>33.835556721170207</v>
      </c>
      <c r="O14">
        <v>34.905886704223583</v>
      </c>
      <c r="P14">
        <v>44.927603061798052</v>
      </c>
    </row>
    <row r="15" spans="1:16">
      <c r="A15" t="s">
        <v>93</v>
      </c>
      <c r="B15">
        <v>0</v>
      </c>
      <c r="C15">
        <v>0</v>
      </c>
      <c r="D15">
        <v>3.8766742123917801</v>
      </c>
      <c r="E15">
        <v>8.6875649486295909</v>
      </c>
      <c r="F15">
        <v>14.425167232998151</v>
      </c>
      <c r="G15">
        <v>21.13551411965711</v>
      </c>
      <c r="J15" t="s">
        <v>94</v>
      </c>
      <c r="K15">
        <v>0</v>
      </c>
      <c r="L15">
        <v>0</v>
      </c>
      <c r="M15">
        <v>14.058659913216539</v>
      </c>
      <c r="N15">
        <v>30.087811570649549</v>
      </c>
      <c r="O15">
        <v>25.574640747706731</v>
      </c>
      <c r="P15">
        <v>25.57464094374815</v>
      </c>
    </row>
    <row r="16" spans="1:16">
      <c r="A16" t="s">
        <v>94</v>
      </c>
      <c r="B16">
        <v>0</v>
      </c>
      <c r="C16">
        <v>11.841438776218849</v>
      </c>
      <c r="D16">
        <v>13.8809941654943</v>
      </c>
      <c r="E16">
        <v>15.54791155471613</v>
      </c>
      <c r="F16">
        <v>20.089517029042749</v>
      </c>
      <c r="G16">
        <v>18.78325403506318</v>
      </c>
      <c r="J16" t="s">
        <v>93</v>
      </c>
      <c r="K16">
        <v>0</v>
      </c>
      <c r="L16">
        <v>0</v>
      </c>
      <c r="M16">
        <v>3.8262023793743252</v>
      </c>
      <c r="N16">
        <v>8.2838757424682274</v>
      </c>
      <c r="O16">
        <v>13.39648634011116</v>
      </c>
      <c r="P16">
        <v>20.291832542999479</v>
      </c>
    </row>
    <row r="17" spans="1:16">
      <c r="A17" t="s">
        <v>95</v>
      </c>
      <c r="B17">
        <v>0</v>
      </c>
      <c r="C17">
        <v>7.759182642161945</v>
      </c>
      <c r="D17">
        <v>8.8045597945549687</v>
      </c>
      <c r="E17">
        <v>9.8223462386100913</v>
      </c>
      <c r="F17">
        <v>10.831052928848729</v>
      </c>
      <c r="G17">
        <v>11.82258202851523</v>
      </c>
      <c r="J17" t="s">
        <v>96</v>
      </c>
      <c r="K17">
        <v>0</v>
      </c>
      <c r="L17">
        <v>12.78046011585332</v>
      </c>
      <c r="M17">
        <v>12.738154635769471</v>
      </c>
      <c r="N17">
        <v>16.079500651469001</v>
      </c>
      <c r="O17">
        <v>13.419073515356089</v>
      </c>
      <c r="P17">
        <v>13.41907402689017</v>
      </c>
    </row>
    <row r="18" spans="1:16">
      <c r="A18" t="s">
        <v>97</v>
      </c>
      <c r="B18">
        <v>1.0174631991664009</v>
      </c>
      <c r="C18">
        <v>2.6366309510610031</v>
      </c>
      <c r="D18">
        <v>4.0259229427036862</v>
      </c>
      <c r="E18">
        <v>5.5493725253861657</v>
      </c>
      <c r="F18">
        <v>5.6942172495759706</v>
      </c>
      <c r="G18">
        <v>10.13824060351844</v>
      </c>
      <c r="J18" t="s">
        <v>95</v>
      </c>
      <c r="K18">
        <v>0</v>
      </c>
      <c r="L18">
        <v>7.8311613617635754</v>
      </c>
      <c r="M18">
        <v>8.9155473663768117</v>
      </c>
      <c r="N18">
        <v>9.9715225183893192</v>
      </c>
      <c r="O18">
        <v>11.017867876716361</v>
      </c>
      <c r="P18">
        <v>12.04639470201824</v>
      </c>
    </row>
    <row r="19" spans="1:16">
      <c r="A19" t="s">
        <v>98</v>
      </c>
      <c r="B19">
        <v>11.243990601611079</v>
      </c>
      <c r="C19">
        <v>42.077508810950427</v>
      </c>
      <c r="D19">
        <v>45.795248827163007</v>
      </c>
      <c r="E19">
        <v>52.181723088420718</v>
      </c>
      <c r="F19">
        <v>61.867520168875572</v>
      </c>
      <c r="G19">
        <v>68.377917511320987</v>
      </c>
      <c r="J19" t="s">
        <v>98</v>
      </c>
      <c r="K19">
        <v>16.716679548657549</v>
      </c>
      <c r="L19">
        <v>38.312795448643428</v>
      </c>
      <c r="M19">
        <v>52.422195561983422</v>
      </c>
      <c r="N19">
        <v>54.052740117543522</v>
      </c>
      <c r="O19">
        <v>65.75268352117871</v>
      </c>
      <c r="P19">
        <v>88.104496899980745</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E002E-E1A1-47B2-986D-AB36A24D27C4}">
  <dimension ref="A1:P13"/>
  <sheetViews>
    <sheetView zoomScaleNormal="100" workbookViewId="0">
      <selection activeCell="A16" sqref="A16"/>
    </sheetView>
  </sheetViews>
  <sheetFormatPr defaultRowHeight="14.5"/>
  <sheetData>
    <row r="1" spans="1:16" ht="21">
      <c r="A1" s="1" t="s">
        <v>99</v>
      </c>
    </row>
    <row r="3" spans="1:16">
      <c r="A3" t="s">
        <v>43</v>
      </c>
      <c r="J3" t="s">
        <v>43</v>
      </c>
    </row>
    <row r="4" spans="1:16">
      <c r="A4" t="s">
        <v>100</v>
      </c>
      <c r="J4" t="s">
        <v>101</v>
      </c>
    </row>
    <row r="6" spans="1:16">
      <c r="B6">
        <v>2025</v>
      </c>
      <c r="C6">
        <v>2030</v>
      </c>
      <c r="D6">
        <v>2035</v>
      </c>
      <c r="E6">
        <v>2040</v>
      </c>
      <c r="F6">
        <v>2045</v>
      </c>
      <c r="G6">
        <v>2050</v>
      </c>
      <c r="K6">
        <v>2025</v>
      </c>
      <c r="L6">
        <v>2030</v>
      </c>
      <c r="M6">
        <v>2035</v>
      </c>
      <c r="N6">
        <v>2040</v>
      </c>
      <c r="O6">
        <v>2045</v>
      </c>
      <c r="P6">
        <v>2050</v>
      </c>
    </row>
    <row r="7" spans="1:16">
      <c r="A7" t="s">
        <v>102</v>
      </c>
      <c r="B7">
        <v>107.009225742853</v>
      </c>
      <c r="C7">
        <v>116.41510715117499</v>
      </c>
      <c r="D7">
        <v>130.416618554813</v>
      </c>
      <c r="E7">
        <v>141.92818978675501</v>
      </c>
      <c r="F7">
        <v>150.78090847901299</v>
      </c>
      <c r="G7">
        <v>157.671445056484</v>
      </c>
      <c r="J7" t="s">
        <v>102</v>
      </c>
      <c r="K7">
        <v>107.009225742853</v>
      </c>
      <c r="L7">
        <v>123.894567688986</v>
      </c>
      <c r="M7">
        <v>141.29852741935201</v>
      </c>
      <c r="N7">
        <v>180.336705317076</v>
      </c>
      <c r="O7">
        <v>167.709692598445</v>
      </c>
      <c r="P7">
        <v>177.85350940610999</v>
      </c>
    </row>
    <row r="8" spans="1:16">
      <c r="A8" t="s">
        <v>103</v>
      </c>
      <c r="B8">
        <v>463.35947163525498</v>
      </c>
      <c r="C8">
        <v>585.31793089865903</v>
      </c>
      <c r="D8">
        <v>690.18135880516797</v>
      </c>
      <c r="E8">
        <v>812.18081580929095</v>
      </c>
      <c r="F8">
        <v>878.09154676875403</v>
      </c>
      <c r="G8">
        <v>897.19920861624598</v>
      </c>
      <c r="J8" t="s">
        <v>103</v>
      </c>
      <c r="K8">
        <v>463.35947163525498</v>
      </c>
      <c r="L8">
        <v>557.80195671635397</v>
      </c>
      <c r="M8">
        <v>697.95168417075502</v>
      </c>
      <c r="N8">
        <v>889.511437533768</v>
      </c>
      <c r="O8">
        <v>940.44957776106105</v>
      </c>
      <c r="P8">
        <v>947.87729537274095</v>
      </c>
    </row>
    <row r="9" spans="1:16">
      <c r="A9" t="s">
        <v>104</v>
      </c>
      <c r="B9">
        <v>0</v>
      </c>
      <c r="C9">
        <v>37.819842871681999</v>
      </c>
      <c r="D9">
        <v>102.404228011047</v>
      </c>
      <c r="E9">
        <v>126.552653216153</v>
      </c>
      <c r="F9">
        <v>194.574189258898</v>
      </c>
      <c r="G9">
        <v>302.642960507483</v>
      </c>
      <c r="J9" t="s">
        <v>104</v>
      </c>
      <c r="K9">
        <v>0</v>
      </c>
      <c r="L9">
        <v>18.209049923876201</v>
      </c>
      <c r="M9">
        <v>109.386749733564</v>
      </c>
      <c r="N9">
        <v>276.48810815836202</v>
      </c>
      <c r="O9">
        <v>290.53717173671203</v>
      </c>
      <c r="P9">
        <v>316.34348129736401</v>
      </c>
    </row>
    <row r="10" spans="1:16">
      <c r="A10" t="s">
        <v>105</v>
      </c>
      <c r="B10">
        <v>753.83990664120097</v>
      </c>
      <c r="C10">
        <v>622.00601316703501</v>
      </c>
      <c r="D10">
        <v>567.79860298297604</v>
      </c>
      <c r="E10">
        <v>463.46531660163703</v>
      </c>
      <c r="F10">
        <v>366.16699713096602</v>
      </c>
      <c r="G10">
        <v>261.84255938286202</v>
      </c>
      <c r="J10" t="s">
        <v>105</v>
      </c>
      <c r="K10">
        <v>753.83990664120097</v>
      </c>
      <c r="L10">
        <v>661.42066153080305</v>
      </c>
      <c r="M10">
        <v>475.23117987769598</v>
      </c>
      <c r="N10">
        <v>260.26440747151202</v>
      </c>
      <c r="O10">
        <v>270.059429300722</v>
      </c>
      <c r="P10">
        <v>261.95770396937297</v>
      </c>
    </row>
    <row r="11" spans="1:16">
      <c r="A11" t="s">
        <v>34</v>
      </c>
      <c r="B11">
        <v>119.15059270402899</v>
      </c>
      <c r="C11">
        <v>129.97925288847901</v>
      </c>
      <c r="D11">
        <v>109.4156974605</v>
      </c>
      <c r="E11">
        <v>54.099955902812297</v>
      </c>
      <c r="F11">
        <v>26.965573334935499</v>
      </c>
      <c r="G11">
        <v>0</v>
      </c>
      <c r="J11" t="s">
        <v>34</v>
      </c>
      <c r="K11">
        <v>119.15059270402899</v>
      </c>
      <c r="L11">
        <v>132.57815389703401</v>
      </c>
      <c r="M11">
        <v>75.384641823976096</v>
      </c>
      <c r="N11">
        <v>18.193050069717099</v>
      </c>
      <c r="O11">
        <v>11.238644329768</v>
      </c>
      <c r="P11">
        <v>0</v>
      </c>
    </row>
    <row r="12" spans="1:16">
      <c r="A12" t="s">
        <v>38</v>
      </c>
      <c r="B12">
        <v>485.47672486239998</v>
      </c>
      <c r="C12">
        <v>238.64665127889</v>
      </c>
      <c r="D12">
        <v>150.01519663937401</v>
      </c>
      <c r="E12">
        <v>93.956709552776402</v>
      </c>
      <c r="F12">
        <v>72.201510701318995</v>
      </c>
      <c r="G12">
        <v>81.880328603267003</v>
      </c>
      <c r="J12" t="s">
        <v>38</v>
      </c>
      <c r="K12">
        <v>485.47672486239998</v>
      </c>
      <c r="L12">
        <v>252.756860839887</v>
      </c>
      <c r="M12">
        <v>139.396258232793</v>
      </c>
      <c r="N12">
        <v>61.267925749872397</v>
      </c>
      <c r="O12">
        <v>61.6202566516925</v>
      </c>
      <c r="P12">
        <v>72.622600556081196</v>
      </c>
    </row>
    <row r="13" spans="1:16">
      <c r="A13" t="s">
        <v>35</v>
      </c>
      <c r="B13">
        <v>4.6756795251055596</v>
      </c>
      <c r="C13">
        <v>5.2853370982161998</v>
      </c>
      <c r="D13">
        <v>4.3970409169045501</v>
      </c>
      <c r="E13">
        <v>3.19239535419789</v>
      </c>
      <c r="F13">
        <v>1.70993947149334</v>
      </c>
      <c r="G13">
        <v>0</v>
      </c>
      <c r="J13" t="s">
        <v>35</v>
      </c>
      <c r="K13">
        <v>4.6756795251055596</v>
      </c>
      <c r="L13">
        <v>5.2670268847453201</v>
      </c>
      <c r="M13">
        <v>4.3779671272016598</v>
      </c>
      <c r="N13">
        <v>0.54638622485488397</v>
      </c>
      <c r="O13">
        <v>1.4727216333188</v>
      </c>
      <c r="P13">
        <v>0</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9BB4D-F0EF-4BFD-9881-3FB4058DC9F7}">
  <dimension ref="A1:P14"/>
  <sheetViews>
    <sheetView workbookViewId="0">
      <selection activeCell="N34" sqref="N34"/>
    </sheetView>
  </sheetViews>
  <sheetFormatPr defaultRowHeight="14.5"/>
  <sheetData>
    <row r="1" spans="1:16" ht="21">
      <c r="A1" s="1" t="s">
        <v>106</v>
      </c>
    </row>
    <row r="4" spans="1:16" ht="16.5">
      <c r="A4" t="s">
        <v>31</v>
      </c>
      <c r="J4" t="s">
        <v>31</v>
      </c>
    </row>
    <row r="5" spans="1:16">
      <c r="A5" t="s">
        <v>107</v>
      </c>
      <c r="J5" t="s">
        <v>108</v>
      </c>
    </row>
    <row r="7" spans="1:16">
      <c r="B7">
        <v>2025</v>
      </c>
      <c r="C7">
        <v>2030</v>
      </c>
      <c r="D7">
        <v>2035</v>
      </c>
      <c r="E7">
        <v>2040</v>
      </c>
      <c r="F7">
        <v>2045</v>
      </c>
      <c r="G7">
        <v>2050</v>
      </c>
      <c r="K7">
        <v>2025</v>
      </c>
      <c r="L7">
        <v>2030</v>
      </c>
      <c r="M7">
        <v>2035</v>
      </c>
      <c r="N7">
        <v>2040</v>
      </c>
      <c r="O7">
        <v>2045</v>
      </c>
      <c r="P7">
        <v>2050</v>
      </c>
    </row>
    <row r="8" spans="1:16">
      <c r="A8" t="s">
        <v>69</v>
      </c>
      <c r="B8">
        <v>12.016551301822599</v>
      </c>
      <c r="C8">
        <v>11.030405173694501</v>
      </c>
      <c r="D8">
        <v>11.055563833453199</v>
      </c>
      <c r="E8">
        <v>9.5772523722215386</v>
      </c>
      <c r="F8">
        <v>8.5550571224606493</v>
      </c>
      <c r="G8">
        <v>7.2269584550339596</v>
      </c>
      <c r="J8" t="s">
        <v>69</v>
      </c>
      <c r="K8">
        <v>12.016551301822599</v>
      </c>
      <c r="L8">
        <v>11.594469142375299</v>
      </c>
      <c r="M8">
        <v>9.4445168422696693</v>
      </c>
      <c r="N8">
        <v>6.3339902111317299</v>
      </c>
      <c r="O8">
        <v>6.8243625674532007</v>
      </c>
      <c r="P8">
        <v>6.7933876011402097</v>
      </c>
    </row>
    <row r="9" spans="1:16">
      <c r="A9" t="s">
        <v>109</v>
      </c>
      <c r="B9">
        <v>35.6661063460216</v>
      </c>
      <c r="C9">
        <v>28.118792331541002</v>
      </c>
      <c r="D9">
        <v>21.9654888563506</v>
      </c>
      <c r="E9">
        <v>17.754767439193699</v>
      </c>
      <c r="F9">
        <v>8.6148899634524696</v>
      </c>
      <c r="G9">
        <v>6.0718571763966604</v>
      </c>
      <c r="J9" t="s">
        <v>109</v>
      </c>
      <c r="K9">
        <v>35.6661063460216</v>
      </c>
      <c r="L9">
        <v>29.523808303097901</v>
      </c>
      <c r="M9">
        <v>22.412309289387</v>
      </c>
      <c r="N9">
        <v>13.2757679218658</v>
      </c>
      <c r="O9">
        <v>11.466230655713</v>
      </c>
      <c r="P9">
        <v>8.1526171279280195</v>
      </c>
    </row>
    <row r="10" spans="1:16">
      <c r="A10" t="s">
        <v>49</v>
      </c>
      <c r="B10">
        <v>45.417484584936098</v>
      </c>
      <c r="C10">
        <v>40.753347453458801</v>
      </c>
      <c r="D10">
        <v>41.5352091164279</v>
      </c>
      <c r="E10">
        <v>33.738297251404504</v>
      </c>
      <c r="F10">
        <v>30.983912818927902</v>
      </c>
      <c r="G10">
        <v>28.175651467419698</v>
      </c>
      <c r="J10" t="s">
        <v>49</v>
      </c>
      <c r="K10">
        <v>45.417484584936098</v>
      </c>
      <c r="L10">
        <v>41.969770968535698</v>
      </c>
      <c r="M10">
        <v>33.3951734147076</v>
      </c>
      <c r="N10">
        <v>27.523788029739297</v>
      </c>
      <c r="O10">
        <v>28.212546411800702</v>
      </c>
      <c r="P10">
        <v>28.011764616387403</v>
      </c>
    </row>
    <row r="11" spans="1:16">
      <c r="A11" t="s">
        <v>70</v>
      </c>
      <c r="B11">
        <v>38.177682804875005</v>
      </c>
      <c r="C11">
        <v>23.966018481083701</v>
      </c>
      <c r="D11">
        <v>16.911482331738103</v>
      </c>
      <c r="E11">
        <v>11.054114841274</v>
      </c>
      <c r="F11">
        <v>3.2646746459643001</v>
      </c>
      <c r="G11">
        <v>5.1276105987512102</v>
      </c>
      <c r="J11" t="s">
        <v>70</v>
      </c>
      <c r="K11">
        <v>38.177682804875097</v>
      </c>
      <c r="L11">
        <v>18.9974215136323</v>
      </c>
      <c r="M11">
        <v>8.308523818712251</v>
      </c>
      <c r="N11">
        <v>5.5071907173615697</v>
      </c>
      <c r="O11">
        <v>3.63065314918199</v>
      </c>
      <c r="P11">
        <v>1.60058152476686</v>
      </c>
    </row>
    <row r="12" spans="1:16">
      <c r="A12" t="s">
        <v>72</v>
      </c>
      <c r="B12">
        <v>9.9346089499361092</v>
      </c>
      <c r="C12">
        <v>11.857261304744499</v>
      </c>
      <c r="D12">
        <v>12.8879096035117</v>
      </c>
      <c r="E12">
        <v>11.317852635332299</v>
      </c>
      <c r="F12">
        <v>9.4169922460875899</v>
      </c>
      <c r="G12">
        <v>2.1115517609142898</v>
      </c>
      <c r="J12" t="s">
        <v>72</v>
      </c>
      <c r="K12">
        <v>9.9346089499361092</v>
      </c>
      <c r="L12">
        <v>13.734303335161799</v>
      </c>
      <c r="M12">
        <v>13.6330086744612</v>
      </c>
      <c r="N12">
        <v>2.0984923770586401</v>
      </c>
      <c r="O12">
        <v>2.4326273251281401</v>
      </c>
      <c r="P12">
        <v>2.7226440712174198</v>
      </c>
    </row>
    <row r="13" spans="1:16">
      <c r="A13" t="s">
        <v>71</v>
      </c>
      <c r="B13">
        <v>18.290515905953299</v>
      </c>
      <c r="C13">
        <v>13.680939150367699</v>
      </c>
      <c r="D13">
        <v>10.6944619009201</v>
      </c>
      <c r="E13">
        <v>7.7078479279366698</v>
      </c>
      <c r="F13">
        <v>5.5052631496840503</v>
      </c>
      <c r="G13">
        <v>5.4285358044109602</v>
      </c>
      <c r="J13" t="s">
        <v>71</v>
      </c>
      <c r="K13">
        <v>18.290515905953299</v>
      </c>
      <c r="L13">
        <v>13.388418346208701</v>
      </c>
      <c r="M13">
        <v>10.2372566556186</v>
      </c>
      <c r="N13">
        <v>7.6167469133550201</v>
      </c>
      <c r="O13">
        <v>5.5649142070664599</v>
      </c>
      <c r="P13">
        <v>5.4329583264961805</v>
      </c>
    </row>
    <row r="14" spans="1:16">
      <c r="A14" t="s">
        <v>110</v>
      </c>
      <c r="B14">
        <v>0.45275135206205402</v>
      </c>
      <c r="C14">
        <v>0.43056610586590699</v>
      </c>
      <c r="D14">
        <v>0.23754831744704799</v>
      </c>
      <c r="E14">
        <v>2.7606806362769E-2</v>
      </c>
      <c r="F14">
        <v>0</v>
      </c>
      <c r="G14">
        <v>1.30065091943187E-7</v>
      </c>
      <c r="J14" t="s">
        <v>110</v>
      </c>
      <c r="K14">
        <v>0.45275135206205402</v>
      </c>
      <c r="L14">
        <v>0.368233087791278</v>
      </c>
      <c r="M14">
        <v>0.107469800671138</v>
      </c>
      <c r="N14">
        <v>0</v>
      </c>
      <c r="O14">
        <v>1.183119874939E-7</v>
      </c>
      <c r="P14">
        <v>1.5211644539458199E-4</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6AC48-9767-4AAC-A478-6C8DA6DA2F18}">
  <dimension ref="A1:Q10"/>
  <sheetViews>
    <sheetView zoomScaleNormal="100" workbookViewId="0">
      <selection activeCell="P22" sqref="P22"/>
    </sheetView>
  </sheetViews>
  <sheetFormatPr defaultRowHeight="14.5"/>
  <sheetData>
    <row r="1" spans="1:17" ht="21">
      <c r="A1" s="1" t="s">
        <v>111</v>
      </c>
    </row>
    <row r="4" spans="1:17" ht="16.5">
      <c r="A4" t="s">
        <v>112</v>
      </c>
      <c r="K4" t="s">
        <v>112</v>
      </c>
    </row>
    <row r="5" spans="1:17">
      <c r="A5" t="s">
        <v>113</v>
      </c>
      <c r="K5" t="s">
        <v>114</v>
      </c>
    </row>
    <row r="7" spans="1:17">
      <c r="B7">
        <v>2025</v>
      </c>
      <c r="C7">
        <v>2030</v>
      </c>
      <c r="D7">
        <v>2035</v>
      </c>
      <c r="E7">
        <v>2040</v>
      </c>
      <c r="F7">
        <v>2045</v>
      </c>
      <c r="G7">
        <v>2050</v>
      </c>
      <c r="L7">
        <v>2025</v>
      </c>
      <c r="M7">
        <v>2030</v>
      </c>
      <c r="N7">
        <v>2035</v>
      </c>
      <c r="O7">
        <v>2040</v>
      </c>
      <c r="P7">
        <v>2045</v>
      </c>
      <c r="Q7">
        <v>2050</v>
      </c>
    </row>
    <row r="8" spans="1:17">
      <c r="A8" t="s">
        <v>115</v>
      </c>
      <c r="B8">
        <v>-1.0899726526877387</v>
      </c>
      <c r="C8">
        <v>-6.8553729416725151</v>
      </c>
      <c r="D8">
        <v>-8.5528183631189041</v>
      </c>
      <c r="E8">
        <v>-17.460206901348901</v>
      </c>
      <c r="F8">
        <v>-30.498478640252578</v>
      </c>
      <c r="G8">
        <v>-38.720297760693995</v>
      </c>
      <c r="K8" t="s">
        <v>115</v>
      </c>
      <c r="L8">
        <v>-1.0899726526877385</v>
      </c>
      <c r="M8">
        <v>-7.817285077054307</v>
      </c>
      <c r="N8">
        <v>-16.408447020490673</v>
      </c>
      <c r="O8">
        <v>-36.633815744546794</v>
      </c>
      <c r="P8">
        <v>-36.541716403818469</v>
      </c>
      <c r="Q8">
        <v>-37.643383583879171</v>
      </c>
    </row>
    <row r="9" spans="1:17">
      <c r="A9" t="s">
        <v>116</v>
      </c>
      <c r="B9">
        <v>161.79532197091766</v>
      </c>
      <c r="C9">
        <v>142.50204235863558</v>
      </c>
      <c r="D9">
        <v>129.45101178823836</v>
      </c>
      <c r="E9">
        <v>110.91651255606115</v>
      </c>
      <c r="F9">
        <v>97.564426002740035</v>
      </c>
      <c r="G9">
        <v>93.916692669946613</v>
      </c>
      <c r="K9" t="s">
        <v>116</v>
      </c>
      <c r="L9">
        <v>161.79532197091766</v>
      </c>
      <c r="M9">
        <v>142.04574127804747</v>
      </c>
      <c r="N9">
        <v>116.46039756120354</v>
      </c>
      <c r="O9">
        <v>97.263406321604975</v>
      </c>
      <c r="P9">
        <v>92.609953235970636</v>
      </c>
      <c r="Q9">
        <v>89.005312525816606</v>
      </c>
    </row>
    <row r="10" spans="1:17">
      <c r="A10" t="s">
        <v>117</v>
      </c>
      <c r="B10">
        <v>160.70534931822991</v>
      </c>
      <c r="C10">
        <v>135.64666941696308</v>
      </c>
      <c r="D10">
        <v>120.89819342511946</v>
      </c>
      <c r="E10">
        <v>93.456305654712253</v>
      </c>
      <c r="F10">
        <v>67.065947362487449</v>
      </c>
      <c r="G10">
        <v>55.196394909252618</v>
      </c>
      <c r="K10" t="s">
        <v>117</v>
      </c>
      <c r="L10">
        <v>160.70534931822991</v>
      </c>
      <c r="M10">
        <v>134.22845620099315</v>
      </c>
      <c r="N10">
        <v>100.05195054071287</v>
      </c>
      <c r="O10">
        <v>60.629590577058174</v>
      </c>
      <c r="P10">
        <v>56.068236832152166</v>
      </c>
      <c r="Q10">
        <v>51.361928941937443</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CC43D-5D2E-4AB8-A20F-2BC040B3E551}">
  <dimension ref="A1:P10"/>
  <sheetViews>
    <sheetView workbookViewId="0">
      <selection activeCell="I34" sqref="I34"/>
    </sheetView>
  </sheetViews>
  <sheetFormatPr defaultRowHeight="14.5"/>
  <sheetData>
    <row r="1" spans="1:16" ht="21">
      <c r="A1" s="1" t="s">
        <v>118</v>
      </c>
    </row>
    <row r="4" spans="1:16">
      <c r="A4" t="s">
        <v>43</v>
      </c>
      <c r="J4" t="s">
        <v>43</v>
      </c>
    </row>
    <row r="5" spans="1:16">
      <c r="A5" t="s">
        <v>119</v>
      </c>
      <c r="J5" t="s">
        <v>120</v>
      </c>
    </row>
    <row r="7" spans="1:16">
      <c r="B7">
        <v>2025</v>
      </c>
      <c r="C7">
        <v>2030</v>
      </c>
      <c r="D7">
        <v>2035</v>
      </c>
      <c r="E7">
        <v>2040</v>
      </c>
      <c r="F7">
        <v>2045</v>
      </c>
      <c r="G7">
        <v>2050</v>
      </c>
      <c r="K7">
        <v>2025</v>
      </c>
      <c r="L7">
        <v>2030</v>
      </c>
      <c r="M7">
        <v>2035</v>
      </c>
      <c r="N7">
        <v>2040</v>
      </c>
      <c r="O7">
        <v>2045</v>
      </c>
      <c r="P7">
        <v>2050</v>
      </c>
    </row>
    <row r="8" spans="1:16">
      <c r="A8" t="s">
        <v>121</v>
      </c>
      <c r="B8">
        <v>132.22816550971274</v>
      </c>
      <c r="C8">
        <v>121.57999102243386</v>
      </c>
      <c r="D8">
        <v>111.61569344557937</v>
      </c>
      <c r="E8">
        <v>106.32207081029451</v>
      </c>
      <c r="F8">
        <v>101.47837608809148</v>
      </c>
      <c r="G8">
        <v>96.039021872656008</v>
      </c>
      <c r="J8" t="s">
        <v>121</v>
      </c>
      <c r="K8">
        <v>132.22816550971274</v>
      </c>
      <c r="L8">
        <v>87.247085409025544</v>
      </c>
      <c r="M8">
        <v>69.770855491698896</v>
      </c>
      <c r="N8">
        <v>56.191521507580447</v>
      </c>
      <c r="O8">
        <v>44.911569207494423</v>
      </c>
      <c r="P8">
        <v>35.798880145066299</v>
      </c>
    </row>
    <row r="9" spans="1:16">
      <c r="A9" t="s">
        <v>122</v>
      </c>
      <c r="B9">
        <v>190.752648329023</v>
      </c>
      <c r="C9">
        <v>170.9095987524567</v>
      </c>
      <c r="D9">
        <v>151.0141384045539</v>
      </c>
      <c r="E9">
        <v>134.79596806674431</v>
      </c>
      <c r="F9">
        <v>106.35483266221141</v>
      </c>
      <c r="G9">
        <v>80.866050447505273</v>
      </c>
      <c r="J9" t="s">
        <v>122</v>
      </c>
      <c r="K9">
        <v>190.752648329023</v>
      </c>
      <c r="L9">
        <v>184.23668596689231</v>
      </c>
      <c r="M9">
        <v>158.2146773525786</v>
      </c>
      <c r="N9">
        <v>152.92970178066929</v>
      </c>
      <c r="O9">
        <v>132.08453803187459</v>
      </c>
      <c r="P9">
        <v>108.15823808960413</v>
      </c>
    </row>
    <row r="10" spans="1:16">
      <c r="A10" t="s">
        <v>123</v>
      </c>
      <c r="B10">
        <v>26.646721195000001</v>
      </c>
      <c r="C10">
        <v>27.741372688999999</v>
      </c>
      <c r="D10">
        <v>28.836024183999996</v>
      </c>
      <c r="E10">
        <v>29.930675678</v>
      </c>
      <c r="F10">
        <v>31.025327171000001</v>
      </c>
      <c r="G10">
        <v>32.119978662000001</v>
      </c>
      <c r="J10" t="s">
        <v>123</v>
      </c>
      <c r="K10">
        <v>26.646721195000001</v>
      </c>
      <c r="L10">
        <v>20.033699510000002</v>
      </c>
      <c r="M10">
        <v>16.846310348999999</v>
      </c>
      <c r="N10">
        <v>13.658921187000001</v>
      </c>
      <c r="O10">
        <v>10.471532026</v>
      </c>
      <c r="P10">
        <v>7.2841428649999997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15E9D-8EB4-4BED-A4C0-327A216EE8FA}">
  <dimension ref="A1:P13"/>
  <sheetViews>
    <sheetView workbookViewId="0">
      <selection activeCell="K36" sqref="K36"/>
    </sheetView>
  </sheetViews>
  <sheetFormatPr defaultRowHeight="14.5"/>
  <sheetData>
    <row r="1" spans="1:16" ht="21">
      <c r="A1" s="1" t="s">
        <v>124</v>
      </c>
    </row>
    <row r="4" spans="1:16">
      <c r="A4" t="s">
        <v>43</v>
      </c>
      <c r="J4" t="s">
        <v>43</v>
      </c>
    </row>
    <row r="5" spans="1:16">
      <c r="A5" t="s">
        <v>125</v>
      </c>
      <c r="J5" t="s">
        <v>126</v>
      </c>
    </row>
    <row r="7" spans="1:16">
      <c r="B7">
        <v>2025</v>
      </c>
      <c r="C7">
        <v>2030</v>
      </c>
      <c r="D7">
        <v>2035</v>
      </c>
      <c r="E7">
        <v>2040</v>
      </c>
      <c r="F7">
        <v>2045</v>
      </c>
      <c r="G7">
        <v>2050</v>
      </c>
      <c r="K7">
        <v>2025</v>
      </c>
      <c r="L7">
        <v>2030</v>
      </c>
      <c r="M7">
        <v>2035</v>
      </c>
      <c r="N7">
        <v>2040</v>
      </c>
      <c r="O7">
        <v>2045</v>
      </c>
      <c r="P7">
        <v>2050</v>
      </c>
    </row>
    <row r="8" spans="1:16">
      <c r="A8" t="s">
        <v>127</v>
      </c>
      <c r="B8">
        <v>132.89262808715657</v>
      </c>
      <c r="C8">
        <v>122.8080741040859</v>
      </c>
      <c r="D8">
        <v>113.20050394255</v>
      </c>
      <c r="E8">
        <v>108.38131520407252</v>
      </c>
      <c r="F8">
        <v>103.86732378805378</v>
      </c>
      <c r="G8">
        <v>98.805576688226054</v>
      </c>
      <c r="J8" t="s">
        <v>127</v>
      </c>
      <c r="K8">
        <v>132.89262808715657</v>
      </c>
      <c r="L8">
        <v>88.128368477002795</v>
      </c>
      <c r="M8">
        <v>70.76151611551829</v>
      </c>
      <c r="N8">
        <v>57.279837830968084</v>
      </c>
      <c r="O8">
        <v>45.96885215391449</v>
      </c>
      <c r="P8">
        <v>36.830122923600058</v>
      </c>
    </row>
    <row r="9" spans="1:16">
      <c r="A9" t="s">
        <v>128</v>
      </c>
      <c r="B9">
        <v>175.50087197865724</v>
      </c>
      <c r="C9">
        <v>146.17251538344155</v>
      </c>
      <c r="D9">
        <v>104.63984134112769</v>
      </c>
      <c r="E9">
        <v>94.951473285842226</v>
      </c>
      <c r="F9">
        <v>85.782655917076369</v>
      </c>
      <c r="G9">
        <v>76.643597107737094</v>
      </c>
      <c r="J9" t="s">
        <v>128</v>
      </c>
      <c r="K9">
        <v>175.50087197865722</v>
      </c>
      <c r="L9">
        <v>142.80835694817321</v>
      </c>
      <c r="M9">
        <v>142.33563086613719</v>
      </c>
      <c r="N9">
        <v>179.67169621313693</v>
      </c>
      <c r="O9">
        <v>149.8239837837761</v>
      </c>
      <c r="P9">
        <v>146.0730970147992</v>
      </c>
    </row>
    <row r="10" spans="1:16">
      <c r="A10" t="s">
        <v>129</v>
      </c>
      <c r="B10">
        <v>191.71120298503885</v>
      </c>
      <c r="C10">
        <v>172.63633530598668</v>
      </c>
      <c r="D10">
        <v>153.15901060503768</v>
      </c>
      <c r="E10">
        <v>137.40669510073442</v>
      </c>
      <c r="F10">
        <v>108.85857893614174</v>
      </c>
      <c r="G10">
        <v>83.195523202158768</v>
      </c>
      <c r="J10" t="s">
        <v>129</v>
      </c>
      <c r="K10">
        <v>191.71120298503885</v>
      </c>
      <c r="L10">
        <v>186.09802170595441</v>
      </c>
      <c r="M10">
        <v>160.4611323568017</v>
      </c>
      <c r="N10">
        <v>155.89164248431928</v>
      </c>
      <c r="O10">
        <v>135.1939992901147</v>
      </c>
      <c r="P10">
        <v>111.27390345511452</v>
      </c>
    </row>
    <row r="11" spans="1:16">
      <c r="A11" t="s">
        <v>130</v>
      </c>
      <c r="B11">
        <v>156.08142551891765</v>
      </c>
      <c r="C11">
        <v>185.82681222562229</v>
      </c>
      <c r="D11">
        <v>215.65524219880263</v>
      </c>
      <c r="E11">
        <v>245.97716036928534</v>
      </c>
      <c r="F11">
        <v>276.32663072020983</v>
      </c>
      <c r="G11">
        <v>307.24139872155598</v>
      </c>
      <c r="J11" t="s">
        <v>130</v>
      </c>
      <c r="K11">
        <v>156.08142551891768</v>
      </c>
      <c r="L11">
        <v>179.93676838687858</v>
      </c>
      <c r="M11">
        <v>206.45578052394001</v>
      </c>
      <c r="N11">
        <v>233.42854341682184</v>
      </c>
      <c r="O11">
        <v>260.41085116908005</v>
      </c>
      <c r="P11">
        <v>287.91090507642366</v>
      </c>
    </row>
    <row r="12" spans="1:16">
      <c r="A12" t="s">
        <v>131</v>
      </c>
      <c r="B12">
        <v>26.7806227462954</v>
      </c>
      <c r="C12">
        <v>28.021590029090795</v>
      </c>
      <c r="D12">
        <v>29.245462998332915</v>
      </c>
      <c r="E12">
        <v>30.510369297572463</v>
      </c>
      <c r="F12">
        <v>31.755704721008652</v>
      </c>
      <c r="G12">
        <v>33.045238202003276</v>
      </c>
      <c r="J12" t="s">
        <v>131</v>
      </c>
      <c r="K12">
        <v>26.780622746295396</v>
      </c>
      <c r="L12">
        <v>20.236058948629267</v>
      </c>
      <c r="M12">
        <v>17.085506839070362</v>
      </c>
      <c r="N12">
        <v>13.923464502631415</v>
      </c>
      <c r="O12">
        <v>10.731686253225442</v>
      </c>
      <c r="P12">
        <v>7.9191578688092079</v>
      </c>
    </row>
    <row r="13" spans="1:16">
      <c r="A13" t="s">
        <v>132</v>
      </c>
      <c r="B13">
        <v>117.85001251166089</v>
      </c>
      <c r="C13">
        <v>140.41844733263071</v>
      </c>
      <c r="D13">
        <v>163.05046959160128</v>
      </c>
      <c r="E13">
        <v>186.05631143093717</v>
      </c>
      <c r="F13">
        <v>209.08365615339787</v>
      </c>
      <c r="G13">
        <v>232.53931041403308</v>
      </c>
      <c r="J13" t="s">
        <v>132</v>
      </c>
      <c r="K13">
        <v>117.85001251166088</v>
      </c>
      <c r="L13">
        <v>135.95863780772152</v>
      </c>
      <c r="M13">
        <v>156.08482658715403</v>
      </c>
      <c r="N13">
        <v>176.55478562550255</v>
      </c>
      <c r="O13">
        <v>197.032582284444</v>
      </c>
      <c r="P13">
        <v>217.90269225149288</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3FC76-9D7A-48E1-8333-BF6CF51D436D}">
  <dimension ref="A1:P12"/>
  <sheetViews>
    <sheetView workbookViewId="0">
      <selection activeCell="S21" sqref="S21"/>
    </sheetView>
  </sheetViews>
  <sheetFormatPr defaultRowHeight="14.5"/>
  <sheetData>
    <row r="1" spans="1:16" ht="21">
      <c r="A1" s="1" t="s">
        <v>133</v>
      </c>
    </row>
    <row r="4" spans="1:16" ht="16.5">
      <c r="A4" t="s">
        <v>31</v>
      </c>
      <c r="J4" t="s">
        <v>31</v>
      </c>
    </row>
    <row r="5" spans="1:16">
      <c r="A5" t="s">
        <v>134</v>
      </c>
      <c r="J5" t="s">
        <v>135</v>
      </c>
    </row>
    <row r="7" spans="1:16">
      <c r="B7">
        <v>2025</v>
      </c>
      <c r="C7">
        <v>2030</v>
      </c>
      <c r="D7">
        <v>2035</v>
      </c>
      <c r="E7">
        <v>2040</v>
      </c>
      <c r="F7">
        <v>2045</v>
      </c>
      <c r="G7">
        <v>2050</v>
      </c>
      <c r="K7">
        <v>2025</v>
      </c>
      <c r="L7">
        <v>2030</v>
      </c>
      <c r="M7">
        <v>2035</v>
      </c>
      <c r="N7">
        <v>2040</v>
      </c>
      <c r="O7">
        <v>2045</v>
      </c>
      <c r="P7">
        <v>2050</v>
      </c>
    </row>
    <row r="8" spans="1:16">
      <c r="A8" t="s">
        <v>127</v>
      </c>
      <c r="B8">
        <v>26.455727602124302</v>
      </c>
      <c r="C8">
        <v>21.628365057227597</v>
      </c>
      <c r="D8">
        <v>15.4603668080287</v>
      </c>
      <c r="E8">
        <v>9.8464640691380101</v>
      </c>
      <c r="F8">
        <v>4.7156995888721003</v>
      </c>
      <c r="G8">
        <v>6.8085424325264006</v>
      </c>
      <c r="J8" t="s">
        <v>127</v>
      </c>
      <c r="K8">
        <v>26.455727602124302</v>
      </c>
      <c r="L8">
        <v>16.522778254448102</v>
      </c>
      <c r="M8">
        <v>6.9676661225367695</v>
      </c>
      <c r="N8">
        <v>7.8498950474257301</v>
      </c>
      <c r="O8">
        <v>5.4405843588418099</v>
      </c>
      <c r="P8">
        <v>3.5302040827661001</v>
      </c>
    </row>
    <row r="9" spans="1:16">
      <c r="A9" t="s">
        <v>122</v>
      </c>
      <c r="B9">
        <v>35.6661063460216</v>
      </c>
      <c r="C9">
        <v>28.118792331541002</v>
      </c>
      <c r="D9">
        <v>21.9654888563506</v>
      </c>
      <c r="E9">
        <v>17.754767439193699</v>
      </c>
      <c r="F9">
        <v>8.6148899634524696</v>
      </c>
      <c r="G9">
        <v>6.0718571763966604</v>
      </c>
      <c r="J9" t="s">
        <v>122</v>
      </c>
      <c r="K9">
        <v>35.6661063460216</v>
      </c>
      <c r="L9">
        <v>29.523808303097901</v>
      </c>
      <c r="M9">
        <v>22.412309289387</v>
      </c>
      <c r="N9">
        <v>13.2757679218658</v>
      </c>
      <c r="O9">
        <v>11.466230655713</v>
      </c>
      <c r="P9">
        <v>8.1526171279280195</v>
      </c>
    </row>
    <row r="10" spans="1:16">
      <c r="A10" t="s">
        <v>130</v>
      </c>
      <c r="B10">
        <v>6.3534215404204692</v>
      </c>
      <c r="C10">
        <v>1.0195626253722001</v>
      </c>
      <c r="D10">
        <v>0.58475381368551405</v>
      </c>
      <c r="E10">
        <v>0.51977754053689895</v>
      </c>
      <c r="F10">
        <v>0.43691888027208897</v>
      </c>
      <c r="G10">
        <v>0.34755424944354901</v>
      </c>
      <c r="J10" t="s">
        <v>130</v>
      </c>
      <c r="K10">
        <v>6.3534215404204692</v>
      </c>
      <c r="L10">
        <v>1.2118248049348699</v>
      </c>
      <c r="M10">
        <v>0.709894390282793</v>
      </c>
      <c r="N10">
        <v>6.8682052221512399E-8</v>
      </c>
      <c r="O10">
        <v>0.318376401336047</v>
      </c>
      <c r="P10">
        <v>0.26634715340369597</v>
      </c>
    </row>
    <row r="11" spans="1:16">
      <c r="A11" t="s">
        <v>131</v>
      </c>
      <c r="B11">
        <v>0.62467159705666997</v>
      </c>
      <c r="C11">
        <v>0.59198554964749095</v>
      </c>
      <c r="D11">
        <v>0.437360938630239</v>
      </c>
      <c r="E11">
        <v>0.27546116702273005</v>
      </c>
      <c r="F11">
        <v>0.18345892856352</v>
      </c>
      <c r="G11">
        <v>0.12249290189681</v>
      </c>
      <c r="J11" t="s">
        <v>131</v>
      </c>
      <c r="K11">
        <v>0.62467159705666997</v>
      </c>
      <c r="L11">
        <v>0.46311842951527499</v>
      </c>
      <c r="M11">
        <v>0.22297754859984401</v>
      </c>
      <c r="N11">
        <v>7.093707995138869E-2</v>
      </c>
      <c r="O11">
        <v>3.1701004232707601E-2</v>
      </c>
      <c r="P11">
        <v>1.6367181688611399E-2</v>
      </c>
    </row>
    <row r="12" spans="1:16">
      <c r="A12" t="s">
        <v>132</v>
      </c>
      <c r="B12">
        <v>4.7438620652736301</v>
      </c>
      <c r="C12">
        <v>0.72610524883639094</v>
      </c>
      <c r="D12">
        <v>0.42900077139367104</v>
      </c>
      <c r="E12">
        <v>0.41241206457639201</v>
      </c>
      <c r="F12">
        <v>0</v>
      </c>
      <c r="G12">
        <v>0</v>
      </c>
      <c r="J12" t="s">
        <v>132</v>
      </c>
      <c r="K12">
        <v>4.7438620652736301</v>
      </c>
      <c r="L12">
        <v>0.79970002473397306</v>
      </c>
      <c r="M12">
        <v>0.40798575729284803</v>
      </c>
      <c r="N12">
        <v>0</v>
      </c>
      <c r="O12">
        <v>0</v>
      </c>
      <c r="P12">
        <v>0</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7F718-9276-4E5F-ABE5-8AD5310C33D2}">
  <dimension ref="A1:P16"/>
  <sheetViews>
    <sheetView workbookViewId="0">
      <selection activeCell="Q30" sqref="Q30"/>
    </sheetView>
  </sheetViews>
  <sheetFormatPr defaultRowHeight="14.5"/>
  <sheetData>
    <row r="1" spans="1:16" ht="21">
      <c r="A1" s="1" t="s">
        <v>136</v>
      </c>
    </row>
    <row r="4" spans="1:16" ht="16.5">
      <c r="A4" t="s">
        <v>60</v>
      </c>
      <c r="J4" t="s">
        <v>60</v>
      </c>
    </row>
    <row r="5" spans="1:16">
      <c r="A5" t="s">
        <v>137</v>
      </c>
      <c r="J5" t="s">
        <v>138</v>
      </c>
    </row>
    <row r="7" spans="1:16">
      <c r="B7">
        <v>2025</v>
      </c>
      <c r="C7">
        <v>2030</v>
      </c>
      <c r="D7">
        <v>2035</v>
      </c>
      <c r="E7">
        <v>2040</v>
      </c>
      <c r="F7">
        <v>2045</v>
      </c>
      <c r="G7">
        <v>2050</v>
      </c>
      <c r="K7">
        <v>2025</v>
      </c>
      <c r="L7">
        <v>2030</v>
      </c>
      <c r="M7">
        <v>2035</v>
      </c>
      <c r="N7">
        <v>2040</v>
      </c>
      <c r="O7">
        <v>2045</v>
      </c>
      <c r="P7">
        <v>2050</v>
      </c>
    </row>
    <row r="8" spans="1:16">
      <c r="A8" t="s">
        <v>139</v>
      </c>
      <c r="B8">
        <v>0</v>
      </c>
      <c r="C8">
        <v>-4.1602503197196969E-8</v>
      </c>
      <c r="D8">
        <v>-9.0022644230563788E-8</v>
      </c>
      <c r="E8">
        <v>-3.7527397823973322E-7</v>
      </c>
      <c r="F8">
        <v>-2.5574372894701889</v>
      </c>
      <c r="G8">
        <v>-2.1944362946020779</v>
      </c>
      <c r="J8" t="s">
        <v>139</v>
      </c>
      <c r="K8">
        <v>0</v>
      </c>
      <c r="L8">
        <v>-7.4113381902730119E-2</v>
      </c>
      <c r="M8">
        <v>-0.24879941105523204</v>
      </c>
      <c r="N8">
        <v>-3.488252186743527</v>
      </c>
      <c r="O8">
        <v>-3.3717703090108082</v>
      </c>
      <c r="P8">
        <v>-2.9650143706140812</v>
      </c>
    </row>
    <row r="9" spans="1:16">
      <c r="A9" t="s">
        <v>140</v>
      </c>
      <c r="B9">
        <v>0</v>
      </c>
      <c r="C9">
        <v>0</v>
      </c>
      <c r="D9">
        <v>-8.8587588378876193E-9</v>
      </c>
      <c r="E9">
        <v>-1.6307420619988624E-8</v>
      </c>
      <c r="F9">
        <v>-0.85999986871779555</v>
      </c>
      <c r="G9">
        <v>-0.85999998812949607</v>
      </c>
      <c r="J9" t="s">
        <v>140</v>
      </c>
      <c r="K9">
        <v>0</v>
      </c>
      <c r="L9">
        <v>0</v>
      </c>
      <c r="M9">
        <v>-9.9748100844374197E-9</v>
      </c>
      <c r="N9">
        <v>-0.85999999721810105</v>
      </c>
      <c r="O9">
        <v>-0.85999984221815162</v>
      </c>
      <c r="P9">
        <v>-0.85999998949803236</v>
      </c>
    </row>
    <row r="10" spans="1:16">
      <c r="A10" t="s">
        <v>141</v>
      </c>
      <c r="B10">
        <v>0</v>
      </c>
      <c r="C10">
        <v>-9.2758528566299801E-9</v>
      </c>
      <c r="D10">
        <v>-1.2493511629538351E-8</v>
      </c>
      <c r="E10">
        <v>-2.7073140575872361E-8</v>
      </c>
      <c r="F10">
        <v>-1.5539999614317701</v>
      </c>
      <c r="G10">
        <v>-1.5539999897929988</v>
      </c>
      <c r="J10" t="s">
        <v>141</v>
      </c>
      <c r="K10">
        <v>0</v>
      </c>
      <c r="L10">
        <v>-7.9520530080248507E-9</v>
      </c>
      <c r="M10">
        <v>-1.5973262995797609E-8</v>
      </c>
      <c r="N10">
        <v>-1.5539999974197118</v>
      </c>
      <c r="O10">
        <v>-1.5539999637183659</v>
      </c>
      <c r="P10">
        <v>-1.553999990999418</v>
      </c>
    </row>
    <row r="11" spans="1:16">
      <c r="A11" t="s">
        <v>142</v>
      </c>
      <c r="B11">
        <v>0</v>
      </c>
      <c r="C11">
        <v>-5.5753298192479101E-9</v>
      </c>
      <c r="D11">
        <v>-7.2321557689351004E-9</v>
      </c>
      <c r="E11">
        <v>-1.3141915347198509E-8</v>
      </c>
      <c r="F11">
        <v>-1.6100222276856939</v>
      </c>
      <c r="G11">
        <v>-1.3780280567007674</v>
      </c>
      <c r="J11" t="s">
        <v>142</v>
      </c>
      <c r="K11">
        <v>0</v>
      </c>
      <c r="L11">
        <v>-4.72398381052346E-9</v>
      </c>
      <c r="M11">
        <v>-7.9861463877567788E-9</v>
      </c>
      <c r="N11">
        <v>-3.2823680908954644</v>
      </c>
      <c r="O11">
        <v>-2.0684089433294286</v>
      </c>
      <c r="P11">
        <v>-2.0924600911993636</v>
      </c>
    </row>
    <row r="12" spans="1:16">
      <c r="A12" t="s">
        <v>143</v>
      </c>
      <c r="B12">
        <v>0</v>
      </c>
      <c r="C12">
        <v>-1.4294618912286843</v>
      </c>
      <c r="D12">
        <v>-1.0100183201116675</v>
      </c>
      <c r="E12">
        <v>-1.7346700700245825</v>
      </c>
      <c r="F12">
        <v>-1.6100224290126566</v>
      </c>
      <c r="G12">
        <v>-1.3780280592802829</v>
      </c>
      <c r="J12" t="s">
        <v>143</v>
      </c>
      <c r="K12">
        <v>0</v>
      </c>
      <c r="L12">
        <v>-1.6165973727305587</v>
      </c>
      <c r="M12">
        <v>-2.5311820432718326</v>
      </c>
      <c r="N12">
        <v>-3.282368091259511</v>
      </c>
      <c r="O12">
        <v>-2.785020566165449</v>
      </c>
      <c r="P12">
        <v>-2.0924600935132376</v>
      </c>
    </row>
    <row r="13" spans="1:16">
      <c r="A13" t="s">
        <v>144</v>
      </c>
      <c r="B13">
        <v>0</v>
      </c>
      <c r="C13">
        <v>-2.7845830578854825E-7</v>
      </c>
      <c r="D13">
        <v>-6.0591774496533781E-7</v>
      </c>
      <c r="E13">
        <v>-0.26282430902250864</v>
      </c>
      <c r="F13">
        <v>-0.24394278662898461</v>
      </c>
      <c r="G13">
        <v>-0.20879212693901042</v>
      </c>
      <c r="J13" t="s">
        <v>144</v>
      </c>
      <c r="K13">
        <v>0</v>
      </c>
      <c r="L13">
        <v>-3.1005783625151251E-7</v>
      </c>
      <c r="M13">
        <v>-0.38350953464864873</v>
      </c>
      <c r="N13">
        <v>-0.49732849671788559</v>
      </c>
      <c r="O13">
        <v>-0.42197280812807897</v>
      </c>
      <c r="P13">
        <v>-0.31703940525346869</v>
      </c>
    </row>
    <row r="14" spans="1:16">
      <c r="A14" t="s">
        <v>145</v>
      </c>
      <c r="B14">
        <v>-1.4999294520285216E-2</v>
      </c>
      <c r="C14">
        <v>-1.5579627172659269E-2</v>
      </c>
      <c r="D14">
        <v>-2.4272358379228059E-2</v>
      </c>
      <c r="E14">
        <v>-6.7281790665224564E-2</v>
      </c>
      <c r="F14">
        <v>-8.7140782638770883E-2</v>
      </c>
      <c r="G14">
        <v>-0.10825839860377744</v>
      </c>
      <c r="J14" t="s">
        <v>145</v>
      </c>
      <c r="K14">
        <v>-1.4999294520285212E-2</v>
      </c>
      <c r="L14">
        <v>-1.1194228260364286E-2</v>
      </c>
      <c r="M14">
        <v>-2.8408628851817809E-2</v>
      </c>
      <c r="N14">
        <v>-3.0691028333687833E-2</v>
      </c>
      <c r="O14">
        <v>-2.9411371076511511E-2</v>
      </c>
      <c r="P14">
        <v>-2.4550756257846015E-2</v>
      </c>
    </row>
    <row r="15" spans="1:16">
      <c r="A15" t="s">
        <v>146</v>
      </c>
      <c r="B15">
        <v>-0.12984865824603398</v>
      </c>
      <c r="C15">
        <v>-0.12377983214404108</v>
      </c>
      <c r="D15">
        <v>-0.1773013094798272</v>
      </c>
      <c r="E15">
        <v>-0.45523789616721</v>
      </c>
      <c r="F15">
        <v>-0.54231543757396794</v>
      </c>
      <c r="G15">
        <v>-0.61870015529033762</v>
      </c>
      <c r="J15" t="s">
        <v>146</v>
      </c>
      <c r="K15">
        <v>-0.12984865824603398</v>
      </c>
      <c r="L15">
        <v>-0.12321830617373221</v>
      </c>
      <c r="M15">
        <v>-0.37468282641486617</v>
      </c>
      <c r="N15">
        <v>-0.48638929031841316</v>
      </c>
      <c r="O15">
        <v>-0.59150178690120947</v>
      </c>
      <c r="P15">
        <v>-0.6900203785589083</v>
      </c>
    </row>
    <row r="16" spans="1:16">
      <c r="A16" t="s">
        <v>147</v>
      </c>
      <c r="B16">
        <v>-3.2736841513873951E-5</v>
      </c>
      <c r="C16">
        <v>-7.4139638436132008E-5</v>
      </c>
      <c r="D16">
        <v>-9.9172687509820889E-5</v>
      </c>
      <c r="E16">
        <v>-3.0876519287320888E-5</v>
      </c>
      <c r="F16">
        <v>-2.1150187121036996</v>
      </c>
      <c r="G16">
        <v>-10.371033649535359</v>
      </c>
      <c r="J16" t="s">
        <v>147</v>
      </c>
      <c r="K16">
        <v>-3.2736841513873951E-5</v>
      </c>
      <c r="L16">
        <v>-6.7018209336628301E-5</v>
      </c>
      <c r="M16">
        <v>-1.9381617098823945E-5</v>
      </c>
      <c r="N16">
        <v>-10.46346121066418</v>
      </c>
      <c r="O16">
        <v>-8.7609937858944686</v>
      </c>
      <c r="P16">
        <v>-6.1812028492653903</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3E9B9-76DF-4E32-9225-43384C6C8DE3}">
  <dimension ref="A1:P12"/>
  <sheetViews>
    <sheetView workbookViewId="0">
      <selection activeCell="G35" sqref="G35"/>
    </sheetView>
  </sheetViews>
  <sheetFormatPr defaultRowHeight="14.5"/>
  <sheetData>
    <row r="1" spans="1:16" ht="21">
      <c r="A1" s="1" t="s">
        <v>148</v>
      </c>
    </row>
    <row r="4" spans="1:16">
      <c r="A4" t="s">
        <v>52</v>
      </c>
      <c r="I4" t="s">
        <v>52</v>
      </c>
    </row>
    <row r="5" spans="1:16">
      <c r="A5" t="s">
        <v>149</v>
      </c>
      <c r="I5" t="s">
        <v>150</v>
      </c>
    </row>
    <row r="7" spans="1:16">
      <c r="B7">
        <v>2025</v>
      </c>
      <c r="C7">
        <v>2030</v>
      </c>
      <c r="D7">
        <v>2035</v>
      </c>
      <c r="E7">
        <v>2040</v>
      </c>
      <c r="F7">
        <v>2045</v>
      </c>
      <c r="G7">
        <v>2050</v>
      </c>
      <c r="K7">
        <v>2025</v>
      </c>
      <c r="L7">
        <v>2030</v>
      </c>
      <c r="M7">
        <v>2035</v>
      </c>
      <c r="N7">
        <v>2040</v>
      </c>
      <c r="O7">
        <v>2045</v>
      </c>
      <c r="P7">
        <v>2050</v>
      </c>
    </row>
    <row r="8" spans="1:16">
      <c r="A8" t="s">
        <v>151</v>
      </c>
      <c r="B8">
        <v>3.7731713628484882</v>
      </c>
      <c r="C8">
        <v>4.8057342398878378</v>
      </c>
      <c r="D8">
        <v>5.4847395259704905</v>
      </c>
      <c r="E8">
        <v>5.9324730530834699</v>
      </c>
      <c r="F8">
        <v>4.82796103313692</v>
      </c>
      <c r="G8">
        <v>0</v>
      </c>
      <c r="J8" t="s">
        <v>151</v>
      </c>
      <c r="K8">
        <v>3.7731713628484882</v>
      </c>
      <c r="L8">
        <v>5.5941077471216794</v>
      </c>
      <c r="M8">
        <v>6.5259504019488599</v>
      </c>
      <c r="N8">
        <v>0</v>
      </c>
      <c r="O8">
        <v>1.07906321013116E-6</v>
      </c>
      <c r="P8">
        <v>0</v>
      </c>
    </row>
    <row r="9" spans="1:16">
      <c r="A9" t="s">
        <v>152</v>
      </c>
      <c r="B9">
        <v>0.78007321972024202</v>
      </c>
      <c r="C9">
        <v>0.62405857051589297</v>
      </c>
      <c r="D9">
        <v>0.62405857234380702</v>
      </c>
      <c r="E9">
        <v>0.78007319483485804</v>
      </c>
      <c r="F9">
        <v>0.78007318710755602</v>
      </c>
      <c r="G9">
        <v>0</v>
      </c>
      <c r="J9" t="s">
        <v>152</v>
      </c>
      <c r="K9">
        <v>0.78007321972024202</v>
      </c>
      <c r="L9">
        <v>0.62405857006745502</v>
      </c>
      <c r="M9">
        <v>0.78007319146653198</v>
      </c>
      <c r="N9">
        <v>0.71657775262449797</v>
      </c>
      <c r="O9">
        <v>0.78007320969165805</v>
      </c>
      <c r="P9">
        <v>0.85449996275398499</v>
      </c>
    </row>
    <row r="10" spans="1:16">
      <c r="A10" t="s">
        <v>153</v>
      </c>
      <c r="B10">
        <v>1.6572936966664651</v>
      </c>
      <c r="C10">
        <v>1.897668282165015</v>
      </c>
      <c r="D10">
        <v>2.3355858170746098</v>
      </c>
      <c r="E10">
        <v>2.84876008804348</v>
      </c>
      <c r="F10">
        <v>3.3518811503352604</v>
      </c>
      <c r="G10">
        <v>3.7110720261644401</v>
      </c>
      <c r="J10" t="s">
        <v>153</v>
      </c>
      <c r="K10">
        <v>1.6572936966664651</v>
      </c>
      <c r="L10">
        <v>2.1732039727345702</v>
      </c>
      <c r="M10">
        <v>2.7933298989735702</v>
      </c>
      <c r="N10">
        <v>3.5179628389975597</v>
      </c>
      <c r="O10">
        <v>4.2424448419047103</v>
      </c>
      <c r="P10">
        <v>4.7896642436538999</v>
      </c>
    </row>
    <row r="11" spans="1:16">
      <c r="A11" t="s">
        <v>154</v>
      </c>
      <c r="B11">
        <v>0</v>
      </c>
      <c r="C11">
        <v>0</v>
      </c>
      <c r="D11">
        <v>0</v>
      </c>
      <c r="E11">
        <v>0</v>
      </c>
      <c r="F11">
        <v>0.223629715369593</v>
      </c>
      <c r="G11">
        <v>2.3600970721258601</v>
      </c>
      <c r="J11" t="s">
        <v>154</v>
      </c>
      <c r="K11">
        <v>0</v>
      </c>
      <c r="L11">
        <v>0</v>
      </c>
      <c r="M11">
        <v>0</v>
      </c>
      <c r="N11">
        <v>1.64599250651315</v>
      </c>
      <c r="O11">
        <v>1.92422568807682</v>
      </c>
      <c r="P11">
        <v>2.1915283469823099</v>
      </c>
    </row>
    <row r="12" spans="1:16">
      <c r="A12" t="s">
        <v>155</v>
      </c>
      <c r="B12">
        <v>0</v>
      </c>
      <c r="C12">
        <v>0</v>
      </c>
      <c r="D12">
        <v>0</v>
      </c>
      <c r="E12">
        <v>0</v>
      </c>
      <c r="F12">
        <v>1.4946844981654199</v>
      </c>
      <c r="G12">
        <v>5.7239826069323403</v>
      </c>
      <c r="J12" t="s">
        <v>155</v>
      </c>
      <c r="K12">
        <v>0</v>
      </c>
      <c r="L12">
        <v>0</v>
      </c>
      <c r="M12">
        <v>0</v>
      </c>
      <c r="N12">
        <v>5.9268034219284296</v>
      </c>
      <c r="O12">
        <v>6.5685747308104903</v>
      </c>
      <c r="P12">
        <v>7.3876108217499104</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C4C9F-E31A-4D8D-8A1A-A1A2596C8333}">
  <dimension ref="A1:P11"/>
  <sheetViews>
    <sheetView workbookViewId="0">
      <selection activeCell="G33" sqref="G33"/>
    </sheetView>
  </sheetViews>
  <sheetFormatPr defaultRowHeight="14.5"/>
  <cols>
    <col min="1" max="1" width="13.7265625" customWidth="1"/>
    <col min="10" max="10" width="12.54296875" customWidth="1"/>
  </cols>
  <sheetData>
    <row r="1" spans="1:16" ht="21">
      <c r="A1" s="1" t="s">
        <v>156</v>
      </c>
    </row>
    <row r="4" spans="1:16">
      <c r="A4" t="s">
        <v>43</v>
      </c>
      <c r="J4" t="s">
        <v>43</v>
      </c>
    </row>
    <row r="5" spans="1:16">
      <c r="A5" t="s">
        <v>157</v>
      </c>
      <c r="J5" t="s">
        <v>158</v>
      </c>
    </row>
    <row r="7" spans="1:16">
      <c r="B7">
        <v>2025</v>
      </c>
      <c r="C7">
        <v>2030</v>
      </c>
      <c r="D7">
        <v>2035</v>
      </c>
      <c r="E7">
        <v>2040</v>
      </c>
      <c r="F7">
        <v>2045</v>
      </c>
      <c r="G7">
        <v>2050</v>
      </c>
      <c r="K7">
        <v>2025</v>
      </c>
      <c r="L7">
        <v>2030</v>
      </c>
      <c r="M7">
        <v>2035</v>
      </c>
      <c r="N7">
        <v>2040</v>
      </c>
      <c r="O7">
        <v>2045</v>
      </c>
      <c r="P7">
        <v>2050</v>
      </c>
    </row>
    <row r="8" spans="1:16">
      <c r="A8" t="s">
        <v>103</v>
      </c>
      <c r="B8">
        <v>5.8917086336732396</v>
      </c>
      <c r="C8">
        <v>5.8276285282899396</v>
      </c>
      <c r="D8">
        <v>6.6125185073197903</v>
      </c>
      <c r="E8">
        <v>7.8236381780816098</v>
      </c>
      <c r="F8">
        <v>9.7474655966922104</v>
      </c>
      <c r="G8">
        <v>13.503765616550901</v>
      </c>
      <c r="J8" t="s">
        <v>103</v>
      </c>
      <c r="K8">
        <v>5.8917086336732396</v>
      </c>
      <c r="L8">
        <v>6.4511295913208704</v>
      </c>
      <c r="M8">
        <v>7.9146395374622296</v>
      </c>
      <c r="N8">
        <v>15.7375959471433</v>
      </c>
      <c r="O8">
        <v>17.8075687439738</v>
      </c>
      <c r="P8">
        <v>18.569138600004202</v>
      </c>
    </row>
    <row r="9" spans="1:16">
      <c r="A9" t="s">
        <v>104</v>
      </c>
      <c r="B9">
        <v>0</v>
      </c>
      <c r="C9">
        <v>-1.3799606541625E-6</v>
      </c>
      <c r="D9">
        <v>0</v>
      </c>
      <c r="E9">
        <v>0</v>
      </c>
      <c r="F9">
        <v>1.0398861655952401</v>
      </c>
      <c r="G9">
        <v>45.534743575762697</v>
      </c>
      <c r="J9" t="s">
        <v>104</v>
      </c>
      <c r="K9">
        <v>0</v>
      </c>
      <c r="L9">
        <v>-1.01423391331628E-4</v>
      </c>
      <c r="M9">
        <v>-2.4677710033739001E-6</v>
      </c>
      <c r="N9">
        <v>54.988516513927401</v>
      </c>
      <c r="O9">
        <v>56.807490458383903</v>
      </c>
      <c r="P9">
        <v>58.958974184766802</v>
      </c>
    </row>
    <row r="10" spans="1:16">
      <c r="A10" t="s">
        <v>105</v>
      </c>
      <c r="B10">
        <v>17.104275238337799</v>
      </c>
      <c r="C10">
        <v>16.4371282715842</v>
      </c>
      <c r="D10">
        <v>16.655357611809499</v>
      </c>
      <c r="E10">
        <v>17.738086000203602</v>
      </c>
      <c r="F10">
        <v>26.019634700114199</v>
      </c>
      <c r="G10">
        <v>3.2785308525392498</v>
      </c>
      <c r="J10" t="s">
        <v>105</v>
      </c>
      <c r="K10">
        <v>17.104275238337799</v>
      </c>
      <c r="L10">
        <v>18.076777190059701</v>
      </c>
      <c r="M10">
        <v>20.4992626208833</v>
      </c>
      <c r="N10">
        <v>3.6195969533901602</v>
      </c>
      <c r="O10">
        <v>4.0407196500093603</v>
      </c>
      <c r="P10">
        <v>4.1811735718373901</v>
      </c>
    </row>
    <row r="11" spans="1:16">
      <c r="A11" t="s">
        <v>34</v>
      </c>
      <c r="B11">
        <v>13.8312685600519</v>
      </c>
      <c r="C11">
        <v>11.719784793454799</v>
      </c>
      <c r="D11">
        <v>11.830003821526301</v>
      </c>
      <c r="E11">
        <v>11.206979484409301</v>
      </c>
      <c r="F11">
        <v>7.7943020453265701</v>
      </c>
      <c r="G11">
        <v>0</v>
      </c>
      <c r="J11" t="s">
        <v>34</v>
      </c>
      <c r="K11">
        <v>13.8312685600519</v>
      </c>
      <c r="L11">
        <v>13.6423976565445</v>
      </c>
      <c r="M11">
        <v>14.075784824207499</v>
      </c>
      <c r="N11">
        <v>0</v>
      </c>
      <c r="O11">
        <v>1.84503884552148E-6</v>
      </c>
      <c r="P11">
        <v>0</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17362-C0C9-4DEA-9D01-569F6C31400E}">
  <dimension ref="A1:P15"/>
  <sheetViews>
    <sheetView workbookViewId="0">
      <selection activeCell="O32" sqref="O32"/>
    </sheetView>
  </sheetViews>
  <sheetFormatPr defaultRowHeight="14.5"/>
  <sheetData>
    <row r="1" spans="1:16" ht="21">
      <c r="A1" s="1" t="s">
        <v>159</v>
      </c>
    </row>
    <row r="4" spans="1:16" ht="16.5">
      <c r="A4" t="s">
        <v>31</v>
      </c>
      <c r="J4" t="s">
        <v>31</v>
      </c>
    </row>
    <row r="5" spans="1:16">
      <c r="A5" t="s">
        <v>160</v>
      </c>
      <c r="J5" t="s">
        <v>161</v>
      </c>
    </row>
    <row r="7" spans="1:16">
      <c r="B7">
        <v>2025</v>
      </c>
      <c r="C7">
        <v>2030</v>
      </c>
      <c r="D7">
        <v>2035</v>
      </c>
      <c r="E7">
        <v>2040</v>
      </c>
      <c r="F7">
        <v>2045</v>
      </c>
      <c r="G7">
        <v>2050</v>
      </c>
      <c r="K7">
        <v>2025</v>
      </c>
      <c r="L7">
        <v>2030</v>
      </c>
      <c r="M7">
        <v>2035</v>
      </c>
      <c r="N7">
        <v>2040</v>
      </c>
      <c r="O7">
        <v>2045</v>
      </c>
      <c r="P7">
        <v>2050</v>
      </c>
    </row>
    <row r="8" spans="1:16">
      <c r="A8" t="s">
        <v>162</v>
      </c>
      <c r="B8">
        <v>-0.60857602351197582</v>
      </c>
      <c r="C8">
        <v>-0.75626571442089197</v>
      </c>
      <c r="D8">
        <v>-1.2564847575755271</v>
      </c>
      <c r="E8">
        <v>-3.8274019573377283</v>
      </c>
      <c r="F8">
        <v>-3.8935169582588478</v>
      </c>
      <c r="G8">
        <v>0</v>
      </c>
      <c r="J8" t="s">
        <v>162</v>
      </c>
      <c r="K8">
        <v>-0.60857602351197582</v>
      </c>
      <c r="L8">
        <v>-0.8409354599541361</v>
      </c>
      <c r="M8">
        <v>-3.1577179273209679</v>
      </c>
      <c r="N8">
        <v>-3.4610375223791499E-8</v>
      </c>
      <c r="O8">
        <v>-1.1886150201734861E-6</v>
      </c>
      <c r="P8">
        <v>0</v>
      </c>
    </row>
    <row r="9" spans="1:16">
      <c r="A9" t="s">
        <v>151</v>
      </c>
      <c r="B9">
        <v>7.5463427256969764</v>
      </c>
      <c r="C9">
        <v>9.6114684797756809</v>
      </c>
      <c r="D9">
        <v>10.969479051940969</v>
      </c>
      <c r="E9">
        <v>11.864946106166931</v>
      </c>
      <c r="F9">
        <v>9.6559220662738294</v>
      </c>
      <c r="G9">
        <v>0</v>
      </c>
      <c r="J9" t="s">
        <v>151</v>
      </c>
      <c r="K9">
        <v>7.5463427256969764</v>
      </c>
      <c r="L9">
        <v>11.188215494243369</v>
      </c>
      <c r="M9">
        <v>13.051900803897761</v>
      </c>
      <c r="N9">
        <v>1.091871722783611E-7</v>
      </c>
      <c r="O9">
        <v>2.9564441225916791E-6</v>
      </c>
      <c r="P9">
        <v>0</v>
      </c>
    </row>
    <row r="10" spans="1:16">
      <c r="A10" t="s">
        <v>152</v>
      </c>
      <c r="B10">
        <v>0.16661450888681575</v>
      </c>
      <c r="C10">
        <v>0.18895576679584816</v>
      </c>
      <c r="D10">
        <v>9.6410450689274049E-2</v>
      </c>
      <c r="E10">
        <v>2.6546522116750283E-2</v>
      </c>
      <c r="F10">
        <v>1.06309607844591E-7</v>
      </c>
      <c r="G10">
        <v>1.0908629421581461E-7</v>
      </c>
      <c r="J10" t="s">
        <v>152</v>
      </c>
      <c r="K10">
        <v>0.16661450888681578</v>
      </c>
      <c r="L10">
        <v>0.18888780414374001</v>
      </c>
      <c r="M10">
        <v>8.9545803674457858E-2</v>
      </c>
      <c r="N10">
        <v>5.1032348827258475E-8</v>
      </c>
      <c r="O10">
        <v>8.0671922746145888E-8</v>
      </c>
      <c r="P10">
        <v>7.6632165493210779E-8</v>
      </c>
    </row>
    <row r="11" spans="1:16">
      <c r="A11" t="s">
        <v>153</v>
      </c>
      <c r="B11">
        <v>0.97261662726709364</v>
      </c>
      <c r="C11">
        <v>1.1379332310520449</v>
      </c>
      <c r="D11">
        <v>1.3361709469465628</v>
      </c>
      <c r="E11">
        <v>1.5468929476158906</v>
      </c>
      <c r="F11">
        <v>1.7559649073863439</v>
      </c>
      <c r="G11">
        <v>1.9410680762042272</v>
      </c>
      <c r="J11" t="s">
        <v>153</v>
      </c>
      <c r="K11">
        <v>0.97261662726709364</v>
      </c>
      <c r="L11">
        <v>1.303157199144922</v>
      </c>
      <c r="M11">
        <v>1.598013408961926</v>
      </c>
      <c r="N11">
        <v>1.910273247366016</v>
      </c>
      <c r="O11">
        <v>2.2225079509997174</v>
      </c>
      <c r="P11">
        <v>2.5052229845660392</v>
      </c>
    </row>
    <row r="12" spans="1:16">
      <c r="A12" t="s">
        <v>154</v>
      </c>
      <c r="B12">
        <v>0</v>
      </c>
      <c r="C12">
        <v>1.7900690167313001E-5</v>
      </c>
      <c r="D12">
        <v>4.8155069506650293E-2</v>
      </c>
      <c r="E12">
        <v>6.1952982905878702E-9</v>
      </c>
      <c r="F12">
        <v>2.50182902838567E-9</v>
      </c>
      <c r="G12">
        <v>1.53635599632614E-9</v>
      </c>
      <c r="J12" t="s">
        <v>154</v>
      </c>
      <c r="K12">
        <v>0</v>
      </c>
      <c r="L12">
        <v>0</v>
      </c>
      <c r="M12">
        <v>0</v>
      </c>
      <c r="N12">
        <v>0</v>
      </c>
      <c r="O12">
        <v>0</v>
      </c>
      <c r="P12">
        <v>1.3475401752607E-9</v>
      </c>
    </row>
    <row r="13" spans="1:16">
      <c r="A13" t="s">
        <v>155</v>
      </c>
      <c r="B13">
        <v>0</v>
      </c>
      <c r="C13">
        <v>3.6047206464218703E-5</v>
      </c>
      <c r="D13">
        <v>0</v>
      </c>
      <c r="E13">
        <v>0</v>
      </c>
      <c r="F13">
        <v>4.0098582335104104E-9</v>
      </c>
      <c r="G13">
        <v>0</v>
      </c>
      <c r="J13" t="s">
        <v>155</v>
      </c>
      <c r="K13">
        <v>0</v>
      </c>
      <c r="L13">
        <v>0</v>
      </c>
      <c r="M13">
        <v>0</v>
      </c>
      <c r="N13">
        <v>0</v>
      </c>
      <c r="O13">
        <v>5.0186049086272902E-9</v>
      </c>
      <c r="P13">
        <v>0</v>
      </c>
    </row>
    <row r="14" spans="1:16">
      <c r="A14" t="s">
        <v>163</v>
      </c>
      <c r="B14">
        <v>1.8576111115972</v>
      </c>
      <c r="C14">
        <v>1.67511560566421</v>
      </c>
      <c r="D14">
        <v>1.69417886332094</v>
      </c>
      <c r="E14">
        <v>1.70686903591924</v>
      </c>
      <c r="F14">
        <v>1.8986221475787999</v>
      </c>
      <c r="G14">
        <v>0.17048360433204102</v>
      </c>
      <c r="J14" t="s">
        <v>163</v>
      </c>
      <c r="K14">
        <v>0</v>
      </c>
      <c r="L14">
        <v>1.8054063255402703E-5</v>
      </c>
      <c r="M14">
        <v>4.5646830876487001E-9</v>
      </c>
      <c r="N14">
        <v>0</v>
      </c>
      <c r="O14">
        <v>2.5093067082750703E-9</v>
      </c>
      <c r="P14">
        <v>2.6950907705783101E-9</v>
      </c>
    </row>
    <row r="15" spans="1:16">
      <c r="A15" t="s">
        <v>164</v>
      </c>
      <c r="B15">
        <v>9.9346089499361092</v>
      </c>
      <c r="C15">
        <v>11.857261304744542</v>
      </c>
      <c r="D15">
        <v>12.887909603511662</v>
      </c>
      <c r="E15">
        <v>11.317852635332319</v>
      </c>
      <c r="F15">
        <v>9.4169922460875881</v>
      </c>
      <c r="G15">
        <v>2.1115517609142849</v>
      </c>
      <c r="J15" t="s">
        <v>164</v>
      </c>
      <c r="K15">
        <v>8.0769978383389098</v>
      </c>
      <c r="L15">
        <v>11.839343085320587</v>
      </c>
      <c r="M15">
        <v>11.581742080480822</v>
      </c>
      <c r="N15">
        <v>1.9102733354823471</v>
      </c>
      <c r="O15">
        <v>2.2225097741749344</v>
      </c>
      <c r="P15">
        <v>2.505223045481876</v>
      </c>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71E61-6D32-4333-BB4A-E874BAF0F88B}">
  <dimension ref="A1:P17"/>
  <sheetViews>
    <sheetView topLeftCell="A11" workbookViewId="0">
      <selection activeCell="O27" sqref="O27"/>
    </sheetView>
  </sheetViews>
  <sheetFormatPr defaultRowHeight="14.5"/>
  <sheetData>
    <row r="1" spans="1:16" ht="21">
      <c r="A1" s="1" t="s">
        <v>165</v>
      </c>
    </row>
    <row r="4" spans="1:16" ht="16.5">
      <c r="A4" t="s">
        <v>31</v>
      </c>
      <c r="J4" t="s">
        <v>31</v>
      </c>
    </row>
    <row r="5" spans="1:16">
      <c r="A5" t="s">
        <v>166</v>
      </c>
      <c r="J5" t="s">
        <v>167</v>
      </c>
    </row>
    <row r="7" spans="1:16">
      <c r="B7">
        <v>2025</v>
      </c>
      <c r="C7">
        <v>2030</v>
      </c>
      <c r="D7">
        <v>2035</v>
      </c>
      <c r="E7">
        <v>2040</v>
      </c>
      <c r="F7">
        <v>2045</v>
      </c>
      <c r="G7">
        <v>2050</v>
      </c>
      <c r="K7">
        <v>2025</v>
      </c>
      <c r="L7">
        <v>2030</v>
      </c>
      <c r="M7">
        <v>2035</v>
      </c>
      <c r="N7">
        <v>2040</v>
      </c>
      <c r="O7">
        <v>2045</v>
      </c>
      <c r="P7">
        <v>2050</v>
      </c>
    </row>
    <row r="8" spans="1:16">
      <c r="A8" t="s">
        <v>168</v>
      </c>
      <c r="B8">
        <v>15.430906675737001</v>
      </c>
      <c r="C8">
        <v>12.53246206439</v>
      </c>
      <c r="D8">
        <v>11.469431172162</v>
      </c>
      <c r="E8">
        <v>4.03481317073126</v>
      </c>
      <c r="F8">
        <v>2.0828898935747402</v>
      </c>
      <c r="G8">
        <v>0</v>
      </c>
      <c r="J8" t="s">
        <v>168</v>
      </c>
      <c r="K8">
        <v>15.430906675737001</v>
      </c>
      <c r="L8">
        <v>13.500733996577999</v>
      </c>
      <c r="M8">
        <v>3.9588824499981001</v>
      </c>
      <c r="N8">
        <v>0</v>
      </c>
      <c r="O8">
        <v>7.8056407594527005E-2</v>
      </c>
      <c r="P8">
        <v>0</v>
      </c>
    </row>
    <row r="9" spans="1:16">
      <c r="A9" t="s">
        <v>169</v>
      </c>
      <c r="B9">
        <v>3.2172817300962202</v>
      </c>
      <c r="C9">
        <v>1.6125008823312701E-4</v>
      </c>
      <c r="D9">
        <v>2.17413565223297E-4</v>
      </c>
      <c r="E9">
        <v>6.7165388749279202E-8</v>
      </c>
      <c r="F9">
        <v>2.86940834209489E-8</v>
      </c>
      <c r="G9">
        <v>1.7567839980915303E-8</v>
      </c>
      <c r="J9" t="s">
        <v>169</v>
      </c>
      <c r="K9">
        <v>3.2172817300962202</v>
      </c>
      <c r="L9">
        <v>1.6232061000651701E-4</v>
      </c>
      <c r="M9">
        <v>4.8713202004311602E-8</v>
      </c>
      <c r="N9">
        <v>5.1523843816278493E-9</v>
      </c>
      <c r="O9">
        <v>2.76843682351896E-8</v>
      </c>
      <c r="P9">
        <v>1.5402048118502E-8</v>
      </c>
    </row>
    <row r="10" spans="1:16">
      <c r="A10" t="s">
        <v>170</v>
      </c>
      <c r="B10">
        <v>7.6515343107021403</v>
      </c>
      <c r="C10">
        <v>8.4309779245758794</v>
      </c>
      <c r="D10">
        <v>8.4629510916781605</v>
      </c>
      <c r="E10">
        <v>6.5730590194613194</v>
      </c>
      <c r="F10">
        <v>4.7761957465290994</v>
      </c>
      <c r="G10">
        <v>3.0131298003504998</v>
      </c>
      <c r="J10" t="s">
        <v>170</v>
      </c>
      <c r="K10">
        <v>7.6515343107021403</v>
      </c>
      <c r="L10">
        <v>8.3363145301132011</v>
      </c>
      <c r="M10">
        <v>7.3998285780448594</v>
      </c>
      <c r="N10">
        <v>5.9283403259538598</v>
      </c>
      <c r="O10">
        <v>4.5038251378819298</v>
      </c>
      <c r="P10">
        <v>2.8797658400239801</v>
      </c>
    </row>
    <row r="11" spans="1:16">
      <c r="A11" t="s">
        <v>171</v>
      </c>
      <c r="B11">
        <v>3.6888360270824001</v>
      </c>
      <c r="C11">
        <v>4.13734885858256</v>
      </c>
      <c r="D11">
        <v>4.4176898327073202</v>
      </c>
      <c r="E11">
        <v>4.5651709690162701</v>
      </c>
      <c r="F11">
        <v>4.5391602517623193</v>
      </c>
      <c r="G11">
        <v>4.5016512334952505</v>
      </c>
      <c r="J11" t="s">
        <v>171</v>
      </c>
      <c r="K11">
        <v>3.6888360270824001</v>
      </c>
      <c r="L11">
        <v>4.4791889986260403</v>
      </c>
      <c r="M11">
        <v>4.87897116782149</v>
      </c>
      <c r="N11">
        <v>4.8234888127137303</v>
      </c>
      <c r="O11">
        <v>5.0434174184856904</v>
      </c>
      <c r="P11">
        <v>5.1303309249821591</v>
      </c>
    </row>
    <row r="12" spans="1:16">
      <c r="A12" t="s">
        <v>172</v>
      </c>
      <c r="B12">
        <v>2.3459369445692699</v>
      </c>
      <c r="C12">
        <v>2.6195431166227499</v>
      </c>
      <c r="D12">
        <v>2.8326150640369203</v>
      </c>
      <c r="E12">
        <v>2.920253644038</v>
      </c>
      <c r="F12">
        <v>2.8034072060379298</v>
      </c>
      <c r="G12">
        <v>2.7394140068564301</v>
      </c>
      <c r="J12" t="s">
        <v>172</v>
      </c>
      <c r="K12">
        <v>2.3459369445692699</v>
      </c>
      <c r="L12">
        <v>2.5873249432507102</v>
      </c>
      <c r="M12">
        <v>2.7485774224931703</v>
      </c>
      <c r="N12">
        <v>2.5610771185108101</v>
      </c>
      <c r="O12">
        <v>2.65374809608165</v>
      </c>
      <c r="P12">
        <v>2.6017261378325802</v>
      </c>
    </row>
    <row r="13" spans="1:16">
      <c r="A13" t="s">
        <v>173</v>
      </c>
      <c r="B13">
        <v>1.06878915802194</v>
      </c>
      <c r="C13">
        <v>1.1700795153480699</v>
      </c>
      <c r="D13">
        <v>1.30172144882631</v>
      </c>
      <c r="E13">
        <v>1.3930796785377599</v>
      </c>
      <c r="F13">
        <v>1.4514537523525501</v>
      </c>
      <c r="G13">
        <v>1.5187038425922401</v>
      </c>
      <c r="J13" t="s">
        <v>173</v>
      </c>
      <c r="K13">
        <v>1.06878915802194</v>
      </c>
      <c r="L13">
        <v>1.1946512117171302</v>
      </c>
      <c r="M13">
        <v>1.30567381231941</v>
      </c>
      <c r="N13">
        <v>0.84121020329933005</v>
      </c>
      <c r="O13">
        <v>1.11612863985067</v>
      </c>
      <c r="P13">
        <v>1.3124653395105699</v>
      </c>
    </row>
    <row r="14" spans="1:16">
      <c r="A14" t="s">
        <v>174</v>
      </c>
      <c r="B14">
        <v>0.55563713373371004</v>
      </c>
      <c r="C14">
        <v>0.63011750832167501</v>
      </c>
      <c r="D14">
        <v>0.71361726338527598</v>
      </c>
      <c r="E14">
        <v>0.79054760890327602</v>
      </c>
      <c r="F14">
        <v>0.85665639677519001</v>
      </c>
      <c r="G14">
        <v>0.92707315005746505</v>
      </c>
      <c r="J14" t="s">
        <v>174</v>
      </c>
      <c r="K14">
        <v>0.55563713373371004</v>
      </c>
      <c r="L14">
        <v>0.63212406404196098</v>
      </c>
      <c r="M14">
        <v>0.71241914887097002</v>
      </c>
      <c r="N14">
        <v>0.77133460138864696</v>
      </c>
      <c r="O14">
        <v>0.85251307724887893</v>
      </c>
      <c r="P14">
        <v>0.92225718948750601</v>
      </c>
    </row>
    <row r="15" spans="1:16">
      <c r="A15" t="s">
        <v>175</v>
      </c>
      <c r="B15">
        <v>8.8677243979688107</v>
      </c>
      <c r="C15">
        <v>10.3543364889017</v>
      </c>
      <c r="D15">
        <v>11.5638978837145</v>
      </c>
      <c r="E15">
        <v>12.713327746589</v>
      </c>
      <c r="F15">
        <v>13.813915602087</v>
      </c>
      <c r="G15">
        <v>14.891324168905399</v>
      </c>
      <c r="J15" t="s">
        <v>175</v>
      </c>
      <c r="K15">
        <v>8.8677243979688107</v>
      </c>
      <c r="L15">
        <v>10.357940502345901</v>
      </c>
      <c r="M15">
        <v>11.569275945825501</v>
      </c>
      <c r="N15">
        <v>12.580391984156901</v>
      </c>
      <c r="O15">
        <v>13.822657318451</v>
      </c>
      <c r="P15">
        <v>14.901629394176</v>
      </c>
    </row>
    <row r="16" spans="1:16">
      <c r="A16" t="s">
        <v>176</v>
      </c>
      <c r="B16">
        <v>0.70323129266125706</v>
      </c>
      <c r="C16">
        <v>0.78369989466072199</v>
      </c>
      <c r="D16">
        <v>0.77304379012547397</v>
      </c>
      <c r="E16">
        <v>0.73477197114156401</v>
      </c>
      <c r="F16">
        <v>0.66023393611134396</v>
      </c>
      <c r="G16">
        <v>0.58435524298556596</v>
      </c>
      <c r="J16" t="s">
        <v>176</v>
      </c>
      <c r="K16">
        <v>0.70323129266125706</v>
      </c>
      <c r="L16">
        <v>0.78628838543361101</v>
      </c>
      <c r="M16">
        <v>0.77664763281247895</v>
      </c>
      <c r="N16">
        <v>1.79449785636045E-2</v>
      </c>
      <c r="O16">
        <v>0.14220028099450399</v>
      </c>
      <c r="P16">
        <v>0.26358977092997099</v>
      </c>
    </row>
    <row r="17" spans="1:16">
      <c r="A17" t="s">
        <v>177</v>
      </c>
      <c r="B17">
        <v>1.8876069143632701</v>
      </c>
      <c r="C17">
        <v>9.4620831967175509E-2</v>
      </c>
      <c r="D17">
        <v>2.4156226748057E-5</v>
      </c>
      <c r="E17">
        <v>1.3273375820678999E-2</v>
      </c>
      <c r="F17">
        <v>5.0036084343494795E-9</v>
      </c>
      <c r="G17">
        <v>4.6090166211981398E-9</v>
      </c>
      <c r="J17" t="s">
        <v>177</v>
      </c>
      <c r="K17">
        <v>1.8876069143632701</v>
      </c>
      <c r="L17">
        <v>9.5042015819086695E-2</v>
      </c>
      <c r="M17">
        <v>4.4897207808484406E-2</v>
      </c>
      <c r="N17">
        <v>0</v>
      </c>
      <c r="O17">
        <v>7.5274734205684801E-9</v>
      </c>
      <c r="P17">
        <v>4.0426606739369703E-9</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4D9A2-E23F-43A2-9078-EC147F1BF1DD}">
  <dimension ref="A1:P13"/>
  <sheetViews>
    <sheetView workbookViewId="0">
      <selection activeCell="H33" sqref="H33"/>
    </sheetView>
  </sheetViews>
  <sheetFormatPr defaultRowHeight="14.5"/>
  <sheetData>
    <row r="1" spans="1:16" ht="21">
      <c r="A1" s="1" t="s">
        <v>178</v>
      </c>
    </row>
    <row r="4" spans="1:16" ht="16.5">
      <c r="A4" t="s">
        <v>60</v>
      </c>
      <c r="J4" t="s">
        <v>60</v>
      </c>
    </row>
    <row r="5" spans="1:16">
      <c r="A5" t="s">
        <v>179</v>
      </c>
      <c r="J5" t="s">
        <v>180</v>
      </c>
    </row>
    <row r="7" spans="1:16">
      <c r="B7">
        <v>2025</v>
      </c>
      <c r="C7">
        <v>2030</v>
      </c>
      <c r="D7">
        <v>2035</v>
      </c>
      <c r="E7">
        <v>2040</v>
      </c>
      <c r="F7">
        <v>2045</v>
      </c>
      <c r="G7">
        <v>2050</v>
      </c>
      <c r="K7">
        <v>2025</v>
      </c>
      <c r="L7">
        <v>2030</v>
      </c>
      <c r="M7">
        <v>2035</v>
      </c>
      <c r="N7">
        <v>2040</v>
      </c>
      <c r="O7">
        <v>2045</v>
      </c>
      <c r="P7">
        <v>2050</v>
      </c>
    </row>
    <row r="8" spans="1:16">
      <c r="A8" t="s">
        <v>181</v>
      </c>
      <c r="B8">
        <v>0</v>
      </c>
      <c r="C8">
        <v>0</v>
      </c>
      <c r="D8">
        <v>0</v>
      </c>
      <c r="E8">
        <v>-1.0549256579404899E-9</v>
      </c>
      <c r="F8">
        <v>-2.6763248861602402E-9</v>
      </c>
      <c r="G8">
        <v>0</v>
      </c>
      <c r="J8" t="s">
        <v>181</v>
      </c>
      <c r="K8">
        <v>0</v>
      </c>
      <c r="L8">
        <v>0</v>
      </c>
      <c r="M8">
        <v>0</v>
      </c>
      <c r="N8">
        <v>-2.31784043227706E-8</v>
      </c>
      <c r="O8">
        <v>-1.5400785237365698E-8</v>
      </c>
      <c r="P8">
        <v>0</v>
      </c>
    </row>
    <row r="9" spans="1:16">
      <c r="A9" t="s">
        <v>182</v>
      </c>
      <c r="B9">
        <v>0</v>
      </c>
      <c r="C9">
        <v>-1.201898244615972E-8</v>
      </c>
      <c r="D9">
        <v>-2.1317208901773098E-8</v>
      </c>
      <c r="E9">
        <v>-2.4289138105259462E-8</v>
      </c>
      <c r="F9">
        <v>-2.7037507726298279E-8</v>
      </c>
      <c r="G9">
        <v>-3.0244633732557896E-8</v>
      </c>
      <c r="J9" t="s">
        <v>182</v>
      </c>
      <c r="K9">
        <v>0</v>
      </c>
      <c r="L9">
        <v>-6.3205622772592807E-9</v>
      </c>
      <c r="M9">
        <v>-1.3297037076928778E-8</v>
      </c>
      <c r="N9">
        <v>-1.431441048727129E-8</v>
      </c>
      <c r="O9">
        <v>-1.7452934696413449E-8</v>
      </c>
      <c r="P9">
        <v>-1.9758959736235842E-8</v>
      </c>
    </row>
    <row r="10" spans="1:16">
      <c r="A10" t="s">
        <v>183</v>
      </c>
      <c r="B10">
        <v>0</v>
      </c>
      <c r="C10">
        <v>-3.761758855333373</v>
      </c>
      <c r="D10">
        <v>-4.3062359994411903</v>
      </c>
      <c r="E10">
        <v>-4.8507131473457541</v>
      </c>
      <c r="F10">
        <v>-5.3951902997028327</v>
      </c>
      <c r="G10">
        <v>-5.9396674492685015</v>
      </c>
      <c r="J10" t="s">
        <v>183</v>
      </c>
      <c r="K10">
        <v>0</v>
      </c>
      <c r="L10">
        <v>-3.7966551246886295</v>
      </c>
      <c r="M10">
        <v>-4.3605190874882398</v>
      </c>
      <c r="N10">
        <v>-4.9243830567978266</v>
      </c>
      <c r="O10">
        <v>-5.4882470150110825</v>
      </c>
      <c r="P10">
        <v>-6.0521109793331496</v>
      </c>
    </row>
    <row r="11" spans="1:16">
      <c r="A11" t="s">
        <v>184</v>
      </c>
      <c r="B11">
        <v>0</v>
      </c>
      <c r="C11">
        <v>-0.27223477032940691</v>
      </c>
      <c r="D11">
        <v>-0.69236492451441189</v>
      </c>
      <c r="E11">
        <v>-2.4861727676296637</v>
      </c>
      <c r="F11">
        <v>-3.9895300657023363</v>
      </c>
      <c r="G11">
        <v>-5.46976460060257</v>
      </c>
      <c r="J11" t="s">
        <v>184</v>
      </c>
      <c r="K11">
        <v>0</v>
      </c>
      <c r="L11">
        <v>-0.25421885026325219</v>
      </c>
      <c r="M11">
        <v>-1.3879121211390346</v>
      </c>
      <c r="N11">
        <v>-2.6369940504297769</v>
      </c>
      <c r="O11">
        <v>-3.8722333323745488</v>
      </c>
      <c r="P11">
        <v>-5.293292430611614</v>
      </c>
    </row>
    <row r="12" spans="1:16">
      <c r="A12" t="s">
        <v>185</v>
      </c>
      <c r="B12">
        <v>-0.60857602351197582</v>
      </c>
      <c r="C12">
        <v>-0.75626571442089197</v>
      </c>
      <c r="D12">
        <v>-1.2564847575755271</v>
      </c>
      <c r="E12">
        <v>-3.8274019573377283</v>
      </c>
      <c r="F12">
        <v>-3.8935169582588478</v>
      </c>
      <c r="G12">
        <v>0</v>
      </c>
      <c r="J12" t="s">
        <v>185</v>
      </c>
      <c r="K12">
        <v>-0.60857602351197582</v>
      </c>
      <c r="L12">
        <v>-0.8409354599541361</v>
      </c>
      <c r="M12">
        <v>-3.1577179273209679</v>
      </c>
      <c r="N12">
        <v>-3.4610375223791499E-8</v>
      </c>
      <c r="O12">
        <v>-1.1886150201734861E-6</v>
      </c>
      <c r="P12">
        <v>0</v>
      </c>
    </row>
    <row r="13" spans="1:16">
      <c r="A13" t="s">
        <v>186</v>
      </c>
      <c r="B13">
        <v>0</v>
      </c>
      <c r="C13">
        <v>0</v>
      </c>
      <c r="D13">
        <v>-0.18499987436760615</v>
      </c>
      <c r="E13">
        <v>-0.84055078622573398</v>
      </c>
      <c r="F13">
        <v>-1.4865274707081335</v>
      </c>
      <c r="G13">
        <v>-2.1483885419661779</v>
      </c>
      <c r="J13" t="s">
        <v>186</v>
      </c>
      <c r="K13">
        <v>0</v>
      </c>
      <c r="L13">
        <v>0</v>
      </c>
      <c r="M13">
        <v>-0.36497364643320657</v>
      </c>
      <c r="N13">
        <v>-0.89484160606246954</v>
      </c>
      <c r="O13">
        <v>-1.4428225756971704</v>
      </c>
      <c r="P13">
        <v>-2.0790753077854442</v>
      </c>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DC0D6-33AC-4E34-A9BE-9899D3E27246}">
  <dimension ref="A1:P9"/>
  <sheetViews>
    <sheetView workbookViewId="0">
      <selection activeCell="Q26" sqref="Q26"/>
    </sheetView>
  </sheetViews>
  <sheetFormatPr defaultRowHeight="14.5"/>
  <sheetData>
    <row r="1" spans="1:16" ht="21">
      <c r="A1" s="1" t="s">
        <v>187</v>
      </c>
    </row>
    <row r="4" spans="1:16" ht="16.5">
      <c r="A4" t="s">
        <v>60</v>
      </c>
      <c r="J4" t="s">
        <v>60</v>
      </c>
    </row>
    <row r="5" spans="1:16">
      <c r="A5" t="s">
        <v>188</v>
      </c>
      <c r="J5" t="s">
        <v>189</v>
      </c>
    </row>
    <row r="7" spans="1:16">
      <c r="B7">
        <v>2025</v>
      </c>
      <c r="C7">
        <v>2030</v>
      </c>
      <c r="D7">
        <v>2035</v>
      </c>
      <c r="E7">
        <v>2040</v>
      </c>
      <c r="F7">
        <v>2045</v>
      </c>
      <c r="G7">
        <v>2050</v>
      </c>
      <c r="K7">
        <v>2025</v>
      </c>
      <c r="L7">
        <v>2030</v>
      </c>
      <c r="M7">
        <v>2035</v>
      </c>
      <c r="N7">
        <v>2040</v>
      </c>
      <c r="O7">
        <v>2045</v>
      </c>
      <c r="P7">
        <v>2050</v>
      </c>
    </row>
    <row r="8" spans="1:16">
      <c r="A8" t="s">
        <v>190</v>
      </c>
      <c r="B8">
        <v>0</v>
      </c>
      <c r="C8">
        <v>-0.11512647245098079</v>
      </c>
      <c r="D8">
        <v>-0.25935523355872486</v>
      </c>
      <c r="E8">
        <v>-0.88569567639821578</v>
      </c>
      <c r="F8">
        <v>-1.30898523455495</v>
      </c>
      <c r="G8">
        <v>-1.7941698454382908</v>
      </c>
      <c r="J8" t="s">
        <v>190</v>
      </c>
      <c r="K8">
        <v>0</v>
      </c>
      <c r="L8">
        <v>-0.10880608701421675</v>
      </c>
      <c r="M8">
        <v>-0.51614400707009567</v>
      </c>
      <c r="N8">
        <v>-0.86406840804727214</v>
      </c>
      <c r="O8">
        <v>-1.2704040977983349</v>
      </c>
      <c r="P8">
        <v>-1.7358962508277487</v>
      </c>
    </row>
    <row r="9" spans="1:16">
      <c r="A9" t="s">
        <v>191</v>
      </c>
      <c r="B9">
        <v>-0.33651101438189779</v>
      </c>
      <c r="C9">
        <v>-0.38107795214740747</v>
      </c>
      <c r="D9">
        <v>-0.64166076465971633</v>
      </c>
      <c r="E9">
        <v>-1.9808867930373804</v>
      </c>
      <c r="F9">
        <v>-2.744646475594545</v>
      </c>
      <c r="G9">
        <v>-3.6114902771482926</v>
      </c>
      <c r="J9" t="s">
        <v>191</v>
      </c>
      <c r="K9">
        <v>-0.33651101438189779</v>
      </c>
      <c r="L9">
        <v>-0.34869532686595078</v>
      </c>
      <c r="M9">
        <v>-1.2986665206624275</v>
      </c>
      <c r="N9">
        <v>-1.932540098110797</v>
      </c>
      <c r="O9">
        <v>-2.6637505411144695</v>
      </c>
      <c r="P9">
        <v>-3.4941911696426615</v>
      </c>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A91AB-E4E7-4BDE-886B-878FC0E635D4}">
  <dimension ref="A1:P12"/>
  <sheetViews>
    <sheetView workbookViewId="0">
      <selection activeCell="J33" sqref="J33"/>
    </sheetView>
  </sheetViews>
  <sheetFormatPr defaultRowHeight="14.5"/>
  <sheetData>
    <row r="1" spans="1:16" ht="21">
      <c r="A1" s="1" t="s">
        <v>192</v>
      </c>
    </row>
    <row r="4" spans="1:16" ht="16.5">
      <c r="A4" t="s">
        <v>193</v>
      </c>
      <c r="J4" t="s">
        <v>193</v>
      </c>
    </row>
    <row r="5" spans="1:16">
      <c r="A5" t="s">
        <v>194</v>
      </c>
      <c r="J5" t="s">
        <v>195</v>
      </c>
    </row>
    <row r="7" spans="1:16">
      <c r="B7">
        <v>2025</v>
      </c>
      <c r="C7">
        <v>2030</v>
      </c>
      <c r="D7">
        <v>2035</v>
      </c>
      <c r="E7">
        <v>2040</v>
      </c>
      <c r="F7">
        <v>2045</v>
      </c>
      <c r="G7">
        <v>2050</v>
      </c>
      <c r="K7">
        <v>2025</v>
      </c>
      <c r="L7">
        <v>2030</v>
      </c>
      <c r="M7">
        <v>2035</v>
      </c>
      <c r="N7">
        <v>2040</v>
      </c>
      <c r="O7">
        <v>2045</v>
      </c>
      <c r="P7">
        <v>2050</v>
      </c>
    </row>
    <row r="8" spans="1:16">
      <c r="A8" t="s">
        <v>74</v>
      </c>
      <c r="B8">
        <v>76.01296753366249</v>
      </c>
      <c r="C8">
        <v>69.025087681069508</v>
      </c>
      <c r="D8">
        <v>59.681941983746903</v>
      </c>
      <c r="E8">
        <v>49.3880795894949</v>
      </c>
      <c r="F8">
        <v>35.445353338028902</v>
      </c>
      <c r="G8">
        <v>14.335583612739299</v>
      </c>
      <c r="J8" t="s">
        <v>74</v>
      </c>
      <c r="K8">
        <v>76.01296753366249</v>
      </c>
      <c r="L8">
        <v>72.137026058505796</v>
      </c>
      <c r="M8">
        <v>57.410864462873199</v>
      </c>
      <c r="N8">
        <v>22.357711484243598</v>
      </c>
      <c r="O8">
        <v>11.447484414378499</v>
      </c>
      <c r="P8">
        <v>1.02845464130195E-6</v>
      </c>
    </row>
    <row r="9" spans="1:16">
      <c r="A9" t="s">
        <v>196</v>
      </c>
      <c r="B9">
        <v>9.3574111153189001</v>
      </c>
      <c r="C9">
        <v>7.7235288960176804</v>
      </c>
      <c r="D9">
        <v>6.0896466717927593</v>
      </c>
      <c r="E9">
        <v>4.4557644474364695</v>
      </c>
      <c r="F9">
        <v>2.8218822209554202</v>
      </c>
      <c r="G9">
        <v>1.18799998385877</v>
      </c>
      <c r="J9" t="s">
        <v>196</v>
      </c>
      <c r="K9">
        <v>9.3574111153189001</v>
      </c>
      <c r="L9">
        <v>7.5740362528384502</v>
      </c>
      <c r="M9">
        <v>5.9775271859307102</v>
      </c>
      <c r="N9">
        <v>2.7504363106096998</v>
      </c>
      <c r="O9">
        <v>2.60049250945747</v>
      </c>
      <c r="P9">
        <v>0.76484262734120601</v>
      </c>
    </row>
    <row r="10" spans="1:16">
      <c r="A10" t="s">
        <v>75</v>
      </c>
      <c r="B10">
        <v>3.4594073777595398</v>
      </c>
      <c r="C10">
        <v>4.1036126738553005</v>
      </c>
      <c r="D10">
        <v>4.4457526670850704</v>
      </c>
      <c r="E10">
        <v>4.3242693396526803</v>
      </c>
      <c r="F10">
        <v>4.0985166640948805</v>
      </c>
      <c r="G10">
        <v>3.7772043245900901</v>
      </c>
      <c r="J10" t="s">
        <v>75</v>
      </c>
      <c r="K10">
        <v>3.4594073777595398</v>
      </c>
      <c r="L10">
        <v>3.6178243993242201</v>
      </c>
      <c r="M10">
        <v>3.2835927363685702</v>
      </c>
      <c r="N10">
        <v>2.6418688837886699</v>
      </c>
      <c r="O10">
        <v>2.1890736755778599</v>
      </c>
      <c r="P10">
        <v>1.76092477514904</v>
      </c>
    </row>
    <row r="11" spans="1:16">
      <c r="A11" t="s">
        <v>197</v>
      </c>
      <c r="B11">
        <v>1.97403278790632</v>
      </c>
      <c r="C11">
        <v>1.893807203151</v>
      </c>
      <c r="D11">
        <v>1.46763038683198</v>
      </c>
      <c r="E11">
        <v>0.61092596340907301</v>
      </c>
      <c r="F11">
        <v>6.5519885515788301E-2</v>
      </c>
      <c r="G11">
        <v>3.0972638850402197E-2</v>
      </c>
      <c r="J11" t="s">
        <v>197</v>
      </c>
      <c r="K11">
        <v>1.97403278790632</v>
      </c>
      <c r="L11">
        <v>1.9789069064640701</v>
      </c>
      <c r="M11">
        <v>1.5134416961547599</v>
      </c>
      <c r="N11">
        <v>0.56791670371914094</v>
      </c>
      <c r="O11">
        <v>8.139277892928691E-2</v>
      </c>
      <c r="P11">
        <v>4.8628241109512901E-8</v>
      </c>
    </row>
    <row r="12" spans="1:16">
      <c r="A12" t="s">
        <v>198</v>
      </c>
      <c r="B12">
        <v>1.6569364554138299</v>
      </c>
      <c r="C12">
        <v>1.6569364554131301</v>
      </c>
      <c r="D12">
        <v>1.6569364554066301</v>
      </c>
      <c r="E12">
        <v>1.65693645540654</v>
      </c>
      <c r="F12">
        <v>1.6569364554283099</v>
      </c>
      <c r="G12">
        <v>1.6569364553985899</v>
      </c>
      <c r="J12" t="s">
        <v>198</v>
      </c>
      <c r="K12">
        <v>1.6569364554138299</v>
      </c>
      <c r="L12">
        <v>1.65693645538993</v>
      </c>
      <c r="M12">
        <v>1.65693645520373</v>
      </c>
      <c r="N12">
        <v>1.6569364552410399</v>
      </c>
      <c r="O12">
        <v>1.6569364555683601</v>
      </c>
      <c r="P12">
        <v>1.6569364555283401</v>
      </c>
    </row>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11365-E449-4570-8CB1-D86CD06D09A3}">
  <dimension ref="A1:P14"/>
  <sheetViews>
    <sheetView topLeftCell="A5" workbookViewId="0">
      <selection activeCell="P33" sqref="P33"/>
    </sheetView>
  </sheetViews>
  <sheetFormatPr defaultRowHeight="14.5"/>
  <sheetData>
    <row r="1" spans="1:16" ht="21">
      <c r="A1" s="1" t="s">
        <v>199</v>
      </c>
    </row>
    <row r="4" spans="1:16">
      <c r="A4" t="s">
        <v>43</v>
      </c>
      <c r="J4" t="s">
        <v>43</v>
      </c>
    </row>
    <row r="5" spans="1:16">
      <c r="A5" t="s">
        <v>200</v>
      </c>
      <c r="J5" t="s">
        <v>201</v>
      </c>
    </row>
    <row r="7" spans="1:16">
      <c r="B7">
        <v>2025</v>
      </c>
      <c r="C7">
        <v>2030</v>
      </c>
      <c r="D7">
        <v>2035</v>
      </c>
      <c r="E7">
        <v>2040</v>
      </c>
      <c r="F7">
        <v>2045</v>
      </c>
      <c r="G7">
        <v>2050</v>
      </c>
      <c r="K7">
        <v>2025</v>
      </c>
      <c r="L7">
        <v>2030</v>
      </c>
      <c r="M7">
        <v>2035</v>
      </c>
      <c r="N7">
        <v>2040</v>
      </c>
      <c r="O7">
        <v>2045</v>
      </c>
      <c r="P7">
        <v>2050</v>
      </c>
    </row>
    <row r="8" spans="1:16">
      <c r="A8" t="s">
        <v>202</v>
      </c>
      <c r="B8">
        <v>53.443137338957399</v>
      </c>
      <c r="C8">
        <v>84.227071307109597</v>
      </c>
      <c r="D8">
        <v>112.453398371723</v>
      </c>
      <c r="E8">
        <v>142.538913840302</v>
      </c>
      <c r="F8">
        <v>172.09126120624401</v>
      </c>
      <c r="G8">
        <v>201.023991432971</v>
      </c>
      <c r="J8" t="s">
        <v>202</v>
      </c>
      <c r="K8">
        <v>53.443137338957399</v>
      </c>
      <c r="L8">
        <v>72.109154597614406</v>
      </c>
      <c r="M8">
        <v>92.739505886815707</v>
      </c>
      <c r="N8">
        <v>134.87129156095</v>
      </c>
      <c r="O8">
        <v>134.41677320661</v>
      </c>
      <c r="P8">
        <v>135.53660313312301</v>
      </c>
    </row>
    <row r="9" spans="1:16">
      <c r="A9" t="s">
        <v>105</v>
      </c>
      <c r="B9">
        <v>8.8739713844016705</v>
      </c>
      <c r="C9">
        <v>7.9422226642623004</v>
      </c>
      <c r="D9">
        <v>6.98277051790022</v>
      </c>
      <c r="E9">
        <v>6.2733480983419403</v>
      </c>
      <c r="F9">
        <v>5.9471494118541397</v>
      </c>
      <c r="G9">
        <v>6.1658529851931796</v>
      </c>
      <c r="J9" t="s">
        <v>105</v>
      </c>
      <c r="K9">
        <v>8.8739713844016705</v>
      </c>
      <c r="L9">
        <v>8.0733307232422291</v>
      </c>
      <c r="M9">
        <v>6.9665884870277601</v>
      </c>
      <c r="N9">
        <v>9.4877703175785708</v>
      </c>
      <c r="O9">
        <v>5.9157097632891702</v>
      </c>
      <c r="P9">
        <v>5.4448407802507903</v>
      </c>
    </row>
    <row r="10" spans="1:16">
      <c r="A10" t="s">
        <v>38</v>
      </c>
      <c r="B10">
        <v>1323.2037981035501</v>
      </c>
      <c r="C10">
        <v>1206.1001978976999</v>
      </c>
      <c r="D10">
        <v>1046.4766598804399</v>
      </c>
      <c r="E10">
        <v>860.99297135861104</v>
      </c>
      <c r="F10">
        <v>626.89661614756403</v>
      </c>
      <c r="G10">
        <v>295.389446485637</v>
      </c>
      <c r="J10" t="s">
        <v>38</v>
      </c>
      <c r="K10">
        <v>1323.2037981035501</v>
      </c>
      <c r="L10">
        <v>1242.7197971733599</v>
      </c>
      <c r="M10">
        <v>996.305858262583</v>
      </c>
      <c r="N10">
        <v>422.34849433782301</v>
      </c>
      <c r="O10">
        <v>252.545644775884</v>
      </c>
      <c r="P10">
        <v>55.005556649566302</v>
      </c>
    </row>
    <row r="11" spans="1:16">
      <c r="A11" t="s">
        <v>103</v>
      </c>
      <c r="B11">
        <v>14.9385309001708</v>
      </c>
      <c r="C11">
        <v>32.436624449945</v>
      </c>
      <c r="D11">
        <v>58.842404360792898</v>
      </c>
      <c r="E11">
        <v>101.6102477546</v>
      </c>
      <c r="F11">
        <v>172.974607759771</v>
      </c>
      <c r="G11">
        <v>282.979224612412</v>
      </c>
      <c r="J11" t="s">
        <v>103</v>
      </c>
      <c r="K11">
        <v>14.9385309001708</v>
      </c>
      <c r="L11">
        <v>50.308482951681903</v>
      </c>
      <c r="M11">
        <v>122.963743041198</v>
      </c>
      <c r="N11">
        <v>281.66031166923699</v>
      </c>
      <c r="O11">
        <v>349.57218671204299</v>
      </c>
      <c r="P11">
        <v>433.81383113932901</v>
      </c>
    </row>
    <row r="12" spans="1:16">
      <c r="A12" t="s">
        <v>104</v>
      </c>
      <c r="B12">
        <v>2.66632538084419</v>
      </c>
      <c r="C12">
        <v>8.0405740593371196</v>
      </c>
      <c r="D12">
        <v>20.4349211042801</v>
      </c>
      <c r="E12">
        <v>31.937431751449399</v>
      </c>
      <c r="F12">
        <v>47.8640893106964</v>
      </c>
      <c r="G12">
        <v>62.756288070328701</v>
      </c>
      <c r="J12" t="s">
        <v>104</v>
      </c>
      <c r="K12">
        <v>2.66632538084419</v>
      </c>
      <c r="L12">
        <v>4.7382238799804401</v>
      </c>
      <c r="M12">
        <v>31.454462170476202</v>
      </c>
      <c r="N12">
        <v>88.5152145942901</v>
      </c>
      <c r="O12">
        <v>141.13792170154099</v>
      </c>
      <c r="P12">
        <v>190.61548798160101</v>
      </c>
    </row>
    <row r="13" spans="1:16">
      <c r="A13" t="s">
        <v>203</v>
      </c>
      <c r="B13">
        <v>10.7930641763911</v>
      </c>
      <c r="C13">
        <v>7.8517106798165299</v>
      </c>
      <c r="D13">
        <v>5.2151973085465801</v>
      </c>
      <c r="E13">
        <v>3.0522009575395499</v>
      </c>
      <c r="F13">
        <v>1.4683595066681201</v>
      </c>
      <c r="G13">
        <v>0.49946201996546702</v>
      </c>
      <c r="J13" t="s">
        <v>203</v>
      </c>
      <c r="K13">
        <v>10.7930641763911</v>
      </c>
      <c r="L13">
        <v>7.8452175551237797</v>
      </c>
      <c r="M13">
        <v>5.2670896610761</v>
      </c>
      <c r="N13">
        <v>1.3102556065250299</v>
      </c>
      <c r="O13">
        <v>0.46361795898112301</v>
      </c>
      <c r="P13">
        <v>0</v>
      </c>
    </row>
    <row r="14" spans="1:16">
      <c r="A14" t="s">
        <v>204</v>
      </c>
      <c r="B14">
        <v>0</v>
      </c>
      <c r="C14">
        <v>6.2537103579717507E-2</v>
      </c>
      <c r="D14">
        <v>6.0894023693595196</v>
      </c>
      <c r="E14">
        <v>10.230660395147</v>
      </c>
      <c r="F14">
        <v>14.9444163944754</v>
      </c>
      <c r="G14">
        <v>20.246101289881601</v>
      </c>
      <c r="J14" t="s">
        <v>204</v>
      </c>
      <c r="K14">
        <v>0</v>
      </c>
      <c r="L14">
        <v>3.36787474653421E-2</v>
      </c>
      <c r="M14">
        <v>2.5637887264384198</v>
      </c>
      <c r="N14">
        <v>8.1987194315285201</v>
      </c>
      <c r="O14">
        <v>9.1028097945275306</v>
      </c>
      <c r="P14">
        <v>14.5970296899822</v>
      </c>
    </row>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91F5A-F69F-4FB2-A01E-AF66AF1E9C29}">
  <dimension ref="A1:P13"/>
  <sheetViews>
    <sheetView zoomScaleNormal="100" workbookViewId="0">
      <selection activeCell="S28" sqref="S28"/>
    </sheetView>
  </sheetViews>
  <sheetFormatPr defaultRowHeight="14.5"/>
  <sheetData>
    <row r="1" spans="1:16" ht="21">
      <c r="A1" s="1" t="s">
        <v>205</v>
      </c>
    </row>
    <row r="4" spans="1:16">
      <c r="A4" t="s">
        <v>43</v>
      </c>
      <c r="J4" t="s">
        <v>43</v>
      </c>
    </row>
    <row r="5" spans="1:16">
      <c r="A5" t="s">
        <v>206</v>
      </c>
      <c r="J5" t="s">
        <v>207</v>
      </c>
    </row>
    <row r="7" spans="1:16">
      <c r="B7">
        <v>2025</v>
      </c>
      <c r="C7">
        <v>2030</v>
      </c>
      <c r="D7">
        <v>2035</v>
      </c>
      <c r="E7">
        <v>2040</v>
      </c>
      <c r="F7">
        <v>2045</v>
      </c>
      <c r="G7">
        <v>2050</v>
      </c>
      <c r="K7">
        <v>2025</v>
      </c>
      <c r="L7">
        <v>2030</v>
      </c>
      <c r="M7">
        <v>2035</v>
      </c>
      <c r="N7">
        <v>2040</v>
      </c>
      <c r="O7">
        <v>2045</v>
      </c>
      <c r="P7">
        <v>2050</v>
      </c>
    </row>
    <row r="8" spans="1:16">
      <c r="A8" t="s">
        <v>202</v>
      </c>
      <c r="B8">
        <v>52.0619473988477</v>
      </c>
      <c r="C8">
        <v>45.8088676847212</v>
      </c>
      <c r="D8">
        <v>45.926906597099503</v>
      </c>
      <c r="E8">
        <v>40.654553993954202</v>
      </c>
      <c r="F8">
        <v>39.279222043446701</v>
      </c>
      <c r="G8">
        <v>44.665703057161203</v>
      </c>
      <c r="J8" t="s">
        <v>202</v>
      </c>
      <c r="K8">
        <v>52.0619473988477</v>
      </c>
      <c r="L8">
        <v>42.548459882641303</v>
      </c>
      <c r="M8">
        <v>39.964958669116001</v>
      </c>
      <c r="N8">
        <v>37.801624875081899</v>
      </c>
      <c r="O8">
        <v>36.837839106145502</v>
      </c>
      <c r="P8">
        <v>22.602968068713999</v>
      </c>
    </row>
    <row r="9" spans="1:16">
      <c r="A9" t="s">
        <v>105</v>
      </c>
      <c r="B9">
        <v>3.4291495025023799</v>
      </c>
      <c r="C9">
        <v>2.49740078238138</v>
      </c>
      <c r="D9">
        <v>1.5379486360341501</v>
      </c>
      <c r="E9">
        <v>0.82852621647572899</v>
      </c>
      <c r="F9">
        <v>0.50232752999336705</v>
      </c>
      <c r="G9">
        <v>0.26978241540134901</v>
      </c>
      <c r="J9" t="s">
        <v>105</v>
      </c>
      <c r="K9">
        <v>3.4291495025023799</v>
      </c>
      <c r="L9">
        <v>2.4974011021888201</v>
      </c>
      <c r="M9">
        <v>1.5217666052141201</v>
      </c>
      <c r="N9">
        <v>0.77894513538834798</v>
      </c>
      <c r="O9">
        <v>0.47088788119647701</v>
      </c>
      <c r="P9">
        <v>1.8898330561481001E-5</v>
      </c>
    </row>
    <row r="10" spans="1:16">
      <c r="A10" t="s">
        <v>38</v>
      </c>
      <c r="B10">
        <v>1092.20223025059</v>
      </c>
      <c r="C10">
        <v>990.50557863874405</v>
      </c>
      <c r="D10">
        <v>855.55962085117596</v>
      </c>
      <c r="E10">
        <v>707.54532915727998</v>
      </c>
      <c r="F10">
        <v>507.95661713757499</v>
      </c>
      <c r="G10">
        <v>205.347562361477</v>
      </c>
      <c r="J10" t="s">
        <v>38</v>
      </c>
      <c r="K10">
        <v>1092.20223025059</v>
      </c>
      <c r="L10">
        <v>1035.1017430506499</v>
      </c>
      <c r="M10">
        <v>822.97035818039205</v>
      </c>
      <c r="N10">
        <v>320.486805365213</v>
      </c>
      <c r="O10">
        <v>163.87622551688099</v>
      </c>
      <c r="P10">
        <v>0</v>
      </c>
    </row>
    <row r="11" spans="1:16">
      <c r="A11" t="s">
        <v>103</v>
      </c>
      <c r="B11">
        <v>3.39117827267191</v>
      </c>
      <c r="C11">
        <v>19.596033005825799</v>
      </c>
      <c r="D11">
        <v>42.181780293553103</v>
      </c>
      <c r="E11">
        <v>77.890407074682102</v>
      </c>
      <c r="F11">
        <v>141.19143389625299</v>
      </c>
      <c r="G11">
        <v>242.15796740064599</v>
      </c>
      <c r="J11" t="s">
        <v>103</v>
      </c>
      <c r="K11">
        <v>3.39117827267191</v>
      </c>
      <c r="L11">
        <v>36.773312654054003</v>
      </c>
      <c r="M11">
        <v>103.101561943804</v>
      </c>
      <c r="N11">
        <v>256.06302915892599</v>
      </c>
      <c r="O11">
        <v>318.573299530273</v>
      </c>
      <c r="P11">
        <v>397.69216843958799</v>
      </c>
    </row>
    <row r="12" spans="1:16">
      <c r="A12" t="s">
        <v>104</v>
      </c>
      <c r="B12">
        <v>0.376529949848599</v>
      </c>
      <c r="C12">
        <v>3.2422471172135601</v>
      </c>
      <c r="D12">
        <v>5.4025495881304701</v>
      </c>
      <c r="E12">
        <v>6.5318698842022203</v>
      </c>
      <c r="F12">
        <v>13.0237469256501</v>
      </c>
      <c r="G12">
        <v>19.5047059675803</v>
      </c>
      <c r="J12" t="s">
        <v>104</v>
      </c>
      <c r="K12">
        <v>0.376529949848599</v>
      </c>
      <c r="L12">
        <v>0.19290524914482299</v>
      </c>
      <c r="M12">
        <v>19.511523199975599</v>
      </c>
      <c r="N12">
        <v>59.402834335021304</v>
      </c>
      <c r="O12">
        <v>99.390845191103693</v>
      </c>
      <c r="P12">
        <v>139.427913691877</v>
      </c>
    </row>
    <row r="13" spans="1:16">
      <c r="A13" t="s">
        <v>203</v>
      </c>
      <c r="B13">
        <v>10.7930641763911</v>
      </c>
      <c r="C13">
        <v>7.8517106798165299</v>
      </c>
      <c r="D13">
        <v>5.2151973085465801</v>
      </c>
      <c r="E13">
        <v>3.0522009575395499</v>
      </c>
      <c r="F13">
        <v>1.4683595066681201</v>
      </c>
      <c r="G13">
        <v>0.49946201996546702</v>
      </c>
      <c r="J13" t="s">
        <v>203</v>
      </c>
      <c r="K13">
        <v>10.7930641763911</v>
      </c>
      <c r="L13">
        <v>7.8452175551237797</v>
      </c>
      <c r="M13">
        <v>5.2670896610761</v>
      </c>
      <c r="N13">
        <v>1.3102556065250299</v>
      </c>
      <c r="O13">
        <v>0.46361795898112301</v>
      </c>
      <c r="P13">
        <v>0</v>
      </c>
    </row>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0F1DF-416F-458E-860C-75FE8B306FCD}">
  <dimension ref="A1:P11"/>
  <sheetViews>
    <sheetView workbookViewId="0">
      <selection activeCell="P21" sqref="P21"/>
    </sheetView>
  </sheetViews>
  <sheetFormatPr defaultRowHeight="14.5"/>
  <sheetData>
    <row r="1" spans="1:16" ht="21">
      <c r="A1" s="1" t="s">
        <v>208</v>
      </c>
    </row>
    <row r="4" spans="1:16">
      <c r="A4" t="s">
        <v>43</v>
      </c>
      <c r="J4" t="s">
        <v>43</v>
      </c>
    </row>
    <row r="5" spans="1:16">
      <c r="A5" t="s">
        <v>209</v>
      </c>
      <c r="J5" t="s">
        <v>210</v>
      </c>
    </row>
    <row r="7" spans="1:16">
      <c r="B7">
        <v>2025</v>
      </c>
      <c r="C7">
        <v>2030</v>
      </c>
      <c r="D7">
        <v>2035</v>
      </c>
      <c r="E7">
        <v>2040</v>
      </c>
      <c r="F7">
        <v>2045</v>
      </c>
      <c r="G7">
        <v>2050</v>
      </c>
      <c r="K7">
        <v>2025</v>
      </c>
      <c r="L7">
        <v>2030</v>
      </c>
      <c r="M7">
        <v>2035</v>
      </c>
      <c r="N7">
        <v>2040</v>
      </c>
      <c r="O7">
        <v>2045</v>
      </c>
      <c r="P7">
        <v>2050</v>
      </c>
    </row>
    <row r="8" spans="1:16">
      <c r="A8" t="s">
        <v>202</v>
      </c>
      <c r="B8">
        <v>1.36592015388008</v>
      </c>
      <c r="C8">
        <v>38.305506286266599</v>
      </c>
      <c r="D8">
        <v>66.479995309289194</v>
      </c>
      <c r="E8">
        <v>96.539145333002395</v>
      </c>
      <c r="F8">
        <v>126.09159495271901</v>
      </c>
      <c r="G8">
        <v>155.02292251438399</v>
      </c>
      <c r="J8" t="s">
        <v>202</v>
      </c>
      <c r="K8">
        <v>1.36592015388008</v>
      </c>
      <c r="L8">
        <v>26.286164227747999</v>
      </c>
      <c r="M8">
        <v>46.737574500861498</v>
      </c>
      <c r="N8">
        <v>86.866768234452095</v>
      </c>
      <c r="O8">
        <v>86.866768446239405</v>
      </c>
      <c r="P8">
        <v>105.79304825599201</v>
      </c>
    </row>
    <row r="9" spans="1:16">
      <c r="A9" t="s">
        <v>38</v>
      </c>
      <c r="B9">
        <v>134.445562001708</v>
      </c>
      <c r="C9">
        <v>110.970232718538</v>
      </c>
      <c r="D9">
        <v>87.494896711437306</v>
      </c>
      <c r="E9">
        <v>64.019604129834093</v>
      </c>
      <c r="F9">
        <v>40.544284783842301</v>
      </c>
      <c r="G9">
        <v>17.068965285327099</v>
      </c>
      <c r="J9" t="s">
        <v>38</v>
      </c>
      <c r="K9">
        <v>134.445562001708</v>
      </c>
      <c r="L9">
        <v>108.82235793348799</v>
      </c>
      <c r="M9">
        <v>85.884008689454205</v>
      </c>
      <c r="N9">
        <v>39.517759649772302</v>
      </c>
      <c r="O9">
        <v>37.363393594753703</v>
      </c>
      <c r="P9">
        <v>10.989112244133301</v>
      </c>
    </row>
    <row r="10" spans="1:16">
      <c r="A10" t="s">
        <v>103</v>
      </c>
      <c r="B10">
        <v>0</v>
      </c>
      <c r="C10">
        <v>0.35603307819235902</v>
      </c>
      <c r="D10">
        <v>2.3197725473451301</v>
      </c>
      <c r="E10">
        <v>4.5933579099788604</v>
      </c>
      <c r="F10">
        <v>7.1912984299918801</v>
      </c>
      <c r="G10">
        <v>10.1230514470783</v>
      </c>
      <c r="J10" t="s">
        <v>103</v>
      </c>
      <c r="K10">
        <v>0</v>
      </c>
      <c r="L10">
        <v>2.2892379622782602</v>
      </c>
      <c r="M10">
        <v>5.2669620866822298</v>
      </c>
      <c r="N10">
        <v>8.3370152603254706</v>
      </c>
      <c r="O10">
        <v>11.463015120278</v>
      </c>
      <c r="P10">
        <v>14.597687674624501</v>
      </c>
    </row>
    <row r="11" spans="1:16">
      <c r="A11" t="s">
        <v>204</v>
      </c>
      <c r="B11">
        <v>0</v>
      </c>
      <c r="C11">
        <v>6.2537103579717507E-2</v>
      </c>
      <c r="D11">
        <v>6.0894023693595196</v>
      </c>
      <c r="E11">
        <v>10.230660395147</v>
      </c>
      <c r="F11">
        <v>14.9444163944754</v>
      </c>
      <c r="G11">
        <v>20.246101289881601</v>
      </c>
      <c r="J11" t="s">
        <v>204</v>
      </c>
      <c r="K11">
        <v>0</v>
      </c>
      <c r="L11">
        <v>3.36787474653421E-2</v>
      </c>
      <c r="M11">
        <v>2.5637887264384198</v>
      </c>
      <c r="N11">
        <v>8.1987194315285201</v>
      </c>
      <c r="O11">
        <v>9.1028097945275306</v>
      </c>
      <c r="P11">
        <v>14.5970296899822</v>
      </c>
    </row>
  </sheetData>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2A67F-4CE2-4AEE-9FAB-A8D5A765EED4}">
  <dimension ref="A1:P12"/>
  <sheetViews>
    <sheetView workbookViewId="0">
      <selection activeCell="P25" sqref="P25"/>
    </sheetView>
  </sheetViews>
  <sheetFormatPr defaultRowHeight="14.5"/>
  <sheetData>
    <row r="1" spans="1:16" ht="21">
      <c r="A1" s="1" t="s">
        <v>211</v>
      </c>
    </row>
    <row r="4" spans="1:16">
      <c r="A4" t="s">
        <v>43</v>
      </c>
      <c r="J4" t="s">
        <v>43</v>
      </c>
    </row>
    <row r="5" spans="1:16">
      <c r="A5" t="s">
        <v>212</v>
      </c>
      <c r="J5" t="s">
        <v>213</v>
      </c>
    </row>
    <row r="7" spans="1:16">
      <c r="B7">
        <v>2025</v>
      </c>
      <c r="C7">
        <v>2030</v>
      </c>
      <c r="D7">
        <v>2035</v>
      </c>
      <c r="E7">
        <v>2040</v>
      </c>
      <c r="F7">
        <v>2045</v>
      </c>
      <c r="G7">
        <v>2050</v>
      </c>
      <c r="K7">
        <v>2025</v>
      </c>
      <c r="L7">
        <v>2030</v>
      </c>
      <c r="M7">
        <v>2035</v>
      </c>
      <c r="N7">
        <v>2040</v>
      </c>
      <c r="O7">
        <v>2045</v>
      </c>
      <c r="P7">
        <v>2050</v>
      </c>
    </row>
    <row r="8" spans="1:16">
      <c r="A8" t="s">
        <v>202</v>
      </c>
      <c r="B8">
        <v>6.5179175099888502E-4</v>
      </c>
      <c r="C8">
        <v>6.5179438931098203E-4</v>
      </c>
      <c r="D8">
        <v>6.5179720362302E-4</v>
      </c>
      <c r="E8">
        <v>6.51802357796332E-4</v>
      </c>
      <c r="F8">
        <v>6.5181406916417798E-4</v>
      </c>
      <c r="G8">
        <v>6.5184025583964699E-4</v>
      </c>
      <c r="J8" t="s">
        <v>202</v>
      </c>
      <c r="K8">
        <v>6.5179175099888502E-4</v>
      </c>
      <c r="L8">
        <v>6.5123458902092101E-4</v>
      </c>
      <c r="M8">
        <v>6.5180397878707803E-4</v>
      </c>
      <c r="N8">
        <v>6.5231165700698E-4</v>
      </c>
      <c r="O8">
        <v>6.5232136427542501E-4</v>
      </c>
      <c r="P8">
        <v>6.5234376665034596E-4</v>
      </c>
    </row>
    <row r="9" spans="1:16">
      <c r="A9" t="s">
        <v>105</v>
      </c>
      <c r="B9">
        <v>0</v>
      </c>
      <c r="C9">
        <v>0</v>
      </c>
      <c r="D9">
        <v>0</v>
      </c>
      <c r="E9">
        <v>0</v>
      </c>
      <c r="F9">
        <v>0</v>
      </c>
      <c r="G9">
        <v>5.07055775454648E-2</v>
      </c>
      <c r="J9" t="s">
        <v>105</v>
      </c>
      <c r="K9">
        <v>0</v>
      </c>
      <c r="L9">
        <v>1.45981297652661E-2</v>
      </c>
      <c r="M9">
        <v>0</v>
      </c>
      <c r="N9">
        <v>3.3567430718654499E-2</v>
      </c>
      <c r="O9">
        <v>0</v>
      </c>
      <c r="P9">
        <v>0</v>
      </c>
    </row>
    <row r="10" spans="1:16">
      <c r="A10" t="s">
        <v>38</v>
      </c>
      <c r="B10">
        <v>49.4908031028313</v>
      </c>
      <c r="C10">
        <v>58.706902784580997</v>
      </c>
      <c r="D10">
        <v>63.601608901240503</v>
      </c>
      <c r="E10">
        <v>61.8636483494533</v>
      </c>
      <c r="F10">
        <v>58.633988269112301</v>
      </c>
      <c r="G10">
        <v>53.999963577645801</v>
      </c>
      <c r="J10" t="s">
        <v>38</v>
      </c>
      <c r="K10">
        <v>49.4908031028313</v>
      </c>
      <c r="L10">
        <v>51.7464367898354</v>
      </c>
      <c r="M10">
        <v>46.975574213848098</v>
      </c>
      <c r="N10">
        <v>37.770292461377899</v>
      </c>
      <c r="O10">
        <v>31.3172176837591</v>
      </c>
      <c r="P10">
        <v>25.192053363758198</v>
      </c>
    </row>
    <row r="11" spans="1:16">
      <c r="A11" t="s">
        <v>103</v>
      </c>
      <c r="B11">
        <v>8.3321835438351108</v>
      </c>
      <c r="C11">
        <v>9.2693892822745099</v>
      </c>
      <c r="D11">
        <v>11.125682436242</v>
      </c>
      <c r="E11">
        <v>15.9113136862833</v>
      </c>
      <c r="F11">
        <v>21.3767063499145</v>
      </c>
      <c r="G11">
        <v>27.483036681039401</v>
      </c>
      <c r="J11" t="s">
        <v>103</v>
      </c>
      <c r="K11">
        <v>8.3321835438351108</v>
      </c>
      <c r="L11">
        <v>8.0307632516903293</v>
      </c>
      <c r="M11">
        <v>11.380049927051299</v>
      </c>
      <c r="N11">
        <v>14.0450981662557</v>
      </c>
      <c r="O11">
        <v>16.320702977134498</v>
      </c>
      <c r="P11">
        <v>18.3088059413904</v>
      </c>
    </row>
    <row r="12" spans="1:16">
      <c r="A12" t="s">
        <v>104</v>
      </c>
      <c r="B12">
        <v>0</v>
      </c>
      <c r="C12">
        <v>0</v>
      </c>
      <c r="D12">
        <v>3.5850397849415798</v>
      </c>
      <c r="E12">
        <v>7.8576540503893098</v>
      </c>
      <c r="F12">
        <v>12.8031952228765</v>
      </c>
      <c r="G12">
        <v>18.4178655799832</v>
      </c>
      <c r="J12" t="s">
        <v>104</v>
      </c>
      <c r="K12">
        <v>0</v>
      </c>
      <c r="L12">
        <v>0</v>
      </c>
      <c r="M12">
        <v>1.9144209598370801E-3</v>
      </c>
      <c r="N12">
        <v>5.2070835090412597</v>
      </c>
      <c r="O12">
        <v>7.54503906405722</v>
      </c>
      <c r="P12">
        <v>9.6950102100042095</v>
      </c>
    </row>
  </sheetData>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52651-D0E3-4D03-97CD-0D8B986A1D3E}">
  <dimension ref="A1:H9"/>
  <sheetViews>
    <sheetView workbookViewId="0">
      <selection activeCell="P25" sqref="P25"/>
    </sheetView>
  </sheetViews>
  <sheetFormatPr defaultRowHeight="14.5"/>
  <sheetData>
    <row r="1" spans="1:8" ht="21">
      <c r="A1" s="1" t="s">
        <v>214</v>
      </c>
    </row>
    <row r="4" spans="1:8">
      <c r="A4" t="s">
        <v>215</v>
      </c>
      <c r="H4" s="4"/>
    </row>
    <row r="5" spans="1:8">
      <c r="A5" t="s">
        <v>216</v>
      </c>
    </row>
    <row r="7" spans="1:8">
      <c r="B7">
        <v>2025</v>
      </c>
      <c r="C7">
        <v>2030</v>
      </c>
      <c r="D7">
        <v>2035</v>
      </c>
      <c r="E7">
        <v>2040</v>
      </c>
      <c r="F7">
        <v>2045</v>
      </c>
      <c r="G7">
        <v>2050</v>
      </c>
    </row>
    <row r="8" spans="1:8">
      <c r="A8" t="s">
        <v>217</v>
      </c>
      <c r="B8">
        <v>10.805400000000001</v>
      </c>
      <c r="C8">
        <v>11.8072</v>
      </c>
      <c r="D8">
        <v>12.9109</v>
      </c>
      <c r="E8">
        <v>14.1433</v>
      </c>
      <c r="F8">
        <v>15.4801</v>
      </c>
      <c r="G8">
        <v>16.920200000000001</v>
      </c>
    </row>
    <row r="9" spans="1:8">
      <c r="A9" t="s">
        <v>218</v>
      </c>
      <c r="B9">
        <v>484.17939999999999</v>
      </c>
      <c r="C9">
        <v>523.01980000000003</v>
      </c>
      <c r="D9">
        <v>564.97730000000001</v>
      </c>
      <c r="E9">
        <v>610.33230000000003</v>
      </c>
      <c r="F9">
        <v>659.39340000000004</v>
      </c>
      <c r="G9">
        <v>712.4982</v>
      </c>
    </row>
  </sheetData>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D3D1A-A829-4F64-ABB1-683E5A72BB6D}">
  <dimension ref="A1:P28"/>
  <sheetViews>
    <sheetView topLeftCell="A11" workbookViewId="0">
      <selection activeCell="I35" sqref="I35"/>
    </sheetView>
  </sheetViews>
  <sheetFormatPr defaultRowHeight="14.5"/>
  <sheetData>
    <row r="1" spans="1:16" ht="21">
      <c r="A1" s="1" t="s">
        <v>219</v>
      </c>
    </row>
    <row r="4" spans="1:16" ht="16.5">
      <c r="A4" t="s">
        <v>193</v>
      </c>
      <c r="J4" t="s">
        <v>193</v>
      </c>
    </row>
    <row r="5" spans="1:16">
      <c r="A5" t="s">
        <v>220</v>
      </c>
      <c r="J5" t="s">
        <v>221</v>
      </c>
    </row>
    <row r="7" spans="1:16">
      <c r="B7">
        <v>2025</v>
      </c>
      <c r="C7">
        <v>2030</v>
      </c>
      <c r="D7">
        <v>2035</v>
      </c>
      <c r="E7">
        <v>2040</v>
      </c>
      <c r="F7">
        <v>2045</v>
      </c>
      <c r="G7">
        <v>2050</v>
      </c>
      <c r="K7">
        <v>2025</v>
      </c>
      <c r="L7">
        <v>2030</v>
      </c>
      <c r="M7">
        <v>2035</v>
      </c>
      <c r="N7">
        <v>2040</v>
      </c>
      <c r="O7">
        <v>2045</v>
      </c>
      <c r="P7">
        <v>2050</v>
      </c>
    </row>
    <row r="8" spans="1:16">
      <c r="A8" t="s">
        <v>222</v>
      </c>
      <c r="B8">
        <v>9</v>
      </c>
      <c r="C8">
        <v>7</v>
      </c>
      <c r="D8">
        <v>5</v>
      </c>
      <c r="E8">
        <v>4</v>
      </c>
      <c r="F8">
        <v>1</v>
      </c>
      <c r="G8">
        <v>0</v>
      </c>
      <c r="J8" t="s">
        <v>222</v>
      </c>
      <c r="K8">
        <v>9</v>
      </c>
      <c r="L8">
        <v>7</v>
      </c>
      <c r="M8">
        <v>5</v>
      </c>
      <c r="N8">
        <v>3</v>
      </c>
      <c r="O8">
        <v>1</v>
      </c>
      <c r="P8">
        <v>0</v>
      </c>
    </row>
    <row r="9" spans="1:16">
      <c r="A9" t="s">
        <v>223</v>
      </c>
      <c r="B9">
        <v>37.953250343890112</v>
      </c>
      <c r="C9">
        <v>14.133307513108697</v>
      </c>
      <c r="D9">
        <v>4.6341113483574787</v>
      </c>
      <c r="E9">
        <v>4.1112300704436944</v>
      </c>
      <c r="F9">
        <v>1.7772240639172661</v>
      </c>
      <c r="G9">
        <v>0.58009446917083518</v>
      </c>
      <c r="J9" t="s">
        <v>223</v>
      </c>
      <c r="K9">
        <v>37.274957632554283</v>
      </c>
      <c r="L9">
        <v>11.805056933424961</v>
      </c>
      <c r="M9">
        <v>3.1014152330933813</v>
      </c>
      <c r="N9">
        <v>0.58892247950880683</v>
      </c>
      <c r="O9">
        <v>0.48572385014841146</v>
      </c>
      <c r="P9">
        <v>0.30499414465920138</v>
      </c>
    </row>
    <row r="10" spans="1:16">
      <c r="A10" t="s">
        <v>224</v>
      </c>
      <c r="B10">
        <v>4</v>
      </c>
      <c r="C10">
        <v>4</v>
      </c>
      <c r="D10">
        <v>3</v>
      </c>
      <c r="E10">
        <v>2</v>
      </c>
      <c r="F10">
        <v>2</v>
      </c>
      <c r="G10">
        <v>1</v>
      </c>
      <c r="J10" t="s">
        <v>224</v>
      </c>
      <c r="K10">
        <v>4</v>
      </c>
      <c r="L10">
        <v>4</v>
      </c>
      <c r="M10">
        <v>3</v>
      </c>
      <c r="N10">
        <v>2</v>
      </c>
      <c r="O10">
        <v>2</v>
      </c>
      <c r="P10">
        <v>1</v>
      </c>
    </row>
    <row r="11" spans="1:16">
      <c r="A11" t="s">
        <v>225</v>
      </c>
      <c r="B11">
        <v>27.791564027526693</v>
      </c>
      <c r="C11">
        <v>9.902274566632892</v>
      </c>
      <c r="D11">
        <v>2.9835407228124833</v>
      </c>
      <c r="E11">
        <v>2.443078288983366</v>
      </c>
      <c r="F11">
        <v>0.95437070322805051</v>
      </c>
      <c r="G11">
        <v>0.30445519355498685</v>
      </c>
      <c r="J11" t="s">
        <v>225</v>
      </c>
      <c r="K11">
        <v>27.29487889132125</v>
      </c>
      <c r="L11">
        <v>9.8621481903374022</v>
      </c>
      <c r="M11">
        <v>2.0722864581521638</v>
      </c>
      <c r="N11">
        <v>0.34248119541799577</v>
      </c>
      <c r="O11">
        <v>0.28113948613974227</v>
      </c>
      <c r="P11">
        <v>0.17259785006706746</v>
      </c>
    </row>
    <row r="28" spans="1:1">
      <c r="A28" t="s">
        <v>226</v>
      </c>
    </row>
  </sheetData>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ABCBE-741C-4789-9C65-C7E18F883C68}">
  <dimension ref="A1:P22"/>
  <sheetViews>
    <sheetView topLeftCell="A5" zoomScale="160" zoomScaleNormal="160" workbookViewId="0">
      <selection activeCell="T40" sqref="T40"/>
    </sheetView>
  </sheetViews>
  <sheetFormatPr defaultRowHeight="14.5"/>
  <sheetData>
    <row r="1" spans="1:16" ht="21">
      <c r="A1" s="1" t="s">
        <v>227</v>
      </c>
    </row>
    <row r="4" spans="1:16">
      <c r="A4" t="s">
        <v>43</v>
      </c>
      <c r="J4" t="s">
        <v>43</v>
      </c>
    </row>
    <row r="5" spans="1:16">
      <c r="A5" t="s">
        <v>228</v>
      </c>
      <c r="J5" t="s">
        <v>229</v>
      </c>
    </row>
    <row r="7" spans="1:16">
      <c r="B7">
        <v>2025</v>
      </c>
      <c r="C7">
        <v>2030</v>
      </c>
      <c r="D7">
        <v>2035</v>
      </c>
      <c r="E7">
        <v>2040</v>
      </c>
      <c r="F7">
        <v>2045</v>
      </c>
      <c r="G7">
        <v>2050</v>
      </c>
      <c r="K7">
        <v>2025</v>
      </c>
      <c r="L7">
        <v>2030</v>
      </c>
      <c r="M7">
        <v>2035</v>
      </c>
      <c r="N7">
        <v>2040</v>
      </c>
      <c r="O7">
        <v>2045</v>
      </c>
      <c r="P7">
        <v>2050</v>
      </c>
    </row>
    <row r="8" spans="1:16">
      <c r="A8" t="s">
        <v>103</v>
      </c>
      <c r="B8">
        <v>254.76140797080799</v>
      </c>
      <c r="C8">
        <v>252.40082076785501</v>
      </c>
      <c r="D8">
        <v>272.56243062399301</v>
      </c>
      <c r="E8">
        <v>295.40014489868099</v>
      </c>
      <c r="F8">
        <v>321.74779944441502</v>
      </c>
      <c r="G8">
        <v>345.65047025158299</v>
      </c>
      <c r="J8" t="s">
        <v>103</v>
      </c>
      <c r="K8">
        <v>254.76140797080799</v>
      </c>
      <c r="L8">
        <v>250.33232110486099</v>
      </c>
      <c r="M8">
        <v>271.91986057335299</v>
      </c>
      <c r="N8">
        <v>295.31564998550198</v>
      </c>
      <c r="O8">
        <v>322.060157671772</v>
      </c>
      <c r="P8">
        <v>343.753248544244</v>
      </c>
    </row>
    <row r="9" spans="1:16">
      <c r="A9" t="s">
        <v>104</v>
      </c>
      <c r="B9">
        <v>0</v>
      </c>
      <c r="C9">
        <v>0</v>
      </c>
      <c r="D9">
        <v>0</v>
      </c>
      <c r="E9">
        <v>0</v>
      </c>
      <c r="F9">
        <v>0</v>
      </c>
      <c r="G9">
        <v>0</v>
      </c>
      <c r="J9" t="s">
        <v>104</v>
      </c>
      <c r="K9">
        <v>0</v>
      </c>
      <c r="L9">
        <v>0</v>
      </c>
      <c r="M9">
        <v>0</v>
      </c>
      <c r="N9">
        <v>0</v>
      </c>
      <c r="O9">
        <v>0</v>
      </c>
      <c r="P9">
        <v>0</v>
      </c>
    </row>
    <row r="10" spans="1:16">
      <c r="A10" t="s">
        <v>105</v>
      </c>
      <c r="B10">
        <v>155.49192261873901</v>
      </c>
      <c r="C10">
        <v>120.09554658206901</v>
      </c>
      <c r="D10">
        <v>91.595561845280002</v>
      </c>
      <c r="E10">
        <v>58.835665099006199</v>
      </c>
      <c r="F10">
        <v>21.737083175394201</v>
      </c>
      <c r="G10">
        <v>0</v>
      </c>
      <c r="J10" t="s">
        <v>105</v>
      </c>
      <c r="K10">
        <v>155.49192261873901</v>
      </c>
      <c r="L10">
        <v>126.292316727952</v>
      </c>
      <c r="M10">
        <v>87.231198627526098</v>
      </c>
      <c r="N10">
        <v>48.443659693307097</v>
      </c>
      <c r="O10">
        <v>12.4162753028994</v>
      </c>
      <c r="P10">
        <v>0</v>
      </c>
    </row>
    <row r="11" spans="1:16">
      <c r="A11" t="s">
        <v>203</v>
      </c>
      <c r="B11">
        <v>15.3286271924669</v>
      </c>
      <c r="C11">
        <v>12.1867751929635</v>
      </c>
      <c r="D11">
        <v>9.4472290359891993</v>
      </c>
      <c r="E11">
        <v>6.3178163481330696</v>
      </c>
      <c r="F11">
        <v>2.8087307705002198</v>
      </c>
      <c r="G11">
        <v>0</v>
      </c>
      <c r="J11" t="s">
        <v>203</v>
      </c>
      <c r="K11">
        <v>15.3286271924669</v>
      </c>
      <c r="L11">
        <v>12.186774995863001</v>
      </c>
      <c r="M11">
        <v>9.4472279461207407</v>
      </c>
      <c r="N11">
        <v>6.3142367899587803</v>
      </c>
      <c r="O11">
        <v>2.8087304805140199</v>
      </c>
      <c r="P11">
        <v>0</v>
      </c>
    </row>
    <row r="12" spans="1:16">
      <c r="A12" t="s">
        <v>102</v>
      </c>
      <c r="B12">
        <v>52.300525092826199</v>
      </c>
      <c r="C12">
        <v>56.7000207453626</v>
      </c>
      <c r="D12">
        <v>61.526602186699499</v>
      </c>
      <c r="E12">
        <v>66.880252527775596</v>
      </c>
      <c r="F12">
        <v>72.660722749378905</v>
      </c>
      <c r="G12">
        <v>78.8684837767766</v>
      </c>
      <c r="J12" t="s">
        <v>102</v>
      </c>
      <c r="K12">
        <v>52.300525092826199</v>
      </c>
      <c r="L12">
        <v>56.6977637145879</v>
      </c>
      <c r="M12">
        <v>61.523541280484302</v>
      </c>
      <c r="N12">
        <v>66.876097089201195</v>
      </c>
      <c r="O12">
        <v>72.655072422939398</v>
      </c>
      <c r="P12">
        <v>78.860800393648802</v>
      </c>
    </row>
    <row r="15" spans="1:16">
      <c r="A15" t="s">
        <v>43</v>
      </c>
      <c r="J15" t="s">
        <v>43</v>
      </c>
    </row>
    <row r="16" spans="1:16">
      <c r="A16" t="s">
        <v>230</v>
      </c>
      <c r="J16" t="s">
        <v>231</v>
      </c>
    </row>
    <row r="18" spans="1:16">
      <c r="B18">
        <v>2025</v>
      </c>
      <c r="C18">
        <v>2030</v>
      </c>
      <c r="D18">
        <v>2035</v>
      </c>
      <c r="E18">
        <v>2040</v>
      </c>
      <c r="F18">
        <v>2045</v>
      </c>
      <c r="G18">
        <v>2050</v>
      </c>
      <c r="K18">
        <v>2025</v>
      </c>
      <c r="L18">
        <v>2030</v>
      </c>
      <c r="M18">
        <v>2035</v>
      </c>
      <c r="N18">
        <v>2040</v>
      </c>
      <c r="O18">
        <v>2045</v>
      </c>
      <c r="P18">
        <v>2050</v>
      </c>
    </row>
    <row r="19" spans="1:16">
      <c r="A19" t="s">
        <v>103</v>
      </c>
      <c r="B19">
        <v>186.553691949388</v>
      </c>
      <c r="C19">
        <v>176.836830507087</v>
      </c>
      <c r="D19">
        <v>175.475077185722</v>
      </c>
      <c r="E19">
        <v>175.54391019093401</v>
      </c>
      <c r="F19">
        <v>172.78391680593299</v>
      </c>
      <c r="G19">
        <v>181.410533283934</v>
      </c>
      <c r="J19" t="s">
        <v>103</v>
      </c>
      <c r="K19">
        <v>186.553691949388</v>
      </c>
      <c r="L19">
        <v>209.06479326257201</v>
      </c>
      <c r="M19">
        <v>181.75590805660701</v>
      </c>
      <c r="N19">
        <v>181.21922647474099</v>
      </c>
      <c r="O19">
        <v>186.712741386358</v>
      </c>
      <c r="P19">
        <v>194.87974971583401</v>
      </c>
    </row>
    <row r="20" spans="1:16">
      <c r="A20" t="s">
        <v>104</v>
      </c>
      <c r="B20">
        <v>0</v>
      </c>
      <c r="C20">
        <v>0.26274503260559101</v>
      </c>
      <c r="D20">
        <v>0.26274509531630802</v>
      </c>
      <c r="E20">
        <v>0.39301543022081098</v>
      </c>
      <c r="F20">
        <v>0.39301548384509</v>
      </c>
      <c r="G20">
        <v>0.39301537561046501</v>
      </c>
      <c r="J20" t="s">
        <v>104</v>
      </c>
      <c r="K20">
        <v>0</v>
      </c>
      <c r="L20">
        <v>0.20052404713635399</v>
      </c>
      <c r="M20">
        <v>0.392040834319206</v>
      </c>
      <c r="N20">
        <v>0.39204111393542301</v>
      </c>
      <c r="O20">
        <v>0.392041133587817</v>
      </c>
      <c r="P20">
        <v>0.39204102566219001</v>
      </c>
    </row>
    <row r="21" spans="1:16">
      <c r="A21" t="s">
        <v>105</v>
      </c>
      <c r="B21">
        <v>39.4330592835205</v>
      </c>
      <c r="C21">
        <v>32.457502039862497</v>
      </c>
      <c r="D21">
        <v>25.623355651685401</v>
      </c>
      <c r="E21">
        <v>17.613934845315399</v>
      </c>
      <c r="F21">
        <v>14.1524867693999</v>
      </c>
      <c r="G21">
        <v>12.7356259408899</v>
      </c>
      <c r="J21" t="s">
        <v>105</v>
      </c>
      <c r="K21">
        <v>39.4330592835205</v>
      </c>
      <c r="L21">
        <v>32.518627030937402</v>
      </c>
      <c r="M21">
        <v>25.492731221327901</v>
      </c>
      <c r="N21">
        <v>17.4219865886229</v>
      </c>
      <c r="O21">
        <v>14.1494681173681</v>
      </c>
      <c r="P21">
        <v>12.736560288725499</v>
      </c>
    </row>
    <row r="22" spans="1:16">
      <c r="A22" t="s">
        <v>38</v>
      </c>
      <c r="B22">
        <v>20.150873742206901</v>
      </c>
      <c r="C22">
        <v>17.633308008636799</v>
      </c>
      <c r="D22">
        <v>14.606392773168</v>
      </c>
      <c r="E22">
        <v>11.005432843980699</v>
      </c>
      <c r="F22">
        <v>6.7573885303380203</v>
      </c>
      <c r="G22">
        <v>1.7799978771314799</v>
      </c>
      <c r="J22" t="s">
        <v>38</v>
      </c>
      <c r="K22">
        <v>20.150873742206901</v>
      </c>
      <c r="L22">
        <v>17.633307910596201</v>
      </c>
      <c r="M22">
        <v>14.6063925475995</v>
      </c>
      <c r="N22">
        <v>11.005432050271899</v>
      </c>
      <c r="O22">
        <v>6.7573883980871203</v>
      </c>
      <c r="P22">
        <v>1.7799978195597199</v>
      </c>
    </row>
  </sheetData>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4F0BA-5913-4DE6-AF09-6EEE637CC0C1}">
  <dimension ref="A1:P15"/>
  <sheetViews>
    <sheetView workbookViewId="0">
      <selection activeCell="P29" sqref="P29"/>
    </sheetView>
  </sheetViews>
  <sheetFormatPr defaultRowHeight="14.5"/>
  <sheetData>
    <row r="1" spans="1:16" ht="21">
      <c r="A1" s="1" t="s">
        <v>232</v>
      </c>
    </row>
    <row r="4" spans="1:16" ht="16.5">
      <c r="A4" t="s">
        <v>193</v>
      </c>
      <c r="J4" t="s">
        <v>193</v>
      </c>
    </row>
    <row r="5" spans="1:16">
      <c r="A5" t="s">
        <v>233</v>
      </c>
      <c r="J5" t="s">
        <v>234</v>
      </c>
    </row>
    <row r="7" spans="1:16">
      <c r="B7">
        <v>2025</v>
      </c>
      <c r="C7">
        <v>2030</v>
      </c>
      <c r="D7">
        <v>2035</v>
      </c>
      <c r="E7">
        <v>2040</v>
      </c>
      <c r="F7">
        <v>2045</v>
      </c>
      <c r="G7">
        <v>2050</v>
      </c>
      <c r="K7">
        <v>2025</v>
      </c>
      <c r="L7">
        <v>2030</v>
      </c>
      <c r="M7">
        <v>2035</v>
      </c>
      <c r="N7">
        <v>2040</v>
      </c>
      <c r="O7">
        <v>2045</v>
      </c>
      <c r="P7">
        <v>2050</v>
      </c>
    </row>
    <row r="8" spans="1:16">
      <c r="A8" t="s">
        <v>235</v>
      </c>
      <c r="B8">
        <v>9.84187415997933</v>
      </c>
      <c r="C8">
        <v>9.8839880442355614</v>
      </c>
      <c r="D8">
        <v>9.8634662649806</v>
      </c>
      <c r="E8">
        <v>9.8989932488064003</v>
      </c>
      <c r="F8">
        <v>7.2020867584878197</v>
      </c>
      <c r="G8">
        <v>6.6667576530168198</v>
      </c>
      <c r="J8" t="s">
        <v>235</v>
      </c>
      <c r="K8">
        <v>9.84187415997933</v>
      </c>
      <c r="L8">
        <v>10.185862237472</v>
      </c>
      <c r="M8">
        <v>10.354865236695799</v>
      </c>
      <c r="N8">
        <v>8.0872375160282903</v>
      </c>
      <c r="O8">
        <v>7.6371140941537794</v>
      </c>
      <c r="P8">
        <v>7.2896228682627298</v>
      </c>
    </row>
    <row r="9" spans="1:16">
      <c r="A9" t="s">
        <v>236</v>
      </c>
      <c r="B9">
        <v>18.324725594060002</v>
      </c>
      <c r="C9">
        <v>22.301610163495301</v>
      </c>
      <c r="D9">
        <v>23.7670770565319</v>
      </c>
      <c r="E9">
        <v>24.7261688061865</v>
      </c>
      <c r="F9">
        <v>18.5259764371567</v>
      </c>
      <c r="G9">
        <v>21.014586351422402</v>
      </c>
      <c r="J9" t="s">
        <v>236</v>
      </c>
      <c r="K9">
        <v>18.324725594060002</v>
      </c>
      <c r="L9">
        <v>22.836420311671603</v>
      </c>
      <c r="M9">
        <v>24.819240502002998</v>
      </c>
      <c r="N9">
        <v>17.252570124374</v>
      </c>
      <c r="O9">
        <v>19.094661894743897</v>
      </c>
      <c r="P9">
        <v>21.712420866093797</v>
      </c>
    </row>
    <row r="10" spans="1:16">
      <c r="A10" t="s">
        <v>237</v>
      </c>
      <c r="B10">
        <v>3.16936339185578</v>
      </c>
      <c r="C10">
        <v>3.7844874453913797</v>
      </c>
      <c r="D10">
        <v>4.2864256143762507</v>
      </c>
      <c r="E10">
        <v>4.74829216057468</v>
      </c>
      <c r="F10">
        <v>5.3041680249861098</v>
      </c>
      <c r="G10">
        <v>5.8852170411096605</v>
      </c>
      <c r="J10" t="s">
        <v>237</v>
      </c>
      <c r="K10">
        <v>3.16936339185578</v>
      </c>
      <c r="L10">
        <v>3.9459504720242298</v>
      </c>
      <c r="M10">
        <v>4.5265409532304499</v>
      </c>
      <c r="N10">
        <v>4.5802664209384902</v>
      </c>
      <c r="O10">
        <v>5.78760616957348</v>
      </c>
      <c r="P10">
        <v>6.4713253955421592</v>
      </c>
    </row>
    <row r="11" spans="1:16">
      <c r="A11" t="s">
        <v>238</v>
      </c>
      <c r="B11">
        <v>57.517374620757998</v>
      </c>
      <c r="C11">
        <v>57.607212054824402</v>
      </c>
      <c r="D11">
        <v>57.465164628741199</v>
      </c>
      <c r="E11">
        <v>56.829051454509603</v>
      </c>
      <c r="F11">
        <v>40.919261598976405</v>
      </c>
      <c r="G11">
        <v>37.771120993617401</v>
      </c>
      <c r="J11" t="s">
        <v>238</v>
      </c>
      <c r="K11">
        <v>57.517374620757998</v>
      </c>
      <c r="L11">
        <v>57.586501997200997</v>
      </c>
      <c r="M11">
        <v>57.089616220952401</v>
      </c>
      <c r="N11">
        <v>44.055782305007696</v>
      </c>
      <c r="O11">
        <v>40.9180867688803</v>
      </c>
      <c r="P11">
        <v>37.771540921799499</v>
      </c>
    </row>
    <row r="12" spans="1:16">
      <c r="A12" t="s">
        <v>110</v>
      </c>
      <c r="B12">
        <v>0.45275135206205402</v>
      </c>
      <c r="C12">
        <v>0.43056610586590699</v>
      </c>
      <c r="D12">
        <v>0.23754831744704799</v>
      </c>
      <c r="E12">
        <v>2.7606806362769E-2</v>
      </c>
      <c r="F12">
        <v>0</v>
      </c>
      <c r="G12">
        <v>1.30065091943187E-7</v>
      </c>
      <c r="J12" t="s">
        <v>110</v>
      </c>
      <c r="K12">
        <v>0.45275135206205402</v>
      </c>
      <c r="L12">
        <v>0.368233087791278</v>
      </c>
      <c r="M12">
        <v>0.107469800671138</v>
      </c>
      <c r="N12">
        <v>0</v>
      </c>
      <c r="O12">
        <v>1.183119874939E-7</v>
      </c>
      <c r="P12">
        <v>1.5211644539458199E-4</v>
      </c>
    </row>
    <row r="13" spans="1:16">
      <c r="A13" t="s">
        <v>239</v>
      </c>
      <c r="B13">
        <v>-55.221550000000001</v>
      </c>
      <c r="C13">
        <v>-57.039290000000001</v>
      </c>
      <c r="D13">
        <v>-55.800830000000005</v>
      </c>
      <c r="E13">
        <v>-55.800830000000005</v>
      </c>
      <c r="F13">
        <v>-55.800830000000005</v>
      </c>
      <c r="G13">
        <v>-55.800830000000005</v>
      </c>
      <c r="J13" t="s">
        <v>240</v>
      </c>
      <c r="K13">
        <v>-55.221550000000001</v>
      </c>
      <c r="L13">
        <v>-57.039290000000001</v>
      </c>
      <c r="M13">
        <v>-55.800830000000005</v>
      </c>
      <c r="N13">
        <v>-55.800830000000005</v>
      </c>
      <c r="O13">
        <v>-55.800830000000005</v>
      </c>
      <c r="P13">
        <v>-55.800830000000005</v>
      </c>
    </row>
    <row r="14" spans="1:16">
      <c r="A14" t="s">
        <v>241</v>
      </c>
      <c r="B14">
        <v>-1.7700000002523399E-2</v>
      </c>
      <c r="C14">
        <v>-13.7890999824224</v>
      </c>
      <c r="D14">
        <v>-32.404099986077796</v>
      </c>
      <c r="E14">
        <v>-25.132900000000003</v>
      </c>
      <c r="F14">
        <v>-30.031000000003701</v>
      </c>
      <c r="G14">
        <v>-73.556000000016198</v>
      </c>
      <c r="J14" t="s">
        <v>241</v>
      </c>
      <c r="K14">
        <v>-1.7700000002523399E-2</v>
      </c>
      <c r="L14">
        <v>-14.4219999848398</v>
      </c>
      <c r="M14">
        <v>-62.036999988079103</v>
      </c>
      <c r="N14">
        <v>-97.285999992821999</v>
      </c>
      <c r="O14">
        <v>-124.71599999995901</v>
      </c>
      <c r="P14">
        <v>-129.47200000021101</v>
      </c>
    </row>
    <row r="15" spans="1:16">
      <c r="A15" t="s">
        <v>164</v>
      </c>
      <c r="B15">
        <v>34.066839118712643</v>
      </c>
      <c r="C15">
        <v>23.179473831390148</v>
      </c>
      <c r="D15">
        <v>7.4147518959992027</v>
      </c>
      <c r="E15">
        <v>15.296382476439948</v>
      </c>
      <c r="F15">
        <v>-13.880337180396666</v>
      </c>
      <c r="G15">
        <v>-58.019147830784831</v>
      </c>
      <c r="J15" t="s">
        <v>164</v>
      </c>
      <c r="K15">
        <v>34.066839118712643</v>
      </c>
      <c r="L15">
        <v>23.461678121320311</v>
      </c>
      <c r="M15">
        <v>-20.940097274526323</v>
      </c>
      <c r="N15">
        <v>-79.110973626473523</v>
      </c>
      <c r="O15">
        <v>-107.07936095429557</v>
      </c>
      <c r="P15">
        <v>-112.02776783206744</v>
      </c>
    </row>
  </sheetData>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4BA15-E50B-494C-95F0-9D23FE3876F4}">
  <dimension ref="A1:P13"/>
  <sheetViews>
    <sheetView zoomScaleNormal="100" workbookViewId="0">
      <selection activeCell="N20" sqref="N20"/>
    </sheetView>
  </sheetViews>
  <sheetFormatPr defaultRowHeight="14.5"/>
  <sheetData>
    <row r="1" spans="1:16" ht="21">
      <c r="A1" s="1" t="s">
        <v>242</v>
      </c>
    </row>
    <row r="4" spans="1:16" ht="16.5">
      <c r="A4" t="s">
        <v>60</v>
      </c>
      <c r="J4" t="s">
        <v>60</v>
      </c>
    </row>
    <row r="5" spans="1:16">
      <c r="A5" t="s">
        <v>243</v>
      </c>
      <c r="J5" t="s">
        <v>244</v>
      </c>
    </row>
    <row r="7" spans="1:16">
      <c r="B7">
        <v>2025</v>
      </c>
      <c r="C7">
        <v>2030</v>
      </c>
      <c r="D7">
        <v>2035</v>
      </c>
      <c r="E7">
        <v>2040</v>
      </c>
      <c r="F7">
        <v>2045</v>
      </c>
      <c r="G7">
        <v>2050</v>
      </c>
      <c r="K7">
        <v>2025</v>
      </c>
      <c r="L7">
        <v>2030</v>
      </c>
      <c r="M7">
        <v>2035</v>
      </c>
      <c r="N7">
        <v>2040</v>
      </c>
      <c r="O7">
        <v>2045</v>
      </c>
      <c r="P7">
        <v>2050</v>
      </c>
    </row>
    <row r="8" spans="1:16">
      <c r="A8" t="s">
        <v>97</v>
      </c>
      <c r="B8">
        <v>0</v>
      </c>
      <c r="C8">
        <v>-9.0659691090087612E-9</v>
      </c>
      <c r="D8">
        <v>-1.9571375489633017E-8</v>
      </c>
      <c r="E8">
        <v>-4.7442229225454514E-7</v>
      </c>
      <c r="F8">
        <v>-7.4437718166884954</v>
      </c>
      <c r="G8">
        <v>-8.4917492803752008</v>
      </c>
      <c r="J8" t="s">
        <v>97</v>
      </c>
      <c r="K8">
        <v>0</v>
      </c>
      <c r="L8">
        <v>-7.9285594859997295E-9</v>
      </c>
      <c r="M8">
        <v>-3.1643113330603809E-8</v>
      </c>
      <c r="N8">
        <v>-7.0654466193129615</v>
      </c>
      <c r="O8">
        <v>-8.2896483322553891</v>
      </c>
      <c r="P8">
        <v>-9.5138500672222168</v>
      </c>
    </row>
    <row r="9" spans="1:16">
      <c r="A9" t="s">
        <v>245</v>
      </c>
      <c r="B9">
        <v>-0.16181246064372634</v>
      </c>
      <c r="C9">
        <v>-8.5058601223806406E-9</v>
      </c>
      <c r="D9">
        <v>-1.7132261841432807E-8</v>
      </c>
      <c r="E9">
        <v>-4.3932482402598217E-7</v>
      </c>
      <c r="F9">
        <v>-0.43701799820445242</v>
      </c>
      <c r="G9">
        <v>-0.46393324787666934</v>
      </c>
      <c r="J9" t="s">
        <v>245</v>
      </c>
      <c r="K9">
        <v>-0.16181246064372631</v>
      </c>
      <c r="L9">
        <v>-7.3217470403360007E-9</v>
      </c>
      <c r="M9">
        <v>-2.5704176115406955E-8</v>
      </c>
      <c r="N9">
        <v>-0.39212792695391313</v>
      </c>
      <c r="O9">
        <v>-0.41431292786815738</v>
      </c>
      <c r="P9">
        <v>-0.43649795145588505</v>
      </c>
    </row>
    <row r="10" spans="1:16">
      <c r="A10" t="s">
        <v>246</v>
      </c>
      <c r="B10">
        <v>0</v>
      </c>
      <c r="C10">
        <v>-1.0500047351292699E-9</v>
      </c>
      <c r="D10">
        <v>-1.0010956219730602E-8</v>
      </c>
      <c r="E10">
        <v>-2.1416533854851752E-8</v>
      </c>
      <c r="F10">
        <v>-2.6626372545456287</v>
      </c>
      <c r="G10">
        <v>-3.3106696458971197</v>
      </c>
      <c r="J10" t="s">
        <v>246</v>
      </c>
      <c r="K10">
        <v>0</v>
      </c>
      <c r="L10">
        <v>0</v>
      </c>
      <c r="M10">
        <v>-1.1284527661339088E-8</v>
      </c>
      <c r="N10">
        <v>-2.3043457729942385</v>
      </c>
      <c r="O10">
        <v>-2.951169884900771</v>
      </c>
      <c r="P10">
        <v>-3.624170951041489</v>
      </c>
    </row>
    <row r="11" spans="1:16">
      <c r="A11" t="s">
        <v>247</v>
      </c>
      <c r="B11">
        <v>0</v>
      </c>
      <c r="C11">
        <v>0</v>
      </c>
      <c r="D11">
        <v>-6.4369252890077971E-2</v>
      </c>
      <c r="E11">
        <v>-0.27640835807240721</v>
      </c>
      <c r="F11">
        <v>-0.43598421183299713</v>
      </c>
      <c r="G11">
        <v>-0.60747197386749285</v>
      </c>
      <c r="J11" t="s">
        <v>247</v>
      </c>
      <c r="K11">
        <v>0</v>
      </c>
      <c r="L11">
        <v>0</v>
      </c>
      <c r="M11">
        <v>-0.1246744701898376</v>
      </c>
      <c r="N11">
        <v>-0.26895022337465446</v>
      </c>
      <c r="O11">
        <v>-0.41333285056692076</v>
      </c>
      <c r="P11">
        <v>-0.57154832787145948</v>
      </c>
    </row>
    <row r="12" spans="1:16">
      <c r="A12" t="s">
        <v>248</v>
      </c>
      <c r="B12">
        <v>0</v>
      </c>
      <c r="C12">
        <v>0</v>
      </c>
      <c r="D12">
        <v>0</v>
      </c>
      <c r="E12">
        <v>0</v>
      </c>
      <c r="F12">
        <v>0</v>
      </c>
      <c r="G12">
        <v>-1.9850679849257868E-8</v>
      </c>
      <c r="J12" t="s">
        <v>248</v>
      </c>
      <c r="K12">
        <v>0</v>
      </c>
      <c r="L12">
        <v>0</v>
      </c>
      <c r="M12">
        <v>0</v>
      </c>
      <c r="N12">
        <v>-0.52356791339192765</v>
      </c>
      <c r="O12">
        <v>0</v>
      </c>
      <c r="P12">
        <v>-1.5764135596735547E-8</v>
      </c>
    </row>
    <row r="13" spans="1:16">
      <c r="A13" t="s">
        <v>249</v>
      </c>
      <c r="B13">
        <v>0</v>
      </c>
      <c r="C13">
        <v>-8.2213128718627601E-9</v>
      </c>
      <c r="D13">
        <v>-1.2528208803398061E-8</v>
      </c>
      <c r="E13">
        <v>-3.683035024667116E-8</v>
      </c>
      <c r="F13">
        <v>-16.043483331092233</v>
      </c>
      <c r="G13">
        <v>-19.325043935479407</v>
      </c>
      <c r="J13" t="s">
        <v>249</v>
      </c>
      <c r="K13">
        <v>0</v>
      </c>
      <c r="L13">
        <v>-1.11346509236409E-9</v>
      </c>
      <c r="M13">
        <v>-1.5702997021606071E-8</v>
      </c>
      <c r="N13">
        <v>-12.777690352576858</v>
      </c>
      <c r="O13">
        <v>-16.043483344841444</v>
      </c>
      <c r="P13">
        <v>-19.325043936651461</v>
      </c>
    </row>
  </sheetData>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68E26-A691-4F8A-B550-0A2D382C6AE4}">
  <dimension ref="A1"/>
  <sheetViews>
    <sheetView workbookViewId="0"/>
  </sheetViews>
  <sheetFormatPr defaultRowHeight="1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f7fbf89-e199-4f2b-84ea-127fbe818fcc">
      <Terms xmlns="http://schemas.microsoft.com/office/infopath/2007/PartnerControls"/>
    </lcf76f155ced4ddcb4097134ff3c332f>
    <TaxCatchAll xmlns="a3c73764-a836-4074-9b75-ad57c181090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DDD83EBB17B9646B9E52464075EA29B" ma:contentTypeVersion="13" ma:contentTypeDescription="Create a new document." ma:contentTypeScope="" ma:versionID="b2530ce2bfd8ca70b222687223c326bb">
  <xsd:schema xmlns:xsd="http://www.w3.org/2001/XMLSchema" xmlns:xs="http://www.w3.org/2001/XMLSchema" xmlns:p="http://schemas.microsoft.com/office/2006/metadata/properties" xmlns:ns2="6f7fbf89-e199-4f2b-84ea-127fbe818fcc" xmlns:ns3="a3c73764-a836-4074-9b75-ad57c1810901" targetNamespace="http://schemas.microsoft.com/office/2006/metadata/properties" ma:root="true" ma:fieldsID="5db11a9da0692ba3207bf8f350069d5a" ns2:_="" ns3:_="">
    <xsd:import namespace="6f7fbf89-e199-4f2b-84ea-127fbe818fcc"/>
    <xsd:import namespace="a3c73764-a836-4074-9b75-ad57c181090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7fbf89-e199-4f2b-84ea-127fbe818f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c9513c6f-d7d3-4bba-9430-ae338114780f"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c73764-a836-4074-9b75-ad57c181090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e8b0c6e2-c769-4d45-90f0-f5784d43cb44}" ma:internalName="TaxCatchAll" ma:showField="CatchAllData" ma:web="a3c73764-a836-4074-9b75-ad57c18109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ED4EFD4-C6C7-45DC-A422-06416C60CAF6}">
  <ds:schemaRefs>
    <ds:schemaRef ds:uri="http://schemas.microsoft.com/office/2006/metadata/properties"/>
    <ds:schemaRef ds:uri="http://schemas.microsoft.com/office/infopath/2007/PartnerControls"/>
    <ds:schemaRef ds:uri="6f7fbf89-e199-4f2b-84ea-127fbe818fcc"/>
    <ds:schemaRef ds:uri="a3c73764-a836-4074-9b75-ad57c1810901"/>
  </ds:schemaRefs>
</ds:datastoreItem>
</file>

<file path=customXml/itemProps2.xml><?xml version="1.0" encoding="utf-8"?>
<ds:datastoreItem xmlns:ds="http://schemas.openxmlformats.org/officeDocument/2006/customXml" ds:itemID="{F24D9BA2-6088-4983-8CC5-0D6471C3E32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7fbf89-e199-4f2b-84ea-127fbe818fcc"/>
    <ds:schemaRef ds:uri="a3c73764-a836-4074-9b75-ad57c18109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74A4055-6243-43ED-B379-C1B2C9CE390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Overview</vt:lpstr>
      <vt:lpstr>Fig 8</vt:lpstr>
      <vt:lpstr>Fig 9</vt:lpstr>
      <vt:lpstr>Fig 10</vt:lpstr>
      <vt:lpstr>Fig 11</vt:lpstr>
      <vt:lpstr>Fig 12</vt:lpstr>
      <vt:lpstr>Fig 13</vt:lpstr>
      <vt:lpstr>Fig 14</vt:lpstr>
      <vt:lpstr>Fig 15</vt:lpstr>
      <vt:lpstr>Fig 16</vt:lpstr>
      <vt:lpstr>Fig 17</vt:lpstr>
      <vt:lpstr>Fig 18</vt:lpstr>
      <vt:lpstr>Fig 19</vt:lpstr>
      <vt:lpstr>Fig 20</vt:lpstr>
      <vt:lpstr>Fig 21</vt:lpstr>
      <vt:lpstr>Fig 22</vt:lpstr>
      <vt:lpstr>Fig 23</vt:lpstr>
      <vt:lpstr>Fig 24</vt:lpstr>
      <vt:lpstr>Fig 25</vt:lpstr>
      <vt:lpstr>Fig 26</vt:lpstr>
      <vt:lpstr>Fig 27</vt:lpstr>
      <vt:lpstr>Fig 28</vt:lpstr>
      <vt:lpstr>Fig 29</vt:lpstr>
      <vt:lpstr>Fig 30</vt:lpstr>
      <vt:lpstr>Fig 31</vt:lpstr>
      <vt:lpstr>Fig 32</vt:lpstr>
      <vt:lpstr>Fig 33</vt:lpstr>
      <vt:lpstr>Fig 34</vt:lpstr>
      <vt:lpstr>Fig 35</vt:lpstr>
      <vt:lpstr>Fig 36</vt:lpstr>
      <vt:lpstr>Fig 37</vt:lpstr>
      <vt:lpstr>Fig 38</vt:lpstr>
      <vt:lpstr>Fig 39</vt:lpstr>
      <vt:lpstr>Fig 40</vt:lpstr>
      <vt:lpstr>Fig 41</vt:lpstr>
      <vt:lpstr>Fig 42</vt:lpstr>
      <vt:lpstr>Sheet1</vt:lpstr>
    </vt:vector>
  </TitlesOfParts>
  <Manager/>
  <Company>CSIRO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Rodriguez, Shelley (Environment, Dutton Park)</dc:creator>
  <cp:keywords/>
  <dc:description/>
  <cp:lastModifiedBy>Dominic Jones</cp:lastModifiedBy>
  <cp:revision/>
  <dcterms:created xsi:type="dcterms:W3CDTF">2024-08-23T00:17:24Z</dcterms:created>
  <dcterms:modified xsi:type="dcterms:W3CDTF">2025-06-04T05:32:19Z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0x0101008DDD83EBB17B9646B9E52464075EA29B</vt:lpwstr>
  </property>
  <property fmtid="{D5CDD505-2E9C-101B-9397-08002B2CF9AE}" pid="3" name="MediaServiceImageTags">
    <vt:lpwstr/>
  </property>
</Properties>
</file>