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9972\Documents\TEMP CDBG Reports\"/>
    </mc:Choice>
  </mc:AlternateContent>
  <xr:revisionPtr revIDLastSave="0" documentId="13_ncr:1_{D5BAEB65-1938-400A-9F4D-3514FFEB46BD}" xr6:coauthVersionLast="47" xr6:coauthVersionMax="47" xr10:uidLastSave="{00000000-0000-0000-0000-000000000000}"/>
  <bookViews>
    <workbookView xWindow="1590" yWindow="1020" windowWidth="21300" windowHeight="19845" xr2:uid="{00000000-000D-0000-FFFF-FFFF00000000}"/>
  </bookViews>
  <sheets>
    <sheet name="HUD-Admin" sheetId="1" r:id="rId1"/>
  </sheets>
  <definedNames>
    <definedName name="CDBGHUDAdminDraws">'HUD-Admin'!$A$4:$AV$58</definedName>
    <definedName name="_xlnm.Print_Titles" localSheetId="0">'HUD-Admin'!$4:$4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9" i="1"/>
  <c r="G10" i="1"/>
  <c r="G11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5" i="1"/>
  <c r="E6" i="1"/>
  <c r="E7" i="1"/>
  <c r="E9" i="1"/>
  <c r="E10" i="1"/>
  <c r="E11" i="1"/>
  <c r="E13" i="1"/>
  <c r="E14" i="1"/>
  <c r="E15" i="1"/>
  <c r="E16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5" i="1"/>
  <c r="E5" i="1"/>
  <c r="F63" i="1"/>
  <c r="D63" i="1"/>
  <c r="F45" i="1"/>
  <c r="D45" i="1"/>
  <c r="F26" i="1"/>
  <c r="D26" i="1"/>
  <c r="F16" i="1"/>
  <c r="D16" i="1"/>
  <c r="F11" i="1"/>
  <c r="F7" i="1"/>
  <c r="D11" i="1"/>
  <c r="D7" i="1"/>
  <c r="D65" i="1" s="1"/>
  <c r="F65" i="1" l="1"/>
  <c r="J63" i="1"/>
  <c r="H63" i="1"/>
  <c r="J45" i="1"/>
  <c r="H45" i="1"/>
  <c r="J26" i="1"/>
  <c r="H26" i="1"/>
  <c r="J16" i="1"/>
  <c r="H16" i="1"/>
  <c r="J11" i="1"/>
  <c r="H11" i="1"/>
  <c r="J7" i="1"/>
  <c r="H7" i="1"/>
  <c r="N26" i="1"/>
  <c r="N63" i="1"/>
  <c r="L63" i="1"/>
  <c r="N45" i="1"/>
  <c r="L45" i="1"/>
  <c r="L26" i="1"/>
  <c r="L16" i="1"/>
  <c r="N11" i="1"/>
  <c r="L11" i="1"/>
  <c r="N7" i="1"/>
  <c r="L7" i="1"/>
  <c r="BB63" i="1"/>
  <c r="AZ63" i="1"/>
  <c r="AX63" i="1"/>
  <c r="AV63" i="1"/>
  <c r="AT63" i="1"/>
  <c r="AR63" i="1"/>
  <c r="AP63" i="1"/>
  <c r="AN63" i="1"/>
  <c r="AL63" i="1"/>
  <c r="AJ63" i="1"/>
  <c r="AH63" i="1"/>
  <c r="AF63" i="1"/>
  <c r="AD63" i="1"/>
  <c r="AB63" i="1"/>
  <c r="Z63" i="1"/>
  <c r="X63" i="1"/>
  <c r="V63" i="1"/>
  <c r="J65" i="1" l="1"/>
  <c r="K6" i="1" s="1"/>
  <c r="K30" i="1"/>
  <c r="K42" i="1"/>
  <c r="K47" i="1"/>
  <c r="K59" i="1"/>
  <c r="K19" i="1"/>
  <c r="K49" i="1"/>
  <c r="K61" i="1"/>
  <c r="K22" i="1"/>
  <c r="K31" i="1"/>
  <c r="K43" i="1"/>
  <c r="K48" i="1"/>
  <c r="K60" i="1"/>
  <c r="K65" i="1"/>
  <c r="K44" i="1"/>
  <c r="K57" i="1"/>
  <c r="K20" i="1"/>
  <c r="K24" i="1"/>
  <c r="K37" i="1"/>
  <c r="K41" i="1"/>
  <c r="K58" i="1"/>
  <c r="K62" i="1"/>
  <c r="K40" i="1"/>
  <c r="K53" i="1"/>
  <c r="K26" i="1"/>
  <c r="K63" i="1"/>
  <c r="K45" i="1"/>
  <c r="H65" i="1"/>
  <c r="I26" i="1" s="1"/>
  <c r="L65" i="1"/>
  <c r="M63" i="1" s="1"/>
  <c r="N65" i="1"/>
  <c r="P63" i="1"/>
  <c r="P45" i="1"/>
  <c r="P26" i="1"/>
  <c r="P16" i="1"/>
  <c r="P11" i="1"/>
  <c r="P7" i="1"/>
  <c r="K16" i="1" l="1"/>
  <c r="K11" i="1"/>
  <c r="K28" i="1"/>
  <c r="K54" i="1"/>
  <c r="K33" i="1"/>
  <c r="K15" i="1"/>
  <c r="K32" i="1"/>
  <c r="K56" i="1"/>
  <c r="K39" i="1"/>
  <c r="K18" i="1"/>
  <c r="K36" i="1"/>
  <c r="K55" i="1"/>
  <c r="K38" i="1"/>
  <c r="K7" i="1"/>
  <c r="K5" i="1"/>
  <c r="K9" i="1"/>
  <c r="K50" i="1"/>
  <c r="K29" i="1"/>
  <c r="K10" i="1"/>
  <c r="K14" i="1"/>
  <c r="K52" i="1"/>
  <c r="K35" i="1"/>
  <c r="K13" i="1"/>
  <c r="K23" i="1"/>
  <c r="K51" i="1"/>
  <c r="K34" i="1"/>
  <c r="K25" i="1"/>
  <c r="K21" i="1"/>
  <c r="I16" i="1"/>
  <c r="I7" i="1"/>
  <c r="I13" i="1"/>
  <c r="I18" i="1"/>
  <c r="I22" i="1"/>
  <c r="I31" i="1"/>
  <c r="I35" i="1"/>
  <c r="I39" i="1"/>
  <c r="I43" i="1"/>
  <c r="I48" i="1"/>
  <c r="I52" i="1"/>
  <c r="I56" i="1"/>
  <c r="I60" i="1"/>
  <c r="I65" i="1"/>
  <c r="I5" i="1"/>
  <c r="I15" i="1"/>
  <c r="I24" i="1"/>
  <c r="I37" i="1"/>
  <c r="I50" i="1"/>
  <c r="I62" i="1"/>
  <c r="I9" i="1"/>
  <c r="I14" i="1"/>
  <c r="I19" i="1"/>
  <c r="I23" i="1"/>
  <c r="I28" i="1"/>
  <c r="I32" i="1"/>
  <c r="I36" i="1"/>
  <c r="I40" i="1"/>
  <c r="I44" i="1"/>
  <c r="I49" i="1"/>
  <c r="I53" i="1"/>
  <c r="I57" i="1"/>
  <c r="I61" i="1"/>
  <c r="I10" i="1"/>
  <c r="I20" i="1"/>
  <c r="I33" i="1"/>
  <c r="I58" i="1"/>
  <c r="I6" i="1"/>
  <c r="I21" i="1"/>
  <c r="I25" i="1"/>
  <c r="I30" i="1"/>
  <c r="I34" i="1"/>
  <c r="I38" i="1"/>
  <c r="I42" i="1"/>
  <c r="I47" i="1"/>
  <c r="I51" i="1"/>
  <c r="I55" i="1"/>
  <c r="I59" i="1"/>
  <c r="I29" i="1"/>
  <c r="I41" i="1"/>
  <c r="I54" i="1"/>
  <c r="I11" i="1"/>
  <c r="I63" i="1"/>
  <c r="I45" i="1"/>
  <c r="M45" i="1"/>
  <c r="M11" i="1"/>
  <c r="M10" i="1"/>
  <c r="M15" i="1"/>
  <c r="M20" i="1"/>
  <c r="M24" i="1"/>
  <c r="M29" i="1"/>
  <c r="M33" i="1"/>
  <c r="M37" i="1"/>
  <c r="M41" i="1"/>
  <c r="M50" i="1"/>
  <c r="M54" i="1"/>
  <c r="M58" i="1"/>
  <c r="M62" i="1"/>
  <c r="M13" i="1"/>
  <c r="M22" i="1"/>
  <c r="M31" i="1"/>
  <c r="M39" i="1"/>
  <c r="M48" i="1"/>
  <c r="M52" i="1"/>
  <c r="M60" i="1"/>
  <c r="M9" i="1"/>
  <c r="M19" i="1"/>
  <c r="M23" i="1"/>
  <c r="M28" i="1"/>
  <c r="M36" i="1"/>
  <c r="M44" i="1"/>
  <c r="M57" i="1"/>
  <c r="M5" i="1"/>
  <c r="M6" i="1"/>
  <c r="M21" i="1"/>
  <c r="M25" i="1"/>
  <c r="M30" i="1"/>
  <c r="M34" i="1"/>
  <c r="M38" i="1"/>
  <c r="M42" i="1"/>
  <c r="M47" i="1"/>
  <c r="M51" i="1"/>
  <c r="M55" i="1"/>
  <c r="M59" i="1"/>
  <c r="M7" i="1"/>
  <c r="M18" i="1"/>
  <c r="M26" i="1"/>
  <c r="M35" i="1"/>
  <c r="M43" i="1"/>
  <c r="M56" i="1"/>
  <c r="M65" i="1"/>
  <c r="M14" i="1"/>
  <c r="M32" i="1"/>
  <c r="M40" i="1"/>
  <c r="M49" i="1"/>
  <c r="M53" i="1"/>
  <c r="M61" i="1"/>
  <c r="M16" i="1"/>
  <c r="O6" i="1"/>
  <c r="O11" i="1"/>
  <c r="O16" i="1"/>
  <c r="O20" i="1"/>
  <c r="O24" i="1"/>
  <c r="O29" i="1"/>
  <c r="O33" i="1"/>
  <c r="O37" i="1"/>
  <c r="O41" i="1"/>
  <c r="O45" i="1"/>
  <c r="O50" i="1"/>
  <c r="O54" i="1"/>
  <c r="O58" i="1"/>
  <c r="O62" i="1"/>
  <c r="O7" i="1"/>
  <c r="O13" i="1"/>
  <c r="O21" i="1"/>
  <c r="O25" i="1"/>
  <c r="O30" i="1"/>
  <c r="O34" i="1"/>
  <c r="O38" i="1"/>
  <c r="O42" i="1"/>
  <c r="O47" i="1"/>
  <c r="O51" i="1"/>
  <c r="O55" i="1"/>
  <c r="O59" i="1"/>
  <c r="O63" i="1"/>
  <c r="O10" i="1"/>
  <c r="O19" i="1"/>
  <c r="O28" i="1"/>
  <c r="O36" i="1"/>
  <c r="O44" i="1"/>
  <c r="O53" i="1"/>
  <c r="O61" i="1"/>
  <c r="O9" i="1"/>
  <c r="O14" i="1"/>
  <c r="O18" i="1"/>
  <c r="O22" i="1"/>
  <c r="O31" i="1"/>
  <c r="O35" i="1"/>
  <c r="O39" i="1"/>
  <c r="O43" i="1"/>
  <c r="O48" i="1"/>
  <c r="O52" i="1"/>
  <c r="O56" i="1"/>
  <c r="O60" i="1"/>
  <c r="O65" i="1"/>
  <c r="O15" i="1"/>
  <c r="O23" i="1"/>
  <c r="O32" i="1"/>
  <c r="O40" i="1"/>
  <c r="O49" i="1"/>
  <c r="O57" i="1"/>
  <c r="O5" i="1"/>
  <c r="O26" i="1"/>
  <c r="P65" i="1"/>
  <c r="Q45" i="1" s="1"/>
  <c r="R63" i="1"/>
  <c r="R45" i="1"/>
  <c r="R26" i="1"/>
  <c r="R16" i="1"/>
  <c r="R11" i="1"/>
  <c r="R7" i="1"/>
  <c r="Q11" i="1" l="1"/>
  <c r="Q6" i="1"/>
  <c r="Q21" i="1"/>
  <c r="Q25" i="1"/>
  <c r="Q30" i="1"/>
  <c r="Q34" i="1"/>
  <c r="Q38" i="1"/>
  <c r="Q42" i="1"/>
  <c r="Q47" i="1"/>
  <c r="Q51" i="1"/>
  <c r="Q55" i="1"/>
  <c r="Q60" i="1"/>
  <c r="Q65" i="1"/>
  <c r="Q13" i="1"/>
  <c r="Q18" i="1"/>
  <c r="Q22" i="1"/>
  <c r="Q31" i="1"/>
  <c r="Q35" i="1"/>
  <c r="Q39" i="1"/>
  <c r="Q43" i="1"/>
  <c r="Q48" i="1"/>
  <c r="Q52" i="1"/>
  <c r="Q56" i="1"/>
  <c r="Q61" i="1"/>
  <c r="Q5" i="1"/>
  <c r="Q9" i="1"/>
  <c r="Q14" i="1"/>
  <c r="Q19" i="1"/>
  <c r="Q23" i="1"/>
  <c r="Q28" i="1"/>
  <c r="Q32" i="1"/>
  <c r="Q36" i="1"/>
  <c r="Q40" i="1"/>
  <c r="Q44" i="1"/>
  <c r="Q49" i="1"/>
  <c r="Q53" i="1"/>
  <c r="Q57" i="1"/>
  <c r="Q62" i="1"/>
  <c r="Q10" i="1"/>
  <c r="Q15" i="1"/>
  <c r="Q20" i="1"/>
  <c r="Q24" i="1"/>
  <c r="Q29" i="1"/>
  <c r="Q33" i="1"/>
  <c r="Q37" i="1"/>
  <c r="Q41" i="1"/>
  <c r="Q50" i="1"/>
  <c r="Q54" i="1"/>
  <c r="Q58" i="1"/>
  <c r="Q16" i="1"/>
  <c r="Q7" i="1"/>
  <c r="Q63" i="1"/>
  <c r="Q26" i="1"/>
  <c r="R65" i="1"/>
  <c r="S11" i="1" s="1"/>
  <c r="T63" i="1"/>
  <c r="T45" i="1"/>
  <c r="T26" i="1"/>
  <c r="T16" i="1"/>
  <c r="T11" i="1"/>
  <c r="T7" i="1"/>
  <c r="S63" i="1" l="1"/>
  <c r="S16" i="1"/>
  <c r="S45" i="1"/>
  <c r="S5" i="1"/>
  <c r="S6" i="1"/>
  <c r="S25" i="1"/>
  <c r="S35" i="1"/>
  <c r="S43" i="1"/>
  <c r="S52" i="1"/>
  <c r="S62" i="1"/>
  <c r="S40" i="1"/>
  <c r="S57" i="1"/>
  <c r="S23" i="1"/>
  <c r="S41" i="1"/>
  <c r="S24" i="1"/>
  <c r="S42" i="1"/>
  <c r="S18" i="1"/>
  <c r="S36" i="1"/>
  <c r="S44" i="1"/>
  <c r="S53" i="1"/>
  <c r="S51" i="1"/>
  <c r="S9" i="1"/>
  <c r="S19" i="1"/>
  <c r="S28" i="1"/>
  <c r="S37" i="1"/>
  <c r="S54" i="1"/>
  <c r="S65" i="1"/>
  <c r="S20" i="1"/>
  <c r="S38" i="1"/>
  <c r="S47" i="1"/>
  <c r="S55" i="1"/>
  <c r="S30" i="1"/>
  <c r="S39" i="1"/>
  <c r="S48" i="1"/>
  <c r="S56" i="1"/>
  <c r="S13" i="1"/>
  <c r="S22" i="1"/>
  <c r="S31" i="1"/>
  <c r="S49" i="1"/>
  <c r="S14" i="1"/>
  <c r="S32" i="1"/>
  <c r="S50" i="1"/>
  <c r="S58" i="1"/>
  <c r="S15" i="1"/>
  <c r="S60" i="1"/>
  <c r="S10" i="1"/>
  <c r="S29" i="1"/>
  <c r="S21" i="1"/>
  <c r="S33" i="1"/>
  <c r="S26" i="1"/>
  <c r="S7" i="1"/>
  <c r="T65" i="1"/>
  <c r="V45" i="1"/>
  <c r="V26" i="1"/>
  <c r="V16" i="1"/>
  <c r="V11" i="1"/>
  <c r="V7" i="1"/>
  <c r="U6" i="1" l="1"/>
  <c r="U25" i="1"/>
  <c r="U35" i="1"/>
  <c r="U43" i="1"/>
  <c r="U52" i="1"/>
  <c r="U62" i="1"/>
  <c r="U42" i="1"/>
  <c r="U18" i="1"/>
  <c r="U36" i="1"/>
  <c r="U44" i="1"/>
  <c r="U53" i="1"/>
  <c r="U9" i="1"/>
  <c r="U19" i="1"/>
  <c r="U28" i="1"/>
  <c r="U37" i="1"/>
  <c r="U54" i="1"/>
  <c r="U65" i="1"/>
  <c r="U13" i="1"/>
  <c r="U40" i="1"/>
  <c r="U57" i="1"/>
  <c r="U14" i="1"/>
  <c r="U23" i="1"/>
  <c r="U32" i="1"/>
  <c r="U41" i="1"/>
  <c r="U50" i="1"/>
  <c r="U58" i="1"/>
  <c r="U33" i="1"/>
  <c r="U51" i="1"/>
  <c r="U10" i="1"/>
  <c r="U20" i="1"/>
  <c r="U29" i="1"/>
  <c r="U38" i="1"/>
  <c r="U47" i="1"/>
  <c r="U55" i="1"/>
  <c r="U5" i="1"/>
  <c r="U22" i="1"/>
  <c r="U31" i="1"/>
  <c r="U49" i="1"/>
  <c r="U24" i="1"/>
  <c r="U60" i="1"/>
  <c r="U21" i="1"/>
  <c r="U30" i="1"/>
  <c r="U39" i="1"/>
  <c r="U48" i="1"/>
  <c r="U56" i="1"/>
  <c r="U15" i="1"/>
  <c r="U63" i="1"/>
  <c r="U7" i="1"/>
  <c r="U45" i="1"/>
  <c r="U26" i="1"/>
  <c r="U16" i="1"/>
  <c r="U11" i="1"/>
  <c r="V65" i="1"/>
  <c r="W63" i="1" s="1"/>
  <c r="X45" i="1"/>
  <c r="X26" i="1"/>
  <c r="X16" i="1"/>
  <c r="X11" i="1"/>
  <c r="X7" i="1"/>
  <c r="W25" i="1" l="1"/>
  <c r="W10" i="1"/>
  <c r="W29" i="1"/>
  <c r="W33" i="1"/>
  <c r="W44" i="1"/>
  <c r="W6" i="1"/>
  <c r="W26" i="1"/>
  <c r="W47" i="1"/>
  <c r="W14" i="1"/>
  <c r="W18" i="1"/>
  <c r="W42" i="1"/>
  <c r="W49" i="1"/>
  <c r="W56" i="1"/>
  <c r="W39" i="1"/>
  <c r="W53" i="1"/>
  <c r="W37" i="1"/>
  <c r="W28" i="1"/>
  <c r="W22" i="1"/>
  <c r="W41" i="1"/>
  <c r="W31" i="1"/>
  <c r="W13" i="1"/>
  <c r="W9" i="1"/>
  <c r="W45" i="1"/>
  <c r="W55" i="1"/>
  <c r="W36" i="1"/>
  <c r="W65" i="1"/>
  <c r="W62" i="1"/>
  <c r="W24" i="1"/>
  <c r="W5" i="1"/>
  <c r="W7" i="1"/>
  <c r="W15" i="1"/>
  <c r="W38" i="1"/>
  <c r="W19" i="1"/>
  <c r="W58" i="1"/>
  <c r="W43" i="1"/>
  <c r="W16" i="1"/>
  <c r="W48" i="1"/>
  <c r="W21" i="1"/>
  <c r="W50" i="1"/>
  <c r="W40" i="1"/>
  <c r="W52" i="1"/>
  <c r="W51" i="1"/>
  <c r="W30" i="1"/>
  <c r="W54" i="1"/>
  <c r="W32" i="1"/>
  <c r="W23" i="1"/>
  <c r="W35" i="1"/>
  <c r="W11" i="1"/>
  <c r="X65" i="1"/>
  <c r="Y63" i="1" s="1"/>
  <c r="Z45" i="1"/>
  <c r="Z26" i="1"/>
  <c r="Z16" i="1"/>
  <c r="Z11" i="1"/>
  <c r="Z7" i="1"/>
  <c r="Y6" i="1" l="1"/>
  <c r="Y22" i="1"/>
  <c r="Y30" i="1"/>
  <c r="Y35" i="1"/>
  <c r="Y39" i="1"/>
  <c r="Y44" i="1"/>
  <c r="Y48" i="1"/>
  <c r="Y52" i="1"/>
  <c r="Y56" i="1"/>
  <c r="Y5" i="1"/>
  <c r="Y7" i="1"/>
  <c r="Y23" i="1"/>
  <c r="Y31" i="1"/>
  <c r="Y36" i="1"/>
  <c r="Y49" i="1"/>
  <c r="Y9" i="1"/>
  <c r="Y14" i="1"/>
  <c r="Y19" i="1"/>
  <c r="Y24" i="1"/>
  <c r="Y28" i="1"/>
  <c r="Y32" i="1"/>
  <c r="Y37" i="1"/>
  <c r="Y41" i="1"/>
  <c r="Y47" i="1"/>
  <c r="Y50" i="1"/>
  <c r="Y54" i="1"/>
  <c r="Y13" i="1"/>
  <c r="Y43" i="1"/>
  <c r="Y40" i="1"/>
  <c r="Y53" i="1"/>
  <c r="Y10" i="1"/>
  <c r="Y15" i="1"/>
  <c r="Y21" i="1"/>
  <c r="Y25" i="1"/>
  <c r="Y29" i="1"/>
  <c r="Y33" i="1"/>
  <c r="Y38" i="1"/>
  <c r="Y42" i="1"/>
  <c r="Y62" i="1"/>
  <c r="Y51" i="1"/>
  <c r="Y55" i="1"/>
  <c r="Y65" i="1"/>
  <c r="Y18" i="1"/>
  <c r="Y45" i="1"/>
  <c r="Y58" i="1"/>
  <c r="Y11" i="1"/>
  <c r="Y26" i="1"/>
  <c r="Y16" i="1"/>
  <c r="Z65" i="1"/>
  <c r="AA6" i="1" s="1"/>
  <c r="AB45" i="1"/>
  <c r="AB26" i="1"/>
  <c r="AB16" i="1"/>
  <c r="AB11" i="1"/>
  <c r="AB7" i="1"/>
  <c r="AA22" i="1" l="1"/>
  <c r="AA48" i="1"/>
  <c r="AA40" i="1"/>
  <c r="AA53" i="1"/>
  <c r="AA63" i="1"/>
  <c r="AA62" i="1"/>
  <c r="AA30" i="1"/>
  <c r="AA5" i="1"/>
  <c r="AA49" i="1"/>
  <c r="AA10" i="1"/>
  <c r="AA18" i="1"/>
  <c r="AA39" i="1"/>
  <c r="AA13" i="1"/>
  <c r="AA19" i="1"/>
  <c r="AA15" i="1"/>
  <c r="AA44" i="1"/>
  <c r="AA31" i="1"/>
  <c r="AA32" i="1"/>
  <c r="AA29" i="1"/>
  <c r="AA28" i="1"/>
  <c r="AA7" i="1"/>
  <c r="AA45" i="1"/>
  <c r="AA25" i="1"/>
  <c r="AA36" i="1"/>
  <c r="AA33" i="1"/>
  <c r="AA24" i="1"/>
  <c r="AA56" i="1"/>
  <c r="AA41" i="1"/>
  <c r="AA51" i="1"/>
  <c r="AA37" i="1"/>
  <c r="AA65" i="1"/>
  <c r="AA54" i="1"/>
  <c r="AA11" i="1"/>
  <c r="AA42" i="1"/>
  <c r="AA9" i="1"/>
  <c r="AA16" i="1"/>
  <c r="AA35" i="1"/>
  <c r="AA52" i="1"/>
  <c r="AA23" i="1"/>
  <c r="AA58" i="1"/>
  <c r="AA50" i="1"/>
  <c r="AA21" i="1"/>
  <c r="AA38" i="1"/>
  <c r="AA55" i="1"/>
  <c r="AA43" i="1"/>
  <c r="AA14" i="1"/>
  <c r="AA47" i="1"/>
  <c r="AA26" i="1"/>
  <c r="AB65" i="1"/>
  <c r="AC6" i="1" s="1"/>
  <c r="AD45" i="1"/>
  <c r="AD26" i="1"/>
  <c r="AD16" i="1"/>
  <c r="AD11" i="1"/>
  <c r="AD7" i="1"/>
  <c r="AF26" i="1"/>
  <c r="AF45" i="1"/>
  <c r="AF16" i="1"/>
  <c r="AF11" i="1"/>
  <c r="AF7" i="1"/>
  <c r="AC11" i="1" l="1"/>
  <c r="AC13" i="1"/>
  <c r="AC10" i="1"/>
  <c r="AC55" i="1"/>
  <c r="AC48" i="1"/>
  <c r="AC42" i="1"/>
  <c r="AC35" i="1"/>
  <c r="AC29" i="1"/>
  <c r="AC38" i="1"/>
  <c r="AC30" i="1"/>
  <c r="AC14" i="1"/>
  <c r="AC5" i="1"/>
  <c r="AC50" i="1"/>
  <c r="AC41" i="1"/>
  <c r="AC63" i="1"/>
  <c r="AC24" i="1"/>
  <c r="AC9" i="1"/>
  <c r="AC52" i="1"/>
  <c r="AC39" i="1"/>
  <c r="AC21" i="1"/>
  <c r="AC53" i="1"/>
  <c r="AC43" i="1"/>
  <c r="AC7" i="1"/>
  <c r="AC49" i="1"/>
  <c r="AC36" i="1"/>
  <c r="AC25" i="1"/>
  <c r="AC45" i="1"/>
  <c r="AC56" i="1"/>
  <c r="AC44" i="1"/>
  <c r="AC32" i="1"/>
  <c r="AC18" i="1"/>
  <c r="AC58" i="1"/>
  <c r="AC62" i="1"/>
  <c r="AC33" i="1"/>
  <c r="AC19" i="1"/>
  <c r="AC16" i="1"/>
  <c r="AC26" i="1"/>
  <c r="AC54" i="1"/>
  <c r="AC47" i="1"/>
  <c r="AC37" i="1"/>
  <c r="AC28" i="1"/>
  <c r="AC15" i="1"/>
  <c r="AC65" i="1"/>
  <c r="AC51" i="1"/>
  <c r="AC40" i="1"/>
  <c r="AC31" i="1"/>
  <c r="AC22" i="1"/>
  <c r="AD65" i="1"/>
  <c r="AE7" i="1" s="1"/>
  <c r="AF65" i="1"/>
  <c r="AG7" i="1" s="1"/>
  <c r="AH45" i="1"/>
  <c r="AH26" i="1"/>
  <c r="AH16" i="1"/>
  <c r="AH11" i="1"/>
  <c r="AH7" i="1"/>
  <c r="AL11" i="1"/>
  <c r="AJ11" i="1"/>
  <c r="AL45" i="1"/>
  <c r="AJ45" i="1"/>
  <c r="AL26" i="1"/>
  <c r="AJ26" i="1"/>
  <c r="AL16" i="1"/>
  <c r="AJ16" i="1"/>
  <c r="AL7" i="1"/>
  <c r="AJ7" i="1"/>
  <c r="AN7" i="1"/>
  <c r="AN11" i="1"/>
  <c r="AN16" i="1"/>
  <c r="AN26" i="1"/>
  <c r="AN45" i="1"/>
  <c r="AP11" i="1"/>
  <c r="AP7" i="1"/>
  <c r="AP16" i="1"/>
  <c r="AP26" i="1"/>
  <c r="AP45" i="1"/>
  <c r="AR7" i="1"/>
  <c r="AR11" i="1"/>
  <c r="AR16" i="1"/>
  <c r="AR26" i="1"/>
  <c r="AR45" i="1"/>
  <c r="AT7" i="1"/>
  <c r="AT11" i="1"/>
  <c r="AT16" i="1"/>
  <c r="AT26" i="1"/>
  <c r="AT45" i="1"/>
  <c r="AV7" i="1"/>
  <c r="AV11" i="1"/>
  <c r="AV16" i="1"/>
  <c r="AV26" i="1"/>
  <c r="AV45" i="1"/>
  <c r="AX7" i="1"/>
  <c r="AX11" i="1"/>
  <c r="AX16" i="1"/>
  <c r="AX26" i="1"/>
  <c r="AX45" i="1"/>
  <c r="AZ7" i="1"/>
  <c r="AZ11" i="1"/>
  <c r="AZ16" i="1"/>
  <c r="AZ26" i="1"/>
  <c r="AZ45" i="1"/>
  <c r="BB7" i="1"/>
  <c r="BB11" i="1"/>
  <c r="BB16" i="1"/>
  <c r="BB26" i="1"/>
  <c r="BB45" i="1"/>
  <c r="BB65" i="1" l="1"/>
  <c r="AZ65" i="1"/>
  <c r="AX65" i="1"/>
  <c r="AY53" i="1" s="1"/>
  <c r="AV65" i="1"/>
  <c r="AW63" i="1" s="1"/>
  <c r="AE63" i="1"/>
  <c r="AE11" i="1"/>
  <c r="AE6" i="1"/>
  <c r="AE9" i="1"/>
  <c r="AE14" i="1"/>
  <c r="AE19" i="1"/>
  <c r="AE22" i="1"/>
  <c r="AE25" i="1"/>
  <c r="AE43" i="1"/>
  <c r="AE29" i="1"/>
  <c r="AE31" i="1"/>
  <c r="AE33" i="1"/>
  <c r="AE36" i="1"/>
  <c r="AE38" i="1"/>
  <c r="AE40" i="1"/>
  <c r="AE42" i="1"/>
  <c r="AE62" i="1"/>
  <c r="AE49" i="1"/>
  <c r="AE51" i="1"/>
  <c r="AE53" i="1"/>
  <c r="AE56" i="1"/>
  <c r="AE5" i="1"/>
  <c r="AE10" i="1"/>
  <c r="AE13" i="1"/>
  <c r="AE15" i="1"/>
  <c r="AE18" i="1"/>
  <c r="AE21" i="1"/>
  <c r="AE24" i="1"/>
  <c r="AE28" i="1"/>
  <c r="AE30" i="1"/>
  <c r="AE32" i="1"/>
  <c r="AE35" i="1"/>
  <c r="AE37" i="1"/>
  <c r="AE39" i="1"/>
  <c r="AE41" i="1"/>
  <c r="AE44" i="1"/>
  <c r="AE47" i="1"/>
  <c r="AE48" i="1"/>
  <c r="AE50" i="1"/>
  <c r="AE52" i="1"/>
  <c r="AE54" i="1"/>
  <c r="AE58" i="1"/>
  <c r="AE65" i="1"/>
  <c r="AE26" i="1"/>
  <c r="AE16" i="1"/>
  <c r="AE45" i="1"/>
  <c r="AG26" i="1"/>
  <c r="AG45" i="1"/>
  <c r="AH65" i="1"/>
  <c r="AI26" i="1" s="1"/>
  <c r="AG6" i="1"/>
  <c r="AG9" i="1"/>
  <c r="AG14" i="1"/>
  <c r="AG19" i="1"/>
  <c r="AG22" i="1"/>
  <c r="AG25" i="1"/>
  <c r="AG43" i="1"/>
  <c r="AG29" i="1"/>
  <c r="AG31" i="1"/>
  <c r="AG33" i="1"/>
  <c r="AG36" i="1"/>
  <c r="AG38" i="1"/>
  <c r="AG40" i="1"/>
  <c r="AG42" i="1"/>
  <c r="AG62" i="1"/>
  <c r="AG49" i="1"/>
  <c r="AG51" i="1"/>
  <c r="AG53" i="1"/>
  <c r="AG56" i="1"/>
  <c r="AG5" i="1"/>
  <c r="AG10" i="1"/>
  <c r="AG13" i="1"/>
  <c r="AG15" i="1"/>
  <c r="AG18" i="1"/>
  <c r="AG21" i="1"/>
  <c r="AG24" i="1"/>
  <c r="AG28" i="1"/>
  <c r="AG30" i="1"/>
  <c r="AG32" i="1"/>
  <c r="AG35" i="1"/>
  <c r="AG37" i="1"/>
  <c r="AG39" i="1"/>
  <c r="AG41" i="1"/>
  <c r="AG44" i="1"/>
  <c r="AG47" i="1"/>
  <c r="AG48" i="1"/>
  <c r="AG50" i="1"/>
  <c r="AG52" i="1"/>
  <c r="AG54" i="1"/>
  <c r="AG58" i="1"/>
  <c r="AG65" i="1"/>
  <c r="AG11" i="1"/>
  <c r="AG16" i="1"/>
  <c r="AG63" i="1"/>
  <c r="AN65" i="1"/>
  <c r="AO16" i="1" s="1"/>
  <c r="AL65" i="1"/>
  <c r="AM7" i="1" s="1"/>
  <c r="AP65" i="1"/>
  <c r="AQ11" i="1" s="1"/>
  <c r="AJ65" i="1"/>
  <c r="AK11" i="1" s="1"/>
  <c r="BA63" i="1"/>
  <c r="AT65" i="1"/>
  <c r="AU45" i="1" s="1"/>
  <c r="AR65" i="1"/>
  <c r="AS11" i="1" s="1"/>
  <c r="AQ24" i="1" l="1"/>
  <c r="AQ62" i="1"/>
  <c r="AQ19" i="1"/>
  <c r="AI16" i="1"/>
  <c r="AQ48" i="1"/>
  <c r="AQ9" i="1"/>
  <c r="AQ45" i="1"/>
  <c r="AQ22" i="1"/>
  <c r="AQ56" i="1"/>
  <c r="AQ31" i="1"/>
  <c r="AQ65" i="1"/>
  <c r="AO56" i="1"/>
  <c r="AO42" i="1"/>
  <c r="AO48" i="1"/>
  <c r="AO45" i="1"/>
  <c r="AO9" i="1"/>
  <c r="AQ7" i="1"/>
  <c r="AO54" i="1"/>
  <c r="AO65" i="1"/>
  <c r="AO26" i="1"/>
  <c r="AQ21" i="1"/>
  <c r="AQ28" i="1"/>
  <c r="AQ33" i="1"/>
  <c r="AY65" i="1"/>
  <c r="AO37" i="1"/>
  <c r="AO5" i="1"/>
  <c r="AQ41" i="1"/>
  <c r="AQ5" i="1"/>
  <c r="AQ42" i="1"/>
  <c r="AQ29" i="1"/>
  <c r="AQ51" i="1"/>
  <c r="AQ10" i="1"/>
  <c r="AQ58" i="1"/>
  <c r="AQ16" i="1"/>
  <c r="AQ15" i="1"/>
  <c r="AQ39" i="1"/>
  <c r="AQ44" i="1"/>
  <c r="AQ43" i="1"/>
  <c r="AQ30" i="1"/>
  <c r="AQ53" i="1"/>
  <c r="AO62" i="1"/>
  <c r="AO52" i="1"/>
  <c r="AO36" i="1"/>
  <c r="AO40" i="1"/>
  <c r="AO24" i="1"/>
  <c r="AO47" i="1"/>
  <c r="AO11" i="1"/>
  <c r="AO28" i="1"/>
  <c r="AO51" i="1"/>
  <c r="AO31" i="1"/>
  <c r="AO13" i="1"/>
  <c r="AO14" i="1"/>
  <c r="AO19" i="1"/>
  <c r="AO21" i="1"/>
  <c r="AO41" i="1"/>
  <c r="AO44" i="1"/>
  <c r="AO43" i="1"/>
  <c r="AO63" i="1"/>
  <c r="AO6" i="1"/>
  <c r="AO30" i="1"/>
  <c r="AO10" i="1"/>
  <c r="AO32" i="1"/>
  <c r="AO58" i="1"/>
  <c r="AO53" i="1"/>
  <c r="AO38" i="1"/>
  <c r="AO22" i="1"/>
  <c r="AO25" i="1"/>
  <c r="AQ63" i="1"/>
  <c r="AQ26" i="1"/>
  <c r="AQ37" i="1"/>
  <c r="AQ38" i="1"/>
  <c r="AQ40" i="1"/>
  <c r="AQ25" i="1"/>
  <c r="AQ47" i="1"/>
  <c r="AQ6" i="1"/>
  <c r="AQ52" i="1"/>
  <c r="AQ32" i="1"/>
  <c r="AQ14" i="1"/>
  <c r="AO7" i="1"/>
  <c r="AO29" i="1"/>
  <c r="AO33" i="1"/>
  <c r="AO15" i="1"/>
  <c r="AO39" i="1"/>
  <c r="AI45" i="1"/>
  <c r="AI7" i="1"/>
  <c r="AI6" i="1"/>
  <c r="AI9" i="1"/>
  <c r="AI14" i="1"/>
  <c r="AI19" i="1"/>
  <c r="AI22" i="1"/>
  <c r="AI25" i="1"/>
  <c r="AI43" i="1"/>
  <c r="AI29" i="1"/>
  <c r="AI31" i="1"/>
  <c r="AI33" i="1"/>
  <c r="AI36" i="1"/>
  <c r="AI38" i="1"/>
  <c r="AI40" i="1"/>
  <c r="AI42" i="1"/>
  <c r="AI62" i="1"/>
  <c r="AI49" i="1"/>
  <c r="AI51" i="1"/>
  <c r="AI53" i="1"/>
  <c r="AI56" i="1"/>
  <c r="AI50" i="1"/>
  <c r="AI54" i="1"/>
  <c r="AI5" i="1"/>
  <c r="AI65" i="1"/>
  <c r="AI10" i="1"/>
  <c r="AI13" i="1"/>
  <c r="AI15" i="1"/>
  <c r="AI18" i="1"/>
  <c r="AI21" i="1"/>
  <c r="AI24" i="1"/>
  <c r="AI28" i="1"/>
  <c r="AI30" i="1"/>
  <c r="AI32" i="1"/>
  <c r="AI35" i="1"/>
  <c r="AI37" i="1"/>
  <c r="AI39" i="1"/>
  <c r="AI41" i="1"/>
  <c r="AI44" i="1"/>
  <c r="AI47" i="1"/>
  <c r="AI48" i="1"/>
  <c r="AI52" i="1"/>
  <c r="AI58" i="1"/>
  <c r="AI63" i="1"/>
  <c r="AI11" i="1"/>
  <c r="AK63" i="1"/>
  <c r="AK6" i="1"/>
  <c r="AK9" i="1"/>
  <c r="AK14" i="1"/>
  <c r="AK19" i="1"/>
  <c r="AK22" i="1"/>
  <c r="AK25" i="1"/>
  <c r="AK43" i="1"/>
  <c r="AK29" i="1"/>
  <c r="AK31" i="1"/>
  <c r="AK33" i="1"/>
  <c r="AK37" i="1"/>
  <c r="AK39" i="1"/>
  <c r="AK41" i="1"/>
  <c r="AK44" i="1"/>
  <c r="AK47" i="1"/>
  <c r="AK48" i="1"/>
  <c r="AK51" i="1"/>
  <c r="AK53" i="1"/>
  <c r="AK56" i="1"/>
  <c r="AK5" i="1"/>
  <c r="AK10" i="1"/>
  <c r="AK13" i="1"/>
  <c r="AK15" i="1"/>
  <c r="AK18" i="1"/>
  <c r="AK21" i="1"/>
  <c r="AK24" i="1"/>
  <c r="AK28" i="1"/>
  <c r="AK30" i="1"/>
  <c r="AK32" i="1"/>
  <c r="AK36" i="1"/>
  <c r="AK38" i="1"/>
  <c r="AK40" i="1"/>
  <c r="AK42" i="1"/>
  <c r="AK62" i="1"/>
  <c r="AK50" i="1"/>
  <c r="AK52" i="1"/>
  <c r="AK54" i="1"/>
  <c r="AK58" i="1"/>
  <c r="AK65" i="1"/>
  <c r="AQ13" i="1"/>
  <c r="AQ36" i="1"/>
  <c r="AU26" i="1"/>
  <c r="AM11" i="1"/>
  <c r="AK45" i="1"/>
  <c r="AK16" i="1"/>
  <c r="AM63" i="1"/>
  <c r="AM26" i="1"/>
  <c r="AM10" i="1"/>
  <c r="AM13" i="1"/>
  <c r="AM15" i="1"/>
  <c r="AM18" i="1"/>
  <c r="AM21" i="1"/>
  <c r="AM24" i="1"/>
  <c r="AM28" i="1"/>
  <c r="AM30" i="1"/>
  <c r="AM32" i="1"/>
  <c r="AM36" i="1"/>
  <c r="AM38" i="1"/>
  <c r="AM40" i="1"/>
  <c r="AM42" i="1"/>
  <c r="AM62" i="1"/>
  <c r="AM50" i="1"/>
  <c r="AM52" i="1"/>
  <c r="AM54" i="1"/>
  <c r="AM58" i="1"/>
  <c r="AM65" i="1"/>
  <c r="AM6" i="1"/>
  <c r="AM9" i="1"/>
  <c r="AM14" i="1"/>
  <c r="AM19" i="1"/>
  <c r="AM22" i="1"/>
  <c r="AM25" i="1"/>
  <c r="AM43" i="1"/>
  <c r="AM29" i="1"/>
  <c r="AM31" i="1"/>
  <c r="AM33" i="1"/>
  <c r="AM37" i="1"/>
  <c r="AM39" i="1"/>
  <c r="AM41" i="1"/>
  <c r="AM44" i="1"/>
  <c r="AM47" i="1"/>
  <c r="AM48" i="1"/>
  <c r="AM51" i="1"/>
  <c r="AM53" i="1"/>
  <c r="AM56" i="1"/>
  <c r="AM5" i="1"/>
  <c r="AK26" i="1"/>
  <c r="AK7" i="1"/>
  <c r="AM45" i="1"/>
  <c r="AM16" i="1"/>
  <c r="AY11" i="1"/>
  <c r="AY42" i="1"/>
  <c r="AY52" i="1"/>
  <c r="AY24" i="1"/>
  <c r="AY63" i="1"/>
  <c r="AY39" i="1"/>
  <c r="AY9" i="1"/>
  <c r="AY25" i="1"/>
  <c r="AY7" i="1"/>
  <c r="AY5" i="1"/>
  <c r="AY29" i="1"/>
  <c r="AY14" i="1"/>
  <c r="AY36" i="1"/>
  <c r="AY10" i="1"/>
  <c r="AY19" i="1"/>
  <c r="AY48" i="1"/>
  <c r="AY38" i="1"/>
  <c r="AY6" i="1"/>
  <c r="AY58" i="1"/>
  <c r="AY31" i="1"/>
  <c r="AY21" i="1"/>
  <c r="AY28" i="1"/>
  <c r="AY33" i="1"/>
  <c r="AY45" i="1"/>
  <c r="AY15" i="1"/>
  <c r="AY37" i="1"/>
  <c r="AY43" i="1"/>
  <c r="AY56" i="1"/>
  <c r="AY30" i="1"/>
  <c r="AY26" i="1"/>
  <c r="AY22" i="1"/>
  <c r="AS7" i="1"/>
  <c r="AY62" i="1"/>
  <c r="AY51" i="1"/>
  <c r="AY16" i="1"/>
  <c r="AY41" i="1"/>
  <c r="AY44" i="1"/>
  <c r="AY32" i="1"/>
  <c r="AU11" i="1"/>
  <c r="AY40" i="1"/>
  <c r="AY13" i="1"/>
  <c r="AY47" i="1"/>
  <c r="BA26" i="1"/>
  <c r="AW26" i="1"/>
  <c r="AS45" i="1"/>
  <c r="BC47" i="1"/>
  <c r="BC25" i="1"/>
  <c r="BC53" i="1"/>
  <c r="BC45" i="1"/>
  <c r="BC15" i="1"/>
  <c r="BC44" i="1"/>
  <c r="BC22" i="1"/>
  <c r="BC42" i="1"/>
  <c r="BC21" i="1"/>
  <c r="BC6" i="1"/>
  <c r="BC56" i="1"/>
  <c r="BC32" i="1"/>
  <c r="BC30" i="1"/>
  <c r="BC41" i="1"/>
  <c r="BC40" i="1"/>
  <c r="BC39" i="1"/>
  <c r="BC65" i="1"/>
  <c r="BC38" i="1"/>
  <c r="BC5" i="1"/>
  <c r="BC37" i="1"/>
  <c r="BC33" i="1"/>
  <c r="BC10" i="1"/>
  <c r="BC58" i="1"/>
  <c r="BC36" i="1"/>
  <c r="BC9" i="1"/>
  <c r="BC31" i="1"/>
  <c r="BC52" i="1"/>
  <c r="BC13" i="1"/>
  <c r="BC29" i="1"/>
  <c r="BC48" i="1"/>
  <c r="BC14" i="1"/>
  <c r="BC62" i="1"/>
  <c r="BC43" i="1"/>
  <c r="BC24" i="1"/>
  <c r="BC28" i="1"/>
  <c r="BC19" i="1"/>
  <c r="BC51" i="1"/>
  <c r="AW11" i="1"/>
  <c r="AW32" i="1"/>
  <c r="AW10" i="1"/>
  <c r="AW31" i="1"/>
  <c r="AW52" i="1"/>
  <c r="AW9" i="1"/>
  <c r="AW30" i="1"/>
  <c r="AW51" i="1"/>
  <c r="AW22" i="1"/>
  <c r="AW29" i="1"/>
  <c r="AW48" i="1"/>
  <c r="AW40" i="1"/>
  <c r="AW39" i="1"/>
  <c r="AW6" i="1"/>
  <c r="AW28" i="1"/>
  <c r="AW62" i="1"/>
  <c r="AW45" i="1"/>
  <c r="AW25" i="1"/>
  <c r="AW44" i="1"/>
  <c r="AW42" i="1"/>
  <c r="AW43" i="1"/>
  <c r="AW47" i="1"/>
  <c r="AW21" i="1"/>
  <c r="AW19" i="1"/>
  <c r="AW24" i="1"/>
  <c r="AW41" i="1"/>
  <c r="AW5" i="1"/>
  <c r="AW65" i="1"/>
  <c r="AW16" i="1"/>
  <c r="AW38" i="1"/>
  <c r="AW15" i="1"/>
  <c r="AW37" i="1"/>
  <c r="AW14" i="1"/>
  <c r="AW36" i="1"/>
  <c r="AW58" i="1"/>
  <c r="AW13" i="1"/>
  <c r="AW33" i="1"/>
  <c r="AW56" i="1"/>
  <c r="AW53" i="1"/>
  <c r="BC11" i="1"/>
  <c r="AU7" i="1"/>
  <c r="BA11" i="1"/>
  <c r="BA16" i="1"/>
  <c r="AW7" i="1"/>
  <c r="AS13" i="1"/>
  <c r="AS33" i="1"/>
  <c r="AS56" i="1"/>
  <c r="AS40" i="1"/>
  <c r="AS32" i="1"/>
  <c r="AS53" i="1"/>
  <c r="AS10" i="1"/>
  <c r="AS31" i="1"/>
  <c r="AS52" i="1"/>
  <c r="AS41" i="1"/>
  <c r="AS9" i="1"/>
  <c r="AS30" i="1"/>
  <c r="AS51" i="1"/>
  <c r="AS29" i="1"/>
  <c r="AS48" i="1"/>
  <c r="AS43" i="1"/>
  <c r="AS47" i="1"/>
  <c r="AS25" i="1"/>
  <c r="AS6" i="1"/>
  <c r="AS28" i="1"/>
  <c r="AS62" i="1"/>
  <c r="AS44" i="1"/>
  <c r="AS24" i="1"/>
  <c r="AS42" i="1"/>
  <c r="AS22" i="1"/>
  <c r="AS21" i="1"/>
  <c r="AS19" i="1"/>
  <c r="AS39" i="1"/>
  <c r="AS5" i="1"/>
  <c r="AS16" i="1"/>
  <c r="AS38" i="1"/>
  <c r="AS65" i="1"/>
  <c r="AS15" i="1"/>
  <c r="AS37" i="1"/>
  <c r="AS63" i="1"/>
  <c r="AS14" i="1"/>
  <c r="AS36" i="1"/>
  <c r="AS58" i="1"/>
  <c r="BC16" i="1"/>
  <c r="BC63" i="1"/>
  <c r="BC26" i="1"/>
  <c r="AU32" i="1"/>
  <c r="AU53" i="1"/>
  <c r="AU10" i="1"/>
  <c r="AU31" i="1"/>
  <c r="AU52" i="1"/>
  <c r="AU9" i="1"/>
  <c r="AU30" i="1"/>
  <c r="AU51" i="1"/>
  <c r="AU24" i="1"/>
  <c r="AU5" i="1"/>
  <c r="AU29" i="1"/>
  <c r="AU48" i="1"/>
  <c r="AU6" i="1"/>
  <c r="AU28" i="1"/>
  <c r="AU62" i="1"/>
  <c r="AU44" i="1"/>
  <c r="AU22" i="1"/>
  <c r="AU39" i="1"/>
  <c r="AU43" i="1"/>
  <c r="AU47" i="1"/>
  <c r="AU25" i="1"/>
  <c r="AU42" i="1"/>
  <c r="AU21" i="1"/>
  <c r="AU19" i="1"/>
  <c r="AU41" i="1"/>
  <c r="AU40" i="1"/>
  <c r="AU16" i="1"/>
  <c r="AU38" i="1"/>
  <c r="AU65" i="1"/>
  <c r="AU15" i="1"/>
  <c r="AU37" i="1"/>
  <c r="AU63" i="1"/>
  <c r="AU14" i="1"/>
  <c r="AU36" i="1"/>
  <c r="AU58" i="1"/>
  <c r="AU13" i="1"/>
  <c r="AU33" i="1"/>
  <c r="AU56" i="1"/>
  <c r="BC7" i="1"/>
  <c r="AS26" i="1"/>
  <c r="BA21" i="1"/>
  <c r="BA39" i="1"/>
  <c r="BA38" i="1"/>
  <c r="BA37" i="1"/>
  <c r="BA7" i="1"/>
  <c r="BA15" i="1"/>
  <c r="BA28" i="1"/>
  <c r="BA43" i="1"/>
  <c r="BA14" i="1"/>
  <c r="BA36" i="1"/>
  <c r="BA58" i="1"/>
  <c r="BA13" i="1"/>
  <c r="BA33" i="1"/>
  <c r="BA56" i="1"/>
  <c r="BA32" i="1"/>
  <c r="BA53" i="1"/>
  <c r="BA31" i="1"/>
  <c r="BA30" i="1"/>
  <c r="BA48" i="1"/>
  <c r="BA65" i="1"/>
  <c r="BA10" i="1"/>
  <c r="BA52" i="1"/>
  <c r="BA9" i="1"/>
  <c r="BA51" i="1"/>
  <c r="BA29" i="1"/>
  <c r="BA6" i="1"/>
  <c r="BA62" i="1"/>
  <c r="BA47" i="1"/>
  <c r="BA44" i="1"/>
  <c r="BA45" i="1"/>
  <c r="BA25" i="1"/>
  <c r="BA24" i="1"/>
  <c r="BA42" i="1"/>
  <c r="BA41" i="1"/>
  <c r="BA22" i="1"/>
  <c r="BA40" i="1"/>
  <c r="BA19" i="1"/>
  <c r="BA5" i="1"/>
</calcChain>
</file>

<file path=xl/sharedStrings.xml><?xml version="1.0" encoding="utf-8"?>
<sst xmlns="http://schemas.openxmlformats.org/spreadsheetml/2006/main" count="206" uniqueCount="164">
  <si>
    <t>01</t>
  </si>
  <si>
    <t>AC</t>
  </si>
  <si>
    <t>Acquisition of Real Property</t>
  </si>
  <si>
    <t>04</t>
  </si>
  <si>
    <t>Clearance and Demolition</t>
  </si>
  <si>
    <t>20</t>
  </si>
  <si>
    <t>AP</t>
  </si>
  <si>
    <t>Planning</t>
  </si>
  <si>
    <t>21A</t>
  </si>
  <si>
    <t>General Program Administration</t>
  </si>
  <si>
    <t>18A</t>
  </si>
  <si>
    <t>ED</t>
  </si>
  <si>
    <t>ED Direct: Financial Assistance to For-Profit Businesses</t>
  </si>
  <si>
    <t>18B</t>
  </si>
  <si>
    <t>ED Direct: Technical Assistance</t>
  </si>
  <si>
    <t>18C</t>
  </si>
  <si>
    <t>Micro-Enterprise Assistance</t>
  </si>
  <si>
    <t>13</t>
  </si>
  <si>
    <t>HR</t>
  </si>
  <si>
    <t>Direct Homeownership Assistance</t>
  </si>
  <si>
    <t>14A</t>
  </si>
  <si>
    <t>Rehabilitation: Single-Unit Residential</t>
  </si>
  <si>
    <t>14B</t>
  </si>
  <si>
    <t>Rehabilitation: Multi-Unit Residential</t>
  </si>
  <si>
    <t>14F</t>
  </si>
  <si>
    <t>Energy Efficiency Improvements</t>
  </si>
  <si>
    <t>14H</t>
  </si>
  <si>
    <t>Rehabilitation Administration</t>
  </si>
  <si>
    <t>PI</t>
  </si>
  <si>
    <t>03A</t>
  </si>
  <si>
    <t>Senior Centers</t>
  </si>
  <si>
    <t>03B</t>
  </si>
  <si>
    <t>03C</t>
  </si>
  <si>
    <t>Homeless Facilities (not operating costs)</t>
  </si>
  <si>
    <t>03D</t>
  </si>
  <si>
    <t>Youth Centers/Facilities</t>
  </si>
  <si>
    <t>03E</t>
  </si>
  <si>
    <t>Neighborhood Facilities</t>
  </si>
  <si>
    <t>03F</t>
  </si>
  <si>
    <t>Parks, Recreational Facilities</t>
  </si>
  <si>
    <t>03J</t>
  </si>
  <si>
    <t>Water/Sewer Improvements</t>
  </si>
  <si>
    <t>03K</t>
  </si>
  <si>
    <t>Street Improvements</t>
  </si>
  <si>
    <t>03L</t>
  </si>
  <si>
    <t>Sidewalks</t>
  </si>
  <si>
    <t>03M</t>
  </si>
  <si>
    <t>Child Care Centers/Facilities for Children</t>
  </si>
  <si>
    <t>03O</t>
  </si>
  <si>
    <t>Fire Stations/Equipment</t>
  </si>
  <si>
    <t>03P</t>
  </si>
  <si>
    <t>Health Facilities</t>
  </si>
  <si>
    <t>03Q</t>
  </si>
  <si>
    <t>Abused and Neglected Children Facilities</t>
  </si>
  <si>
    <t>06</t>
  </si>
  <si>
    <t>Interim Assistance</t>
  </si>
  <si>
    <t>03T</t>
  </si>
  <si>
    <t>PS</t>
  </si>
  <si>
    <t>Operating Costs of Homeless/Aids Patients Programs</t>
  </si>
  <si>
    <t>05A</t>
  </si>
  <si>
    <t>Senior Services</t>
  </si>
  <si>
    <t>05D</t>
  </si>
  <si>
    <t>Youth Services</t>
  </si>
  <si>
    <t>05E</t>
  </si>
  <si>
    <t>Transportation Services</t>
  </si>
  <si>
    <t>05F</t>
  </si>
  <si>
    <t>Substance Abuse Services</t>
  </si>
  <si>
    <t>05I</t>
  </si>
  <si>
    <t>Crime Awareness/Prevention</t>
  </si>
  <si>
    <t>05M</t>
  </si>
  <si>
    <t>Health Services</t>
  </si>
  <si>
    <t>Subtotal for:  Acquisition</t>
  </si>
  <si>
    <t>Subtotal for: Economic Development</t>
  </si>
  <si>
    <t xml:space="preserve">Subtotal for: Public Improvements </t>
  </si>
  <si>
    <t>Subtotal for: Public Services</t>
  </si>
  <si>
    <t>Subtotal for: Housing</t>
  </si>
  <si>
    <t>Subtotal for: Administrative And Planning</t>
  </si>
  <si>
    <t>Total Disbursements:</t>
  </si>
  <si>
    <t>Use of CDBG Funds by HUD Administered Grantee</t>
  </si>
  <si>
    <t>Activity Group</t>
  </si>
  <si>
    <t>Matrix CD</t>
  </si>
  <si>
    <t>Matrix Code Name</t>
  </si>
  <si>
    <t>05G</t>
  </si>
  <si>
    <t>Battered and Abused Spouses</t>
  </si>
  <si>
    <t>Construction of Housing</t>
  </si>
  <si>
    <t>05C</t>
  </si>
  <si>
    <t>Legal Services</t>
  </si>
  <si>
    <t>03H</t>
  </si>
  <si>
    <t>05B</t>
  </si>
  <si>
    <t>Solid Waste Disposal Facilities</t>
  </si>
  <si>
    <t>05H</t>
  </si>
  <si>
    <t>Employment Training</t>
  </si>
  <si>
    <t>14D</t>
  </si>
  <si>
    <t>Rehab; Other Publicly-Owned Residential Buildings</t>
  </si>
  <si>
    <t>13B</t>
  </si>
  <si>
    <t>Homeownership Assistance-excluding Housing Counseling under 24 CFR 5.100</t>
  </si>
  <si>
    <t>03Z</t>
  </si>
  <si>
    <t>Other Public Improvements Not Listed in 03A-03S</t>
  </si>
  <si>
    <t>Facility for Persons with Disabilities</t>
  </si>
  <si>
    <t>05Z</t>
  </si>
  <si>
    <t>05L</t>
  </si>
  <si>
    <t>05U</t>
  </si>
  <si>
    <t>Child Care Services</t>
  </si>
  <si>
    <t>Housing Counseling only, under 24 CFR 5.100</t>
  </si>
  <si>
    <t>Services for Persons with Disabilities</t>
  </si>
  <si>
    <t>Other Public Services Not Listed in 05A-05Y, 03T</t>
  </si>
  <si>
    <t>03G</t>
  </si>
  <si>
    <t>05W</t>
  </si>
  <si>
    <t>Food Banks</t>
  </si>
  <si>
    <t>Parking Facilities</t>
  </si>
  <si>
    <t>05Q</t>
  </si>
  <si>
    <t>Subsistence Payment</t>
  </si>
  <si>
    <t>CDBG FY21</t>
  </si>
  <si>
    <t>CDBG-CV FY21</t>
  </si>
  <si>
    <t>CDBG Pct of Total 2021</t>
  </si>
  <si>
    <t>CDBG-CV Pct of Total 2021</t>
  </si>
  <si>
    <t>CDBG FY22</t>
  </si>
  <si>
    <t>CDBG Pct of Total 2022</t>
  </si>
  <si>
    <t>CDBG-CV FY22</t>
  </si>
  <si>
    <t>CDBG-CV Pct of Total 2022</t>
  </si>
  <si>
    <t>CDBG FY20</t>
  </si>
  <si>
    <t>CDBG Pct of Total 2020</t>
  </si>
  <si>
    <t>CDBG FY19</t>
  </si>
  <si>
    <t>CDBG Pct of Total 2019</t>
  </si>
  <si>
    <t>CDBG FY18</t>
  </si>
  <si>
    <t>CDBG Pct of Total 2018</t>
  </si>
  <si>
    <t>CDBG FY17</t>
  </si>
  <si>
    <t>CDBG Pct of Total 2017</t>
  </si>
  <si>
    <t>CDBG FY16</t>
  </si>
  <si>
    <t>CDBG Pct of Total 2016</t>
  </si>
  <si>
    <t>CDBG FY15</t>
  </si>
  <si>
    <t>CDBG Pct of Total 2015</t>
  </si>
  <si>
    <t>CDBG FY14</t>
  </si>
  <si>
    <t>CDBG Pct of Total 2014</t>
  </si>
  <si>
    <t>CDBG FY13</t>
  </si>
  <si>
    <t>CDBG Pct of Total 2013</t>
  </si>
  <si>
    <t>CDBG FY12</t>
  </si>
  <si>
    <t>CDBG Pct of Total 2012</t>
  </si>
  <si>
    <t>CDBG FY11</t>
  </si>
  <si>
    <t>CDBG Pct of Total 2011</t>
  </si>
  <si>
    <t>CDBG FY10</t>
  </si>
  <si>
    <t>CDBG Pct of Total 2010</t>
  </si>
  <si>
    <t>CDBG FY09</t>
  </si>
  <si>
    <t>CDBG Pct of Total 2009</t>
  </si>
  <si>
    <t>CDBG FY08</t>
  </si>
  <si>
    <t>CDBG FY07</t>
  </si>
  <si>
    <t>CDBG Pct Of Total 2008</t>
  </si>
  <si>
    <t>CDBG Pct Of Total 2007</t>
  </si>
  <si>
    <t>CDBG FY06</t>
  </si>
  <si>
    <t>CDBG Pct Of Total 2006</t>
  </si>
  <si>
    <t>CDBG FY05</t>
  </si>
  <si>
    <t>CDBG Pct Of Total 2005</t>
  </si>
  <si>
    <t>CDBG FY04</t>
  </si>
  <si>
    <t>CDBG Pct of Total 2004</t>
  </si>
  <si>
    <t>CDBG FY03</t>
  </si>
  <si>
    <t>CDBG Pct of Total 2003</t>
  </si>
  <si>
    <t>CDBG FY02</t>
  </si>
  <si>
    <t>CDBG Pct of Total 2002</t>
  </si>
  <si>
    <t>CDBG FY01</t>
  </si>
  <si>
    <t>CDBG Pct Of Total 2001</t>
  </si>
  <si>
    <t>CDBG FY23</t>
  </si>
  <si>
    <t>CDBG Pct of Total 2023</t>
  </si>
  <si>
    <t>CDBG-CV FY23</t>
  </si>
  <si>
    <t>CDBG-CV Pct of Total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</si>
</sst>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$&quot;#,##0.00"/>
  </numFmts>
  <fonts count="5" x14ac:knownFonts="1">
    <font>
      <sz val="10"/>
      <name val="MS Sans Serif"/>
    </font>
    <font>
      <sz val="10"/>
      <color indexed="8"/>
      <name val="Arial"/>
    </font>
    <font>
      <b/>
      <sz val="8"/>
      <name val="Microsoft Sans Serif"/>
      <family val="2"/>
    </font>
    <font>
      <sz val="8"/>
      <name val="Microsoft Sans Serif"/>
      <family val="2"/>
    </font>
    <font>
      <b/>
      <u/>
      <sz val="8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3" fillId="0" borderId="1" xfId="0" applyFont="1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/>
    <xf numFmtId="0" fontId="2" fillId="2" borderId="1" xfId="0" quotePrefix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wrapText="1"/>
    </xf>
    <xf numFmtId="10" fontId="2" fillId="2" borderId="1" xfId="0" applyNumberFormat="1" applyFont="1" applyFill="1" applyBorder="1" applyAlignment="1">
      <alignment horizontal="center" wrapText="1"/>
    </xf>
    <xf numFmtId="0" fontId="2" fillId="2" borderId="1" xfId="0" quotePrefix="1" applyFont="1" applyFill="1" applyBorder="1" applyAlignment="1">
      <alignment horizontal="center"/>
    </xf>
    <xf numFmtId="0" fontId="3" fillId="0" borderId="1" xfId="0" quotePrefix="1" applyFont="1" applyBorder="1"/>
    <xf numFmtId="164" fontId="3" fillId="0" borderId="1" xfId="0" quotePrefix="1" applyNumberFormat="1" applyFont="1" applyBorder="1" applyAlignment="1">
      <alignment wrapText="1"/>
    </xf>
    <xf numFmtId="164" fontId="3" fillId="0" borderId="1" xfId="0" applyNumberFormat="1" applyFont="1" applyBorder="1"/>
    <xf numFmtId="10" fontId="3" fillId="0" borderId="1" xfId="0" quotePrefix="1" applyNumberFormat="1" applyFont="1" applyBorder="1"/>
    <xf numFmtId="10" fontId="3" fillId="0" borderId="1" xfId="0" applyNumberFormat="1" applyFont="1" applyBorder="1"/>
    <xf numFmtId="7" fontId="3" fillId="0" borderId="1" xfId="0" applyNumberFormat="1" applyFont="1" applyBorder="1"/>
    <xf numFmtId="0" fontId="2" fillId="0" borderId="1" xfId="0" quotePrefix="1" applyFont="1" applyBorder="1"/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/>
    <xf numFmtId="10" fontId="2" fillId="0" borderId="1" xfId="0" quotePrefix="1" applyNumberFormat="1" applyFont="1" applyBorder="1"/>
    <xf numFmtId="7" fontId="2" fillId="0" borderId="1" xfId="0" applyNumberFormat="1" applyFont="1" applyBorder="1"/>
    <xf numFmtId="164" fontId="3" fillId="0" borderId="1" xfId="0" quotePrefix="1" applyNumberFormat="1" applyFont="1" applyBorder="1"/>
    <xf numFmtId="164" fontId="2" fillId="0" borderId="1" xfId="0" quotePrefix="1" applyNumberFormat="1" applyFont="1" applyBorder="1"/>
    <xf numFmtId="0" fontId="3" fillId="0" borderId="1" xfId="0" quotePrefix="1" applyFont="1" applyBorder="1" applyAlignment="1">
      <alignment horizontal="left"/>
    </xf>
    <xf numFmtId="7" fontId="2" fillId="0" borderId="1" xfId="0" quotePrefix="1" applyNumberFormat="1" applyFont="1" applyBorder="1"/>
    <xf numFmtId="164" fontId="3" fillId="0" borderId="1" xfId="0" applyNumberFormat="1" applyFont="1" applyBorder="1" applyAlignment="1">
      <alignment wrapText="1"/>
    </xf>
    <xf numFmtId="0" fontId="4" fillId="0" borderId="1" xfId="0" applyFont="1" applyBorder="1"/>
    <xf numFmtId="164" fontId="4" fillId="0" borderId="1" xfId="0" applyNumberFormat="1" applyFont="1" applyBorder="1" applyAlignment="1">
      <alignment wrapText="1"/>
    </xf>
    <xf numFmtId="164" fontId="4" fillId="0" borderId="1" xfId="0" applyNumberFormat="1" applyFont="1" applyBorder="1"/>
    <xf numFmtId="10" fontId="4" fillId="0" borderId="1" xfId="0" applyNumberFormat="1" applyFont="1" applyBorder="1"/>
    <xf numFmtId="10" fontId="4" fillId="0" borderId="1" xfId="0" quotePrefix="1" applyNumberFormat="1" applyFont="1" applyBorder="1"/>
    <xf numFmtId="7" fontId="4" fillId="0" borderId="1" xfId="0" applyNumberFormat="1" applyFont="1" applyBorder="1"/>
    <xf numFmtId="10" fontId="2" fillId="0" borderId="1" xfId="0" applyNumberFormat="1" applyFont="1" applyBorder="1" applyAlignment="1">
      <alignment horizontal="center" wrapText="1"/>
    </xf>
    <xf numFmtId="10" fontId="3" fillId="0" borderId="1" xfId="0" quotePrefix="1" applyNumberFormat="1" applyFont="1" applyBorder="1" applyAlignment="1">
      <alignment wrapText="1"/>
    </xf>
    <xf numFmtId="10" fontId="3" fillId="0" borderId="1" xfId="0" applyNumberFormat="1" applyFont="1" applyBorder="1" applyAlignment="1">
      <alignment wrapText="1"/>
    </xf>
    <xf numFmtId="10" fontId="2" fillId="0" borderId="1" xfId="0" quotePrefix="1" applyNumberFormat="1" applyFont="1" applyBorder="1" applyAlignment="1">
      <alignment wrapText="1"/>
    </xf>
    <xf numFmtId="10" fontId="4" fillId="0" borderId="1" xfId="0" quotePrefix="1" applyNumberFormat="1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quotePrefix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10" fontId="2" fillId="0" borderId="1" xfId="0" applyNumberFormat="1" applyFont="1" applyBorder="1" applyAlignment="1">
      <alignment wrapText="1"/>
    </xf>
    <xf numFmtId="164" fontId="2" fillId="0" borderId="1" xfId="0" quotePrefix="1" applyNumberFormat="1" applyFont="1" applyBorder="1" applyAlignment="1">
      <alignment wrapText="1"/>
    </xf>
    <xf numFmtId="164" fontId="3" fillId="0" borderId="1" xfId="0" applyNumberFormat="1" applyFont="1" applyBorder="1" applyAlignment="1">
      <alignment horizontal="right" vertical="center" wrapText="1"/>
    </xf>
    <xf numFmtId="164" fontId="3" fillId="0" borderId="1" xfId="0" applyNumberFormat="1" applyFont="1" applyBorder="1" applyAlignment="1">
      <alignment horizontal="right" wrapText="1"/>
    </xf>
    <xf numFmtId="10" fontId="3" fillId="0" borderId="1" xfId="0" applyNumberFormat="1" applyFont="1" applyBorder="1" applyAlignment="1">
      <alignment horizontal="right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64" fontId="3" fillId="0" borderId="1" xfId="1" applyNumberFormat="1" applyFont="1" applyBorder="1" applyAlignment="1">
      <alignment horizontal="right" wrapText="1"/>
    </xf>
    <xf numFmtId="0" fontId="3" fillId="0" borderId="1" xfId="0" applyFont="1" applyBorder="1" applyAlignment="1">
      <alignment vertical="center" wrapText="1"/>
    </xf>
    <xf numFmtId="164" fontId="3" fillId="0" borderId="1" xfId="0" applyNumberFormat="1" applyFont="1" applyBorder="1" applyAlignment="1">
      <alignment vertical="center" wrapText="1"/>
    </xf>
    <xf numFmtId="0" fontId="3" fillId="0" borderId="1" xfId="1" applyFont="1" applyBorder="1" applyAlignment="1">
      <alignment wrapText="1"/>
    </xf>
    <xf numFmtId="164" fontId="3" fillId="0" borderId="1" xfId="1" applyNumberFormat="1" applyFont="1" applyBorder="1" applyAlignment="1">
      <alignment wrapText="1"/>
    </xf>
    <xf numFmtId="10" fontId="4" fillId="0" borderId="1" xfId="0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</cellXfs>
  <cellStyles count="2">
    <cellStyle name="Normal" xfId="0" builtinId="0"/>
    <cellStyle name="Normal_Sheet1" xfId="1" xr:uid="{8E9385CE-1320-4D9A-B26E-DA51960E94E1}"/>
  </cellStyles>
  <dxfs count="0"/>
  <tableStyles count="1" defaultTableStyle="TableStyleMedium9" defaultPivotStyle="PivotStyleLight16">
    <tableStyle name="Invisible" pivot="0" table="0" count="0" xr9:uid="{E85DF996-B3D9-4F54-8AD3-60D196D9E36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2"/>
  <sheetViews>
    <sheetView tabSelected="1" workbookViewId="0">
      <selection activeCell="F70" sqref="F70"/>
    </sheetView>
  </sheetViews>
  <sheetFormatPr defaultColWidth="9.140625" defaultRowHeight="10.5" x14ac:dyDescent="0.15"/>
  <cols>
    <col min="1" max="1" width="8.140625" style="1" customWidth="1"/>
    <col min="2" max="2" width="7.42578125" style="1" customWidth="1"/>
    <col min="3" max="3" width="37.42578125" style="45" bestFit="1" customWidth="1"/>
    <col min="4" max="4" width="12.7109375" style="27" bestFit="1" customWidth="1"/>
    <col min="5" max="5" width="11" style="36" customWidth="1"/>
    <col min="6" max="6" width="12.7109375" style="27" bestFit="1" customWidth="1"/>
    <col min="7" max="7" width="10" style="36" customWidth="1"/>
    <col min="8" max="8" width="12.85546875" style="27" bestFit="1" customWidth="1"/>
    <col min="9" max="9" width="8" style="36" bestFit="1" customWidth="1"/>
    <col min="10" max="10" width="12.85546875" style="27" bestFit="1" customWidth="1"/>
    <col min="11" max="11" width="9.7109375" style="36" customWidth="1"/>
    <col min="12" max="12" width="12.85546875" style="27" bestFit="1" customWidth="1"/>
    <col min="13" max="13" width="9.28515625" style="36" bestFit="1" customWidth="1"/>
    <col min="14" max="14" width="12.85546875" style="27" bestFit="1" customWidth="1"/>
    <col min="15" max="15" width="9.5703125" style="36" customWidth="1"/>
    <col min="16" max="16" width="14.42578125" style="27" bestFit="1" customWidth="1"/>
    <col min="17" max="17" width="9.140625" style="36" bestFit="1" customWidth="1"/>
    <col min="18" max="18" width="14.42578125" style="27" bestFit="1" customWidth="1"/>
    <col min="19" max="19" width="9.140625" style="36" bestFit="1" customWidth="1"/>
    <col min="20" max="20" width="14.42578125" style="27" bestFit="1" customWidth="1"/>
    <col min="21" max="21" width="9.140625" style="36" bestFit="1" customWidth="1"/>
    <col min="22" max="22" width="12.85546875" style="14" bestFit="1" customWidth="1"/>
    <col min="23" max="23" width="9.140625" style="16" bestFit="1" customWidth="1"/>
    <col min="24" max="24" width="14.42578125" style="14" bestFit="1" customWidth="1"/>
    <col min="25" max="25" width="9.140625" style="16" bestFit="1" customWidth="1"/>
    <col min="26" max="26" width="14.42578125" style="14" bestFit="1" customWidth="1"/>
    <col min="27" max="27" width="9.140625" style="16" bestFit="1" customWidth="1"/>
    <col min="28" max="28" width="14.42578125" style="14" bestFit="1" customWidth="1"/>
    <col min="29" max="29" width="9.140625" style="16" bestFit="1" customWidth="1"/>
    <col min="30" max="30" width="14.42578125" style="14" bestFit="1" customWidth="1"/>
    <col min="31" max="31" width="9.140625" style="16" bestFit="1" customWidth="1"/>
    <col min="32" max="32" width="14.42578125" style="14" bestFit="1" customWidth="1"/>
    <col min="33" max="33" width="9.140625" style="1" bestFit="1" customWidth="1"/>
    <col min="34" max="34" width="14.42578125" style="14" bestFit="1" customWidth="1"/>
    <col min="35" max="35" width="9.140625" style="16" bestFit="1" customWidth="1"/>
    <col min="36" max="36" width="14.42578125" style="14" bestFit="1" customWidth="1"/>
    <col min="37" max="37" width="9.140625" style="16" bestFit="1" customWidth="1"/>
    <col min="38" max="38" width="14.42578125" style="14" bestFit="1" customWidth="1"/>
    <col min="39" max="39" width="9.140625" style="16" bestFit="1" customWidth="1"/>
    <col min="40" max="40" width="15.140625" style="1" bestFit="1" customWidth="1"/>
    <col min="41" max="41" width="9.140625" style="16" bestFit="1" customWidth="1"/>
    <col min="42" max="42" width="15.140625" style="1" bestFit="1" customWidth="1"/>
    <col min="43" max="43" width="9.140625" style="16" bestFit="1" customWidth="1"/>
    <col min="44" max="44" width="15.140625" style="1" bestFit="1" customWidth="1"/>
    <col min="45" max="45" width="9.140625" style="16" bestFit="1" customWidth="1"/>
    <col min="46" max="46" width="15.140625" style="1" bestFit="1" customWidth="1"/>
    <col min="47" max="47" width="9.140625" style="16" bestFit="1" customWidth="1"/>
    <col min="48" max="48" width="15.140625" style="1" bestFit="1" customWidth="1"/>
    <col min="49" max="49" width="9.140625" style="16" bestFit="1" customWidth="1"/>
    <col min="50" max="50" width="15.140625" style="1" bestFit="1" customWidth="1"/>
    <col min="51" max="51" width="9.140625" style="16" bestFit="1" customWidth="1"/>
    <col min="52" max="52" width="15.140625" style="1" bestFit="1" customWidth="1"/>
    <col min="53" max="53" width="9.140625" style="1" bestFit="1" customWidth="1"/>
    <col min="54" max="54" width="15.140625" style="1" bestFit="1" customWidth="1"/>
    <col min="55" max="55" width="9.140625" style="16" bestFit="1" customWidth="1"/>
    <col min="56" max="16384" width="9.140625" style="1"/>
  </cols>
  <sheetData>
    <row r="1" spans="1:55" x14ac:dyDescent="0.15">
      <c r="A1" s="61" t="s">
        <v>78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40"/>
      <c r="AU1" s="40"/>
      <c r="AV1" s="40"/>
      <c r="AW1" s="40"/>
      <c r="AX1" s="40"/>
      <c r="AY1" s="40"/>
      <c r="AZ1" s="40"/>
      <c r="BA1" s="40"/>
      <c r="BB1" s="40"/>
      <c r="BC1" s="40"/>
    </row>
    <row r="2" spans="1:55" x14ac:dyDescent="0.15">
      <c r="A2" s="61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U2" s="1"/>
      <c r="AW2" s="1"/>
      <c r="AY2" s="1"/>
      <c r="BC2" s="1"/>
    </row>
    <row r="3" spans="1:55" x14ac:dyDescent="0.15">
      <c r="A3" s="2"/>
      <c r="B3" s="2"/>
      <c r="C3" s="42"/>
      <c r="D3" s="3"/>
      <c r="E3" s="34"/>
      <c r="F3" s="3"/>
      <c r="G3" s="34"/>
      <c r="H3" s="3"/>
      <c r="I3" s="34"/>
      <c r="J3" s="3"/>
      <c r="K3" s="34"/>
      <c r="L3" s="3"/>
      <c r="M3" s="34"/>
      <c r="N3" s="3"/>
      <c r="O3" s="34"/>
      <c r="P3" s="41"/>
      <c r="Q3" s="34"/>
      <c r="R3" s="3"/>
      <c r="S3" s="34"/>
      <c r="T3" s="3"/>
      <c r="U3" s="34"/>
      <c r="V3" s="4"/>
      <c r="W3" s="5"/>
      <c r="X3" s="4"/>
      <c r="Y3" s="5"/>
      <c r="Z3" s="4"/>
      <c r="AA3" s="5"/>
      <c r="AB3" s="4"/>
      <c r="AC3" s="5"/>
      <c r="AD3" s="4"/>
      <c r="AE3" s="5"/>
      <c r="AF3" s="4"/>
      <c r="AG3" s="39"/>
      <c r="AH3" s="4"/>
      <c r="AI3" s="5"/>
      <c r="AJ3" s="4"/>
      <c r="AK3" s="5"/>
      <c r="AL3" s="4"/>
      <c r="AM3" s="5"/>
      <c r="AN3" s="39"/>
      <c r="AO3" s="5"/>
      <c r="AP3" s="39"/>
      <c r="AQ3" s="5"/>
      <c r="AR3" s="39"/>
      <c r="AS3" s="5"/>
      <c r="AT3" s="39"/>
      <c r="AU3" s="39"/>
      <c r="AV3" s="2"/>
      <c r="AW3" s="6"/>
      <c r="AX3" s="2"/>
      <c r="AY3" s="6"/>
      <c r="AZ3" s="2"/>
      <c r="BA3" s="2"/>
      <c r="BB3" s="2"/>
      <c r="BC3" s="6"/>
    </row>
    <row r="4" spans="1:55" ht="42" x14ac:dyDescent="0.15">
      <c r="A4" s="7" t="s">
        <v>80</v>
      </c>
      <c r="B4" s="7" t="s">
        <v>79</v>
      </c>
      <c r="C4" s="8" t="s">
        <v>81</v>
      </c>
      <c r="D4" s="9" t="s">
        <v>160</v>
      </c>
      <c r="E4" s="10" t="s">
        <v>161</v>
      </c>
      <c r="F4" s="9" t="s">
        <v>162</v>
      </c>
      <c r="G4" s="10" t="s">
        <v>163</v>
      </c>
      <c r="H4" s="9" t="s">
        <v>116</v>
      </c>
      <c r="I4" s="10" t="s">
        <v>117</v>
      </c>
      <c r="J4" s="9" t="s">
        <v>118</v>
      </c>
      <c r="K4" s="10" t="s">
        <v>119</v>
      </c>
      <c r="L4" s="9" t="s">
        <v>112</v>
      </c>
      <c r="M4" s="10" t="s">
        <v>114</v>
      </c>
      <c r="N4" s="9" t="s">
        <v>113</v>
      </c>
      <c r="O4" s="10" t="s">
        <v>115</v>
      </c>
      <c r="P4" s="9" t="s">
        <v>120</v>
      </c>
      <c r="Q4" s="10" t="s">
        <v>121</v>
      </c>
      <c r="R4" s="9" t="s">
        <v>122</v>
      </c>
      <c r="S4" s="10" t="s">
        <v>123</v>
      </c>
      <c r="T4" s="9" t="s">
        <v>124</v>
      </c>
      <c r="U4" s="10" t="s">
        <v>125</v>
      </c>
      <c r="V4" s="9" t="s">
        <v>126</v>
      </c>
      <c r="W4" s="10" t="s">
        <v>127</v>
      </c>
      <c r="X4" s="9" t="s">
        <v>128</v>
      </c>
      <c r="Y4" s="10" t="s">
        <v>129</v>
      </c>
      <c r="Z4" s="9" t="s">
        <v>130</v>
      </c>
      <c r="AA4" s="10" t="s">
        <v>131</v>
      </c>
      <c r="AB4" s="9" t="s">
        <v>132</v>
      </c>
      <c r="AC4" s="10" t="s">
        <v>133</v>
      </c>
      <c r="AD4" s="9" t="s">
        <v>134</v>
      </c>
      <c r="AE4" s="10" t="s">
        <v>135</v>
      </c>
      <c r="AF4" s="9" t="s">
        <v>136</v>
      </c>
      <c r="AG4" s="10" t="s">
        <v>137</v>
      </c>
      <c r="AH4" s="9" t="s">
        <v>138</v>
      </c>
      <c r="AI4" s="10" t="s">
        <v>139</v>
      </c>
      <c r="AJ4" s="9" t="s">
        <v>140</v>
      </c>
      <c r="AK4" s="10" t="s">
        <v>141</v>
      </c>
      <c r="AL4" s="9" t="s">
        <v>142</v>
      </c>
      <c r="AM4" s="10" t="s">
        <v>143</v>
      </c>
      <c r="AN4" s="8" t="s">
        <v>144</v>
      </c>
      <c r="AO4" s="10" t="s">
        <v>146</v>
      </c>
      <c r="AP4" s="11" t="s">
        <v>145</v>
      </c>
      <c r="AQ4" s="10" t="s">
        <v>147</v>
      </c>
      <c r="AR4" s="8" t="s">
        <v>148</v>
      </c>
      <c r="AS4" s="10" t="s">
        <v>149</v>
      </c>
      <c r="AT4" s="7" t="s">
        <v>150</v>
      </c>
      <c r="AU4" s="10" t="s">
        <v>151</v>
      </c>
      <c r="AV4" s="7" t="s">
        <v>152</v>
      </c>
      <c r="AW4" s="10" t="s">
        <v>153</v>
      </c>
      <c r="AX4" s="7" t="s">
        <v>154</v>
      </c>
      <c r="AY4" s="10" t="s">
        <v>155</v>
      </c>
      <c r="AZ4" s="7" t="s">
        <v>156</v>
      </c>
      <c r="BA4" s="8" t="s">
        <v>157</v>
      </c>
      <c r="BB4" s="7" t="s">
        <v>158</v>
      </c>
      <c r="BC4" s="10" t="s">
        <v>159</v>
      </c>
    </row>
    <row r="5" spans="1:55" x14ac:dyDescent="0.15">
      <c r="A5" s="12" t="s">
        <v>0</v>
      </c>
      <c r="B5" s="12" t="s">
        <v>1</v>
      </c>
      <c r="C5" s="43" t="s">
        <v>2</v>
      </c>
      <c r="D5" s="13">
        <v>0</v>
      </c>
      <c r="E5" s="35">
        <f>D5/$D$65</f>
        <v>0</v>
      </c>
      <c r="F5" s="13">
        <v>0</v>
      </c>
      <c r="G5" s="35">
        <f>F5/$F$65</f>
        <v>0</v>
      </c>
      <c r="H5" s="27">
        <v>0</v>
      </c>
      <c r="I5" s="35">
        <f>H5/$H$65</f>
        <v>0</v>
      </c>
      <c r="J5" s="49">
        <v>0</v>
      </c>
      <c r="K5" s="35">
        <f>J5/$J$65</f>
        <v>0</v>
      </c>
      <c r="L5" s="27">
        <v>0</v>
      </c>
      <c r="M5" s="36">
        <f>L5/$L$65</f>
        <v>0</v>
      </c>
      <c r="N5" s="27">
        <v>0</v>
      </c>
      <c r="O5" s="36">
        <f>N5/$N$65</f>
        <v>0</v>
      </c>
      <c r="P5" s="14">
        <v>0</v>
      </c>
      <c r="Q5" s="35">
        <f>P5/$P$65</f>
        <v>0</v>
      </c>
      <c r="R5" s="50">
        <v>0</v>
      </c>
      <c r="S5" s="35">
        <f>R5/$R$65</f>
        <v>0</v>
      </c>
      <c r="T5" s="13">
        <v>0</v>
      </c>
      <c r="U5" s="35">
        <f>T5/$T$65</f>
        <v>0</v>
      </c>
      <c r="V5" s="14">
        <v>0</v>
      </c>
      <c r="W5" s="15">
        <f>V5/$V$65</f>
        <v>0</v>
      </c>
      <c r="X5" s="14">
        <v>0</v>
      </c>
      <c r="Y5" s="16">
        <f>X5/$X$65</f>
        <v>0</v>
      </c>
      <c r="Z5" s="49">
        <v>5568.81</v>
      </c>
      <c r="AA5" s="15">
        <f>Z5/$Z$65</f>
        <v>1.0608216428714197E-3</v>
      </c>
      <c r="AB5" s="49">
        <v>608890.21</v>
      </c>
      <c r="AC5" s="15">
        <f>AB5/$AB$65</f>
        <v>0.11629951982195026</v>
      </c>
      <c r="AD5" s="14">
        <v>448532.23</v>
      </c>
      <c r="AE5" s="16">
        <f>AD5/$AD$65</f>
        <v>9.7983423226209121E-2</v>
      </c>
      <c r="AF5" s="49">
        <v>615</v>
      </c>
      <c r="AG5" s="51">
        <f>AF5/$AF$65</f>
        <v>1.0071622039216609E-4</v>
      </c>
      <c r="AH5" s="49">
        <v>3125</v>
      </c>
      <c r="AI5" s="51">
        <f>AH5/$AH$65</f>
        <v>5.1085874983124082E-4</v>
      </c>
      <c r="AJ5" s="49">
        <v>725352.47</v>
      </c>
      <c r="AK5" s="51">
        <f>AJ5/$AJ$65</f>
        <v>9.1330839386432452E-2</v>
      </c>
      <c r="AL5" s="49">
        <v>23711</v>
      </c>
      <c r="AM5" s="51">
        <f>AL5/$AL$65</f>
        <v>3.6924279552311167E-3</v>
      </c>
      <c r="AN5" s="17">
        <v>0</v>
      </c>
      <c r="AO5" s="15">
        <f>AN5/$AN$65</f>
        <v>0</v>
      </c>
      <c r="AP5" s="17">
        <v>928867.01</v>
      </c>
      <c r="AQ5" s="16">
        <f>AP5/$AP$65</f>
        <v>0.14594301267991452</v>
      </c>
      <c r="AR5" s="17">
        <v>1807.5</v>
      </c>
      <c r="AS5" s="15">
        <f>AR5/$AR$65</f>
        <v>3.0478892298003817E-4</v>
      </c>
      <c r="AT5" s="17">
        <v>251613.74</v>
      </c>
      <c r="AU5" s="16">
        <f>AT5/$AT$65</f>
        <v>3.931259395905827E-2</v>
      </c>
      <c r="AV5" s="17">
        <v>202805.88</v>
      </c>
      <c r="AW5" s="16">
        <f>AV5/$AV$65</f>
        <v>3.7859360459022544E-2</v>
      </c>
      <c r="AX5" s="17">
        <v>246167.94</v>
      </c>
      <c r="AY5" s="16">
        <f>AX5/$AX$65</f>
        <v>4.2629780484267452E-2</v>
      </c>
      <c r="AZ5" s="17">
        <v>0</v>
      </c>
      <c r="BA5" s="16">
        <f>AZ5/$AZ$65</f>
        <v>0</v>
      </c>
      <c r="BB5" s="17">
        <v>13281.16</v>
      </c>
      <c r="BC5" s="16">
        <f>BB5/$BB$65</f>
        <v>2.347244432742081E-3</v>
      </c>
    </row>
    <row r="6" spans="1:55" x14ac:dyDescent="0.15">
      <c r="A6" s="12" t="s">
        <v>3</v>
      </c>
      <c r="B6" s="12" t="s">
        <v>1</v>
      </c>
      <c r="C6" s="43" t="s">
        <v>4</v>
      </c>
      <c r="D6" s="13">
        <v>0</v>
      </c>
      <c r="E6" s="35">
        <f t="shared" ref="E6:E65" si="0">D6/$D$65</f>
        <v>0</v>
      </c>
      <c r="F6" s="13">
        <v>0</v>
      </c>
      <c r="G6" s="35">
        <f t="shared" ref="G6:G65" si="1">F6/$F$65</f>
        <v>0</v>
      </c>
      <c r="H6" s="27">
        <v>0</v>
      </c>
      <c r="I6" s="35">
        <f t="shared" ref="I6:I65" si="2">H6/$H$65</f>
        <v>0</v>
      </c>
      <c r="J6" s="49">
        <v>0</v>
      </c>
      <c r="K6" s="35">
        <f t="shared" ref="K6:K65" si="3">J6/$J$65</f>
        <v>0</v>
      </c>
      <c r="L6" s="27">
        <v>0</v>
      </c>
      <c r="M6" s="36">
        <f t="shared" ref="M6:M65" si="4">L6/$L$65</f>
        <v>0</v>
      </c>
      <c r="N6" s="27">
        <v>0</v>
      </c>
      <c r="O6" s="36">
        <f t="shared" ref="O6:O65" si="5">N6/$N$65</f>
        <v>0</v>
      </c>
      <c r="P6" s="14">
        <v>0</v>
      </c>
      <c r="Q6" s="35">
        <f t="shared" ref="Q6:Q65" si="6">P6/$P$65</f>
        <v>0</v>
      </c>
      <c r="R6" s="50">
        <v>0</v>
      </c>
      <c r="S6" s="35">
        <f>R6/$R$65</f>
        <v>0</v>
      </c>
      <c r="T6" s="13">
        <v>0</v>
      </c>
      <c r="U6" s="35">
        <f t="shared" ref="U6:U65" si="7">T6/$T$65</f>
        <v>0</v>
      </c>
      <c r="V6" s="14">
        <v>0</v>
      </c>
      <c r="W6" s="15">
        <f>V6/$V$65</f>
        <v>0</v>
      </c>
      <c r="X6" s="14">
        <v>0</v>
      </c>
      <c r="Y6" s="16">
        <f>X6/$X$65</f>
        <v>0</v>
      </c>
      <c r="Z6" s="49">
        <v>0</v>
      </c>
      <c r="AA6" s="15">
        <f>Z6/$Z$65</f>
        <v>0</v>
      </c>
      <c r="AB6" s="49">
        <v>0</v>
      </c>
      <c r="AC6" s="15">
        <f>AB6/$AB$65</f>
        <v>0</v>
      </c>
      <c r="AD6" s="14">
        <v>0</v>
      </c>
      <c r="AE6" s="16">
        <f>AD6/$AD$65</f>
        <v>0</v>
      </c>
      <c r="AF6" s="49">
        <v>0</v>
      </c>
      <c r="AG6" s="51">
        <f>AF6/$AF$65</f>
        <v>0</v>
      </c>
      <c r="AH6" s="49">
        <v>0</v>
      </c>
      <c r="AI6" s="51">
        <f>AH6/$AH$65</f>
        <v>0</v>
      </c>
      <c r="AJ6" s="49">
        <v>0</v>
      </c>
      <c r="AK6" s="51">
        <f>AJ6/$AJ$65</f>
        <v>0</v>
      </c>
      <c r="AL6" s="49">
        <v>0</v>
      </c>
      <c r="AM6" s="51">
        <f>AL6/$AL$65</f>
        <v>0</v>
      </c>
      <c r="AN6" s="17">
        <v>0</v>
      </c>
      <c r="AO6" s="15">
        <f>AN6/$AN$65</f>
        <v>0</v>
      </c>
      <c r="AP6" s="17">
        <v>0</v>
      </c>
      <c r="AQ6" s="16">
        <f>AP6/$AP$65</f>
        <v>0</v>
      </c>
      <c r="AR6" s="17">
        <v>0</v>
      </c>
      <c r="AS6" s="15">
        <f>AR6/$AR$65</f>
        <v>0</v>
      </c>
      <c r="AT6" s="17">
        <v>0</v>
      </c>
      <c r="AU6" s="16">
        <f>AT6/$AT$65</f>
        <v>0</v>
      </c>
      <c r="AV6" s="17">
        <v>0</v>
      </c>
      <c r="AW6" s="16">
        <f>AV6/$AV$65</f>
        <v>0</v>
      </c>
      <c r="AX6" s="17">
        <v>0</v>
      </c>
      <c r="AY6" s="16">
        <f>AX6/$AX$65</f>
        <v>0</v>
      </c>
      <c r="AZ6" s="17">
        <v>0</v>
      </c>
      <c r="BA6" s="16">
        <f>AZ6/$AZ$65</f>
        <v>0</v>
      </c>
      <c r="BB6" s="17">
        <v>2202</v>
      </c>
      <c r="BC6" s="16">
        <f>BB6/$BB$65</f>
        <v>3.8917024122125341E-4</v>
      </c>
    </row>
    <row r="7" spans="1:55" s="2" customFormat="1" x14ac:dyDescent="0.15">
      <c r="A7" s="18"/>
      <c r="B7" s="18"/>
      <c r="C7" s="44" t="s">
        <v>71</v>
      </c>
      <c r="D7" s="19">
        <f>SUM(D5:D6)</f>
        <v>0</v>
      </c>
      <c r="E7" s="37">
        <f t="shared" si="0"/>
        <v>0</v>
      </c>
      <c r="F7" s="19">
        <f>SUM(F5:F6)</f>
        <v>0</v>
      </c>
      <c r="G7" s="37">
        <f t="shared" si="1"/>
        <v>0</v>
      </c>
      <c r="H7" s="20">
        <f>SUM(H5:H6)</f>
        <v>0</v>
      </c>
      <c r="I7" s="37">
        <f t="shared" si="2"/>
        <v>0</v>
      </c>
      <c r="J7" s="52">
        <f>SUM(J5:J6)</f>
        <v>0</v>
      </c>
      <c r="K7" s="37">
        <f t="shared" si="3"/>
        <v>0</v>
      </c>
      <c r="L7" s="20">
        <f>SUM(L5:L6)</f>
        <v>0</v>
      </c>
      <c r="M7" s="47">
        <f t="shared" si="4"/>
        <v>0</v>
      </c>
      <c r="N7" s="20">
        <f>SUM(N5:N6)</f>
        <v>0</v>
      </c>
      <c r="O7" s="47">
        <f t="shared" si="5"/>
        <v>0</v>
      </c>
      <c r="P7" s="20">
        <f>SUM(P5:P6)</f>
        <v>0</v>
      </c>
      <c r="Q7" s="37">
        <f t="shared" si="6"/>
        <v>0</v>
      </c>
      <c r="R7" s="20">
        <f>SUM(R5:R6)</f>
        <v>0</v>
      </c>
      <c r="S7" s="37">
        <f>R7/$R$65</f>
        <v>0</v>
      </c>
      <c r="T7" s="19">
        <f>SUM(T5:T6)</f>
        <v>0</v>
      </c>
      <c r="U7" s="37">
        <f t="shared" si="7"/>
        <v>0</v>
      </c>
      <c r="V7" s="20">
        <f>SUM(V5:V6)</f>
        <v>0</v>
      </c>
      <c r="W7" s="21">
        <f>V7/$V$65</f>
        <v>0</v>
      </c>
      <c r="X7" s="20">
        <f>SUM(X5:X6)</f>
        <v>0</v>
      </c>
      <c r="Y7" s="6">
        <f>X7/$X$65</f>
        <v>0</v>
      </c>
      <c r="Z7" s="20">
        <f>SUM(Z5:Z6)</f>
        <v>5568.81</v>
      </c>
      <c r="AA7" s="21">
        <f>Z7/$Z$65</f>
        <v>1.0608216428714197E-3</v>
      </c>
      <c r="AB7" s="20">
        <f>SUM(AB5:AB6)</f>
        <v>608890.21</v>
      </c>
      <c r="AC7" s="21">
        <f>AB7/$AB$65</f>
        <v>0.11629951982195026</v>
      </c>
      <c r="AD7" s="20">
        <f>SUM(AD5:AD6)</f>
        <v>448532.23</v>
      </c>
      <c r="AE7" s="6">
        <f>AD7/$AD$65</f>
        <v>9.7983423226209121E-2</v>
      </c>
      <c r="AF7" s="20">
        <f>SUM(AF5:AF6)</f>
        <v>615</v>
      </c>
      <c r="AG7" s="53">
        <f>AF7/$AF$65</f>
        <v>1.0071622039216609E-4</v>
      </c>
      <c r="AH7" s="20">
        <f>SUM(AH5:AH6)</f>
        <v>3125</v>
      </c>
      <c r="AI7" s="53">
        <f>AH7/$AH$65</f>
        <v>5.1085874983124082E-4</v>
      </c>
      <c r="AJ7" s="20">
        <f>SUM(AJ5:AJ6)</f>
        <v>725352.47</v>
      </c>
      <c r="AK7" s="53">
        <f>AJ7/$AJ$65</f>
        <v>9.1330839386432452E-2</v>
      </c>
      <c r="AL7" s="20">
        <f>SUM(AL5:AL6)</f>
        <v>23711</v>
      </c>
      <c r="AM7" s="53">
        <f>AL7/$AL$65</f>
        <v>3.6924279552311167E-3</v>
      </c>
      <c r="AN7" s="22">
        <f>SUM(AN5:AN6)</f>
        <v>0</v>
      </c>
      <c r="AO7" s="21">
        <f>AN7/$AN$65</f>
        <v>0</v>
      </c>
      <c r="AP7" s="22">
        <f>SUM(AP5:AP6)</f>
        <v>928867.01</v>
      </c>
      <c r="AQ7" s="6">
        <f>AP7/$AP$65</f>
        <v>0.14594301267991452</v>
      </c>
      <c r="AR7" s="22">
        <f>SUM(AR5:AR6)</f>
        <v>1807.5</v>
      </c>
      <c r="AS7" s="21">
        <f>AR7/$AR$65</f>
        <v>3.0478892298003817E-4</v>
      </c>
      <c r="AT7" s="22">
        <f>SUM(AT5:AT6)</f>
        <v>251613.74</v>
      </c>
      <c r="AU7" s="6">
        <f>AT7/$AT$65</f>
        <v>3.931259395905827E-2</v>
      </c>
      <c r="AV7" s="22">
        <f>SUM(AV5:AV6)</f>
        <v>202805.88</v>
      </c>
      <c r="AW7" s="6">
        <f>AV7/$AV$65</f>
        <v>3.7859360459022544E-2</v>
      </c>
      <c r="AX7" s="22">
        <f>SUM(AX5:AX6)</f>
        <v>246167.94</v>
      </c>
      <c r="AY7" s="6">
        <f>AX7/$AX$65</f>
        <v>4.2629780484267452E-2</v>
      </c>
      <c r="AZ7" s="22">
        <f>SUM(AZ5:AZ6)</f>
        <v>0</v>
      </c>
      <c r="BA7" s="6">
        <f>AZ7/$AZ$65</f>
        <v>0</v>
      </c>
      <c r="BB7" s="22">
        <f>SUM(BB5:BB6)</f>
        <v>15483.16</v>
      </c>
      <c r="BC7" s="6">
        <f>BB7/$BB$65</f>
        <v>2.7364146739633343E-3</v>
      </c>
    </row>
    <row r="8" spans="1:55" x14ac:dyDescent="0.15">
      <c r="A8" s="12"/>
      <c r="B8" s="12"/>
      <c r="C8" s="43"/>
      <c r="D8" s="13"/>
      <c r="E8" s="35"/>
      <c r="F8" s="13"/>
      <c r="G8" s="35"/>
      <c r="I8" s="35"/>
      <c r="J8" s="49"/>
      <c r="K8" s="35"/>
      <c r="Q8" s="35"/>
      <c r="S8" s="35"/>
      <c r="T8" s="13"/>
      <c r="U8" s="35"/>
      <c r="V8" s="23"/>
      <c r="W8" s="15"/>
      <c r="X8" s="23"/>
      <c r="AA8" s="15"/>
      <c r="AB8" s="23"/>
      <c r="AC8" s="15"/>
      <c r="AD8" s="23"/>
      <c r="AF8" s="23"/>
      <c r="AG8" s="51"/>
      <c r="AI8" s="51"/>
      <c r="AJ8" s="23"/>
      <c r="AK8" s="51"/>
      <c r="AL8" s="23"/>
      <c r="AM8" s="51"/>
      <c r="AN8" s="12"/>
      <c r="AO8" s="15"/>
      <c r="AR8" s="12"/>
      <c r="AS8" s="15"/>
      <c r="AT8" s="17"/>
      <c r="AV8" s="17"/>
      <c r="AX8" s="17"/>
      <c r="AZ8" s="17"/>
      <c r="BA8" s="16"/>
      <c r="BB8" s="17"/>
    </row>
    <row r="9" spans="1:55" x14ac:dyDescent="0.15">
      <c r="A9" s="12" t="s">
        <v>5</v>
      </c>
      <c r="B9" s="12" t="s">
        <v>6</v>
      </c>
      <c r="C9" s="43" t="s">
        <v>7</v>
      </c>
      <c r="D9" s="14">
        <v>17043.95</v>
      </c>
      <c r="E9" s="35">
        <f t="shared" si="0"/>
        <v>2.9130296019231165E-3</v>
      </c>
      <c r="F9" s="13">
        <v>0</v>
      </c>
      <c r="G9" s="35">
        <f t="shared" si="1"/>
        <v>0</v>
      </c>
      <c r="H9" s="27">
        <v>0</v>
      </c>
      <c r="I9" s="35">
        <f t="shared" si="2"/>
        <v>0</v>
      </c>
      <c r="J9" s="49">
        <v>0</v>
      </c>
      <c r="K9" s="35">
        <f t="shared" si="3"/>
        <v>0</v>
      </c>
      <c r="L9" s="27">
        <v>0</v>
      </c>
      <c r="M9" s="36">
        <f t="shared" si="4"/>
        <v>0</v>
      </c>
      <c r="N9" s="27">
        <v>0</v>
      </c>
      <c r="O9" s="36">
        <f t="shared" si="5"/>
        <v>0</v>
      </c>
      <c r="P9" s="14">
        <v>0</v>
      </c>
      <c r="Q9" s="35">
        <f t="shared" si="6"/>
        <v>0</v>
      </c>
      <c r="R9" s="50">
        <v>0</v>
      </c>
      <c r="S9" s="35">
        <f>R9/$R$65</f>
        <v>0</v>
      </c>
      <c r="T9" s="54">
        <v>0</v>
      </c>
      <c r="U9" s="35">
        <f t="shared" si="7"/>
        <v>0</v>
      </c>
      <c r="V9" s="14">
        <v>0</v>
      </c>
      <c r="W9" s="15">
        <f>V9/$V$65</f>
        <v>0</v>
      </c>
      <c r="X9" s="14">
        <v>0</v>
      </c>
      <c r="Y9" s="16">
        <f>X9/$X$65</f>
        <v>0</v>
      </c>
      <c r="Z9" s="49">
        <v>0</v>
      </c>
      <c r="AA9" s="15">
        <f>Z9/$Z$65</f>
        <v>0</v>
      </c>
      <c r="AB9" s="49">
        <v>0</v>
      </c>
      <c r="AC9" s="15">
        <f>AB9/$AB$65</f>
        <v>0</v>
      </c>
      <c r="AD9" s="14">
        <v>0</v>
      </c>
      <c r="AE9" s="16">
        <f>AD9/$AD$65</f>
        <v>0</v>
      </c>
      <c r="AF9" s="49">
        <v>0</v>
      </c>
      <c r="AG9" s="51">
        <f>AF9/$AF$65</f>
        <v>0</v>
      </c>
      <c r="AH9" s="49">
        <v>0</v>
      </c>
      <c r="AI9" s="51">
        <f>AH9/$AH$65</f>
        <v>0</v>
      </c>
      <c r="AJ9" s="49">
        <v>56500</v>
      </c>
      <c r="AK9" s="51">
        <f>AJ9/$AJ$65</f>
        <v>7.1140481886460437E-3</v>
      </c>
      <c r="AL9" s="49">
        <v>0</v>
      </c>
      <c r="AM9" s="51">
        <f>AL9/$AL$65</f>
        <v>0</v>
      </c>
      <c r="AN9" s="17">
        <v>25000</v>
      </c>
      <c r="AO9" s="15">
        <f>AN9/$AN$65</f>
        <v>3.828880546656688E-3</v>
      </c>
      <c r="AP9" s="17">
        <v>0</v>
      </c>
      <c r="AQ9" s="16">
        <f>AP9/$AP$65</f>
        <v>0</v>
      </c>
      <c r="AR9" s="17">
        <v>0</v>
      </c>
      <c r="AS9" s="15">
        <f>AR9/$AR$65</f>
        <v>0</v>
      </c>
      <c r="AT9" s="17">
        <v>0</v>
      </c>
      <c r="AU9" s="16">
        <f>AT9/$AT$65</f>
        <v>0</v>
      </c>
      <c r="AV9" s="17">
        <v>0</v>
      </c>
      <c r="AW9" s="16">
        <f>AV9/$AV$65</f>
        <v>0</v>
      </c>
      <c r="AX9" s="17">
        <v>0</v>
      </c>
      <c r="AY9" s="16">
        <f>AX9/$AX$65</f>
        <v>0</v>
      </c>
      <c r="AZ9" s="17">
        <v>19663.169999999998</v>
      </c>
      <c r="BA9" s="16">
        <f>AZ9/$AZ$65</f>
        <v>3.2946357252819723E-3</v>
      </c>
      <c r="BB9" s="17">
        <v>99795.27</v>
      </c>
      <c r="BC9" s="16">
        <f>BB9/$BB$65</f>
        <v>1.7637306675131751E-2</v>
      </c>
    </row>
    <row r="10" spans="1:55" x14ac:dyDescent="0.15">
      <c r="A10" s="12" t="s">
        <v>8</v>
      </c>
      <c r="B10" s="12" t="s">
        <v>6</v>
      </c>
      <c r="C10" s="43" t="s">
        <v>9</v>
      </c>
      <c r="D10" s="14">
        <v>950552.43</v>
      </c>
      <c r="E10" s="35">
        <f t="shared" si="0"/>
        <v>0.1624615987942907</v>
      </c>
      <c r="F10" s="14">
        <v>101590.91</v>
      </c>
      <c r="G10" s="35">
        <f t="shared" si="1"/>
        <v>6.8669930650345185E-2</v>
      </c>
      <c r="H10" s="49">
        <v>975511.11</v>
      </c>
      <c r="I10" s="35">
        <f t="shared" si="2"/>
        <v>0.13952755295730129</v>
      </c>
      <c r="J10" s="49">
        <v>94719.1</v>
      </c>
      <c r="K10" s="35">
        <f t="shared" si="3"/>
        <v>5.6844934182128937E-2</v>
      </c>
      <c r="L10" s="14">
        <v>1034178.77</v>
      </c>
      <c r="M10" s="36">
        <f t="shared" si="4"/>
        <v>0.18978665580207821</v>
      </c>
      <c r="N10" s="14">
        <v>188586.17</v>
      </c>
      <c r="O10" s="36">
        <f t="shared" si="5"/>
        <v>6.9910660339226133E-2</v>
      </c>
      <c r="P10" s="14">
        <v>1217604.2</v>
      </c>
      <c r="Q10" s="35">
        <f t="shared" si="6"/>
        <v>0.1697555136853067</v>
      </c>
      <c r="R10" s="50">
        <v>1090624.6599999999</v>
      </c>
      <c r="S10" s="35">
        <f>R10/$R$65</f>
        <v>0.18515256135265143</v>
      </c>
      <c r="T10" s="54">
        <v>575881.62</v>
      </c>
      <c r="U10" s="35">
        <f t="shared" si="7"/>
        <v>7.6699057343427829E-2</v>
      </c>
      <c r="V10" s="14">
        <v>909350.15</v>
      </c>
      <c r="W10" s="15">
        <f>V10/$V$65</f>
        <v>0.14204525476250787</v>
      </c>
      <c r="X10" s="14">
        <v>848472.2</v>
      </c>
      <c r="Y10" s="16">
        <f>X10/$X$65</f>
        <v>0.1622685383870518</v>
      </c>
      <c r="Z10" s="49">
        <v>872578.07</v>
      </c>
      <c r="AA10" s="15">
        <f>Z10/$Z$65</f>
        <v>0.16622037773796783</v>
      </c>
      <c r="AB10" s="49">
        <v>724318.59</v>
      </c>
      <c r="AC10" s="15">
        <f>AB10/$AB$65</f>
        <v>0.13834662280924515</v>
      </c>
      <c r="AD10" s="14">
        <v>733782.41</v>
      </c>
      <c r="AE10" s="16">
        <f>AD10/$AD$65</f>
        <v>0.16029731561314492</v>
      </c>
      <c r="AF10" s="49">
        <v>839092.22</v>
      </c>
      <c r="AG10" s="51">
        <f>AF10/$AF$65</f>
        <v>0.13741495440466978</v>
      </c>
      <c r="AH10" s="49">
        <v>773572.65</v>
      </c>
      <c r="AI10" s="51">
        <f>AH10/$AH$65</f>
        <v>0.12645963420244483</v>
      </c>
      <c r="AJ10" s="49">
        <v>869198.77</v>
      </c>
      <c r="AK10" s="51">
        <f>AJ10/$AJ$65</f>
        <v>0.10944286611136052</v>
      </c>
      <c r="AL10" s="49">
        <v>813781.93</v>
      </c>
      <c r="AM10" s="51">
        <f>AL10/$AL$65</f>
        <v>0.12672730579874034</v>
      </c>
      <c r="AN10" s="17">
        <v>901757.36</v>
      </c>
      <c r="AO10" s="15">
        <f>AN10/$AN$65</f>
        <v>0.13810884854033967</v>
      </c>
      <c r="AP10" s="17">
        <v>779434.25</v>
      </c>
      <c r="AQ10" s="16">
        <f>AP10/$AP$65</f>
        <v>0.12246422943894807</v>
      </c>
      <c r="AR10" s="17">
        <v>879713.74</v>
      </c>
      <c r="AS10" s="15">
        <f>AR10/$AR$65</f>
        <v>0.1483413573141584</v>
      </c>
      <c r="AT10" s="17">
        <v>938708.22</v>
      </c>
      <c r="AU10" s="16">
        <f>AT10/$AT$65</f>
        <v>0.14666550045673318</v>
      </c>
      <c r="AV10" s="17">
        <v>844914.61</v>
      </c>
      <c r="AW10" s="16">
        <f>AV10/$AV$65</f>
        <v>0.15772682121980119</v>
      </c>
      <c r="AX10" s="17">
        <v>666876.36</v>
      </c>
      <c r="AY10" s="16">
        <f>AX10/$AX$65</f>
        <v>0.11548535864153275</v>
      </c>
      <c r="AZ10" s="17">
        <v>557494.99</v>
      </c>
      <c r="BA10" s="16">
        <f>AZ10/$AZ$65</f>
        <v>9.3410315362157575E-2</v>
      </c>
      <c r="BB10" s="17">
        <v>590918.94999999995</v>
      </c>
      <c r="BC10" s="16">
        <f>BB10/$BB$65</f>
        <v>0.10443599923420062</v>
      </c>
    </row>
    <row r="11" spans="1:55" s="2" customFormat="1" x14ac:dyDescent="0.15">
      <c r="A11" s="18"/>
      <c r="B11" s="18"/>
      <c r="C11" s="44" t="s">
        <v>76</v>
      </c>
      <c r="D11" s="20">
        <f>SUM(D9:D10)</f>
        <v>967596.38</v>
      </c>
      <c r="E11" s="37">
        <f t="shared" si="0"/>
        <v>0.16537462839621384</v>
      </c>
      <c r="F11" s="20">
        <f>SUM(F9:F10)</f>
        <v>101590.91</v>
      </c>
      <c r="G11" s="37">
        <f t="shared" si="1"/>
        <v>6.8669930650345185E-2</v>
      </c>
      <c r="H11" s="20">
        <f>SUM(H9:H10)</f>
        <v>975511.11</v>
      </c>
      <c r="I11" s="37">
        <f t="shared" si="2"/>
        <v>0.13952755295730129</v>
      </c>
      <c r="J11" s="52">
        <f>SUM(J9:J10)</f>
        <v>94719.1</v>
      </c>
      <c r="K11" s="37">
        <f t="shared" si="3"/>
        <v>5.6844934182128937E-2</v>
      </c>
      <c r="L11" s="20">
        <f>SUM(L9:L10)</f>
        <v>1034178.77</v>
      </c>
      <c r="M11" s="47">
        <f t="shared" si="4"/>
        <v>0.18978665580207821</v>
      </c>
      <c r="N11" s="19">
        <f>SUM(N9:N10)</f>
        <v>188586.17</v>
      </c>
      <c r="O11" s="47">
        <f t="shared" si="5"/>
        <v>6.9910660339226133E-2</v>
      </c>
      <c r="P11" s="20">
        <f>SUM(P9:P10)</f>
        <v>1217604.2</v>
      </c>
      <c r="Q11" s="37">
        <f t="shared" si="6"/>
        <v>0.1697555136853067</v>
      </c>
      <c r="R11" s="20">
        <f>SUM(R9:R10)</f>
        <v>1090624.6599999999</v>
      </c>
      <c r="S11" s="37">
        <f>R11/$R$65</f>
        <v>0.18515256135265143</v>
      </c>
      <c r="T11" s="19">
        <f>SUM(T9:T10)</f>
        <v>575881.62</v>
      </c>
      <c r="U11" s="37">
        <f t="shared" si="7"/>
        <v>7.6699057343427829E-2</v>
      </c>
      <c r="V11" s="20">
        <f>SUM(V9:V10)</f>
        <v>909350.15</v>
      </c>
      <c r="W11" s="21">
        <f>V11/$V$65</f>
        <v>0.14204525476250787</v>
      </c>
      <c r="X11" s="20">
        <f>SUM(X9:X10)</f>
        <v>848472.2</v>
      </c>
      <c r="Y11" s="6">
        <f>X11/$X$65</f>
        <v>0.1622685383870518</v>
      </c>
      <c r="Z11" s="20">
        <f>SUM(Z9:Z10)</f>
        <v>872578.07</v>
      </c>
      <c r="AA11" s="21">
        <f>Z11/$Z$65</f>
        <v>0.16622037773796783</v>
      </c>
      <c r="AB11" s="20">
        <f>SUM(AB9:AB10)</f>
        <v>724318.59</v>
      </c>
      <c r="AC11" s="21">
        <f>AB11/$AB$65</f>
        <v>0.13834662280924515</v>
      </c>
      <c r="AD11" s="20">
        <f>SUM(AD9:AD10)</f>
        <v>733782.41</v>
      </c>
      <c r="AE11" s="6">
        <f>AD11/$AD$65</f>
        <v>0.16029731561314492</v>
      </c>
      <c r="AF11" s="20">
        <f>SUM(AF9:AF10)</f>
        <v>839092.22</v>
      </c>
      <c r="AG11" s="53">
        <f>AF11/$AF$65</f>
        <v>0.13741495440466978</v>
      </c>
      <c r="AH11" s="20">
        <f>SUM(AH9:AH10)</f>
        <v>773572.65</v>
      </c>
      <c r="AI11" s="53">
        <f>AH11/$AH$65</f>
        <v>0.12645963420244483</v>
      </c>
      <c r="AJ11" s="20">
        <f>SUM(AJ9:AJ10)</f>
        <v>925698.77</v>
      </c>
      <c r="AK11" s="53">
        <f>AJ11/$AJ$65</f>
        <v>0.11655691430000656</v>
      </c>
      <c r="AL11" s="20">
        <f>SUM(AL9:AL10)</f>
        <v>813781.93</v>
      </c>
      <c r="AM11" s="53">
        <f>AL11/$AL$65</f>
        <v>0.12672730579874034</v>
      </c>
      <c r="AN11" s="22">
        <f>SUM(AN9:AN10)</f>
        <v>926757.36</v>
      </c>
      <c r="AO11" s="21">
        <f>AN11/$AN$65</f>
        <v>0.14193772908699637</v>
      </c>
      <c r="AP11" s="22">
        <f>SUM(AP9:AP10)</f>
        <v>779434.25</v>
      </c>
      <c r="AQ11" s="6">
        <f>AP11/$AP$65</f>
        <v>0.12246422943894807</v>
      </c>
      <c r="AR11" s="22">
        <f>SUM(AR9:AR10)</f>
        <v>879713.74</v>
      </c>
      <c r="AS11" s="21">
        <f>AR11/$AR$65</f>
        <v>0.1483413573141584</v>
      </c>
      <c r="AT11" s="22">
        <f>SUM(AT9:AT10)</f>
        <v>938708.22</v>
      </c>
      <c r="AU11" s="6">
        <f>AT11/$AT$65</f>
        <v>0.14666550045673318</v>
      </c>
      <c r="AV11" s="22">
        <f>SUM(AV9:AV10)</f>
        <v>844914.61</v>
      </c>
      <c r="AW11" s="6">
        <f>AV11/$AV$65</f>
        <v>0.15772682121980119</v>
      </c>
      <c r="AX11" s="22">
        <f>SUM(AX9:AX10)</f>
        <v>666876.36</v>
      </c>
      <c r="AY11" s="6">
        <f>AX11/$AX$65</f>
        <v>0.11548535864153275</v>
      </c>
      <c r="AZ11" s="22">
        <f>SUM(AZ9:AZ10)</f>
        <v>577158.16</v>
      </c>
      <c r="BA11" s="6">
        <f>AZ11/$AZ$65</f>
        <v>9.6704951087439553E-2</v>
      </c>
      <c r="BB11" s="22">
        <f>SUM(BB9:BB10)</f>
        <v>690714.22</v>
      </c>
      <c r="BC11" s="6">
        <f>BB11/$BB$65</f>
        <v>0.12207330590933238</v>
      </c>
    </row>
    <row r="12" spans="1:55" x14ac:dyDescent="0.15">
      <c r="A12" s="12"/>
      <c r="B12" s="12"/>
      <c r="C12" s="43"/>
      <c r="E12" s="35"/>
      <c r="G12" s="35"/>
      <c r="I12" s="35"/>
      <c r="J12" s="49"/>
      <c r="K12" s="35"/>
      <c r="N12" s="13"/>
      <c r="Q12" s="35"/>
      <c r="S12" s="35"/>
      <c r="T12" s="13"/>
      <c r="U12" s="35"/>
      <c r="V12" s="23"/>
      <c r="W12" s="15"/>
      <c r="AA12" s="15"/>
      <c r="AB12" s="23"/>
      <c r="AC12" s="15"/>
      <c r="AD12" s="23"/>
      <c r="AF12" s="23"/>
      <c r="AG12" s="51"/>
      <c r="AI12" s="51"/>
      <c r="AJ12" s="23"/>
      <c r="AK12" s="51"/>
      <c r="AL12" s="23"/>
      <c r="AM12" s="51"/>
      <c r="AN12" s="12"/>
      <c r="AO12" s="15"/>
      <c r="AR12" s="12"/>
      <c r="AS12" s="15"/>
      <c r="AT12" s="17"/>
      <c r="AV12" s="17"/>
      <c r="AX12" s="17"/>
      <c r="AZ12" s="17"/>
      <c r="BA12" s="16"/>
      <c r="BB12" s="17"/>
    </row>
    <row r="13" spans="1:55" ht="21" x14ac:dyDescent="0.15">
      <c r="A13" s="12" t="s">
        <v>10</v>
      </c>
      <c r="B13" s="12" t="s">
        <v>11</v>
      </c>
      <c r="C13" s="43" t="s">
        <v>12</v>
      </c>
      <c r="D13" s="27">
        <v>0</v>
      </c>
      <c r="E13" s="35">
        <f t="shared" si="0"/>
        <v>0</v>
      </c>
      <c r="F13" s="27">
        <v>0</v>
      </c>
      <c r="G13" s="35">
        <f t="shared" si="1"/>
        <v>0</v>
      </c>
      <c r="H13" s="27">
        <v>0</v>
      </c>
      <c r="I13" s="35">
        <f t="shared" si="2"/>
        <v>0</v>
      </c>
      <c r="J13" s="49">
        <v>0</v>
      </c>
      <c r="K13" s="35">
        <f t="shared" si="3"/>
        <v>0</v>
      </c>
      <c r="L13" s="27">
        <v>0</v>
      </c>
      <c r="M13" s="36">
        <f t="shared" si="4"/>
        <v>0</v>
      </c>
      <c r="N13" s="13">
        <v>0</v>
      </c>
      <c r="O13" s="36">
        <f t="shared" si="5"/>
        <v>0</v>
      </c>
      <c r="P13" s="14">
        <v>0</v>
      </c>
      <c r="Q13" s="35">
        <f t="shared" si="6"/>
        <v>0</v>
      </c>
      <c r="R13" s="50">
        <v>0</v>
      </c>
      <c r="S13" s="35">
        <f>R13/$R$65</f>
        <v>0</v>
      </c>
      <c r="T13" s="54">
        <v>0</v>
      </c>
      <c r="U13" s="35">
        <f t="shared" si="7"/>
        <v>0</v>
      </c>
      <c r="V13" s="14">
        <v>0</v>
      </c>
      <c r="W13" s="15">
        <f>V13/$V$65</f>
        <v>0</v>
      </c>
      <c r="X13" s="14">
        <v>0</v>
      </c>
      <c r="Y13" s="16">
        <f>X13/$X$65</f>
        <v>0</v>
      </c>
      <c r="Z13" s="49">
        <v>0</v>
      </c>
      <c r="AA13" s="15">
        <f>Z13/$Z$65</f>
        <v>0</v>
      </c>
      <c r="AB13" s="49">
        <v>0</v>
      </c>
      <c r="AC13" s="15">
        <f>AB13/$AB$65</f>
        <v>0</v>
      </c>
      <c r="AD13" s="14">
        <v>0</v>
      </c>
      <c r="AE13" s="16">
        <f>AD13/$AD$65</f>
        <v>0</v>
      </c>
      <c r="AF13" s="23">
        <v>0</v>
      </c>
      <c r="AG13" s="51">
        <f>AF13/$AF$65</f>
        <v>0</v>
      </c>
      <c r="AH13" s="49">
        <v>0</v>
      </c>
      <c r="AI13" s="51">
        <f>AH13/$AH$65</f>
        <v>0</v>
      </c>
      <c r="AJ13" s="49">
        <v>0</v>
      </c>
      <c r="AK13" s="51">
        <f>AJ13/$AJ$65</f>
        <v>0</v>
      </c>
      <c r="AL13" s="49">
        <v>0</v>
      </c>
      <c r="AM13" s="51">
        <f>AL13/$AL$65</f>
        <v>0</v>
      </c>
      <c r="AN13" s="17">
        <v>0</v>
      </c>
      <c r="AO13" s="15">
        <f>AN13/$AN$65</f>
        <v>0</v>
      </c>
      <c r="AP13" s="17">
        <v>0</v>
      </c>
      <c r="AQ13" s="16">
        <f>AP13/$AP$65</f>
        <v>0</v>
      </c>
      <c r="AR13" s="17">
        <v>0</v>
      </c>
      <c r="AS13" s="15">
        <f>AR13/$AR$65</f>
        <v>0</v>
      </c>
      <c r="AT13" s="17">
        <v>0</v>
      </c>
      <c r="AU13" s="16">
        <f>AT13/$AT$65</f>
        <v>0</v>
      </c>
      <c r="AV13" s="17">
        <v>0</v>
      </c>
      <c r="AW13" s="16">
        <f>AV13/$AV$65</f>
        <v>0</v>
      </c>
      <c r="AX13" s="17">
        <v>146297.29999999999</v>
      </c>
      <c r="AY13" s="16">
        <f>AX13/$AX$65</f>
        <v>2.5334825422193567E-2</v>
      </c>
      <c r="AZ13" s="17">
        <v>53702.7</v>
      </c>
      <c r="BA13" s="16">
        <f>AZ13/$AZ$65</f>
        <v>8.9980829115600472E-3</v>
      </c>
      <c r="BB13" s="17">
        <v>100000</v>
      </c>
      <c r="BC13" s="16">
        <f>BB13/$BB$65</f>
        <v>1.7673489610411146E-2</v>
      </c>
    </row>
    <row r="14" spans="1:55" x14ac:dyDescent="0.15">
      <c r="A14" s="12" t="s">
        <v>13</v>
      </c>
      <c r="B14" s="12" t="s">
        <v>11</v>
      </c>
      <c r="C14" s="43" t="s">
        <v>14</v>
      </c>
      <c r="D14" s="27">
        <v>0</v>
      </c>
      <c r="E14" s="35">
        <f t="shared" si="0"/>
        <v>0</v>
      </c>
      <c r="F14" s="13">
        <v>0</v>
      </c>
      <c r="G14" s="35">
        <f t="shared" si="1"/>
        <v>0</v>
      </c>
      <c r="H14" s="13">
        <v>0</v>
      </c>
      <c r="I14" s="35">
        <f t="shared" si="2"/>
        <v>0</v>
      </c>
      <c r="J14" s="13">
        <v>0</v>
      </c>
      <c r="K14" s="35">
        <f t="shared" si="3"/>
        <v>0</v>
      </c>
      <c r="L14" s="27">
        <v>0</v>
      </c>
      <c r="M14" s="36">
        <f t="shared" si="4"/>
        <v>0</v>
      </c>
      <c r="N14" s="13">
        <v>0</v>
      </c>
      <c r="O14" s="36">
        <f t="shared" si="5"/>
        <v>0</v>
      </c>
      <c r="P14" s="14">
        <v>0</v>
      </c>
      <c r="Q14" s="35">
        <f t="shared" si="6"/>
        <v>0</v>
      </c>
      <c r="R14" s="50">
        <v>0</v>
      </c>
      <c r="S14" s="35">
        <f>R14/$R$65</f>
        <v>0</v>
      </c>
      <c r="T14" s="54">
        <v>0</v>
      </c>
      <c r="U14" s="35">
        <f t="shared" si="7"/>
        <v>0</v>
      </c>
      <c r="V14" s="14">
        <v>0</v>
      </c>
      <c r="W14" s="15">
        <f>V14/$V$65</f>
        <v>0</v>
      </c>
      <c r="X14" s="14">
        <v>0</v>
      </c>
      <c r="Y14" s="16">
        <f>X14/$X$65</f>
        <v>0</v>
      </c>
      <c r="Z14" s="49">
        <v>0</v>
      </c>
      <c r="AA14" s="15">
        <f>Z14/$Z$65</f>
        <v>0</v>
      </c>
      <c r="AB14" s="49">
        <v>0</v>
      </c>
      <c r="AC14" s="15">
        <f>AB14/$AB$65</f>
        <v>0</v>
      </c>
      <c r="AD14" s="14">
        <v>0</v>
      </c>
      <c r="AE14" s="16">
        <f>AD14/$AD$65</f>
        <v>0</v>
      </c>
      <c r="AF14" s="23">
        <v>0</v>
      </c>
      <c r="AG14" s="51">
        <f>AF14/$AF$65</f>
        <v>0</v>
      </c>
      <c r="AH14" s="49">
        <v>0</v>
      </c>
      <c r="AI14" s="51">
        <f>AH14/$AH$65</f>
        <v>0</v>
      </c>
      <c r="AJ14" s="49">
        <v>0</v>
      </c>
      <c r="AK14" s="51">
        <f>AJ14/$AJ$65</f>
        <v>0</v>
      </c>
      <c r="AL14" s="49">
        <v>0</v>
      </c>
      <c r="AM14" s="51">
        <f>AL14/$AL$65</f>
        <v>0</v>
      </c>
      <c r="AN14" s="17">
        <v>0</v>
      </c>
      <c r="AO14" s="15">
        <f>AN14/$AN$65</f>
        <v>0</v>
      </c>
      <c r="AP14" s="17">
        <v>0</v>
      </c>
      <c r="AQ14" s="16">
        <f>AP14/$AP$65</f>
        <v>0</v>
      </c>
      <c r="AR14" s="17">
        <v>0</v>
      </c>
      <c r="AS14" s="15">
        <f>AR14/$AR$65</f>
        <v>0</v>
      </c>
      <c r="AT14" s="17">
        <v>0</v>
      </c>
      <c r="AU14" s="16">
        <f>AT14/$AT$65</f>
        <v>0</v>
      </c>
      <c r="AV14" s="17">
        <v>0</v>
      </c>
      <c r="AW14" s="16">
        <f>AV14/$AV$65</f>
        <v>0</v>
      </c>
      <c r="AX14" s="17">
        <v>0</v>
      </c>
      <c r="AY14" s="16">
        <f>AX14/$AX$65</f>
        <v>0</v>
      </c>
      <c r="AZ14" s="17">
        <v>6771.42</v>
      </c>
      <c r="BA14" s="16">
        <f>AZ14/$AZ$65</f>
        <v>1.1345760751134662E-3</v>
      </c>
      <c r="BB14" s="17">
        <v>93228.58</v>
      </c>
      <c r="BC14" s="16">
        <f>BB14/$BB$65</f>
        <v>1.6476743400233845E-2</v>
      </c>
    </row>
    <row r="15" spans="1:55" x14ac:dyDescent="0.15">
      <c r="A15" s="12" t="s">
        <v>15</v>
      </c>
      <c r="B15" s="12" t="s">
        <v>11</v>
      </c>
      <c r="C15" s="43" t="s">
        <v>16</v>
      </c>
      <c r="D15" s="27">
        <v>0</v>
      </c>
      <c r="E15" s="35">
        <f t="shared" si="0"/>
        <v>0</v>
      </c>
      <c r="F15" s="13">
        <v>0</v>
      </c>
      <c r="G15" s="35">
        <f t="shared" si="1"/>
        <v>0</v>
      </c>
      <c r="H15" s="13">
        <v>0</v>
      </c>
      <c r="I15" s="35">
        <f t="shared" si="2"/>
        <v>0</v>
      </c>
      <c r="J15" s="27">
        <v>0</v>
      </c>
      <c r="K15" s="35">
        <f t="shared" si="3"/>
        <v>0</v>
      </c>
      <c r="L15" s="27">
        <v>0</v>
      </c>
      <c r="M15" s="36">
        <f t="shared" si="4"/>
        <v>0</v>
      </c>
      <c r="N15" s="13">
        <v>0</v>
      </c>
      <c r="O15" s="36">
        <f t="shared" si="5"/>
        <v>0</v>
      </c>
      <c r="P15" s="14">
        <v>0</v>
      </c>
      <c r="Q15" s="35">
        <f t="shared" si="6"/>
        <v>0</v>
      </c>
      <c r="R15" s="50">
        <v>0</v>
      </c>
      <c r="S15" s="35">
        <f>R15/$R$65</f>
        <v>0</v>
      </c>
      <c r="T15" s="54">
        <v>5000</v>
      </c>
      <c r="U15" s="35">
        <f t="shared" si="7"/>
        <v>6.6592729026000014E-4</v>
      </c>
      <c r="V15" s="14">
        <v>87500</v>
      </c>
      <c r="W15" s="15">
        <f>V15/$V$65</f>
        <v>1.366795814760622E-2</v>
      </c>
      <c r="X15" s="14">
        <v>0</v>
      </c>
      <c r="Y15" s="16">
        <f>X15/$X$65</f>
        <v>0</v>
      </c>
      <c r="Z15" s="49">
        <v>0</v>
      </c>
      <c r="AA15" s="15">
        <f>Z15/$Z$65</f>
        <v>0</v>
      </c>
      <c r="AB15" s="49">
        <v>0</v>
      </c>
      <c r="AC15" s="15">
        <f>AB15/$AB$65</f>
        <v>0</v>
      </c>
      <c r="AD15" s="14">
        <v>0</v>
      </c>
      <c r="AE15" s="16">
        <f>AD15/$AD$65</f>
        <v>0</v>
      </c>
      <c r="AF15" s="23">
        <v>0</v>
      </c>
      <c r="AG15" s="51">
        <f>AF15/$AF$65</f>
        <v>0</v>
      </c>
      <c r="AH15" s="49">
        <v>0</v>
      </c>
      <c r="AI15" s="51">
        <f>AH15/$AH$65</f>
        <v>0</v>
      </c>
      <c r="AJ15" s="49">
        <v>0</v>
      </c>
      <c r="AK15" s="51">
        <f>AJ15/$AJ$65</f>
        <v>0</v>
      </c>
      <c r="AL15" s="49">
        <v>0</v>
      </c>
      <c r="AM15" s="51">
        <f>AL15/$AL$65</f>
        <v>0</v>
      </c>
      <c r="AN15" s="17">
        <v>0</v>
      </c>
      <c r="AO15" s="15">
        <f>AN15/$AN$65</f>
        <v>0</v>
      </c>
      <c r="AP15" s="17">
        <v>0</v>
      </c>
      <c r="AQ15" s="16">
        <f>AP15/$AP$65</f>
        <v>0</v>
      </c>
      <c r="AR15" s="17">
        <v>57766.57</v>
      </c>
      <c r="AS15" s="15">
        <f>AR15/$AR$65</f>
        <v>9.7408634326699769E-3</v>
      </c>
      <c r="AT15" s="17">
        <v>33642.03</v>
      </c>
      <c r="AU15" s="16">
        <f>AT15/$AT$65</f>
        <v>5.2562927022524967E-3</v>
      </c>
      <c r="AV15" s="17">
        <v>0</v>
      </c>
      <c r="AW15" s="16">
        <f>AV15/$AV$65</f>
        <v>0</v>
      </c>
      <c r="AX15" s="17">
        <v>5000</v>
      </c>
      <c r="AY15" s="16">
        <f>AX15/$AX$65</f>
        <v>8.6586783974118347E-4</v>
      </c>
      <c r="AZ15" s="17">
        <v>47121.45</v>
      </c>
      <c r="BA15" s="16">
        <f>AZ15/$AZ$65</f>
        <v>7.8953705123379486E-3</v>
      </c>
      <c r="BB15" s="17">
        <v>133227.6</v>
      </c>
      <c r="BC15" s="16">
        <f>BB15/$BB$65</f>
        <v>2.3545966044200121E-2</v>
      </c>
    </row>
    <row r="16" spans="1:55" s="2" customFormat="1" x14ac:dyDescent="0.15">
      <c r="A16" s="18"/>
      <c r="B16" s="18"/>
      <c r="C16" s="44" t="s">
        <v>72</v>
      </c>
      <c r="D16" s="20">
        <f>SUM(D13:D15)</f>
        <v>0</v>
      </c>
      <c r="E16" s="37">
        <f t="shared" si="0"/>
        <v>0</v>
      </c>
      <c r="F16" s="19">
        <f>SUM(F13:F15)</f>
        <v>0</v>
      </c>
      <c r="G16" s="37">
        <f t="shared" si="1"/>
        <v>0</v>
      </c>
      <c r="H16" s="19">
        <f>SUM(H13:H15)</f>
        <v>0</v>
      </c>
      <c r="I16" s="37">
        <f t="shared" si="2"/>
        <v>0</v>
      </c>
      <c r="J16" s="20">
        <f>SUM(J13:J15)</f>
        <v>0</v>
      </c>
      <c r="K16" s="37">
        <f t="shared" si="3"/>
        <v>0</v>
      </c>
      <c r="L16" s="20">
        <f>SUM(L13:L15)</f>
        <v>0</v>
      </c>
      <c r="M16" s="47">
        <f t="shared" si="4"/>
        <v>0</v>
      </c>
      <c r="N16" s="48">
        <v>0</v>
      </c>
      <c r="O16" s="47">
        <f t="shared" si="5"/>
        <v>0</v>
      </c>
      <c r="P16" s="20">
        <f>SUM(P13:P15)</f>
        <v>0</v>
      </c>
      <c r="Q16" s="37">
        <f t="shared" si="6"/>
        <v>0</v>
      </c>
      <c r="R16" s="20">
        <f>SUM(R13:R15)</f>
        <v>0</v>
      </c>
      <c r="S16" s="37">
        <f>R16/$R$65</f>
        <v>0</v>
      </c>
      <c r="T16" s="19">
        <f>SUM(T13:T15)</f>
        <v>5000</v>
      </c>
      <c r="U16" s="37">
        <f t="shared" si="7"/>
        <v>6.6592729026000014E-4</v>
      </c>
      <c r="V16" s="20">
        <f>SUM(V13:V15)</f>
        <v>87500</v>
      </c>
      <c r="W16" s="21">
        <f>V16/$V$65</f>
        <v>1.366795814760622E-2</v>
      </c>
      <c r="X16" s="24">
        <f>SUM(X13:X15)</f>
        <v>0</v>
      </c>
      <c r="Y16" s="6">
        <f>X16/$X$65</f>
        <v>0</v>
      </c>
      <c r="Z16" s="20">
        <f>SUM(Z13:Z15)</f>
        <v>0</v>
      </c>
      <c r="AA16" s="21">
        <f>Z16/$Z$65</f>
        <v>0</v>
      </c>
      <c r="AB16" s="20">
        <f>SUM(AB13:AB15)</f>
        <v>0</v>
      </c>
      <c r="AC16" s="21">
        <f>AB16/$AB$65</f>
        <v>0</v>
      </c>
      <c r="AD16" s="20">
        <f>SUM(AD13:AD15)</f>
        <v>0</v>
      </c>
      <c r="AE16" s="6">
        <f>AD16/$AD$65</f>
        <v>0</v>
      </c>
      <c r="AF16" s="20">
        <f>SUM(AF13:AF15)</f>
        <v>0</v>
      </c>
      <c r="AG16" s="53">
        <f>AF16/$AF$65</f>
        <v>0</v>
      </c>
      <c r="AH16" s="20">
        <f>SUM(AH13:AH15)</f>
        <v>0</v>
      </c>
      <c r="AI16" s="53">
        <f>AH16/$AH$65</f>
        <v>0</v>
      </c>
      <c r="AJ16" s="20">
        <f>SUM(AJ13:AJ15)</f>
        <v>0</v>
      </c>
      <c r="AK16" s="53">
        <f>AJ16/$AJ$65</f>
        <v>0</v>
      </c>
      <c r="AL16" s="20">
        <f>SUM(AL13:AL15)</f>
        <v>0</v>
      </c>
      <c r="AM16" s="53">
        <f>AL16/$AL$65</f>
        <v>0</v>
      </c>
      <c r="AN16" s="22">
        <f>SUM(AN13:AN15)</f>
        <v>0</v>
      </c>
      <c r="AO16" s="21">
        <f>AN16/$AN$65</f>
        <v>0</v>
      </c>
      <c r="AP16" s="22">
        <f>SUM(AP13:AP15)</f>
        <v>0</v>
      </c>
      <c r="AQ16" s="6">
        <f>AP16/$AP$65</f>
        <v>0</v>
      </c>
      <c r="AR16" s="22">
        <f>SUM(AR13:AR15)</f>
        <v>57766.57</v>
      </c>
      <c r="AS16" s="21">
        <f>AR16/$AR$65</f>
        <v>9.7408634326699769E-3</v>
      </c>
      <c r="AT16" s="22">
        <f>SUM(AT13:AT15)</f>
        <v>33642.03</v>
      </c>
      <c r="AU16" s="6">
        <f>AT16/$AT$65</f>
        <v>5.2562927022524967E-3</v>
      </c>
      <c r="AV16" s="22">
        <f>SUM(AV13:AV15)</f>
        <v>0</v>
      </c>
      <c r="AW16" s="6">
        <f>AV16/$AV$65</f>
        <v>0</v>
      </c>
      <c r="AX16" s="22">
        <f>SUM(AX13:AX15)</f>
        <v>151297.29999999999</v>
      </c>
      <c r="AY16" s="6">
        <f>AX16/$AX$65</f>
        <v>2.6200693261934749E-2</v>
      </c>
      <c r="AZ16" s="22">
        <f>SUM(AZ13:AZ15)</f>
        <v>107595.56999999999</v>
      </c>
      <c r="BA16" s="6">
        <f>AZ16/$AZ$65</f>
        <v>1.8028029499011462E-2</v>
      </c>
      <c r="BB16" s="22">
        <f>SUM(BB13:BB15)</f>
        <v>326456.18000000005</v>
      </c>
      <c r="BC16" s="6">
        <f>BB16/$BB$65</f>
        <v>5.7696199054845118E-2</v>
      </c>
    </row>
    <row r="17" spans="1:55" x14ac:dyDescent="0.15">
      <c r="A17" s="12"/>
      <c r="B17" s="12"/>
      <c r="C17" s="43"/>
      <c r="E17" s="35"/>
      <c r="F17" s="13"/>
      <c r="G17" s="35"/>
      <c r="H17" s="13"/>
      <c r="I17" s="35"/>
      <c r="K17" s="35"/>
      <c r="N17" s="13"/>
      <c r="Q17" s="35"/>
      <c r="S17" s="35"/>
      <c r="T17" s="13"/>
      <c r="U17" s="35"/>
      <c r="V17" s="23"/>
      <c r="W17" s="15"/>
      <c r="X17" s="23"/>
      <c r="AA17" s="15"/>
      <c r="AB17" s="23"/>
      <c r="AC17" s="15"/>
      <c r="AD17" s="23"/>
      <c r="AF17" s="23"/>
      <c r="AG17" s="51"/>
      <c r="AI17" s="51"/>
      <c r="AJ17" s="23"/>
      <c r="AK17" s="51"/>
      <c r="AL17" s="23"/>
      <c r="AM17" s="51"/>
      <c r="AN17" s="12"/>
      <c r="AO17" s="15"/>
      <c r="AR17" s="12"/>
      <c r="AS17" s="15"/>
      <c r="AT17" s="17"/>
      <c r="AV17" s="17"/>
      <c r="AX17" s="17"/>
      <c r="AZ17" s="17"/>
      <c r="BA17" s="16"/>
      <c r="BB17" s="17"/>
    </row>
    <row r="18" spans="1:55" x14ac:dyDescent="0.15">
      <c r="A18" s="25">
        <v>12</v>
      </c>
      <c r="B18" s="1" t="s">
        <v>18</v>
      </c>
      <c r="C18" s="55" t="s">
        <v>84</v>
      </c>
      <c r="D18" s="27">
        <v>0</v>
      </c>
      <c r="E18" s="35">
        <f t="shared" si="0"/>
        <v>0</v>
      </c>
      <c r="F18" s="56">
        <v>0</v>
      </c>
      <c r="G18" s="35">
        <f t="shared" si="1"/>
        <v>0</v>
      </c>
      <c r="H18" s="56">
        <v>0</v>
      </c>
      <c r="I18" s="35">
        <f t="shared" si="2"/>
        <v>0</v>
      </c>
      <c r="J18" s="27">
        <v>0</v>
      </c>
      <c r="K18" s="35">
        <f t="shared" si="3"/>
        <v>0</v>
      </c>
      <c r="L18" s="56">
        <v>0</v>
      </c>
      <c r="M18" s="36">
        <f t="shared" si="4"/>
        <v>0</v>
      </c>
      <c r="N18" s="13">
        <v>0</v>
      </c>
      <c r="O18" s="36">
        <f t="shared" si="5"/>
        <v>0</v>
      </c>
      <c r="P18" s="14">
        <v>0</v>
      </c>
      <c r="Q18" s="35">
        <f t="shared" si="6"/>
        <v>0</v>
      </c>
      <c r="R18" s="50">
        <v>0</v>
      </c>
      <c r="S18" s="35">
        <f t="shared" ref="S18:S26" si="8">R18/$R$65</f>
        <v>0</v>
      </c>
      <c r="T18" s="54">
        <v>0</v>
      </c>
      <c r="U18" s="35">
        <f t="shared" si="7"/>
        <v>0</v>
      </c>
      <c r="V18" s="14">
        <v>0</v>
      </c>
      <c r="W18" s="15">
        <f>V18/$V$65</f>
        <v>0</v>
      </c>
      <c r="X18" s="14">
        <v>0</v>
      </c>
      <c r="Y18" s="16">
        <f>X18/$X$65</f>
        <v>0</v>
      </c>
      <c r="Z18" s="49">
        <v>0</v>
      </c>
      <c r="AA18" s="15">
        <f>Z18/$Z$65</f>
        <v>0</v>
      </c>
      <c r="AB18" s="49">
        <v>0</v>
      </c>
      <c r="AC18" s="15">
        <f>AB18/$AB$65</f>
        <v>0</v>
      </c>
      <c r="AD18" s="14">
        <v>0</v>
      </c>
      <c r="AE18" s="16">
        <f>AD18/$AD$65</f>
        <v>0</v>
      </c>
      <c r="AF18" s="56">
        <v>0</v>
      </c>
      <c r="AG18" s="51">
        <f>AF18/$AF$65</f>
        <v>0</v>
      </c>
      <c r="AH18" s="49">
        <v>0</v>
      </c>
      <c r="AI18" s="51">
        <f>AH18/$AH$65</f>
        <v>0</v>
      </c>
      <c r="AJ18" s="49">
        <v>0</v>
      </c>
      <c r="AK18" s="51">
        <f>AJ18/$AJ$65</f>
        <v>0</v>
      </c>
      <c r="AL18" s="49">
        <v>476644.9</v>
      </c>
      <c r="AM18" s="51">
        <f>AL18/$AL$65</f>
        <v>7.4226179978842746E-2</v>
      </c>
      <c r="AN18" s="12"/>
      <c r="AO18" s="15"/>
      <c r="AR18" s="12"/>
      <c r="AS18" s="15"/>
      <c r="AT18" s="17"/>
      <c r="AV18" s="17"/>
      <c r="AX18" s="17"/>
      <c r="AZ18" s="17"/>
      <c r="BA18" s="16"/>
      <c r="BB18" s="17"/>
    </row>
    <row r="19" spans="1:55" x14ac:dyDescent="0.15">
      <c r="A19" s="12" t="s">
        <v>17</v>
      </c>
      <c r="B19" s="12" t="s">
        <v>18</v>
      </c>
      <c r="C19" s="57" t="s">
        <v>19</v>
      </c>
      <c r="D19" s="27">
        <v>0</v>
      </c>
      <c r="E19" s="35">
        <f t="shared" si="0"/>
        <v>0</v>
      </c>
      <c r="F19" s="58">
        <v>0</v>
      </c>
      <c r="G19" s="35">
        <f t="shared" si="1"/>
        <v>0</v>
      </c>
      <c r="H19" s="58">
        <v>0</v>
      </c>
      <c r="I19" s="35">
        <f t="shared" si="2"/>
        <v>0</v>
      </c>
      <c r="J19" s="27">
        <v>0</v>
      </c>
      <c r="K19" s="35">
        <f t="shared" si="3"/>
        <v>0</v>
      </c>
      <c r="L19" s="58">
        <v>0</v>
      </c>
      <c r="M19" s="36">
        <f t="shared" si="4"/>
        <v>0</v>
      </c>
      <c r="N19" s="13">
        <v>0</v>
      </c>
      <c r="O19" s="36">
        <f t="shared" si="5"/>
        <v>0</v>
      </c>
      <c r="P19" s="14">
        <v>0</v>
      </c>
      <c r="Q19" s="35">
        <f t="shared" si="6"/>
        <v>0</v>
      </c>
      <c r="R19" s="50">
        <v>0</v>
      </c>
      <c r="S19" s="35">
        <f t="shared" si="8"/>
        <v>0</v>
      </c>
      <c r="T19" s="54">
        <v>179400</v>
      </c>
      <c r="U19" s="35">
        <f t="shared" si="7"/>
        <v>2.3893471174528808E-2</v>
      </c>
      <c r="V19" s="14">
        <v>1128916.4099999999</v>
      </c>
      <c r="W19" s="15">
        <f>V19/$V$65</f>
        <v>0.17634265421743844</v>
      </c>
      <c r="X19" s="14">
        <v>14388.58</v>
      </c>
      <c r="Y19" s="16">
        <f>X19/$X$65</f>
        <v>2.7517859112710656E-3</v>
      </c>
      <c r="Z19" s="49">
        <v>732744.86</v>
      </c>
      <c r="AA19" s="15">
        <f>Z19/$Z$65</f>
        <v>0.13958307182158997</v>
      </c>
      <c r="AB19" s="49">
        <v>957929.09</v>
      </c>
      <c r="AC19" s="15">
        <f>AB19/$AB$65</f>
        <v>0.18296679986114045</v>
      </c>
      <c r="AD19" s="14">
        <v>481800</v>
      </c>
      <c r="AE19" s="16">
        <f>AD19/$AD$65</f>
        <v>0.10525088310908573</v>
      </c>
      <c r="AF19" s="49">
        <v>180800</v>
      </c>
      <c r="AG19" s="51">
        <f>AF19/$AF$65</f>
        <v>2.9608931133176631E-2</v>
      </c>
      <c r="AH19" s="49">
        <v>870435</v>
      </c>
      <c r="AI19" s="51">
        <f>AH19/$AH$65</f>
        <v>0.14229418749099396</v>
      </c>
      <c r="AJ19" s="49">
        <v>617007</v>
      </c>
      <c r="AK19" s="51">
        <f>AJ19/$AJ$65</f>
        <v>7.768880585366246E-2</v>
      </c>
      <c r="AL19" s="49">
        <v>186516</v>
      </c>
      <c r="AM19" s="51">
        <f>AL19/$AL$65</f>
        <v>2.904545959672249E-2</v>
      </c>
      <c r="AN19" s="17">
        <v>1697063</v>
      </c>
      <c r="AO19" s="15">
        <f>AN19/$AN$65</f>
        <v>0.25991406028603359</v>
      </c>
      <c r="AP19" s="17">
        <v>467944</v>
      </c>
      <c r="AQ19" s="16">
        <f>AP19/$AP$65</f>
        <v>7.3523073152840165E-2</v>
      </c>
      <c r="AR19" s="17">
        <v>460348.47</v>
      </c>
      <c r="AS19" s="15">
        <f>AR19/$AR$65</f>
        <v>7.762606603972802E-2</v>
      </c>
      <c r="AT19" s="17">
        <v>87305.61</v>
      </c>
      <c r="AU19" s="16">
        <f>AT19/$AT$65</f>
        <v>1.3640789236223338E-2</v>
      </c>
      <c r="AV19" s="17">
        <v>198497</v>
      </c>
      <c r="AW19" s="16">
        <f>AV19/$AV$65</f>
        <v>3.7054988114913617E-2</v>
      </c>
      <c r="AX19" s="17">
        <v>147962</v>
      </c>
      <c r="AY19" s="16">
        <f>AX19/$AX$65</f>
        <v>2.5623107460756998E-2</v>
      </c>
      <c r="AZ19" s="17">
        <v>455832</v>
      </c>
      <c r="BA19" s="16">
        <f>AZ19/$AZ$65</f>
        <v>7.6376311242120784E-2</v>
      </c>
      <c r="BB19" s="17">
        <v>381485</v>
      </c>
      <c r="BC19" s="16">
        <f>BB19/$BB$65</f>
        <v>6.7421711840276954E-2</v>
      </c>
    </row>
    <row r="20" spans="1:55" ht="21" x14ac:dyDescent="0.15">
      <c r="A20" s="12" t="s">
        <v>94</v>
      </c>
      <c r="B20" s="12" t="s">
        <v>18</v>
      </c>
      <c r="C20" s="57" t="s">
        <v>95</v>
      </c>
      <c r="D20" s="14">
        <v>209831.25</v>
      </c>
      <c r="E20" s="35">
        <f t="shared" si="0"/>
        <v>3.5862851196966077E-2</v>
      </c>
      <c r="F20" s="58">
        <v>0</v>
      </c>
      <c r="G20" s="35">
        <f t="shared" si="1"/>
        <v>0</v>
      </c>
      <c r="H20" s="49">
        <v>1385795.31</v>
      </c>
      <c r="I20" s="35">
        <f t="shared" si="2"/>
        <v>0.19821058573490238</v>
      </c>
      <c r="J20" s="27">
        <v>0</v>
      </c>
      <c r="K20" s="35">
        <f t="shared" si="3"/>
        <v>0</v>
      </c>
      <c r="L20" s="14">
        <v>344191.12</v>
      </c>
      <c r="M20" s="36">
        <f t="shared" si="4"/>
        <v>6.3164013337434682E-2</v>
      </c>
      <c r="N20" s="13">
        <v>0</v>
      </c>
      <c r="O20" s="36">
        <f t="shared" si="5"/>
        <v>0</v>
      </c>
      <c r="P20" s="14">
        <v>596888.52</v>
      </c>
      <c r="Q20" s="35">
        <f t="shared" si="6"/>
        <v>8.3216793540513798E-2</v>
      </c>
      <c r="R20" s="50">
        <v>1065128.24</v>
      </c>
      <c r="S20" s="35">
        <f t="shared" si="8"/>
        <v>0.18082409928732188</v>
      </c>
      <c r="T20" s="54">
        <v>453266.45</v>
      </c>
      <c r="U20" s="35">
        <f t="shared" si="7"/>
        <v>6.0368499762853974E-2</v>
      </c>
      <c r="W20" s="15"/>
      <c r="Z20" s="49"/>
      <c r="AA20" s="15"/>
      <c r="AB20" s="49"/>
      <c r="AC20" s="15"/>
      <c r="AF20" s="49"/>
      <c r="AG20" s="51"/>
      <c r="AH20" s="49"/>
      <c r="AI20" s="51"/>
      <c r="AJ20" s="49"/>
      <c r="AK20" s="51"/>
      <c r="AL20" s="49"/>
      <c r="AM20" s="51"/>
      <c r="AN20" s="17"/>
      <c r="AO20" s="15"/>
      <c r="AP20" s="17"/>
      <c r="AR20" s="17"/>
      <c r="AS20" s="15"/>
      <c r="AT20" s="17"/>
      <c r="AV20" s="17"/>
      <c r="AX20" s="17"/>
      <c r="AZ20" s="17"/>
      <c r="BA20" s="16"/>
      <c r="BB20" s="17"/>
    </row>
    <row r="21" spans="1:55" x14ac:dyDescent="0.15">
      <c r="A21" s="12" t="s">
        <v>20</v>
      </c>
      <c r="B21" s="12" t="s">
        <v>18</v>
      </c>
      <c r="C21" s="43" t="s">
        <v>21</v>
      </c>
      <c r="D21" s="14">
        <v>30121.19</v>
      </c>
      <c r="E21" s="35">
        <f t="shared" si="0"/>
        <v>5.148097601503792E-3</v>
      </c>
      <c r="F21" s="13">
        <v>0</v>
      </c>
      <c r="G21" s="35">
        <f t="shared" si="1"/>
        <v>0</v>
      </c>
      <c r="H21" s="49">
        <v>68022.81</v>
      </c>
      <c r="I21" s="35">
        <f t="shared" si="2"/>
        <v>9.7293163832644046E-3</v>
      </c>
      <c r="J21" s="27">
        <v>0</v>
      </c>
      <c r="K21" s="35">
        <f t="shared" si="3"/>
        <v>0</v>
      </c>
      <c r="L21" s="14">
        <v>25015.15</v>
      </c>
      <c r="M21" s="36">
        <f t="shared" si="4"/>
        <v>4.5906392594844666E-3</v>
      </c>
      <c r="N21" s="13">
        <v>0</v>
      </c>
      <c r="O21" s="36">
        <f t="shared" si="5"/>
        <v>0</v>
      </c>
      <c r="P21" s="14">
        <v>138932.94</v>
      </c>
      <c r="Q21" s="35">
        <f t="shared" si="6"/>
        <v>1.9369703716125401E-2</v>
      </c>
      <c r="R21" s="50">
        <v>112019.51</v>
      </c>
      <c r="S21" s="35">
        <f t="shared" si="8"/>
        <v>1.9017265938190826E-2</v>
      </c>
      <c r="T21" s="54">
        <v>156752.79</v>
      </c>
      <c r="U21" s="35">
        <f t="shared" si="7"/>
        <v>2.0877192137078972E-2</v>
      </c>
      <c r="V21" s="14">
        <v>141548.68</v>
      </c>
      <c r="W21" s="15">
        <f t="shared" ref="W21:W26" si="9">V21/$V$65</f>
        <v>2.2110644961016064E-2</v>
      </c>
      <c r="X21" s="14">
        <v>227911.02</v>
      </c>
      <c r="Y21" s="16">
        <f t="shared" ref="Y21:Y26" si="10">X21/$X$65</f>
        <v>4.3587507166059337E-2</v>
      </c>
      <c r="Z21" s="49">
        <v>536101.85</v>
      </c>
      <c r="AA21" s="15">
        <f t="shared" ref="AA21:AA26" si="11">Z21/$Z$65</f>
        <v>0.10212387301118324</v>
      </c>
      <c r="AB21" s="49">
        <v>294284.5</v>
      </c>
      <c r="AC21" s="15">
        <f>AB21/$AB$65</f>
        <v>5.6209059497019542E-2</v>
      </c>
      <c r="AD21" s="14">
        <v>186904.75</v>
      </c>
      <c r="AE21" s="16">
        <f>AD21/$AD$65</f>
        <v>4.0829991686971545E-2</v>
      </c>
      <c r="AF21" s="49">
        <v>298483.14</v>
      </c>
      <c r="AG21" s="51">
        <f>AF21/$AF$65</f>
        <v>4.8881453189570351E-2</v>
      </c>
      <c r="AH21" s="49">
        <v>218315.85</v>
      </c>
      <c r="AI21" s="51">
        <f>AH21/$AH$65</f>
        <v>3.5689139903790308E-2</v>
      </c>
      <c r="AJ21" s="49">
        <v>322356.99</v>
      </c>
      <c r="AK21" s="51">
        <f>AJ21/$AJ$65</f>
        <v>4.0588728509856474E-2</v>
      </c>
      <c r="AL21" s="49">
        <v>317885.95</v>
      </c>
      <c r="AM21" s="51">
        <f>AL21/$AL$65</f>
        <v>4.9503225016034796E-2</v>
      </c>
      <c r="AN21" s="17">
        <v>388216.65</v>
      </c>
      <c r="AO21" s="15">
        <f>AN21/$AN$65</f>
        <v>5.9457407162929132E-2</v>
      </c>
      <c r="AP21" s="17">
        <v>93114.09</v>
      </c>
      <c r="AQ21" s="16">
        <f>AP21/$AP$65</f>
        <v>1.4630028487661224E-2</v>
      </c>
      <c r="AR21" s="17">
        <v>149837.65</v>
      </c>
      <c r="AS21" s="15">
        <f>AR21/$AR$65</f>
        <v>2.5266310354279342E-2</v>
      </c>
      <c r="AT21" s="17">
        <v>105658.05</v>
      </c>
      <c r="AU21" s="16">
        <f>AT21/$AT$65</f>
        <v>1.6508208248706437E-2</v>
      </c>
      <c r="AV21" s="17">
        <v>114859.69</v>
      </c>
      <c r="AW21" s="16">
        <f>AV21/$AV$65</f>
        <v>2.1441757043344046E-2</v>
      </c>
      <c r="AX21" s="17">
        <v>256605.85</v>
      </c>
      <c r="AY21" s="16">
        <f>AX21/$AX$65</f>
        <v>4.4437350600890033E-2</v>
      </c>
      <c r="AZ21" s="17">
        <v>191566.94</v>
      </c>
      <c r="BA21" s="16">
        <f>AZ21/$AZ$65</f>
        <v>3.2097738274497356E-2</v>
      </c>
      <c r="BB21" s="17">
        <v>192932.83</v>
      </c>
      <c r="BC21" s="16">
        <f>BB21/$BB$65</f>
        <v>3.4097963665122195E-2</v>
      </c>
    </row>
    <row r="22" spans="1:55" x14ac:dyDescent="0.15">
      <c r="A22" s="12" t="s">
        <v>22</v>
      </c>
      <c r="B22" s="12" t="s">
        <v>18</v>
      </c>
      <c r="C22" s="43" t="s">
        <v>23</v>
      </c>
      <c r="D22" s="14">
        <v>24291.73</v>
      </c>
      <c r="E22" s="35">
        <f t="shared" si="0"/>
        <v>4.1517681389539292E-3</v>
      </c>
      <c r="F22" s="13">
        <v>0</v>
      </c>
      <c r="G22" s="35">
        <f t="shared" si="1"/>
        <v>0</v>
      </c>
      <c r="H22" s="49">
        <v>111005.45</v>
      </c>
      <c r="I22" s="35">
        <f t="shared" si="2"/>
        <v>1.5877132146064499E-2</v>
      </c>
      <c r="J22" s="27">
        <v>0</v>
      </c>
      <c r="K22" s="35">
        <f t="shared" si="3"/>
        <v>0</v>
      </c>
      <c r="L22" s="14">
        <v>623473.30000000005</v>
      </c>
      <c r="M22" s="36">
        <f t="shared" si="4"/>
        <v>0.11441630404856006</v>
      </c>
      <c r="N22" s="13">
        <v>0</v>
      </c>
      <c r="O22" s="36">
        <f t="shared" si="5"/>
        <v>0</v>
      </c>
      <c r="P22" s="14">
        <v>778615.34</v>
      </c>
      <c r="Q22" s="35">
        <f t="shared" si="6"/>
        <v>0.10855271935244616</v>
      </c>
      <c r="R22" s="50">
        <v>298257.89</v>
      </c>
      <c r="S22" s="35">
        <f t="shared" si="8"/>
        <v>5.0634479764227379E-2</v>
      </c>
      <c r="T22" s="54">
        <v>185147.96</v>
      </c>
      <c r="U22" s="35">
        <f t="shared" si="7"/>
        <v>2.4659015859993378E-2</v>
      </c>
      <c r="V22" s="14">
        <v>0</v>
      </c>
      <c r="W22" s="15">
        <f t="shared" si="9"/>
        <v>0</v>
      </c>
      <c r="X22" s="14">
        <v>0</v>
      </c>
      <c r="Y22" s="16">
        <f t="shared" si="10"/>
        <v>0</v>
      </c>
      <c r="Z22" s="49">
        <v>0</v>
      </c>
      <c r="AA22" s="15">
        <f t="shared" si="11"/>
        <v>0</v>
      </c>
      <c r="AB22" s="49">
        <v>0</v>
      </c>
      <c r="AC22" s="15">
        <f>AB22/$AB$65</f>
        <v>0</v>
      </c>
      <c r="AD22" s="14">
        <v>0</v>
      </c>
      <c r="AE22" s="16">
        <f>AD22/$AD$65</f>
        <v>0</v>
      </c>
      <c r="AF22" s="23">
        <v>0</v>
      </c>
      <c r="AG22" s="51">
        <f>AF22/$AF$65</f>
        <v>0</v>
      </c>
      <c r="AH22" s="49">
        <v>0</v>
      </c>
      <c r="AI22" s="51">
        <f>AH22/$AH$65</f>
        <v>0</v>
      </c>
      <c r="AJ22" s="49">
        <v>52524.46</v>
      </c>
      <c r="AK22" s="51">
        <f>AJ22/$AJ$65</f>
        <v>6.6134785756214436E-3</v>
      </c>
      <c r="AL22" s="49">
        <v>547475.54</v>
      </c>
      <c r="AM22" s="51">
        <f>AL22/$AL$65</f>
        <v>8.5256378419351853E-2</v>
      </c>
      <c r="AN22" s="17">
        <v>0</v>
      </c>
      <c r="AO22" s="15">
        <f>AN22/$AN$65</f>
        <v>0</v>
      </c>
      <c r="AP22" s="17">
        <v>0</v>
      </c>
      <c r="AQ22" s="16">
        <f>AP22/$AP$65</f>
        <v>0</v>
      </c>
      <c r="AR22" s="17">
        <v>0</v>
      </c>
      <c r="AS22" s="15">
        <f>AR22/$AR$65</f>
        <v>0</v>
      </c>
      <c r="AT22" s="17">
        <v>0</v>
      </c>
      <c r="AU22" s="16">
        <f>AT22/$AT$65</f>
        <v>0</v>
      </c>
      <c r="AV22" s="17">
        <v>0</v>
      </c>
      <c r="AW22" s="16">
        <f>AV22/$AV$65</f>
        <v>0</v>
      </c>
      <c r="AX22" s="17">
        <v>125000</v>
      </c>
      <c r="AY22" s="16">
        <f>AX22/$AX$65</f>
        <v>2.1646695993529586E-2</v>
      </c>
      <c r="AZ22" s="17">
        <v>0</v>
      </c>
      <c r="BA22" s="16">
        <f>AZ22/$AZ$65</f>
        <v>0</v>
      </c>
      <c r="BB22" s="17">
        <v>0</v>
      </c>
      <c r="BC22" s="16">
        <f>BB22/$BB$65</f>
        <v>0</v>
      </c>
    </row>
    <row r="23" spans="1:55" x14ac:dyDescent="0.15">
      <c r="A23" s="12" t="s">
        <v>92</v>
      </c>
      <c r="B23" s="12" t="s">
        <v>18</v>
      </c>
      <c r="C23" s="43" t="s">
        <v>93</v>
      </c>
      <c r="D23" s="27">
        <v>0</v>
      </c>
      <c r="E23" s="35">
        <f t="shared" si="0"/>
        <v>0</v>
      </c>
      <c r="F23" s="13">
        <v>0</v>
      </c>
      <c r="G23" s="35">
        <f t="shared" si="1"/>
        <v>0</v>
      </c>
      <c r="H23" s="13">
        <v>0</v>
      </c>
      <c r="I23" s="35">
        <f t="shared" si="2"/>
        <v>0</v>
      </c>
      <c r="J23" s="27">
        <v>0</v>
      </c>
      <c r="K23" s="35">
        <f t="shared" si="3"/>
        <v>0</v>
      </c>
      <c r="L23" s="13">
        <v>0</v>
      </c>
      <c r="M23" s="36">
        <f t="shared" si="4"/>
        <v>0</v>
      </c>
      <c r="N23" s="13">
        <v>0</v>
      </c>
      <c r="O23" s="36">
        <f t="shared" si="5"/>
        <v>0</v>
      </c>
      <c r="P23" s="14">
        <v>0</v>
      </c>
      <c r="Q23" s="35">
        <f t="shared" si="6"/>
        <v>0</v>
      </c>
      <c r="R23" s="50">
        <v>0</v>
      </c>
      <c r="S23" s="35">
        <f t="shared" si="8"/>
        <v>0</v>
      </c>
      <c r="T23" s="54">
        <v>0</v>
      </c>
      <c r="U23" s="35">
        <f t="shared" si="7"/>
        <v>0</v>
      </c>
      <c r="V23" s="14">
        <v>0</v>
      </c>
      <c r="W23" s="15">
        <f t="shared" si="9"/>
        <v>0</v>
      </c>
      <c r="X23" s="14">
        <v>50000</v>
      </c>
      <c r="Y23" s="16">
        <f t="shared" si="10"/>
        <v>9.5623957029500675E-3</v>
      </c>
      <c r="Z23" s="49">
        <v>94295</v>
      </c>
      <c r="AA23" s="15">
        <f t="shared" si="11"/>
        <v>1.7962576711103542E-2</v>
      </c>
      <c r="AB23" s="49"/>
      <c r="AC23" s="15"/>
      <c r="AF23" s="23"/>
      <c r="AG23" s="51"/>
      <c r="AH23" s="49"/>
      <c r="AI23" s="51"/>
      <c r="AJ23" s="49"/>
      <c r="AK23" s="51"/>
      <c r="AL23" s="49"/>
      <c r="AM23" s="51"/>
      <c r="AN23" s="17"/>
      <c r="AO23" s="15"/>
      <c r="AP23" s="17"/>
      <c r="AR23" s="17"/>
      <c r="AS23" s="15"/>
      <c r="AT23" s="17"/>
      <c r="AV23" s="17"/>
      <c r="AX23" s="17"/>
      <c r="AZ23" s="17"/>
      <c r="BA23" s="16"/>
      <c r="BB23" s="17"/>
    </row>
    <row r="24" spans="1:55" x14ac:dyDescent="0.15">
      <c r="A24" s="12" t="s">
        <v>24</v>
      </c>
      <c r="B24" s="12" t="s">
        <v>18</v>
      </c>
      <c r="C24" s="43" t="s">
        <v>25</v>
      </c>
      <c r="D24" s="13">
        <v>0</v>
      </c>
      <c r="E24" s="35">
        <f t="shared" si="0"/>
        <v>0</v>
      </c>
      <c r="F24" s="13">
        <v>0</v>
      </c>
      <c r="G24" s="35">
        <f t="shared" si="1"/>
        <v>0</v>
      </c>
      <c r="H24" s="13">
        <v>0</v>
      </c>
      <c r="I24" s="35">
        <f t="shared" si="2"/>
        <v>0</v>
      </c>
      <c r="J24" s="27">
        <v>0</v>
      </c>
      <c r="K24" s="35">
        <f t="shared" si="3"/>
        <v>0</v>
      </c>
      <c r="L24" s="14">
        <v>200000</v>
      </c>
      <c r="M24" s="36">
        <f t="shared" si="4"/>
        <v>3.6702872135361705E-2</v>
      </c>
      <c r="N24" s="13">
        <v>0</v>
      </c>
      <c r="O24" s="36">
        <f t="shared" si="5"/>
        <v>0</v>
      </c>
      <c r="P24" s="14">
        <v>0</v>
      </c>
      <c r="Q24" s="35">
        <f t="shared" si="6"/>
        <v>0</v>
      </c>
      <c r="R24" s="50">
        <v>0</v>
      </c>
      <c r="S24" s="35">
        <f t="shared" si="8"/>
        <v>0</v>
      </c>
      <c r="T24" s="54">
        <v>0</v>
      </c>
      <c r="U24" s="35">
        <f t="shared" si="7"/>
        <v>0</v>
      </c>
      <c r="V24" s="14">
        <v>0</v>
      </c>
      <c r="W24" s="15">
        <f t="shared" si="9"/>
        <v>0</v>
      </c>
      <c r="X24" s="14">
        <v>0</v>
      </c>
      <c r="Y24" s="16">
        <f t="shared" si="10"/>
        <v>0</v>
      </c>
      <c r="Z24" s="49">
        <v>0</v>
      </c>
      <c r="AA24" s="15">
        <f t="shared" si="11"/>
        <v>0</v>
      </c>
      <c r="AB24" s="49">
        <v>0</v>
      </c>
      <c r="AC24" s="15">
        <f>AB24/$AB$65</f>
        <v>0</v>
      </c>
      <c r="AD24" s="14">
        <v>0</v>
      </c>
      <c r="AE24" s="16">
        <f>AD24/$AD$65</f>
        <v>0</v>
      </c>
      <c r="AF24" s="23">
        <v>0</v>
      </c>
      <c r="AG24" s="51">
        <f>AF24/$AF$65</f>
        <v>0</v>
      </c>
      <c r="AH24" s="49">
        <v>0</v>
      </c>
      <c r="AI24" s="51">
        <f>AH24/$AH$65</f>
        <v>0</v>
      </c>
      <c r="AJ24" s="49">
        <v>0</v>
      </c>
      <c r="AK24" s="51">
        <f>AJ24/$AJ$65</f>
        <v>0</v>
      </c>
      <c r="AL24" s="49">
        <v>0</v>
      </c>
      <c r="AM24" s="51">
        <f>AL24/$AL$65</f>
        <v>0</v>
      </c>
      <c r="AN24" s="17">
        <v>0</v>
      </c>
      <c r="AO24" s="15">
        <f>AN24/$AN$65</f>
        <v>0</v>
      </c>
      <c r="AP24" s="17">
        <v>0</v>
      </c>
      <c r="AQ24" s="16">
        <f>AP24/$AP$65</f>
        <v>0</v>
      </c>
      <c r="AR24" s="17">
        <v>0</v>
      </c>
      <c r="AS24" s="15">
        <f>AR24/$AR$65</f>
        <v>0</v>
      </c>
      <c r="AT24" s="17">
        <v>50350</v>
      </c>
      <c r="AU24" s="16">
        <f>AT24/$AT$65</f>
        <v>7.8667766944626478E-3</v>
      </c>
      <c r="AV24" s="17">
        <v>0</v>
      </c>
      <c r="AW24" s="16">
        <f>AV24/$AV$65</f>
        <v>0</v>
      </c>
      <c r="AX24" s="17">
        <v>0</v>
      </c>
      <c r="AY24" s="16">
        <f>AX24/$AX$65</f>
        <v>0</v>
      </c>
      <c r="AZ24" s="17">
        <v>0</v>
      </c>
      <c r="BA24" s="16">
        <f>AZ24/$AZ$65</f>
        <v>0</v>
      </c>
      <c r="BB24" s="17">
        <v>0</v>
      </c>
      <c r="BC24" s="16">
        <f>BB24/$BB$65</f>
        <v>0</v>
      </c>
    </row>
    <row r="25" spans="1:55" x14ac:dyDescent="0.15">
      <c r="A25" s="12" t="s">
        <v>26</v>
      </c>
      <c r="B25" s="12" t="s">
        <v>18</v>
      </c>
      <c r="C25" s="43" t="s">
        <v>27</v>
      </c>
      <c r="D25" s="13">
        <v>0</v>
      </c>
      <c r="E25" s="35">
        <f t="shared" si="0"/>
        <v>0</v>
      </c>
      <c r="F25" s="13">
        <v>0</v>
      </c>
      <c r="G25" s="35">
        <f t="shared" si="1"/>
        <v>0</v>
      </c>
      <c r="H25" s="13">
        <v>0</v>
      </c>
      <c r="I25" s="35">
        <f t="shared" si="2"/>
        <v>0</v>
      </c>
      <c r="J25" s="27">
        <v>0</v>
      </c>
      <c r="K25" s="35">
        <f t="shared" si="3"/>
        <v>0</v>
      </c>
      <c r="L25" s="13">
        <v>0</v>
      </c>
      <c r="M25" s="36">
        <f t="shared" si="4"/>
        <v>0</v>
      </c>
      <c r="N25" s="13">
        <v>0</v>
      </c>
      <c r="O25" s="36">
        <f t="shared" si="5"/>
        <v>0</v>
      </c>
      <c r="P25" s="14">
        <v>0</v>
      </c>
      <c r="Q25" s="35">
        <f t="shared" si="6"/>
        <v>0</v>
      </c>
      <c r="R25" s="50">
        <v>0</v>
      </c>
      <c r="S25" s="35">
        <f t="shared" si="8"/>
        <v>0</v>
      </c>
      <c r="T25" s="54">
        <v>0</v>
      </c>
      <c r="U25" s="35">
        <f t="shared" si="7"/>
        <v>0</v>
      </c>
      <c r="V25" s="14">
        <v>0</v>
      </c>
      <c r="W25" s="15">
        <f t="shared" si="9"/>
        <v>0</v>
      </c>
      <c r="X25" s="14">
        <v>0</v>
      </c>
      <c r="Y25" s="16">
        <f t="shared" si="10"/>
        <v>0</v>
      </c>
      <c r="Z25" s="49">
        <v>0</v>
      </c>
      <c r="AA25" s="15">
        <f t="shared" si="11"/>
        <v>0</v>
      </c>
      <c r="AB25" s="49">
        <v>0</v>
      </c>
      <c r="AC25" s="15">
        <f>AB25/$AB$65</f>
        <v>0</v>
      </c>
      <c r="AD25" s="14">
        <v>0</v>
      </c>
      <c r="AE25" s="16">
        <f>AD25/$AD$65</f>
        <v>0</v>
      </c>
      <c r="AF25" s="23">
        <v>0</v>
      </c>
      <c r="AG25" s="51">
        <f>AF25/$AF$65</f>
        <v>0</v>
      </c>
      <c r="AH25" s="49">
        <v>0</v>
      </c>
      <c r="AI25" s="51">
        <f>AH25/$AH$65</f>
        <v>0</v>
      </c>
      <c r="AJ25" s="49">
        <v>0</v>
      </c>
      <c r="AK25" s="51">
        <f>AJ25/$AJ$65</f>
        <v>0</v>
      </c>
      <c r="AL25" s="49">
        <v>0</v>
      </c>
      <c r="AM25" s="51">
        <f>AL25/$AL$65</f>
        <v>0</v>
      </c>
      <c r="AN25" s="17">
        <v>0</v>
      </c>
      <c r="AO25" s="15">
        <f>AN25/$AN$65</f>
        <v>0</v>
      </c>
      <c r="AP25" s="17">
        <v>0</v>
      </c>
      <c r="AQ25" s="16">
        <f>AP25/$AP$65</f>
        <v>0</v>
      </c>
      <c r="AR25" s="17">
        <v>2192.81</v>
      </c>
      <c r="AS25" s="15">
        <f>AR25/$AR$65</f>
        <v>3.6976165875510784E-4</v>
      </c>
      <c r="AT25" s="17">
        <v>3782.63</v>
      </c>
      <c r="AU25" s="16">
        <f>AT25/$AT$65</f>
        <v>5.9100507503029288E-4</v>
      </c>
      <c r="AV25" s="17">
        <v>5939.34</v>
      </c>
      <c r="AW25" s="16">
        <f>AV25/$AV$65</f>
        <v>1.1087430697211095E-3</v>
      </c>
      <c r="AX25" s="17">
        <v>68356.100000000006</v>
      </c>
      <c r="AY25" s="16">
        <f>AX25/$AX$65</f>
        <v>1.1837469728026464E-2</v>
      </c>
      <c r="AZ25" s="17">
        <v>16197.88</v>
      </c>
      <c r="BA25" s="16">
        <f>AZ25/$AZ$65</f>
        <v>2.7140137689818252E-3</v>
      </c>
      <c r="BB25" s="17">
        <v>49407.34</v>
      </c>
      <c r="BC25" s="16">
        <f>BB25/$BB$65</f>
        <v>8.7320011016805092E-3</v>
      </c>
    </row>
    <row r="26" spans="1:55" s="2" customFormat="1" x14ac:dyDescent="0.15">
      <c r="A26" s="18"/>
      <c r="B26" s="18"/>
      <c r="C26" s="44" t="s">
        <v>75</v>
      </c>
      <c r="D26" s="19">
        <f>SUM(D18:D25)</f>
        <v>264244.17</v>
      </c>
      <c r="E26" s="37">
        <f t="shared" si="0"/>
        <v>4.5162716937423797E-2</v>
      </c>
      <c r="F26" s="19">
        <f>SUM(F18:F25)</f>
        <v>0</v>
      </c>
      <c r="G26" s="37">
        <f t="shared" si="1"/>
        <v>0</v>
      </c>
      <c r="H26" s="19">
        <f>SUM(H18:H25)</f>
        <v>1564823.57</v>
      </c>
      <c r="I26" s="37">
        <f t="shared" si="2"/>
        <v>0.22381703426423127</v>
      </c>
      <c r="J26" s="19">
        <f>SUM(J18:J25)</f>
        <v>0</v>
      </c>
      <c r="K26" s="37">
        <f t="shared" si="3"/>
        <v>0</v>
      </c>
      <c r="L26" s="19">
        <f>SUM(L18:L25)</f>
        <v>1192679.57</v>
      </c>
      <c r="M26" s="47">
        <f t="shared" si="4"/>
        <v>0.21887382878084091</v>
      </c>
      <c r="N26" s="19">
        <f>SUM(N13:N25)</f>
        <v>0</v>
      </c>
      <c r="O26" s="47">
        <f t="shared" si="5"/>
        <v>0</v>
      </c>
      <c r="P26" s="20">
        <f>SUM(P18:P25)</f>
        <v>1514436.7999999998</v>
      </c>
      <c r="Q26" s="37">
        <f t="shared" si="6"/>
        <v>0.21113921660908533</v>
      </c>
      <c r="R26" s="20">
        <f>SUM(R18:R25)</f>
        <v>1475405.6400000001</v>
      </c>
      <c r="S26" s="37">
        <f t="shared" si="8"/>
        <v>0.25047584498974007</v>
      </c>
      <c r="T26" s="20">
        <f>SUM(T18:T25)</f>
        <v>974567.2</v>
      </c>
      <c r="U26" s="37">
        <f t="shared" si="7"/>
        <v>0.12979817893445511</v>
      </c>
      <c r="V26" s="20">
        <f>SUM(V18:V25)</f>
        <v>1270465.0899999999</v>
      </c>
      <c r="W26" s="21">
        <f t="shared" si="9"/>
        <v>0.19845329917845447</v>
      </c>
      <c r="X26" s="20">
        <f>SUM(X18:X25)</f>
        <v>292299.59999999998</v>
      </c>
      <c r="Y26" s="6">
        <f t="shared" si="10"/>
        <v>5.590168878028047E-2</v>
      </c>
      <c r="Z26" s="20">
        <f>SUM(Z18:Z25)</f>
        <v>1363141.71</v>
      </c>
      <c r="AA26" s="21">
        <f t="shared" si="11"/>
        <v>0.25966952154387674</v>
      </c>
      <c r="AB26" s="20">
        <f>SUM(AB18:AB25)</f>
        <v>1252213.5899999999</v>
      </c>
      <c r="AC26" s="21">
        <f>AB26/$AB$65</f>
        <v>0.23917585935815996</v>
      </c>
      <c r="AD26" s="20">
        <f>SUM(AD18:AD25)</f>
        <v>668704.75</v>
      </c>
      <c r="AE26" s="6">
        <f>AD26/$AD$65</f>
        <v>0.14608087479605728</v>
      </c>
      <c r="AF26" s="20">
        <f>SUM(AF18:AF25)</f>
        <v>479283.14</v>
      </c>
      <c r="AG26" s="53">
        <f>AF26/$AF$65</f>
        <v>7.8490384322746992E-2</v>
      </c>
      <c r="AH26" s="20">
        <f>SUM(AH18:AH25)</f>
        <v>1088750.8500000001</v>
      </c>
      <c r="AI26" s="53">
        <f>AH26/$AH$65</f>
        <v>0.17798332739478429</v>
      </c>
      <c r="AJ26" s="20">
        <f>SUM(AJ18:AJ25)</f>
        <v>991888.45</v>
      </c>
      <c r="AK26" s="53">
        <f>AJ26/$AJ$65</f>
        <v>0.12489101293914037</v>
      </c>
      <c r="AL26" s="20">
        <f>SUM(AL18:AL25)</f>
        <v>1528522.3900000001</v>
      </c>
      <c r="AM26" s="53">
        <f>AL26/$AL$65</f>
        <v>0.23803124301095188</v>
      </c>
      <c r="AN26" s="22">
        <f>SUM(AN19:AN25)</f>
        <v>2085279.65</v>
      </c>
      <c r="AO26" s="21">
        <f>AN26/$AN$65</f>
        <v>0.31937146744896266</v>
      </c>
      <c r="AP26" s="22">
        <f>SUM(AP19:AP25)</f>
        <v>561058.09</v>
      </c>
      <c r="AQ26" s="6">
        <f>AP26/$AP$65</f>
        <v>8.8153101640501386E-2</v>
      </c>
      <c r="AR26" s="22">
        <f>SUM(AR19:AR25)</f>
        <v>612378.93000000005</v>
      </c>
      <c r="AS26" s="21">
        <f>AR26/$AR$65</f>
        <v>0.10326213805276248</v>
      </c>
      <c r="AT26" s="22">
        <f>SUM(AT19:AT25)</f>
        <v>247096.29</v>
      </c>
      <c r="AU26" s="6">
        <f>AT26/$AT$65</f>
        <v>3.860677925442272E-2</v>
      </c>
      <c r="AV26" s="22">
        <f>SUM(AV19:AV25)</f>
        <v>319296.03000000003</v>
      </c>
      <c r="AW26" s="6">
        <f>AV26/$AV$65</f>
        <v>5.960548822797878E-2</v>
      </c>
      <c r="AX26" s="22">
        <f>SUM(AX19:AX25)</f>
        <v>597923.94999999995</v>
      </c>
      <c r="AY26" s="6">
        <f>AX26/$AX$65</f>
        <v>0.10354462378320307</v>
      </c>
      <c r="AZ26" s="22">
        <f>SUM(AZ19:AZ25)</f>
        <v>663596.81999999995</v>
      </c>
      <c r="BA26" s="6">
        <f>AZ26/$AZ$65</f>
        <v>0.11118806328559995</v>
      </c>
      <c r="BB26" s="22">
        <f>SUM(BB19:BB25)</f>
        <v>623825.16999999993</v>
      </c>
      <c r="BC26" s="6">
        <f>BB26/$BB$65</f>
        <v>0.11025167660707966</v>
      </c>
    </row>
    <row r="27" spans="1:55" x14ac:dyDescent="0.15">
      <c r="A27" s="12"/>
      <c r="B27" s="12"/>
      <c r="C27" s="43"/>
      <c r="D27" s="13"/>
      <c r="E27" s="35"/>
      <c r="F27" s="13"/>
      <c r="G27" s="35"/>
      <c r="H27" s="13"/>
      <c r="I27" s="35"/>
      <c r="J27" s="13"/>
      <c r="K27" s="35"/>
      <c r="L27" s="13"/>
      <c r="N27" s="13"/>
      <c r="Q27" s="35"/>
      <c r="S27" s="35"/>
      <c r="T27" s="13"/>
      <c r="U27" s="35"/>
      <c r="V27" s="23"/>
      <c r="W27" s="15"/>
      <c r="X27" s="23"/>
      <c r="AA27" s="15"/>
      <c r="AB27" s="23"/>
      <c r="AC27" s="15"/>
      <c r="AD27" s="23"/>
      <c r="AG27" s="51"/>
      <c r="AI27" s="51"/>
      <c r="AJ27" s="23"/>
      <c r="AK27" s="51"/>
      <c r="AL27" s="23"/>
      <c r="AM27" s="51"/>
      <c r="AN27" s="12"/>
      <c r="AO27" s="15"/>
      <c r="AR27" s="12"/>
      <c r="AS27" s="15"/>
      <c r="AT27" s="17"/>
      <c r="AV27" s="17"/>
      <c r="AX27" s="17"/>
      <c r="AZ27" s="17"/>
      <c r="BA27" s="16"/>
      <c r="BB27" s="17"/>
      <c r="BC27" s="6"/>
    </row>
    <row r="28" spans="1:55" x14ac:dyDescent="0.15">
      <c r="A28" s="12" t="s">
        <v>29</v>
      </c>
      <c r="B28" s="12" t="s">
        <v>28</v>
      </c>
      <c r="C28" s="43" t="s">
        <v>30</v>
      </c>
      <c r="D28" s="13">
        <v>0</v>
      </c>
      <c r="E28" s="35">
        <f t="shared" si="0"/>
        <v>0</v>
      </c>
      <c r="F28" s="13">
        <v>0</v>
      </c>
      <c r="G28" s="35">
        <f t="shared" si="1"/>
        <v>0</v>
      </c>
      <c r="H28" s="13">
        <v>0</v>
      </c>
      <c r="I28" s="35">
        <f t="shared" si="2"/>
        <v>0</v>
      </c>
      <c r="J28" s="13">
        <v>0</v>
      </c>
      <c r="K28" s="35">
        <f t="shared" si="3"/>
        <v>0</v>
      </c>
      <c r="L28" s="13">
        <v>0</v>
      </c>
      <c r="M28" s="36">
        <f t="shared" si="4"/>
        <v>0</v>
      </c>
      <c r="N28" s="13">
        <v>0</v>
      </c>
      <c r="O28" s="36">
        <f t="shared" si="5"/>
        <v>0</v>
      </c>
      <c r="P28" s="14">
        <v>575910.96</v>
      </c>
      <c r="Q28" s="35">
        <f t="shared" si="6"/>
        <v>8.0292151465803194E-2</v>
      </c>
      <c r="R28" s="50">
        <v>53255.77</v>
      </c>
      <c r="S28" s="35">
        <f t="shared" ref="S28:S45" si="12">R28/$R$65</f>
        <v>9.0410959736667729E-3</v>
      </c>
      <c r="T28" s="54">
        <v>1829346.46</v>
      </c>
      <c r="U28" s="35">
        <f t="shared" si="7"/>
        <v>0.24364234621090475</v>
      </c>
      <c r="V28" s="14">
        <v>1160490.81</v>
      </c>
      <c r="W28" s="15">
        <f t="shared" ref="W28:W45" si="13">V28/$V$65</f>
        <v>0.18127474082013306</v>
      </c>
      <c r="X28" s="14">
        <v>0</v>
      </c>
      <c r="Y28" s="16">
        <f t="shared" ref="Y28:Y45" si="14">X28/$X$65</f>
        <v>0</v>
      </c>
      <c r="Z28" s="49">
        <v>0</v>
      </c>
      <c r="AA28" s="15">
        <f t="shared" ref="AA28:AA45" si="15">Z28/$Z$65</f>
        <v>0</v>
      </c>
      <c r="AB28" s="49">
        <v>0</v>
      </c>
      <c r="AC28" s="15">
        <f t="shared" ref="AC28:AC45" si="16">AB28/$AB$65</f>
        <v>0</v>
      </c>
      <c r="AD28" s="14">
        <v>0</v>
      </c>
      <c r="AE28" s="16">
        <f t="shared" ref="AE28:AE45" si="17">AD28/$AD$65</f>
        <v>0</v>
      </c>
      <c r="AF28" s="49">
        <v>0</v>
      </c>
      <c r="AG28" s="51">
        <f t="shared" ref="AG28:AG45" si="18">AF28/$AF$65</f>
        <v>0</v>
      </c>
      <c r="AH28" s="49">
        <v>0</v>
      </c>
      <c r="AI28" s="51">
        <f t="shared" ref="AI28:AI45" si="19">AH28/$AH$65</f>
        <v>0</v>
      </c>
      <c r="AJ28" s="49">
        <v>0</v>
      </c>
      <c r="AK28" s="51">
        <f t="shared" ref="AK28:AK33" si="20">AJ28/$AJ$65</f>
        <v>0</v>
      </c>
      <c r="AL28" s="49">
        <v>0</v>
      </c>
      <c r="AM28" s="51">
        <f t="shared" ref="AM28:AM33" si="21">AL28/$AL$65</f>
        <v>0</v>
      </c>
      <c r="AN28" s="17">
        <v>0</v>
      </c>
      <c r="AO28" s="15">
        <f t="shared" ref="AO28:AO33" si="22">AN28/$AN$65</f>
        <v>0</v>
      </c>
      <c r="AP28" s="17">
        <v>0</v>
      </c>
      <c r="AQ28" s="16">
        <f t="shared" ref="AQ28:AQ33" si="23">AP28/$AP$65</f>
        <v>0</v>
      </c>
      <c r="AR28" s="17">
        <v>84083</v>
      </c>
      <c r="AS28" s="15">
        <f t="shared" ref="AS28:AS33" si="24">AR28/$AR$65</f>
        <v>1.4178460310335018E-2</v>
      </c>
      <c r="AT28" s="17">
        <v>0</v>
      </c>
      <c r="AU28" s="16">
        <f t="shared" ref="AU28:AU33" si="25">AT28/$AT$65</f>
        <v>0</v>
      </c>
      <c r="AV28" s="17">
        <v>102377</v>
      </c>
      <c r="AW28" s="16">
        <f t="shared" ref="AW28:AW33" si="26">AV28/$AV$65</f>
        <v>1.9111515631170806E-2</v>
      </c>
      <c r="AX28" s="17">
        <v>383874.2</v>
      </c>
      <c r="AY28" s="16">
        <f t="shared" ref="AY28:AY33" si="27">AX28/$AX$65</f>
        <v>6.6476864857274998E-2</v>
      </c>
      <c r="AZ28" s="17">
        <v>233748.8</v>
      </c>
      <c r="BA28" s="16">
        <f t="shared" ref="BA28:BA33" si="28">AZ28/$AZ$65</f>
        <v>3.9165462497745315E-2</v>
      </c>
      <c r="BB28" s="17">
        <v>177983.09</v>
      </c>
      <c r="BC28" s="16">
        <f t="shared" ref="BC28:BC33" si="29">BB28/$BB$65</f>
        <v>3.1455822919438721E-2</v>
      </c>
    </row>
    <row r="29" spans="1:55" x14ac:dyDescent="0.15">
      <c r="A29" s="12" t="s">
        <v>31</v>
      </c>
      <c r="B29" s="12" t="s">
        <v>28</v>
      </c>
      <c r="C29" s="57" t="s">
        <v>98</v>
      </c>
      <c r="D29" s="14">
        <v>67170.7</v>
      </c>
      <c r="E29" s="35">
        <f t="shared" si="0"/>
        <v>1.1480333929746161E-2</v>
      </c>
      <c r="F29" s="58">
        <v>0</v>
      </c>
      <c r="G29" s="35">
        <f t="shared" si="1"/>
        <v>0</v>
      </c>
      <c r="H29" s="58">
        <v>0</v>
      </c>
      <c r="I29" s="35">
        <f t="shared" si="2"/>
        <v>0</v>
      </c>
      <c r="J29" s="13">
        <v>0</v>
      </c>
      <c r="K29" s="35">
        <f t="shared" si="3"/>
        <v>0</v>
      </c>
      <c r="L29" s="58">
        <v>0</v>
      </c>
      <c r="M29" s="36">
        <f t="shared" si="4"/>
        <v>0</v>
      </c>
      <c r="N29" s="13">
        <v>0</v>
      </c>
      <c r="O29" s="36">
        <f t="shared" si="5"/>
        <v>0</v>
      </c>
      <c r="P29" s="14">
        <v>288736</v>
      </c>
      <c r="Q29" s="35">
        <f t="shared" si="6"/>
        <v>4.0254893995471365E-2</v>
      </c>
      <c r="R29" s="50">
        <v>0</v>
      </c>
      <c r="S29" s="35">
        <f t="shared" si="12"/>
        <v>0</v>
      </c>
      <c r="T29" s="54">
        <v>0</v>
      </c>
      <c r="U29" s="35">
        <f t="shared" si="7"/>
        <v>0</v>
      </c>
      <c r="V29" s="14">
        <v>0</v>
      </c>
      <c r="W29" s="15">
        <f t="shared" si="13"/>
        <v>0</v>
      </c>
      <c r="X29" s="14">
        <v>0</v>
      </c>
      <c r="Y29" s="16">
        <f t="shared" si="14"/>
        <v>0</v>
      </c>
      <c r="Z29" s="49">
        <v>0</v>
      </c>
      <c r="AA29" s="15">
        <f t="shared" si="15"/>
        <v>0</v>
      </c>
      <c r="AB29" s="49">
        <v>0</v>
      </c>
      <c r="AC29" s="15">
        <f t="shared" si="16"/>
        <v>0</v>
      </c>
      <c r="AD29" s="14">
        <v>49376.01</v>
      </c>
      <c r="AE29" s="16">
        <f t="shared" si="17"/>
        <v>1.0786360848698731E-2</v>
      </c>
      <c r="AF29" s="49">
        <v>224999.99</v>
      </c>
      <c r="AG29" s="51">
        <f t="shared" si="18"/>
        <v>3.6847396066788884E-2</v>
      </c>
      <c r="AH29" s="49">
        <v>0</v>
      </c>
      <c r="AI29" s="51">
        <f t="shared" si="19"/>
        <v>0</v>
      </c>
      <c r="AJ29" s="49">
        <v>0</v>
      </c>
      <c r="AK29" s="51">
        <f t="shared" si="20"/>
        <v>0</v>
      </c>
      <c r="AL29" s="49">
        <v>0</v>
      </c>
      <c r="AM29" s="51">
        <f t="shared" si="21"/>
        <v>0</v>
      </c>
      <c r="AN29" s="17">
        <v>0</v>
      </c>
      <c r="AO29" s="15">
        <f t="shared" si="22"/>
        <v>0</v>
      </c>
      <c r="AP29" s="17">
        <v>0</v>
      </c>
      <c r="AQ29" s="16">
        <f t="shared" si="23"/>
        <v>0</v>
      </c>
      <c r="AR29" s="17">
        <v>281683.28000000003</v>
      </c>
      <c r="AS29" s="15">
        <f t="shared" si="24"/>
        <v>4.7498723946160185E-2</v>
      </c>
      <c r="AT29" s="17">
        <v>16752.580000000002</v>
      </c>
      <c r="AU29" s="16">
        <f t="shared" si="25"/>
        <v>2.6174539407372607E-3</v>
      </c>
      <c r="AV29" s="17">
        <v>37771.78</v>
      </c>
      <c r="AW29" s="16">
        <f t="shared" si="26"/>
        <v>7.0511537150643681E-3</v>
      </c>
      <c r="AX29" s="17">
        <v>45475.64</v>
      </c>
      <c r="AY29" s="16">
        <f t="shared" si="27"/>
        <v>7.875178833529551E-3</v>
      </c>
      <c r="AZ29" s="17">
        <v>0</v>
      </c>
      <c r="BA29" s="16">
        <f t="shared" si="28"/>
        <v>0</v>
      </c>
      <c r="BB29" s="17">
        <v>0</v>
      </c>
      <c r="BC29" s="16">
        <f t="shared" si="29"/>
        <v>0</v>
      </c>
    </row>
    <row r="30" spans="1:55" x14ac:dyDescent="0.15">
      <c r="A30" s="12" t="s">
        <v>32</v>
      </c>
      <c r="B30" s="12" t="s">
        <v>28</v>
      </c>
      <c r="C30" s="43" t="s">
        <v>33</v>
      </c>
      <c r="D30" s="14">
        <v>461279.78</v>
      </c>
      <c r="E30" s="35">
        <f t="shared" si="0"/>
        <v>7.883862918563965E-2</v>
      </c>
      <c r="F30" s="13">
        <v>0</v>
      </c>
      <c r="G30" s="35">
        <f t="shared" si="1"/>
        <v>0</v>
      </c>
      <c r="H30" s="49">
        <v>2415379.2999999998</v>
      </c>
      <c r="I30" s="35">
        <f t="shared" si="2"/>
        <v>0.34547219374335913</v>
      </c>
      <c r="J30" s="13">
        <v>0</v>
      </c>
      <c r="K30" s="35">
        <f t="shared" si="3"/>
        <v>0</v>
      </c>
      <c r="L30" s="14">
        <v>1816169.34</v>
      </c>
      <c r="M30" s="36">
        <f t="shared" si="4"/>
        <v>0.3332931553109213</v>
      </c>
      <c r="N30" s="13">
        <v>0</v>
      </c>
      <c r="O30" s="36">
        <f t="shared" si="5"/>
        <v>0</v>
      </c>
      <c r="P30" s="14">
        <v>878303.05</v>
      </c>
      <c r="Q30" s="35">
        <f t="shared" si="6"/>
        <v>0.12245094540912525</v>
      </c>
      <c r="R30" s="50">
        <v>1284154.72</v>
      </c>
      <c r="S30" s="35">
        <f t="shared" si="12"/>
        <v>0.21800766505783661</v>
      </c>
      <c r="T30" s="54">
        <v>777959.44</v>
      </c>
      <c r="U30" s="35">
        <f t="shared" si="7"/>
        <v>0.10361288436227743</v>
      </c>
      <c r="V30" s="14">
        <v>471866.94</v>
      </c>
      <c r="W30" s="15">
        <f t="shared" si="13"/>
        <v>7.370808671038874E-2</v>
      </c>
      <c r="X30" s="14">
        <v>81100.63</v>
      </c>
      <c r="Y30" s="16">
        <f t="shared" si="14"/>
        <v>1.5510326316370868E-2</v>
      </c>
      <c r="Z30" s="49">
        <v>0</v>
      </c>
      <c r="AA30" s="15">
        <f t="shared" si="15"/>
        <v>0</v>
      </c>
      <c r="AB30" s="49">
        <v>0</v>
      </c>
      <c r="AC30" s="15">
        <f t="shared" si="16"/>
        <v>0</v>
      </c>
      <c r="AD30" s="14">
        <v>0</v>
      </c>
      <c r="AE30" s="16">
        <f t="shared" si="17"/>
        <v>0</v>
      </c>
      <c r="AF30" s="49">
        <v>328728.13</v>
      </c>
      <c r="AG30" s="51">
        <f t="shared" si="18"/>
        <v>5.3834560634446547E-2</v>
      </c>
      <c r="AH30" s="49">
        <v>0</v>
      </c>
      <c r="AI30" s="51">
        <f t="shared" si="19"/>
        <v>0</v>
      </c>
      <c r="AJ30" s="49">
        <v>305.13</v>
      </c>
      <c r="AK30" s="51">
        <f t="shared" si="20"/>
        <v>3.8419637589408271E-5</v>
      </c>
      <c r="AL30" s="49">
        <v>58790.87</v>
      </c>
      <c r="AM30" s="51">
        <f t="shared" si="21"/>
        <v>9.15528876472348E-3</v>
      </c>
      <c r="AN30" s="17">
        <v>25896.84</v>
      </c>
      <c r="AO30" s="15">
        <f t="shared" si="22"/>
        <v>3.966236275835232E-3</v>
      </c>
      <c r="AP30" s="17">
        <v>533713.43000000005</v>
      </c>
      <c r="AQ30" s="16">
        <f t="shared" si="23"/>
        <v>8.3856725498228951E-2</v>
      </c>
      <c r="AR30" s="17">
        <v>444116.65</v>
      </c>
      <c r="AS30" s="15">
        <f t="shared" si="24"/>
        <v>7.4888982257816081E-2</v>
      </c>
      <c r="AT30" s="17">
        <v>63023.08</v>
      </c>
      <c r="AU30" s="16">
        <f t="shared" si="25"/>
        <v>9.8468420448312808E-3</v>
      </c>
      <c r="AV30" s="17">
        <v>0</v>
      </c>
      <c r="AW30" s="16">
        <f t="shared" si="26"/>
        <v>0</v>
      </c>
      <c r="AX30" s="17">
        <v>0</v>
      </c>
      <c r="AY30" s="16">
        <f t="shared" si="27"/>
        <v>0</v>
      </c>
      <c r="AZ30" s="17">
        <v>0</v>
      </c>
      <c r="BA30" s="16">
        <f t="shared" si="28"/>
        <v>0</v>
      </c>
      <c r="BB30" s="17">
        <v>179113.28</v>
      </c>
      <c r="BC30" s="16">
        <f t="shared" si="29"/>
        <v>3.1655566931666622E-2</v>
      </c>
    </row>
    <row r="31" spans="1:55" x14ac:dyDescent="0.15">
      <c r="A31" s="12" t="s">
        <v>34</v>
      </c>
      <c r="B31" s="12" t="s">
        <v>28</v>
      </c>
      <c r="C31" s="43" t="s">
        <v>35</v>
      </c>
      <c r="D31" s="13">
        <v>0</v>
      </c>
      <c r="E31" s="35">
        <f t="shared" si="0"/>
        <v>0</v>
      </c>
      <c r="F31" s="13">
        <v>0</v>
      </c>
      <c r="G31" s="35">
        <f t="shared" si="1"/>
        <v>0</v>
      </c>
      <c r="H31" s="13">
        <v>0</v>
      </c>
      <c r="I31" s="35">
        <f t="shared" si="2"/>
        <v>0</v>
      </c>
      <c r="J31" s="13">
        <v>0</v>
      </c>
      <c r="K31" s="35">
        <f t="shared" si="3"/>
        <v>0</v>
      </c>
      <c r="L31" s="14">
        <v>150000</v>
      </c>
      <c r="M31" s="36">
        <f t="shared" si="4"/>
        <v>2.7527154101521279E-2</v>
      </c>
      <c r="N31" s="13">
        <v>0</v>
      </c>
      <c r="O31" s="36">
        <f t="shared" si="5"/>
        <v>0</v>
      </c>
      <c r="P31" s="14">
        <v>0</v>
      </c>
      <c r="Q31" s="35">
        <f t="shared" si="6"/>
        <v>0</v>
      </c>
      <c r="R31" s="50">
        <v>0</v>
      </c>
      <c r="S31" s="35">
        <f t="shared" si="12"/>
        <v>0</v>
      </c>
      <c r="T31" s="54">
        <v>0</v>
      </c>
      <c r="U31" s="35">
        <f t="shared" si="7"/>
        <v>0</v>
      </c>
      <c r="V31" s="14">
        <v>0</v>
      </c>
      <c r="W31" s="15">
        <f t="shared" si="13"/>
        <v>0</v>
      </c>
      <c r="X31" s="14">
        <v>0</v>
      </c>
      <c r="Y31" s="16">
        <f t="shared" si="14"/>
        <v>0</v>
      </c>
      <c r="Z31" s="49">
        <v>0</v>
      </c>
      <c r="AA31" s="15">
        <f t="shared" si="15"/>
        <v>0</v>
      </c>
      <c r="AB31" s="49">
        <v>0</v>
      </c>
      <c r="AC31" s="15">
        <f t="shared" si="16"/>
        <v>0</v>
      </c>
      <c r="AD31" s="14">
        <v>0</v>
      </c>
      <c r="AE31" s="16">
        <f t="shared" si="17"/>
        <v>0</v>
      </c>
      <c r="AF31" s="49">
        <v>0</v>
      </c>
      <c r="AG31" s="51">
        <f t="shared" si="18"/>
        <v>0</v>
      </c>
      <c r="AH31" s="49">
        <v>0</v>
      </c>
      <c r="AI31" s="51">
        <f t="shared" si="19"/>
        <v>0</v>
      </c>
      <c r="AJ31" s="49">
        <v>92510.73</v>
      </c>
      <c r="AK31" s="51">
        <f t="shared" si="20"/>
        <v>1.1648244091802179E-2</v>
      </c>
      <c r="AL31" s="49">
        <v>195907.12</v>
      </c>
      <c r="AM31" s="51">
        <f t="shared" si="21"/>
        <v>3.0507904623036441E-2</v>
      </c>
      <c r="AN31" s="17">
        <v>924660.88</v>
      </c>
      <c r="AO31" s="15">
        <f t="shared" si="22"/>
        <v>0.14161664222745818</v>
      </c>
      <c r="AP31" s="17">
        <v>237918.17</v>
      </c>
      <c r="AQ31" s="16">
        <f t="shared" si="23"/>
        <v>3.7381556377044829E-2</v>
      </c>
      <c r="AR31" s="17">
        <v>117581.48</v>
      </c>
      <c r="AS31" s="15">
        <f t="shared" si="24"/>
        <v>1.9827127331451672E-2</v>
      </c>
      <c r="AT31" s="17">
        <v>36921.300000000003</v>
      </c>
      <c r="AU31" s="16">
        <f t="shared" si="25"/>
        <v>5.7686518841959036E-3</v>
      </c>
      <c r="AV31" s="17">
        <v>475530.28</v>
      </c>
      <c r="AW31" s="16">
        <f t="shared" si="26"/>
        <v>8.877095811866953E-2</v>
      </c>
      <c r="AX31" s="17">
        <v>39618.04</v>
      </c>
      <c r="AY31" s="16">
        <f t="shared" si="27"/>
        <v>6.8607973419159592E-3</v>
      </c>
      <c r="AZ31" s="17">
        <v>546790.84</v>
      </c>
      <c r="BA31" s="16">
        <f t="shared" si="28"/>
        <v>9.1616796056838187E-2</v>
      </c>
      <c r="BB31" s="17">
        <v>56127.519999999997</v>
      </c>
      <c r="BC31" s="16">
        <f t="shared" si="29"/>
        <v>9.9196914157814366E-3</v>
      </c>
    </row>
    <row r="32" spans="1:55" x14ac:dyDescent="0.15">
      <c r="A32" s="12" t="s">
        <v>36</v>
      </c>
      <c r="B32" s="12" t="s">
        <v>28</v>
      </c>
      <c r="C32" s="43" t="s">
        <v>37</v>
      </c>
      <c r="D32" s="14">
        <v>159170</v>
      </c>
      <c r="E32" s="35">
        <f t="shared" si="0"/>
        <v>2.7204193965489364E-2</v>
      </c>
      <c r="F32" s="13">
        <v>0</v>
      </c>
      <c r="G32" s="35">
        <f t="shared" si="1"/>
        <v>0</v>
      </c>
      <c r="H32" s="13">
        <v>0</v>
      </c>
      <c r="I32" s="35">
        <f t="shared" si="2"/>
        <v>0</v>
      </c>
      <c r="J32" s="13">
        <v>0</v>
      </c>
      <c r="K32" s="35">
        <f t="shared" si="3"/>
        <v>0</v>
      </c>
      <c r="L32" s="13">
        <v>0</v>
      </c>
      <c r="M32" s="36">
        <f t="shared" si="4"/>
        <v>0</v>
      </c>
      <c r="N32" s="13">
        <v>0</v>
      </c>
      <c r="O32" s="36">
        <f t="shared" si="5"/>
        <v>0</v>
      </c>
      <c r="P32" s="14">
        <v>0</v>
      </c>
      <c r="Q32" s="35">
        <f t="shared" si="6"/>
        <v>0</v>
      </c>
      <c r="R32" s="50">
        <v>365406</v>
      </c>
      <c r="S32" s="35">
        <f t="shared" si="12"/>
        <v>6.2034042796746368E-2</v>
      </c>
      <c r="T32" s="54">
        <v>63190</v>
      </c>
      <c r="U32" s="35">
        <f t="shared" si="7"/>
        <v>8.415989094305883E-3</v>
      </c>
      <c r="V32" s="14">
        <v>60000</v>
      </c>
      <c r="W32" s="15">
        <f t="shared" si="13"/>
        <v>9.3723141583585499E-3</v>
      </c>
      <c r="X32" s="14">
        <v>0</v>
      </c>
      <c r="Y32" s="16">
        <f t="shared" si="14"/>
        <v>0</v>
      </c>
      <c r="Z32" s="49">
        <v>0</v>
      </c>
      <c r="AA32" s="15">
        <f t="shared" si="15"/>
        <v>0</v>
      </c>
      <c r="AB32" s="49">
        <v>0</v>
      </c>
      <c r="AC32" s="15">
        <f t="shared" si="16"/>
        <v>0</v>
      </c>
      <c r="AD32" s="14">
        <v>0</v>
      </c>
      <c r="AE32" s="16">
        <f t="shared" si="17"/>
        <v>0</v>
      </c>
      <c r="AF32" s="49">
        <v>8347.34</v>
      </c>
      <c r="AG32" s="51">
        <f t="shared" si="18"/>
        <v>1.3670122522412092E-3</v>
      </c>
      <c r="AH32" s="49">
        <v>2495.5500000000002</v>
      </c>
      <c r="AI32" s="51">
        <f t="shared" si="19"/>
        <v>4.0795953700523303E-4</v>
      </c>
      <c r="AJ32" s="49">
        <v>0</v>
      </c>
      <c r="AK32" s="51">
        <f t="shared" si="20"/>
        <v>0</v>
      </c>
      <c r="AL32" s="49">
        <v>0</v>
      </c>
      <c r="AM32" s="51">
        <f t="shared" si="21"/>
        <v>0</v>
      </c>
      <c r="AN32" s="17">
        <v>0</v>
      </c>
      <c r="AO32" s="15">
        <f t="shared" si="22"/>
        <v>0</v>
      </c>
      <c r="AP32" s="17">
        <v>0</v>
      </c>
      <c r="AQ32" s="16">
        <f t="shared" si="23"/>
        <v>0</v>
      </c>
      <c r="AR32" s="17">
        <v>0</v>
      </c>
      <c r="AS32" s="15">
        <f t="shared" si="24"/>
        <v>0</v>
      </c>
      <c r="AT32" s="17">
        <v>0</v>
      </c>
      <c r="AU32" s="16">
        <f t="shared" si="25"/>
        <v>0</v>
      </c>
      <c r="AV32" s="17">
        <v>0</v>
      </c>
      <c r="AW32" s="16">
        <f t="shared" si="26"/>
        <v>0</v>
      </c>
      <c r="AX32" s="17">
        <v>2552.37</v>
      </c>
      <c r="AY32" s="16">
        <f t="shared" si="27"/>
        <v>4.4200301962404084E-4</v>
      </c>
      <c r="AZ32" s="17">
        <v>270209.75</v>
      </c>
      <c r="BA32" s="16">
        <f t="shared" si="28"/>
        <v>4.5274627421189484E-2</v>
      </c>
      <c r="BB32" s="17">
        <v>12721.43</v>
      </c>
      <c r="BC32" s="16">
        <f t="shared" si="29"/>
        <v>2.2483206093457265E-3</v>
      </c>
    </row>
    <row r="33" spans="1:55" x14ac:dyDescent="0.15">
      <c r="A33" s="12" t="s">
        <v>38</v>
      </c>
      <c r="B33" s="12" t="s">
        <v>28</v>
      </c>
      <c r="C33" s="43" t="s">
        <v>39</v>
      </c>
      <c r="D33" s="14">
        <v>536117</v>
      </c>
      <c r="E33" s="35">
        <f t="shared" si="0"/>
        <v>9.1629269687731746E-2</v>
      </c>
      <c r="F33" s="13">
        <v>0</v>
      </c>
      <c r="G33" s="35">
        <f t="shared" si="1"/>
        <v>0</v>
      </c>
      <c r="H33" s="49">
        <v>727097</v>
      </c>
      <c r="I33" s="35">
        <f t="shared" si="2"/>
        <v>0.1039968321556019</v>
      </c>
      <c r="J33" s="13">
        <v>0</v>
      </c>
      <c r="K33" s="35">
        <f t="shared" si="3"/>
        <v>0</v>
      </c>
      <c r="L33" s="13">
        <v>0</v>
      </c>
      <c r="M33" s="36">
        <f t="shared" si="4"/>
        <v>0</v>
      </c>
      <c r="N33" s="13">
        <v>0</v>
      </c>
      <c r="O33" s="36">
        <f t="shared" si="5"/>
        <v>0</v>
      </c>
      <c r="P33" s="14">
        <v>0</v>
      </c>
      <c r="Q33" s="35">
        <f t="shared" si="6"/>
        <v>0</v>
      </c>
      <c r="R33" s="50">
        <v>303375.89</v>
      </c>
      <c r="S33" s="35">
        <f t="shared" si="12"/>
        <v>5.1503349544783111E-2</v>
      </c>
      <c r="T33" s="54">
        <v>1153489.54</v>
      </c>
      <c r="U33" s="35">
        <f t="shared" si="7"/>
        <v>0.15362803274309081</v>
      </c>
      <c r="V33" s="14">
        <v>30296.74</v>
      </c>
      <c r="W33" s="15">
        <f t="shared" si="13"/>
        <v>4.732509420901798E-3</v>
      </c>
      <c r="X33" s="14">
        <v>14727.22</v>
      </c>
      <c r="Y33" s="16">
        <f t="shared" si="14"/>
        <v>2.816550104888006E-3</v>
      </c>
      <c r="Z33" s="49">
        <v>8325.18</v>
      </c>
      <c r="AA33" s="15">
        <f t="shared" si="15"/>
        <v>1.5858919813748873E-3</v>
      </c>
      <c r="AB33" s="49">
        <v>8755</v>
      </c>
      <c r="AC33" s="15">
        <f t="shared" si="16"/>
        <v>1.6722264199997149E-3</v>
      </c>
      <c r="AD33" s="14">
        <v>139950</v>
      </c>
      <c r="AE33" s="16">
        <f t="shared" si="17"/>
        <v>3.0572563493392584E-2</v>
      </c>
      <c r="AF33" s="49">
        <v>0</v>
      </c>
      <c r="AG33" s="51">
        <f t="shared" si="18"/>
        <v>0</v>
      </c>
      <c r="AH33" s="49">
        <v>153082.49</v>
      </c>
      <c r="AI33" s="51">
        <f t="shared" si="19"/>
        <v>2.5025129427985095E-2</v>
      </c>
      <c r="AJ33" s="49">
        <v>104130.79</v>
      </c>
      <c r="AK33" s="51">
        <f t="shared" si="20"/>
        <v>1.3111353238615602E-2</v>
      </c>
      <c r="AL33" s="49">
        <v>235359.28</v>
      </c>
      <c r="AM33" s="51">
        <f t="shared" si="21"/>
        <v>3.6651646282108215E-2</v>
      </c>
      <c r="AN33" s="17">
        <v>0</v>
      </c>
      <c r="AO33" s="15">
        <f t="shared" si="22"/>
        <v>0</v>
      </c>
      <c r="AP33" s="17">
        <v>20574.169999999998</v>
      </c>
      <c r="AQ33" s="16">
        <f t="shared" si="23"/>
        <v>3.2326009222662746E-3</v>
      </c>
      <c r="AR33" s="17">
        <v>229081.64</v>
      </c>
      <c r="AS33" s="15">
        <f t="shared" si="24"/>
        <v>3.8628794650124941E-2</v>
      </c>
      <c r="AT33" s="17">
        <v>209000</v>
      </c>
      <c r="AU33" s="16">
        <f t="shared" si="25"/>
        <v>3.2654544769467594E-2</v>
      </c>
      <c r="AV33" s="17">
        <v>1279</v>
      </c>
      <c r="AW33" s="16">
        <f t="shared" si="26"/>
        <v>2.3876093743973217E-4</v>
      </c>
      <c r="AX33" s="17">
        <v>41490.769999999997</v>
      </c>
      <c r="AY33" s="16">
        <f t="shared" si="27"/>
        <v>7.1851046778196601E-3</v>
      </c>
      <c r="AZ33" s="17">
        <v>98650.7</v>
      </c>
      <c r="BA33" s="16">
        <f t="shared" si="28"/>
        <v>1.6529283963067718E-2</v>
      </c>
      <c r="BB33" s="17">
        <v>1015330.95</v>
      </c>
      <c r="BC33" s="16">
        <f t="shared" si="29"/>
        <v>0.17944440995953878</v>
      </c>
    </row>
    <row r="34" spans="1:55" x14ac:dyDescent="0.15">
      <c r="A34" s="12" t="s">
        <v>106</v>
      </c>
      <c r="B34" s="12" t="s">
        <v>28</v>
      </c>
      <c r="C34" s="12" t="s">
        <v>109</v>
      </c>
      <c r="D34" s="23">
        <v>0</v>
      </c>
      <c r="E34" s="35">
        <f t="shared" si="0"/>
        <v>0</v>
      </c>
      <c r="F34" s="23">
        <v>0</v>
      </c>
      <c r="G34" s="35">
        <f t="shared" si="1"/>
        <v>0</v>
      </c>
      <c r="H34" s="23">
        <v>0</v>
      </c>
      <c r="I34" s="35">
        <f t="shared" si="2"/>
        <v>0</v>
      </c>
      <c r="J34" s="13">
        <v>0</v>
      </c>
      <c r="K34" s="35">
        <f t="shared" si="3"/>
        <v>0</v>
      </c>
      <c r="L34" s="23">
        <v>0</v>
      </c>
      <c r="M34" s="36">
        <f t="shared" si="4"/>
        <v>0</v>
      </c>
      <c r="N34" s="13">
        <v>0</v>
      </c>
      <c r="O34" s="36">
        <f t="shared" si="5"/>
        <v>0</v>
      </c>
      <c r="P34" s="14">
        <v>102656</v>
      </c>
      <c r="Q34" s="35">
        <f t="shared" si="6"/>
        <v>1.4312058066881541E-2</v>
      </c>
      <c r="R34" s="50"/>
      <c r="S34" s="35"/>
      <c r="T34" s="54"/>
      <c r="U34" s="35"/>
      <c r="W34" s="15"/>
      <c r="Z34" s="49"/>
      <c r="AA34" s="15"/>
      <c r="AB34" s="49"/>
      <c r="AC34" s="15"/>
      <c r="AF34" s="49"/>
      <c r="AG34" s="51"/>
      <c r="AH34" s="49"/>
      <c r="AI34" s="51"/>
      <c r="AJ34" s="49"/>
      <c r="AK34" s="51"/>
      <c r="AL34" s="49"/>
      <c r="AM34" s="51"/>
      <c r="AN34" s="17"/>
      <c r="AO34" s="15"/>
      <c r="AP34" s="17"/>
      <c r="AR34" s="17"/>
      <c r="AS34" s="15"/>
      <c r="AT34" s="17"/>
      <c r="AV34" s="17"/>
      <c r="AX34" s="17"/>
      <c r="AZ34" s="17"/>
      <c r="BA34" s="16"/>
      <c r="BB34" s="17"/>
    </row>
    <row r="35" spans="1:55" x14ac:dyDescent="0.15">
      <c r="A35" s="1" t="s">
        <v>87</v>
      </c>
      <c r="B35" s="1" t="s">
        <v>28</v>
      </c>
      <c r="C35" s="43" t="s">
        <v>89</v>
      </c>
      <c r="D35" s="14">
        <v>849753.8</v>
      </c>
      <c r="E35" s="35">
        <f t="shared" si="0"/>
        <v>0.14523382043168723</v>
      </c>
      <c r="F35" s="13">
        <v>0</v>
      </c>
      <c r="G35" s="35">
        <f t="shared" si="1"/>
        <v>0</v>
      </c>
      <c r="H35" s="49">
        <v>169449</v>
      </c>
      <c r="I35" s="35">
        <f t="shared" si="2"/>
        <v>2.4236325018442639E-2</v>
      </c>
      <c r="J35" s="13">
        <v>0</v>
      </c>
      <c r="K35" s="35">
        <f t="shared" si="3"/>
        <v>0</v>
      </c>
      <c r="L35" s="13">
        <v>0</v>
      </c>
      <c r="M35" s="36">
        <f t="shared" si="4"/>
        <v>0</v>
      </c>
      <c r="N35" s="13">
        <v>0</v>
      </c>
      <c r="O35" s="36">
        <f t="shared" si="5"/>
        <v>0</v>
      </c>
      <c r="P35" s="14">
        <v>513523.53</v>
      </c>
      <c r="Q35" s="35">
        <f t="shared" si="6"/>
        <v>7.1594242714210429E-2</v>
      </c>
      <c r="R35" s="50">
        <v>0</v>
      </c>
      <c r="S35" s="35">
        <f t="shared" si="12"/>
        <v>0</v>
      </c>
      <c r="T35" s="54">
        <v>0</v>
      </c>
      <c r="U35" s="35">
        <f t="shared" si="7"/>
        <v>0</v>
      </c>
      <c r="V35" s="14">
        <v>0</v>
      </c>
      <c r="W35" s="15">
        <f t="shared" si="13"/>
        <v>0</v>
      </c>
      <c r="X35" s="14">
        <v>0</v>
      </c>
      <c r="Y35" s="16">
        <f t="shared" si="14"/>
        <v>0</v>
      </c>
      <c r="Z35" s="49">
        <v>0</v>
      </c>
      <c r="AA35" s="15">
        <f t="shared" si="15"/>
        <v>0</v>
      </c>
      <c r="AB35" s="49">
        <v>0</v>
      </c>
      <c r="AC35" s="15">
        <f t="shared" si="16"/>
        <v>0</v>
      </c>
      <c r="AD35" s="14">
        <v>0</v>
      </c>
      <c r="AE35" s="16">
        <f t="shared" si="17"/>
        <v>0</v>
      </c>
      <c r="AF35" s="23">
        <v>0</v>
      </c>
      <c r="AG35" s="51">
        <f t="shared" si="18"/>
        <v>0</v>
      </c>
      <c r="AH35" s="49">
        <v>424997.28</v>
      </c>
      <c r="AI35" s="51">
        <f t="shared" si="19"/>
        <v>6.9476345325592909E-2</v>
      </c>
      <c r="AJ35" s="49"/>
      <c r="AK35" s="51"/>
      <c r="AL35" s="49"/>
      <c r="AM35" s="51"/>
      <c r="AN35" s="17"/>
      <c r="AO35" s="15"/>
      <c r="AP35" s="17"/>
      <c r="AR35" s="17"/>
      <c r="AS35" s="15"/>
      <c r="AT35" s="17"/>
      <c r="AV35" s="17"/>
      <c r="AX35" s="17"/>
      <c r="AZ35" s="17"/>
      <c r="BA35" s="16"/>
      <c r="BB35" s="17"/>
    </row>
    <row r="36" spans="1:55" x14ac:dyDescent="0.15">
      <c r="A36" s="12" t="s">
        <v>40</v>
      </c>
      <c r="B36" s="12" t="s">
        <v>28</v>
      </c>
      <c r="C36" s="43" t="s">
        <v>41</v>
      </c>
      <c r="D36" s="14">
        <v>5530</v>
      </c>
      <c r="E36" s="35">
        <f t="shared" si="0"/>
        <v>9.4514790870865229E-4</v>
      </c>
      <c r="F36" s="13">
        <v>0</v>
      </c>
      <c r="G36" s="35">
        <f t="shared" si="1"/>
        <v>0</v>
      </c>
      <c r="H36" s="49">
        <v>301369.26</v>
      </c>
      <c r="I36" s="35">
        <f t="shared" si="2"/>
        <v>4.3104906703064313E-2</v>
      </c>
      <c r="J36" s="13">
        <v>0</v>
      </c>
      <c r="K36" s="35">
        <f t="shared" si="3"/>
        <v>0</v>
      </c>
      <c r="L36" s="14">
        <v>53649.08</v>
      </c>
      <c r="M36" s="36">
        <f t="shared" si="4"/>
        <v>9.8453766170989547E-3</v>
      </c>
      <c r="N36" s="13">
        <v>0</v>
      </c>
      <c r="O36" s="36">
        <f t="shared" si="5"/>
        <v>0</v>
      </c>
      <c r="P36" s="14">
        <v>0</v>
      </c>
      <c r="Q36" s="35">
        <f t="shared" si="6"/>
        <v>0</v>
      </c>
      <c r="R36" s="50">
        <v>0</v>
      </c>
      <c r="S36" s="35">
        <f t="shared" si="12"/>
        <v>0</v>
      </c>
      <c r="T36" s="54">
        <v>0</v>
      </c>
      <c r="U36" s="35">
        <f t="shared" si="7"/>
        <v>0</v>
      </c>
      <c r="V36" s="14">
        <v>0</v>
      </c>
      <c r="W36" s="15">
        <f t="shared" si="13"/>
        <v>0</v>
      </c>
      <c r="X36" s="14">
        <v>0</v>
      </c>
      <c r="Y36" s="16">
        <f t="shared" si="14"/>
        <v>0</v>
      </c>
      <c r="Z36" s="49">
        <v>0</v>
      </c>
      <c r="AA36" s="15">
        <f t="shared" si="15"/>
        <v>0</v>
      </c>
      <c r="AB36" s="49">
        <v>0</v>
      </c>
      <c r="AC36" s="15">
        <f t="shared" si="16"/>
        <v>0</v>
      </c>
      <c r="AD36" s="14">
        <v>0</v>
      </c>
      <c r="AE36" s="16">
        <f t="shared" si="17"/>
        <v>0</v>
      </c>
      <c r="AF36" s="49">
        <v>157032</v>
      </c>
      <c r="AG36" s="51">
        <f t="shared" si="18"/>
        <v>2.5716535805890447E-2</v>
      </c>
      <c r="AH36" s="49">
        <v>0</v>
      </c>
      <c r="AI36" s="51">
        <f t="shared" si="19"/>
        <v>0</v>
      </c>
      <c r="AJ36" s="49">
        <v>364510</v>
      </c>
      <c r="AK36" s="51">
        <f t="shared" ref="AK36:AK45" si="30">AJ36/$AJ$65</f>
        <v>4.5896313367139278E-2</v>
      </c>
      <c r="AL36" s="49">
        <v>0</v>
      </c>
      <c r="AM36" s="51">
        <f t="shared" ref="AM36:AM45" si="31">AL36/$AL$65</f>
        <v>0</v>
      </c>
      <c r="AN36" s="17">
        <v>0</v>
      </c>
      <c r="AO36" s="15">
        <f t="shared" ref="AO36:AO45" si="32">AN36/$AN$65</f>
        <v>0</v>
      </c>
      <c r="AP36" s="17">
        <v>0</v>
      </c>
      <c r="AQ36" s="16">
        <f t="shared" ref="AQ36:AQ45" si="33">AP36/$AP$65</f>
        <v>0</v>
      </c>
      <c r="AR36" s="17">
        <v>0</v>
      </c>
      <c r="AS36" s="15">
        <f t="shared" ref="AS36:AS45" si="34">AR36/$AR$65</f>
        <v>0</v>
      </c>
      <c r="AT36" s="17">
        <v>0</v>
      </c>
      <c r="AU36" s="16">
        <f t="shared" ref="AU36:AU45" si="35">AT36/$AT$65</f>
        <v>0</v>
      </c>
      <c r="AV36" s="17">
        <v>0</v>
      </c>
      <c r="AW36" s="16">
        <f t="shared" ref="AW36:AW45" si="36">AV36/$AV$65</f>
        <v>0</v>
      </c>
      <c r="AX36" s="17">
        <v>0</v>
      </c>
      <c r="AY36" s="16">
        <f t="shared" ref="AY36:AY45" si="37">AX36/$AX$65</f>
        <v>0</v>
      </c>
      <c r="AZ36" s="17">
        <v>20720</v>
      </c>
      <c r="BA36" s="16">
        <f t="shared" ref="BA36:BA45" si="38">AZ36/$AZ$65</f>
        <v>3.4717114396021838E-3</v>
      </c>
      <c r="BB36" s="17">
        <v>9710</v>
      </c>
      <c r="BC36" s="16">
        <f t="shared" ref="BC36:BC45" si="39">BB36/$BB$65</f>
        <v>1.7160958411709221E-3</v>
      </c>
    </row>
    <row r="37" spans="1:55" x14ac:dyDescent="0.15">
      <c r="A37" s="12" t="s">
        <v>42</v>
      </c>
      <c r="B37" s="12" t="s">
        <v>28</v>
      </c>
      <c r="C37" s="43" t="s">
        <v>43</v>
      </c>
      <c r="D37" s="13">
        <v>0</v>
      </c>
      <c r="E37" s="35">
        <f t="shared" si="0"/>
        <v>0</v>
      </c>
      <c r="F37" s="13">
        <v>0</v>
      </c>
      <c r="G37" s="35">
        <f t="shared" si="1"/>
        <v>0</v>
      </c>
      <c r="H37" s="13">
        <v>0</v>
      </c>
      <c r="I37" s="35">
        <f t="shared" si="2"/>
        <v>0</v>
      </c>
      <c r="J37" s="13">
        <v>0</v>
      </c>
      <c r="K37" s="35">
        <f t="shared" si="3"/>
        <v>0</v>
      </c>
      <c r="L37" s="13">
        <v>0</v>
      </c>
      <c r="M37" s="36">
        <f t="shared" si="4"/>
        <v>0</v>
      </c>
      <c r="N37" s="13">
        <v>0</v>
      </c>
      <c r="O37" s="36">
        <f t="shared" si="5"/>
        <v>0</v>
      </c>
      <c r="P37" s="14">
        <v>0</v>
      </c>
      <c r="Q37" s="35">
        <f t="shared" si="6"/>
        <v>0</v>
      </c>
      <c r="R37" s="50">
        <v>0</v>
      </c>
      <c r="S37" s="35">
        <f t="shared" si="12"/>
        <v>0</v>
      </c>
      <c r="T37" s="54">
        <v>0</v>
      </c>
      <c r="U37" s="35">
        <f t="shared" si="7"/>
        <v>0</v>
      </c>
      <c r="V37" s="14">
        <v>14372.92</v>
      </c>
      <c r="W37" s="15">
        <f t="shared" si="13"/>
        <v>2.2451253602159132E-3</v>
      </c>
      <c r="X37" s="14">
        <v>229539.39</v>
      </c>
      <c r="Y37" s="16">
        <f t="shared" si="14"/>
        <v>4.3898929531875595E-2</v>
      </c>
      <c r="Z37" s="49">
        <v>0</v>
      </c>
      <c r="AA37" s="15">
        <f t="shared" si="15"/>
        <v>0</v>
      </c>
      <c r="AB37" s="49">
        <v>0</v>
      </c>
      <c r="AC37" s="15">
        <f t="shared" si="16"/>
        <v>0</v>
      </c>
      <c r="AD37" s="14">
        <v>0</v>
      </c>
      <c r="AE37" s="16">
        <f t="shared" si="17"/>
        <v>0</v>
      </c>
      <c r="AF37" s="23">
        <v>0</v>
      </c>
      <c r="AG37" s="51">
        <f t="shared" si="18"/>
        <v>0</v>
      </c>
      <c r="AH37" s="49">
        <v>0</v>
      </c>
      <c r="AI37" s="51">
        <f t="shared" si="19"/>
        <v>0</v>
      </c>
      <c r="AJ37" s="49">
        <v>0</v>
      </c>
      <c r="AK37" s="51">
        <f t="shared" si="30"/>
        <v>0</v>
      </c>
      <c r="AL37" s="49">
        <v>24299.5</v>
      </c>
      <c r="AM37" s="51">
        <f t="shared" si="31"/>
        <v>3.7840729238808367E-3</v>
      </c>
      <c r="AN37" s="17">
        <v>347298.95</v>
      </c>
      <c r="AO37" s="15">
        <f t="shared" si="32"/>
        <v>5.3190647741171757E-2</v>
      </c>
      <c r="AP37" s="17">
        <v>251312.74</v>
      </c>
      <c r="AQ37" s="16">
        <f t="shared" si="33"/>
        <v>3.9486102968006219E-2</v>
      </c>
      <c r="AR37" s="17">
        <v>615166.97</v>
      </c>
      <c r="AS37" s="15">
        <f t="shared" si="34"/>
        <v>0.10373227011850258</v>
      </c>
      <c r="AT37" s="17">
        <v>0</v>
      </c>
      <c r="AU37" s="16">
        <f t="shared" si="35"/>
        <v>0</v>
      </c>
      <c r="AV37" s="17">
        <v>0</v>
      </c>
      <c r="AW37" s="16">
        <f t="shared" si="36"/>
        <v>0</v>
      </c>
      <c r="AX37" s="17">
        <v>2862.24</v>
      </c>
      <c r="AY37" s="16">
        <f t="shared" si="37"/>
        <v>4.9566431312416098E-4</v>
      </c>
      <c r="AZ37" s="17">
        <v>278137.76</v>
      </c>
      <c r="BA37" s="16">
        <f t="shared" si="38"/>
        <v>4.6602994361840094E-2</v>
      </c>
      <c r="BB37" s="17">
        <v>0</v>
      </c>
      <c r="BC37" s="16">
        <f t="shared" si="39"/>
        <v>0</v>
      </c>
    </row>
    <row r="38" spans="1:55" x14ac:dyDescent="0.15">
      <c r="A38" s="12" t="s">
        <v>44</v>
      </c>
      <c r="B38" s="12" t="s">
        <v>28</v>
      </c>
      <c r="C38" s="43" t="s">
        <v>45</v>
      </c>
      <c r="D38" s="13">
        <v>0</v>
      </c>
      <c r="E38" s="35">
        <f t="shared" si="0"/>
        <v>0</v>
      </c>
      <c r="F38" s="13">
        <v>0</v>
      </c>
      <c r="G38" s="35">
        <f t="shared" si="1"/>
        <v>0</v>
      </c>
      <c r="H38" s="13">
        <v>0</v>
      </c>
      <c r="I38" s="35">
        <f t="shared" si="2"/>
        <v>0</v>
      </c>
      <c r="J38" s="13">
        <v>0</v>
      </c>
      <c r="K38" s="35">
        <f t="shared" si="3"/>
        <v>0</v>
      </c>
      <c r="L38" s="13">
        <v>0</v>
      </c>
      <c r="M38" s="36">
        <f t="shared" si="4"/>
        <v>0</v>
      </c>
      <c r="N38" s="13">
        <v>0</v>
      </c>
      <c r="O38" s="36">
        <f t="shared" si="5"/>
        <v>0</v>
      </c>
      <c r="P38" s="14">
        <v>0</v>
      </c>
      <c r="Q38" s="35">
        <f t="shared" si="6"/>
        <v>0</v>
      </c>
      <c r="R38" s="50">
        <v>0</v>
      </c>
      <c r="S38" s="35">
        <f t="shared" si="12"/>
        <v>0</v>
      </c>
      <c r="T38" s="54">
        <v>185800</v>
      </c>
      <c r="U38" s="35">
        <f t="shared" si="7"/>
        <v>2.4745858106061606E-2</v>
      </c>
      <c r="V38" s="14">
        <v>0</v>
      </c>
      <c r="W38" s="15">
        <f t="shared" si="13"/>
        <v>0</v>
      </c>
      <c r="X38" s="14">
        <v>0</v>
      </c>
      <c r="Y38" s="16">
        <f t="shared" si="14"/>
        <v>0</v>
      </c>
      <c r="Z38" s="49">
        <v>0</v>
      </c>
      <c r="AA38" s="15">
        <f t="shared" si="15"/>
        <v>0</v>
      </c>
      <c r="AB38" s="49">
        <v>0</v>
      </c>
      <c r="AC38" s="15">
        <f t="shared" si="16"/>
        <v>0</v>
      </c>
      <c r="AD38" s="14">
        <v>0</v>
      </c>
      <c r="AE38" s="16">
        <f t="shared" si="17"/>
        <v>0</v>
      </c>
      <c r="AF38" s="23">
        <v>0</v>
      </c>
      <c r="AG38" s="51">
        <f t="shared" si="18"/>
        <v>0</v>
      </c>
      <c r="AH38" s="49">
        <v>0</v>
      </c>
      <c r="AI38" s="51">
        <f t="shared" si="19"/>
        <v>0</v>
      </c>
      <c r="AJ38" s="49">
        <v>0</v>
      </c>
      <c r="AK38" s="51">
        <f t="shared" si="30"/>
        <v>0</v>
      </c>
      <c r="AL38" s="49">
        <v>0</v>
      </c>
      <c r="AM38" s="51">
        <f t="shared" si="31"/>
        <v>0</v>
      </c>
      <c r="AN38" s="17">
        <v>0</v>
      </c>
      <c r="AO38" s="15">
        <f t="shared" si="32"/>
        <v>0</v>
      </c>
      <c r="AP38" s="17">
        <v>0</v>
      </c>
      <c r="AQ38" s="16">
        <f t="shared" si="33"/>
        <v>0</v>
      </c>
      <c r="AR38" s="17">
        <v>0</v>
      </c>
      <c r="AS38" s="15">
        <f t="shared" si="34"/>
        <v>0</v>
      </c>
      <c r="AT38" s="17">
        <v>0</v>
      </c>
      <c r="AU38" s="16">
        <f t="shared" si="35"/>
        <v>0</v>
      </c>
      <c r="AV38" s="17">
        <v>170301.04</v>
      </c>
      <c r="AW38" s="16">
        <f t="shared" si="36"/>
        <v>3.1791427644535832E-2</v>
      </c>
      <c r="AX38" s="17">
        <v>189698.96</v>
      </c>
      <c r="AY38" s="16">
        <f t="shared" si="37"/>
        <v>3.2850845739269829E-2</v>
      </c>
      <c r="AZ38" s="17">
        <v>0</v>
      </c>
      <c r="BA38" s="16">
        <f t="shared" si="38"/>
        <v>0</v>
      </c>
      <c r="BB38" s="17">
        <v>0</v>
      </c>
      <c r="BC38" s="16">
        <f t="shared" si="39"/>
        <v>0</v>
      </c>
    </row>
    <row r="39" spans="1:55" x14ac:dyDescent="0.15">
      <c r="A39" s="12" t="s">
        <v>46</v>
      </c>
      <c r="B39" s="12" t="s">
        <v>28</v>
      </c>
      <c r="C39" s="43" t="s">
        <v>47</v>
      </c>
      <c r="D39" s="13">
        <v>0</v>
      </c>
      <c r="E39" s="35">
        <f t="shared" si="0"/>
        <v>0</v>
      </c>
      <c r="F39" s="13">
        <v>0</v>
      </c>
      <c r="G39" s="35">
        <f t="shared" si="1"/>
        <v>0</v>
      </c>
      <c r="H39" s="13">
        <v>0</v>
      </c>
      <c r="I39" s="35">
        <f t="shared" si="2"/>
        <v>0</v>
      </c>
      <c r="J39" s="13">
        <v>0</v>
      </c>
      <c r="K39" s="35">
        <f t="shared" si="3"/>
        <v>0</v>
      </c>
      <c r="L39" s="13">
        <v>0</v>
      </c>
      <c r="M39" s="36">
        <f t="shared" si="4"/>
        <v>0</v>
      </c>
      <c r="N39" s="13">
        <v>0</v>
      </c>
      <c r="O39" s="36">
        <f t="shared" si="5"/>
        <v>0</v>
      </c>
      <c r="P39" s="14">
        <v>0</v>
      </c>
      <c r="Q39" s="35">
        <f t="shared" si="6"/>
        <v>0</v>
      </c>
      <c r="R39" s="50">
        <v>0</v>
      </c>
      <c r="S39" s="35">
        <f t="shared" si="12"/>
        <v>0</v>
      </c>
      <c r="T39" s="54">
        <v>30265.9</v>
      </c>
      <c r="U39" s="35">
        <f t="shared" si="7"/>
        <v>4.0309777548560282E-3</v>
      </c>
      <c r="V39" s="14">
        <v>272393.09999999998</v>
      </c>
      <c r="W39" s="15">
        <f t="shared" si="13"/>
        <v>4.2549228462819604E-2</v>
      </c>
      <c r="X39" s="14">
        <v>0</v>
      </c>
      <c r="Y39" s="16">
        <f t="shared" si="14"/>
        <v>0</v>
      </c>
      <c r="Z39" s="49">
        <v>0</v>
      </c>
      <c r="AA39" s="15">
        <f t="shared" si="15"/>
        <v>0</v>
      </c>
      <c r="AB39" s="49">
        <v>0</v>
      </c>
      <c r="AC39" s="15">
        <f t="shared" si="16"/>
        <v>0</v>
      </c>
      <c r="AD39" s="14">
        <v>42063</v>
      </c>
      <c r="AE39" s="16">
        <f t="shared" si="17"/>
        <v>9.1888084188822602E-3</v>
      </c>
      <c r="AF39" s="49">
        <v>283300</v>
      </c>
      <c r="AG39" s="51">
        <f t="shared" si="18"/>
        <v>4.6394967865204313E-2</v>
      </c>
      <c r="AH39" s="49">
        <v>0</v>
      </c>
      <c r="AI39" s="51">
        <f t="shared" si="19"/>
        <v>0</v>
      </c>
      <c r="AJ39" s="49">
        <v>0</v>
      </c>
      <c r="AK39" s="51">
        <f t="shared" si="30"/>
        <v>0</v>
      </c>
      <c r="AL39" s="49">
        <v>0</v>
      </c>
      <c r="AM39" s="51">
        <f t="shared" si="31"/>
        <v>0</v>
      </c>
      <c r="AN39" s="17">
        <v>0</v>
      </c>
      <c r="AO39" s="15">
        <f t="shared" si="32"/>
        <v>0</v>
      </c>
      <c r="AP39" s="17">
        <v>0</v>
      </c>
      <c r="AQ39" s="16">
        <f t="shared" si="33"/>
        <v>0</v>
      </c>
      <c r="AR39" s="17">
        <v>0</v>
      </c>
      <c r="AS39" s="15">
        <f t="shared" si="34"/>
        <v>0</v>
      </c>
      <c r="AT39" s="17">
        <v>0</v>
      </c>
      <c r="AU39" s="16">
        <f t="shared" si="35"/>
        <v>0</v>
      </c>
      <c r="AV39" s="17">
        <v>0</v>
      </c>
      <c r="AW39" s="16">
        <f t="shared" si="36"/>
        <v>0</v>
      </c>
      <c r="AX39" s="17">
        <v>251000</v>
      </c>
      <c r="AY39" s="16">
        <f t="shared" si="37"/>
        <v>4.3466565555007407E-2</v>
      </c>
      <c r="AZ39" s="17">
        <v>75000</v>
      </c>
      <c r="BA39" s="16">
        <f t="shared" si="38"/>
        <v>1.2566523068058097E-2</v>
      </c>
      <c r="BB39" s="17">
        <v>27493.05</v>
      </c>
      <c r="BC39" s="16">
        <f t="shared" si="39"/>
        <v>4.8589813353351417E-3</v>
      </c>
    </row>
    <row r="40" spans="1:55" x14ac:dyDescent="0.15">
      <c r="A40" s="12" t="s">
        <v>48</v>
      </c>
      <c r="B40" s="12" t="s">
        <v>28</v>
      </c>
      <c r="C40" s="43" t="s">
        <v>49</v>
      </c>
      <c r="D40" s="14">
        <v>1001765.68</v>
      </c>
      <c r="E40" s="35">
        <f t="shared" si="0"/>
        <v>0.17121459990381574</v>
      </c>
      <c r="F40" s="13">
        <v>0</v>
      </c>
      <c r="G40" s="35">
        <f t="shared" si="1"/>
        <v>0</v>
      </c>
      <c r="H40" s="13">
        <v>0</v>
      </c>
      <c r="I40" s="35">
        <f t="shared" si="2"/>
        <v>0</v>
      </c>
      <c r="J40" s="13">
        <v>0</v>
      </c>
      <c r="K40" s="35">
        <f t="shared" si="3"/>
        <v>0</v>
      </c>
      <c r="L40" s="13">
        <v>0</v>
      </c>
      <c r="M40" s="36">
        <f t="shared" si="4"/>
        <v>0</v>
      </c>
      <c r="N40" s="13">
        <v>0</v>
      </c>
      <c r="O40" s="36">
        <f t="shared" si="5"/>
        <v>0</v>
      </c>
      <c r="P40" s="14">
        <v>20085.43</v>
      </c>
      <c r="Q40" s="35">
        <f t="shared" si="6"/>
        <v>2.8002634084542989E-3</v>
      </c>
      <c r="R40" s="50">
        <v>270000</v>
      </c>
      <c r="S40" s="35">
        <f t="shared" si="12"/>
        <v>4.5837209994147657E-2</v>
      </c>
      <c r="T40" s="54">
        <v>499132.5</v>
      </c>
      <c r="U40" s="35">
        <f t="shared" si="7"/>
        <v>6.647719064113991E-2</v>
      </c>
      <c r="V40" s="14">
        <v>1566991.51</v>
      </c>
      <c r="W40" s="15">
        <f t="shared" si="13"/>
        <v>0.24477227858667741</v>
      </c>
      <c r="X40" s="14">
        <v>897912.03</v>
      </c>
      <c r="Y40" s="16">
        <f t="shared" si="14"/>
        <v>0.17172380274598345</v>
      </c>
      <c r="Z40" s="49">
        <v>523143.4</v>
      </c>
      <c r="AA40" s="15">
        <f t="shared" si="15"/>
        <v>9.965537359783154E-2</v>
      </c>
      <c r="AB40" s="49">
        <v>548180.66</v>
      </c>
      <c r="AC40" s="15">
        <f t="shared" si="16"/>
        <v>0.10470384723984934</v>
      </c>
      <c r="AD40" s="14">
        <v>850000</v>
      </c>
      <c r="AE40" s="16">
        <f t="shared" si="17"/>
        <v>0.18568545172835796</v>
      </c>
      <c r="AF40" s="49">
        <v>965010.91</v>
      </c>
      <c r="AG40" s="51">
        <f t="shared" si="18"/>
        <v>0.15803618128846303</v>
      </c>
      <c r="AH40" s="49">
        <v>164989.09</v>
      </c>
      <c r="AI40" s="51">
        <f t="shared" si="19"/>
        <v>2.6971558481022107E-2</v>
      </c>
      <c r="AJ40" s="49">
        <v>896299.2</v>
      </c>
      <c r="AK40" s="51">
        <f t="shared" si="30"/>
        <v>0.11285514513707783</v>
      </c>
      <c r="AL40" s="49">
        <v>108835.62</v>
      </c>
      <c r="AM40" s="51">
        <f t="shared" si="31"/>
        <v>1.6948576011678582E-2</v>
      </c>
      <c r="AN40" s="17">
        <v>833357.81</v>
      </c>
      <c r="AO40" s="15">
        <f t="shared" si="32"/>
        <v>0.12763310028453684</v>
      </c>
      <c r="AP40" s="17">
        <v>193366.42</v>
      </c>
      <c r="AQ40" s="16">
        <f t="shared" si="33"/>
        <v>3.0381612848893923E-2</v>
      </c>
      <c r="AR40" s="17">
        <v>620422.61</v>
      </c>
      <c r="AS40" s="15">
        <f t="shared" si="34"/>
        <v>0.10461850019051963</v>
      </c>
      <c r="AT40" s="17">
        <v>351700</v>
      </c>
      <c r="AU40" s="16">
        <f t="shared" si="35"/>
        <v>5.4950255480486855E-2</v>
      </c>
      <c r="AV40" s="17">
        <v>572413.82999999996</v>
      </c>
      <c r="AW40" s="16">
        <f t="shared" si="36"/>
        <v>0.10685696845525214</v>
      </c>
      <c r="AX40" s="17">
        <v>217728.03</v>
      </c>
      <c r="AY40" s="16">
        <f t="shared" si="37"/>
        <v>3.7704739797440719E-2</v>
      </c>
      <c r="AZ40" s="17">
        <v>33148.82</v>
      </c>
      <c r="BA40" s="16">
        <f t="shared" si="38"/>
        <v>5.5542054827854084E-3</v>
      </c>
      <c r="BB40" s="17">
        <v>649521.16</v>
      </c>
      <c r="BC40" s="16">
        <f t="shared" si="39"/>
        <v>0.11479305473002197</v>
      </c>
    </row>
    <row r="41" spans="1:55" x14ac:dyDescent="0.15">
      <c r="A41" s="12" t="s">
        <v>50</v>
      </c>
      <c r="B41" s="12" t="s">
        <v>28</v>
      </c>
      <c r="C41" s="43" t="s">
        <v>51</v>
      </c>
      <c r="D41" s="13">
        <v>0</v>
      </c>
      <c r="E41" s="35">
        <f t="shared" si="0"/>
        <v>0</v>
      </c>
      <c r="F41" s="13">
        <v>0</v>
      </c>
      <c r="G41" s="35">
        <f t="shared" si="1"/>
        <v>0</v>
      </c>
      <c r="H41" s="13">
        <v>0</v>
      </c>
      <c r="I41" s="35">
        <f t="shared" si="2"/>
        <v>0</v>
      </c>
      <c r="J41" s="13">
        <v>0</v>
      </c>
      <c r="K41" s="35">
        <f t="shared" si="3"/>
        <v>0</v>
      </c>
      <c r="L41" s="13">
        <v>0</v>
      </c>
      <c r="M41" s="36">
        <f t="shared" si="4"/>
        <v>0</v>
      </c>
      <c r="N41" s="13">
        <v>0</v>
      </c>
      <c r="O41" s="36">
        <f t="shared" si="5"/>
        <v>0</v>
      </c>
      <c r="P41" s="14">
        <v>52025.96</v>
      </c>
      <c r="Q41" s="35">
        <f t="shared" si="6"/>
        <v>7.2533369749966528E-3</v>
      </c>
      <c r="R41" s="50">
        <v>1089.04</v>
      </c>
      <c r="S41" s="35">
        <f t="shared" si="12"/>
        <v>1.8488353767417246E-4</v>
      </c>
      <c r="T41" s="54">
        <v>0</v>
      </c>
      <c r="U41" s="35">
        <f t="shared" si="7"/>
        <v>0</v>
      </c>
      <c r="V41" s="14">
        <v>0</v>
      </c>
      <c r="W41" s="15">
        <f t="shared" si="13"/>
        <v>0</v>
      </c>
      <c r="X41" s="14">
        <v>685427.81</v>
      </c>
      <c r="Y41" s="16">
        <f t="shared" si="14"/>
        <v>0.13108663890052952</v>
      </c>
      <c r="Z41" s="49">
        <v>203032.53</v>
      </c>
      <c r="AA41" s="15">
        <f t="shared" si="15"/>
        <v>3.8676360305153305E-2</v>
      </c>
      <c r="AB41" s="49">
        <v>53639.66</v>
      </c>
      <c r="AC41" s="15">
        <f t="shared" si="16"/>
        <v>1.0245306294894565E-2</v>
      </c>
      <c r="AD41" s="14">
        <v>0</v>
      </c>
      <c r="AE41" s="16">
        <f t="shared" si="17"/>
        <v>0</v>
      </c>
      <c r="AF41" s="23">
        <v>0</v>
      </c>
      <c r="AG41" s="51">
        <f t="shared" si="18"/>
        <v>0</v>
      </c>
      <c r="AH41" s="49">
        <v>0</v>
      </c>
      <c r="AI41" s="51">
        <f t="shared" si="19"/>
        <v>0</v>
      </c>
      <c r="AJ41" s="49">
        <v>100</v>
      </c>
      <c r="AK41" s="51">
        <f t="shared" si="30"/>
        <v>1.2591235732116892E-5</v>
      </c>
      <c r="AL41" s="49">
        <v>1002586.62</v>
      </c>
      <c r="AM41" s="51">
        <f t="shared" si="31"/>
        <v>0.15612917478084756</v>
      </c>
      <c r="AN41" s="17">
        <v>16550.07</v>
      </c>
      <c r="AO41" s="15">
        <f t="shared" si="32"/>
        <v>2.534729642752258E-3</v>
      </c>
      <c r="AP41" s="17">
        <v>329045.31</v>
      </c>
      <c r="AQ41" s="16">
        <f t="shared" si="33"/>
        <v>5.1699396504130773E-2</v>
      </c>
      <c r="AR41" s="17">
        <v>0</v>
      </c>
      <c r="AS41" s="15">
        <f t="shared" si="34"/>
        <v>0</v>
      </c>
      <c r="AT41" s="17">
        <v>42049.69</v>
      </c>
      <c r="AU41" s="16">
        <f t="shared" si="35"/>
        <v>6.5699209791733673E-3</v>
      </c>
      <c r="AV41" s="17">
        <v>182454.18</v>
      </c>
      <c r="AW41" s="16">
        <f t="shared" si="36"/>
        <v>3.4060149379669766E-2</v>
      </c>
      <c r="AX41" s="17">
        <v>11845.86</v>
      </c>
      <c r="AY41" s="16">
        <f t="shared" si="37"/>
        <v>2.051389841615299E-3</v>
      </c>
      <c r="AZ41" s="17">
        <v>0</v>
      </c>
      <c r="BA41" s="16">
        <f t="shared" si="38"/>
        <v>0</v>
      </c>
      <c r="BB41" s="17">
        <v>0</v>
      </c>
      <c r="BC41" s="16">
        <f t="shared" si="39"/>
        <v>0</v>
      </c>
    </row>
    <row r="42" spans="1:55" x14ac:dyDescent="0.15">
      <c r="A42" s="12" t="s">
        <v>52</v>
      </c>
      <c r="B42" s="12" t="s">
        <v>28</v>
      </c>
      <c r="C42" s="43" t="s">
        <v>53</v>
      </c>
      <c r="D42" s="14">
        <v>157747</v>
      </c>
      <c r="E42" s="35">
        <f t="shared" si="0"/>
        <v>2.6960985018998875E-2</v>
      </c>
      <c r="F42" s="13">
        <v>0</v>
      </c>
      <c r="G42" s="35">
        <f t="shared" si="1"/>
        <v>0</v>
      </c>
      <c r="H42" s="13">
        <v>0</v>
      </c>
      <c r="I42" s="35">
        <f t="shared" si="2"/>
        <v>0</v>
      </c>
      <c r="J42" s="13">
        <v>0</v>
      </c>
      <c r="K42" s="35">
        <f t="shared" si="3"/>
        <v>0</v>
      </c>
      <c r="L42" s="13">
        <v>0</v>
      </c>
      <c r="M42" s="36">
        <f t="shared" si="4"/>
        <v>0</v>
      </c>
      <c r="N42" s="13">
        <v>0</v>
      </c>
      <c r="O42" s="36">
        <f t="shared" si="5"/>
        <v>0</v>
      </c>
      <c r="P42" s="14">
        <v>0</v>
      </c>
      <c r="Q42" s="35">
        <f t="shared" si="6"/>
        <v>0</v>
      </c>
      <c r="R42" s="50">
        <v>0</v>
      </c>
      <c r="S42" s="35">
        <f t="shared" si="12"/>
        <v>0</v>
      </c>
      <c r="T42" s="54">
        <v>428962</v>
      </c>
      <c r="U42" s="35">
        <f t="shared" si="7"/>
        <v>5.7131500456902039E-2</v>
      </c>
      <c r="V42" s="14">
        <v>159303</v>
      </c>
      <c r="W42" s="15">
        <f t="shared" si="13"/>
        <v>2.488396270614987E-2</v>
      </c>
      <c r="X42" s="14">
        <v>0</v>
      </c>
      <c r="Y42" s="16">
        <f t="shared" si="14"/>
        <v>0</v>
      </c>
      <c r="Z42" s="49">
        <v>0</v>
      </c>
      <c r="AA42" s="15">
        <f t="shared" si="15"/>
        <v>0</v>
      </c>
      <c r="AB42" s="49">
        <v>0</v>
      </c>
      <c r="AC42" s="15">
        <f t="shared" si="16"/>
        <v>0</v>
      </c>
      <c r="AD42" s="14">
        <v>0</v>
      </c>
      <c r="AE42" s="16">
        <f t="shared" si="17"/>
        <v>0</v>
      </c>
      <c r="AF42" s="23">
        <v>0</v>
      </c>
      <c r="AG42" s="51">
        <f t="shared" si="18"/>
        <v>0</v>
      </c>
      <c r="AH42" s="49">
        <v>0</v>
      </c>
      <c r="AI42" s="51">
        <f t="shared" si="19"/>
        <v>0</v>
      </c>
      <c r="AJ42" s="49">
        <v>0</v>
      </c>
      <c r="AK42" s="51">
        <f t="shared" si="30"/>
        <v>0</v>
      </c>
      <c r="AL42" s="49">
        <v>100.7</v>
      </c>
      <c r="AM42" s="51">
        <f t="shared" si="31"/>
        <v>1.5681645442696365E-5</v>
      </c>
      <c r="AN42" s="17">
        <v>158730.22</v>
      </c>
      <c r="AO42" s="15">
        <f t="shared" si="32"/>
        <v>2.4310362060981455E-2</v>
      </c>
      <c r="AP42" s="17">
        <v>26520.04</v>
      </c>
      <c r="AQ42" s="16">
        <f t="shared" si="33"/>
        <v>4.1668123556157311E-3</v>
      </c>
      <c r="AR42" s="17">
        <v>2239.94</v>
      </c>
      <c r="AS42" s="15">
        <f t="shared" si="34"/>
        <v>3.7770893507048776E-4</v>
      </c>
      <c r="AT42" s="17">
        <v>0</v>
      </c>
      <c r="AU42" s="16">
        <f t="shared" si="35"/>
        <v>0</v>
      </c>
      <c r="AV42" s="17">
        <v>15627.32</v>
      </c>
      <c r="AW42" s="16">
        <f t="shared" si="36"/>
        <v>2.9172740991952116E-3</v>
      </c>
      <c r="AX42" s="17">
        <v>0</v>
      </c>
      <c r="AY42" s="16">
        <f t="shared" si="37"/>
        <v>0</v>
      </c>
      <c r="AZ42" s="17">
        <v>65600</v>
      </c>
      <c r="BA42" s="16">
        <f t="shared" si="38"/>
        <v>1.0991518843528149E-2</v>
      </c>
      <c r="BB42" s="17">
        <v>0</v>
      </c>
      <c r="BC42" s="16">
        <f t="shared" si="39"/>
        <v>0</v>
      </c>
    </row>
    <row r="43" spans="1:55" x14ac:dyDescent="0.15">
      <c r="A43" s="12" t="s">
        <v>96</v>
      </c>
      <c r="B43" s="12" t="s">
        <v>28</v>
      </c>
      <c r="C43" s="57" t="s">
        <v>97</v>
      </c>
      <c r="D43" s="14">
        <v>1340561.57</v>
      </c>
      <c r="E43" s="35">
        <f t="shared" si="0"/>
        <v>0.22911916173249325</v>
      </c>
      <c r="F43" s="14">
        <v>568519.82999999996</v>
      </c>
      <c r="G43" s="35">
        <f t="shared" si="1"/>
        <v>0.38428848899420265</v>
      </c>
      <c r="H43" s="49">
        <v>837901.03</v>
      </c>
      <c r="I43" s="35">
        <f t="shared" si="2"/>
        <v>0.1198451551579995</v>
      </c>
      <c r="J43" s="49">
        <v>108489.05</v>
      </c>
      <c r="K43" s="35">
        <f t="shared" si="3"/>
        <v>6.5108863014235727E-2</v>
      </c>
      <c r="L43" s="14">
        <v>1075469.48</v>
      </c>
      <c r="M43" s="36">
        <f t="shared" si="4"/>
        <v>0.19736409404961971</v>
      </c>
      <c r="N43" s="13">
        <v>0</v>
      </c>
      <c r="O43" s="36">
        <f t="shared" si="5"/>
        <v>0</v>
      </c>
      <c r="P43" s="14">
        <v>801562.21</v>
      </c>
      <c r="Q43" s="35">
        <f t="shared" si="6"/>
        <v>0.11175191799542059</v>
      </c>
      <c r="R43" s="50">
        <v>647809.03</v>
      </c>
      <c r="S43" s="35">
        <f t="shared" si="12"/>
        <v>0.10997688349709296</v>
      </c>
      <c r="T43" s="54">
        <v>593927.28</v>
      </c>
      <c r="U43" s="35">
        <f t="shared" si="7"/>
        <v>7.9102476836378485E-2</v>
      </c>
      <c r="V43" s="14">
        <v>0</v>
      </c>
      <c r="W43" s="15">
        <f t="shared" si="13"/>
        <v>0</v>
      </c>
      <c r="X43" s="14">
        <v>2076569.32</v>
      </c>
      <c r="Y43" s="16">
        <f t="shared" si="14"/>
        <v>0.39713955084891889</v>
      </c>
      <c r="Z43" s="49">
        <v>2150731.16</v>
      </c>
      <c r="AA43" s="15">
        <f t="shared" si="15"/>
        <v>0.40970012669240902</v>
      </c>
      <c r="AB43" s="49">
        <v>1777627.03</v>
      </c>
      <c r="AC43" s="15">
        <f t="shared" si="16"/>
        <v>0.33953111187568541</v>
      </c>
      <c r="AD43" s="14">
        <v>1463025.74</v>
      </c>
      <c r="AE43" s="16">
        <f t="shared" si="17"/>
        <v>0.31960305343778256</v>
      </c>
      <c r="AF43" s="49">
        <v>2536792.67</v>
      </c>
      <c r="AG43" s="51">
        <f t="shared" si="18"/>
        <v>0.41544092624544954</v>
      </c>
      <c r="AH43" s="49">
        <v>3156943.93</v>
      </c>
      <c r="AI43" s="51">
        <f t="shared" si="19"/>
        <v>0.51608077739747982</v>
      </c>
      <c r="AJ43" s="49">
        <v>3440159.68</v>
      </c>
      <c r="AK43" s="51">
        <f t="shared" si="30"/>
        <v>0.43315861487003809</v>
      </c>
      <c r="AL43" s="49">
        <v>1986764.97</v>
      </c>
      <c r="AM43" s="51">
        <f t="shared" si="31"/>
        <v>0.30939169649959558</v>
      </c>
      <c r="AN43" s="17">
        <v>780603.39</v>
      </c>
      <c r="AO43" s="15">
        <f t="shared" si="32"/>
        <v>0.11955348538501057</v>
      </c>
      <c r="AP43" s="17">
        <v>2387539.15</v>
      </c>
      <c r="AQ43" s="16">
        <f t="shared" si="33"/>
        <v>0.37512868116851555</v>
      </c>
      <c r="AR43" s="17">
        <v>1791469.66</v>
      </c>
      <c r="AS43" s="15">
        <f t="shared" si="34"/>
        <v>0.30208581367790599</v>
      </c>
      <c r="AT43" s="17">
        <v>3890317.27</v>
      </c>
      <c r="AU43" s="16">
        <f t="shared" si="35"/>
        <v>0.60783033234759787</v>
      </c>
      <c r="AV43" s="17">
        <v>2136358.35</v>
      </c>
      <c r="AW43" s="16">
        <f t="shared" si="36"/>
        <v>0.39881072897044528</v>
      </c>
      <c r="AX43" s="17">
        <v>2734403.78</v>
      </c>
      <c r="AY43" s="16">
        <f t="shared" si="37"/>
        <v>0.47352645879374522</v>
      </c>
      <c r="AZ43" s="17">
        <v>2660568.46</v>
      </c>
      <c r="BA43" s="16">
        <f t="shared" si="38"/>
        <v>0.4457879323565041</v>
      </c>
      <c r="BB43" s="17">
        <v>1671955.9</v>
      </c>
      <c r="BC43" s="16">
        <f t="shared" si="39"/>
        <v>0.29549295227715616</v>
      </c>
    </row>
    <row r="44" spans="1:55" x14ac:dyDescent="0.15">
      <c r="A44" s="12" t="s">
        <v>54</v>
      </c>
      <c r="B44" s="12" t="s">
        <v>28</v>
      </c>
      <c r="C44" s="43" t="s">
        <v>55</v>
      </c>
      <c r="D44" s="13">
        <v>0</v>
      </c>
      <c r="E44" s="35">
        <f t="shared" si="0"/>
        <v>0</v>
      </c>
      <c r="F44" s="13">
        <v>0</v>
      </c>
      <c r="G44" s="35">
        <f t="shared" si="1"/>
        <v>0</v>
      </c>
      <c r="H44" s="13">
        <v>0</v>
      </c>
      <c r="I44" s="35">
        <f t="shared" si="2"/>
        <v>0</v>
      </c>
      <c r="J44" s="13">
        <v>0</v>
      </c>
      <c r="K44" s="35">
        <f t="shared" si="3"/>
        <v>0</v>
      </c>
      <c r="L44" s="13">
        <v>0</v>
      </c>
      <c r="M44" s="36">
        <f t="shared" si="4"/>
        <v>0</v>
      </c>
      <c r="N44" s="13">
        <v>0</v>
      </c>
      <c r="O44" s="36">
        <f t="shared" si="5"/>
        <v>0</v>
      </c>
      <c r="P44" s="14">
        <v>0</v>
      </c>
      <c r="Q44" s="35">
        <f t="shared" si="6"/>
        <v>0</v>
      </c>
      <c r="R44" s="50">
        <v>0</v>
      </c>
      <c r="S44" s="35">
        <f t="shared" si="12"/>
        <v>0</v>
      </c>
      <c r="T44" s="54">
        <v>0</v>
      </c>
      <c r="U44" s="35">
        <f t="shared" si="7"/>
        <v>0</v>
      </c>
      <c r="V44" s="14">
        <v>0</v>
      </c>
      <c r="W44" s="15">
        <f t="shared" si="13"/>
        <v>0</v>
      </c>
      <c r="X44" s="14">
        <v>0</v>
      </c>
      <c r="Y44" s="16">
        <f t="shared" si="14"/>
        <v>0</v>
      </c>
      <c r="Z44" s="49">
        <v>0</v>
      </c>
      <c r="AA44" s="15">
        <f t="shared" si="15"/>
        <v>0</v>
      </c>
      <c r="AB44" s="49">
        <v>0</v>
      </c>
      <c r="AC44" s="15">
        <f t="shared" si="16"/>
        <v>0</v>
      </c>
      <c r="AD44" s="14">
        <v>0</v>
      </c>
      <c r="AE44" s="16">
        <f t="shared" si="17"/>
        <v>0</v>
      </c>
      <c r="AF44" s="23">
        <v>0</v>
      </c>
      <c r="AG44" s="51">
        <f t="shared" si="18"/>
        <v>0</v>
      </c>
      <c r="AH44" s="49">
        <v>0</v>
      </c>
      <c r="AI44" s="51">
        <f t="shared" si="19"/>
        <v>0</v>
      </c>
      <c r="AJ44" s="49">
        <v>0</v>
      </c>
      <c r="AK44" s="51">
        <f t="shared" si="30"/>
        <v>0</v>
      </c>
      <c r="AL44" s="49">
        <v>0</v>
      </c>
      <c r="AM44" s="51">
        <f t="shared" si="31"/>
        <v>0</v>
      </c>
      <c r="AN44" s="17">
        <v>0</v>
      </c>
      <c r="AO44" s="15">
        <f t="shared" si="32"/>
        <v>0</v>
      </c>
      <c r="AP44" s="17">
        <v>0</v>
      </c>
      <c r="AQ44" s="16">
        <f t="shared" si="33"/>
        <v>0</v>
      </c>
      <c r="AR44" s="17">
        <v>0</v>
      </c>
      <c r="AS44" s="15">
        <f t="shared" si="34"/>
        <v>0</v>
      </c>
      <c r="AT44" s="17">
        <v>0</v>
      </c>
      <c r="AU44" s="16">
        <f t="shared" si="35"/>
        <v>0</v>
      </c>
      <c r="AV44" s="17">
        <v>0</v>
      </c>
      <c r="AW44" s="16">
        <f t="shared" si="36"/>
        <v>0</v>
      </c>
      <c r="AX44" s="17">
        <v>0</v>
      </c>
      <c r="AY44" s="16">
        <f t="shared" si="37"/>
        <v>0</v>
      </c>
      <c r="AZ44" s="17">
        <v>167627.49</v>
      </c>
      <c r="BA44" s="16">
        <f t="shared" si="38"/>
        <v>2.8086596265675706E-2</v>
      </c>
      <c r="BB44" s="17">
        <v>0</v>
      </c>
      <c r="BC44" s="16">
        <f t="shared" si="39"/>
        <v>0</v>
      </c>
    </row>
    <row r="45" spans="1:55" s="2" customFormat="1" x14ac:dyDescent="0.15">
      <c r="A45" s="18"/>
      <c r="B45" s="18"/>
      <c r="C45" s="44" t="s">
        <v>73</v>
      </c>
      <c r="D45" s="19">
        <f>SUM(D29:D44)</f>
        <v>4579095.53</v>
      </c>
      <c r="E45" s="37">
        <f t="shared" si="0"/>
        <v>0.78262614176431067</v>
      </c>
      <c r="F45" s="19">
        <f>SUM(F29:F44)</f>
        <v>568519.82999999996</v>
      </c>
      <c r="G45" s="37">
        <f t="shared" si="1"/>
        <v>0.38428848899420265</v>
      </c>
      <c r="H45" s="19">
        <f>SUM(H28:H44)</f>
        <v>4451195.59</v>
      </c>
      <c r="I45" s="37">
        <f t="shared" si="2"/>
        <v>0.63665541277846749</v>
      </c>
      <c r="J45" s="19">
        <f>SUM(J28:J44)</f>
        <v>108489.05</v>
      </c>
      <c r="K45" s="37">
        <f t="shared" si="3"/>
        <v>6.5108863014235727E-2</v>
      </c>
      <c r="L45" s="19">
        <f>SUM(L28:L44)</f>
        <v>3095287.9000000004</v>
      </c>
      <c r="M45" s="47">
        <f t="shared" si="4"/>
        <v>0.56802978007916127</v>
      </c>
      <c r="N45" s="19">
        <f>SUM(N28:N44)</f>
        <v>0</v>
      </c>
      <c r="O45" s="47">
        <f t="shared" si="5"/>
        <v>0</v>
      </c>
      <c r="P45" s="20">
        <f>SUM(P28:P44)</f>
        <v>3232803.14</v>
      </c>
      <c r="Q45" s="37">
        <f t="shared" si="6"/>
        <v>0.45070981003036331</v>
      </c>
      <c r="R45" s="20">
        <f>SUM(R28:R44)</f>
        <v>2925090.45</v>
      </c>
      <c r="S45" s="37">
        <f t="shared" si="12"/>
        <v>0.49658513040194768</v>
      </c>
      <c r="T45" s="19">
        <f>SUM(T28:T44)</f>
        <v>5562073.1200000001</v>
      </c>
      <c r="U45" s="37">
        <f t="shared" si="7"/>
        <v>0.74078725620591701</v>
      </c>
      <c r="V45" s="20">
        <f>SUM(V28:V44)</f>
        <v>3735715.0199999996</v>
      </c>
      <c r="W45" s="21">
        <f t="shared" si="13"/>
        <v>0.58353824622564487</v>
      </c>
      <c r="X45" s="20">
        <f>SUM(X28:X44)</f>
        <v>3985276.4000000004</v>
      </c>
      <c r="Y45" s="6">
        <f t="shared" si="14"/>
        <v>0.76217579844856631</v>
      </c>
      <c r="Z45" s="20">
        <f>SUM(Z28:Z44)</f>
        <v>2885232.2700000005</v>
      </c>
      <c r="AA45" s="21">
        <f t="shared" si="15"/>
        <v>0.54961775257676881</v>
      </c>
      <c r="AB45" s="20">
        <f>SUM(AB28:AB44)</f>
        <v>2388202.35</v>
      </c>
      <c r="AC45" s="21">
        <f t="shared" si="16"/>
        <v>0.456152491830429</v>
      </c>
      <c r="AD45" s="20">
        <f>SUM(AD28:AD44)</f>
        <v>2544414.75</v>
      </c>
      <c r="AE45" s="6">
        <f t="shared" si="17"/>
        <v>0.55583623792711412</v>
      </c>
      <c r="AF45" s="20">
        <f>SUM(AF28:AF44)</f>
        <v>4504211.04</v>
      </c>
      <c r="AG45" s="53">
        <f t="shared" si="18"/>
        <v>0.73763758015848391</v>
      </c>
      <c r="AH45" s="20">
        <f>SUM(AH28:AH44)</f>
        <v>3902508.3400000003</v>
      </c>
      <c r="AI45" s="53">
        <f t="shared" si="19"/>
        <v>0.63796177016908517</v>
      </c>
      <c r="AJ45" s="20">
        <f>SUM(AJ28:AJ44)</f>
        <v>4898015.53</v>
      </c>
      <c r="AK45" s="53">
        <f t="shared" si="30"/>
        <v>0.61672068157799453</v>
      </c>
      <c r="AL45" s="20">
        <f>SUM(AL28:AL44)</f>
        <v>3612644.6799999997</v>
      </c>
      <c r="AM45" s="53">
        <f t="shared" si="31"/>
        <v>0.56258404153131336</v>
      </c>
      <c r="AN45" s="22">
        <f>SUM(AN28:AN44)</f>
        <v>3087098.16</v>
      </c>
      <c r="AO45" s="21">
        <f t="shared" si="32"/>
        <v>0.47280520361774625</v>
      </c>
      <c r="AP45" s="22">
        <f>SUM(AP28:AP44)</f>
        <v>3979989.43</v>
      </c>
      <c r="AQ45" s="6">
        <f t="shared" si="33"/>
        <v>0.62533348864270222</v>
      </c>
      <c r="AR45" s="22">
        <f>SUM(AR28:AR44)</f>
        <v>4185845.2299999995</v>
      </c>
      <c r="AS45" s="21">
        <f t="shared" si="34"/>
        <v>0.70583638141788652</v>
      </c>
      <c r="AT45" s="22">
        <f>SUM(AT28:AT44)</f>
        <v>4609763.92</v>
      </c>
      <c r="AU45" s="6">
        <f t="shared" si="35"/>
        <v>0.72023800144649008</v>
      </c>
      <c r="AV45" s="22">
        <f>SUM(AV28:AV44)</f>
        <v>3694112.7800000003</v>
      </c>
      <c r="AW45" s="6">
        <f t="shared" si="36"/>
        <v>0.68960893695144265</v>
      </c>
      <c r="AX45" s="22">
        <f>SUM(AX28:AX44)</f>
        <v>3920549.8899999997</v>
      </c>
      <c r="AY45" s="6">
        <f t="shared" si="37"/>
        <v>0.67893561277036685</v>
      </c>
      <c r="AZ45" s="22">
        <f>SUM(AZ28:AZ44)</f>
        <v>4450202.62</v>
      </c>
      <c r="BA45" s="6">
        <f t="shared" si="38"/>
        <v>0.74564765175683445</v>
      </c>
      <c r="BB45" s="22">
        <f>SUM(BB28:BB44)</f>
        <v>3799956.38</v>
      </c>
      <c r="BC45" s="6">
        <f t="shared" si="39"/>
        <v>0.67158489601945548</v>
      </c>
    </row>
    <row r="46" spans="1:55" x14ac:dyDescent="0.15">
      <c r="A46" s="12"/>
      <c r="B46" s="12"/>
      <c r="C46" s="43"/>
      <c r="D46" s="13"/>
      <c r="E46" s="35"/>
      <c r="F46" s="13"/>
      <c r="G46" s="35"/>
      <c r="H46" s="13"/>
      <c r="I46" s="35"/>
      <c r="K46" s="35"/>
      <c r="L46" s="13"/>
      <c r="N46" s="13"/>
      <c r="Q46" s="35"/>
      <c r="S46" s="35"/>
      <c r="T46" s="13"/>
      <c r="U46" s="35"/>
      <c r="V46" s="23"/>
      <c r="W46" s="15"/>
      <c r="X46" s="23"/>
      <c r="AA46" s="15"/>
      <c r="AB46" s="23"/>
      <c r="AC46" s="15"/>
      <c r="AD46" s="23"/>
      <c r="AF46" s="23"/>
      <c r="AG46" s="51"/>
      <c r="AI46" s="51"/>
      <c r="AJ46" s="23"/>
      <c r="AK46" s="51"/>
      <c r="AL46" s="23"/>
      <c r="AM46" s="51"/>
      <c r="AN46" s="12"/>
      <c r="AO46" s="15"/>
      <c r="AP46" s="12"/>
      <c r="AR46" s="12"/>
      <c r="AS46" s="15"/>
      <c r="AT46" s="17"/>
      <c r="AV46" s="17"/>
      <c r="AX46" s="17"/>
      <c r="AZ46" s="17"/>
      <c r="BA46" s="16"/>
      <c r="BB46" s="17"/>
      <c r="BC46" s="6"/>
    </row>
    <row r="47" spans="1:55" x14ac:dyDescent="0.15">
      <c r="A47" s="12" t="s">
        <v>56</v>
      </c>
      <c r="B47" s="12" t="s">
        <v>57</v>
      </c>
      <c r="C47" s="43" t="s">
        <v>58</v>
      </c>
      <c r="D47" s="14">
        <v>40000</v>
      </c>
      <c r="E47" s="35">
        <f t="shared" si="0"/>
        <v>6.8365129020517348E-3</v>
      </c>
      <c r="F47" s="13">
        <v>0</v>
      </c>
      <c r="G47" s="35">
        <f t="shared" si="1"/>
        <v>0</v>
      </c>
      <c r="H47" s="13">
        <v>0</v>
      </c>
      <c r="I47" s="35">
        <f t="shared" si="2"/>
        <v>0</v>
      </c>
      <c r="J47" s="49">
        <v>238997.62</v>
      </c>
      <c r="K47" s="35">
        <f t="shared" si="3"/>
        <v>0.14343257039589122</v>
      </c>
      <c r="L47" s="13">
        <v>0</v>
      </c>
      <c r="M47" s="36">
        <f t="shared" si="4"/>
        <v>0</v>
      </c>
      <c r="N47" s="14">
        <v>302624.38</v>
      </c>
      <c r="O47" s="36">
        <f t="shared" si="5"/>
        <v>0.11218569336526055</v>
      </c>
      <c r="P47" s="14">
        <v>0</v>
      </c>
      <c r="Q47" s="35">
        <f t="shared" si="6"/>
        <v>0</v>
      </c>
      <c r="R47" s="50">
        <v>0</v>
      </c>
      <c r="S47" s="35">
        <f t="shared" ref="S47:S63" si="40">R47/$R$65</f>
        <v>0</v>
      </c>
      <c r="T47" s="54">
        <v>0</v>
      </c>
      <c r="U47" s="35">
        <f t="shared" si="7"/>
        <v>0</v>
      </c>
      <c r="V47" s="14">
        <v>55812</v>
      </c>
      <c r="W47" s="15">
        <f t="shared" ref="W47:W56" si="41">V47/$V$65</f>
        <v>8.718126630105124E-3</v>
      </c>
      <c r="X47" s="14">
        <v>0</v>
      </c>
      <c r="Y47" s="16">
        <f t="shared" ref="Y47:Y56" si="42">X47/$X$65</f>
        <v>0</v>
      </c>
      <c r="Z47" s="49">
        <v>0</v>
      </c>
      <c r="AA47" s="15">
        <f t="shared" ref="AA47:AA56" si="43">Z47/$Z$65</f>
        <v>0</v>
      </c>
      <c r="AB47" s="49">
        <v>0</v>
      </c>
      <c r="AC47" s="15">
        <f t="shared" ref="AC47:AC56" si="44">AB47/$AB$65</f>
        <v>0</v>
      </c>
      <c r="AD47" s="14">
        <v>0</v>
      </c>
      <c r="AE47" s="16">
        <f t="shared" ref="AE47:AE54" si="45">AD47/$AD$65</f>
        <v>0</v>
      </c>
      <c r="AF47" s="49">
        <v>0</v>
      </c>
      <c r="AG47" s="51">
        <f t="shared" ref="AG47:AG54" si="46">AF47/$AF$65</f>
        <v>0</v>
      </c>
      <c r="AH47" s="49">
        <v>0</v>
      </c>
      <c r="AI47" s="51">
        <f t="shared" ref="AI47:AI54" si="47">AH47/$AH$65</f>
        <v>0</v>
      </c>
      <c r="AJ47" s="49">
        <v>0</v>
      </c>
      <c r="AK47" s="51">
        <f>AJ47/$AJ$65</f>
        <v>0</v>
      </c>
      <c r="AL47" s="49">
        <v>0</v>
      </c>
      <c r="AM47" s="51">
        <f>AL47/$AL$65</f>
        <v>0</v>
      </c>
      <c r="AN47" s="17">
        <v>0</v>
      </c>
      <c r="AO47" s="15">
        <f>AN47/$AN$65</f>
        <v>0</v>
      </c>
      <c r="AP47" s="17">
        <v>0</v>
      </c>
      <c r="AQ47" s="16">
        <f>AP47/$AP$65</f>
        <v>0</v>
      </c>
      <c r="AR47" s="17">
        <v>1003.02</v>
      </c>
      <c r="AS47" s="15">
        <f>AR47/$AR$65</f>
        <v>1.6913382325169454E-4</v>
      </c>
      <c r="AT47" s="17">
        <v>67376.56</v>
      </c>
      <c r="AU47" s="16">
        <f>AT47/$AT$65</f>
        <v>1.0527037774797701E-2</v>
      </c>
      <c r="AV47" s="17">
        <v>49997.42</v>
      </c>
      <c r="AW47" s="16">
        <f>AV47/$AV$65</f>
        <v>9.3334095924691284E-3</v>
      </c>
      <c r="AX47" s="17">
        <v>0</v>
      </c>
      <c r="AY47" s="16">
        <f>AX47/$AX$65</f>
        <v>0</v>
      </c>
      <c r="AZ47" s="17">
        <v>0</v>
      </c>
      <c r="BA47" s="16">
        <f>AZ47/$AZ$65</f>
        <v>0</v>
      </c>
      <c r="BB47" s="17">
        <v>35000</v>
      </c>
      <c r="BC47" s="16">
        <f>BB47/$BB$65</f>
        <v>6.1857213636439005E-3</v>
      </c>
    </row>
    <row r="48" spans="1:55" x14ac:dyDescent="0.15">
      <c r="A48" s="12" t="s">
        <v>59</v>
      </c>
      <c r="B48" s="12" t="s">
        <v>57</v>
      </c>
      <c r="C48" s="43" t="s">
        <v>60</v>
      </c>
      <c r="D48" s="13">
        <v>0</v>
      </c>
      <c r="E48" s="35">
        <f t="shared" si="0"/>
        <v>0</v>
      </c>
      <c r="F48" s="13">
        <v>0</v>
      </c>
      <c r="G48" s="35">
        <f t="shared" si="1"/>
        <v>0</v>
      </c>
      <c r="H48" s="13">
        <v>0</v>
      </c>
      <c r="I48" s="35">
        <f t="shared" si="2"/>
        <v>0</v>
      </c>
      <c r="J48" s="13">
        <v>0</v>
      </c>
      <c r="K48" s="35">
        <f t="shared" si="3"/>
        <v>0</v>
      </c>
      <c r="L48" s="14">
        <v>40131.03</v>
      </c>
      <c r="M48" s="36">
        <f t="shared" si="4"/>
        <v>7.3646203137518228E-3</v>
      </c>
      <c r="N48" s="13">
        <v>0</v>
      </c>
      <c r="O48" s="36">
        <f t="shared" si="5"/>
        <v>0</v>
      </c>
      <c r="P48" s="14">
        <v>572134.93000000005</v>
      </c>
      <c r="Q48" s="35">
        <f t="shared" si="6"/>
        <v>7.9765706244654053E-2</v>
      </c>
      <c r="R48" s="50">
        <v>68152.509999999995</v>
      </c>
      <c r="S48" s="35">
        <f t="shared" si="40"/>
        <v>1.1570077453697215E-2</v>
      </c>
      <c r="T48" s="54">
        <v>30000</v>
      </c>
      <c r="U48" s="35">
        <f t="shared" si="7"/>
        <v>3.9955637415600006E-3</v>
      </c>
      <c r="V48" s="14">
        <v>500</v>
      </c>
      <c r="W48" s="15">
        <f t="shared" si="41"/>
        <v>7.8102617986321261E-5</v>
      </c>
      <c r="X48" s="14">
        <v>25500</v>
      </c>
      <c r="Y48" s="16">
        <f t="shared" si="42"/>
        <v>4.8768218085045341E-3</v>
      </c>
      <c r="Z48" s="49">
        <v>0</v>
      </c>
      <c r="AA48" s="15">
        <f t="shared" si="43"/>
        <v>0</v>
      </c>
      <c r="AB48" s="49">
        <v>70000</v>
      </c>
      <c r="AC48" s="15">
        <f t="shared" si="44"/>
        <v>1.3370171262133643E-2</v>
      </c>
      <c r="AD48" s="14">
        <v>0</v>
      </c>
      <c r="AE48" s="16">
        <f t="shared" si="45"/>
        <v>0</v>
      </c>
      <c r="AF48" s="49">
        <v>0</v>
      </c>
      <c r="AG48" s="51">
        <f t="shared" si="46"/>
        <v>0</v>
      </c>
      <c r="AH48" s="49">
        <v>0</v>
      </c>
      <c r="AI48" s="51">
        <f t="shared" si="47"/>
        <v>0</v>
      </c>
      <c r="AJ48" s="49">
        <v>0</v>
      </c>
      <c r="AK48" s="51">
        <f>AJ48/$AJ$65</f>
        <v>0</v>
      </c>
      <c r="AL48" s="49">
        <v>0</v>
      </c>
      <c r="AM48" s="51">
        <f>AL48/$AL$65</f>
        <v>0</v>
      </c>
      <c r="AN48" s="17">
        <v>0</v>
      </c>
      <c r="AO48" s="15">
        <f>AN48/$AN$65</f>
        <v>0</v>
      </c>
      <c r="AP48" s="17">
        <v>0</v>
      </c>
      <c r="AQ48" s="16">
        <f>AP48/$AP$65</f>
        <v>0</v>
      </c>
      <c r="AR48" s="17">
        <v>57975.42</v>
      </c>
      <c r="AS48" s="15">
        <f>AR48/$AR$65</f>
        <v>9.7760806755824974E-3</v>
      </c>
      <c r="AT48" s="17">
        <v>0</v>
      </c>
      <c r="AU48" s="16">
        <f>AT48/$AT$65</f>
        <v>0</v>
      </c>
      <c r="AV48" s="17">
        <v>33561.29</v>
      </c>
      <c r="AW48" s="16">
        <f>AV48/$AV$65</f>
        <v>6.2651486021006331E-3</v>
      </c>
      <c r="AX48" s="17">
        <v>0</v>
      </c>
      <c r="AY48" s="16">
        <f>AX48/$AX$65</f>
        <v>0</v>
      </c>
      <c r="AZ48" s="17">
        <v>0</v>
      </c>
      <c r="BA48" s="16">
        <f>AZ48/$AZ$65</f>
        <v>0</v>
      </c>
      <c r="BB48" s="17">
        <v>0</v>
      </c>
      <c r="BC48" s="16">
        <f>BB48/$BB$65</f>
        <v>0</v>
      </c>
    </row>
    <row r="49" spans="1:55" x14ac:dyDescent="0.15">
      <c r="A49" s="1" t="s">
        <v>88</v>
      </c>
      <c r="B49" s="1" t="s">
        <v>57</v>
      </c>
      <c r="C49" s="57" t="s">
        <v>104</v>
      </c>
      <c r="D49" s="13">
        <v>0</v>
      </c>
      <c r="E49" s="35">
        <f t="shared" si="0"/>
        <v>0</v>
      </c>
      <c r="F49" s="58">
        <v>0</v>
      </c>
      <c r="G49" s="35">
        <f t="shared" si="1"/>
        <v>0</v>
      </c>
      <c r="H49" s="13">
        <v>0</v>
      </c>
      <c r="I49" s="35">
        <f t="shared" si="2"/>
        <v>0</v>
      </c>
      <c r="J49" s="58">
        <v>0</v>
      </c>
      <c r="K49" s="35">
        <f t="shared" si="3"/>
        <v>0</v>
      </c>
      <c r="L49" s="58">
        <v>0</v>
      </c>
      <c r="M49" s="36">
        <f t="shared" si="4"/>
        <v>0</v>
      </c>
      <c r="N49" s="13">
        <v>0</v>
      </c>
      <c r="O49" s="36">
        <f t="shared" si="5"/>
        <v>0</v>
      </c>
      <c r="P49" s="14">
        <v>0</v>
      </c>
      <c r="Q49" s="35">
        <f t="shared" si="6"/>
        <v>0</v>
      </c>
      <c r="R49" s="50">
        <v>0</v>
      </c>
      <c r="S49" s="35">
        <f t="shared" si="40"/>
        <v>0</v>
      </c>
      <c r="T49" s="54">
        <v>0</v>
      </c>
      <c r="U49" s="35">
        <f t="shared" si="7"/>
        <v>0</v>
      </c>
      <c r="V49" s="14">
        <v>0</v>
      </c>
      <c r="W49" s="15">
        <f t="shared" si="41"/>
        <v>0</v>
      </c>
      <c r="X49" s="14">
        <v>0</v>
      </c>
      <c r="Y49" s="16">
        <f t="shared" si="42"/>
        <v>0</v>
      </c>
      <c r="Z49" s="49">
        <v>0</v>
      </c>
      <c r="AA49" s="15">
        <f t="shared" si="43"/>
        <v>0</v>
      </c>
      <c r="AB49" s="49">
        <v>0</v>
      </c>
      <c r="AC49" s="15">
        <f t="shared" si="44"/>
        <v>0</v>
      </c>
      <c r="AD49" s="14">
        <v>0</v>
      </c>
      <c r="AE49" s="16">
        <f t="shared" si="45"/>
        <v>0</v>
      </c>
      <c r="AF49" s="49">
        <v>0</v>
      </c>
      <c r="AG49" s="51">
        <f t="shared" si="46"/>
        <v>0</v>
      </c>
      <c r="AH49" s="49">
        <v>37500</v>
      </c>
      <c r="AI49" s="51">
        <f t="shared" si="47"/>
        <v>6.1303049979748898E-3</v>
      </c>
      <c r="AJ49" s="49"/>
      <c r="AK49" s="51"/>
      <c r="AL49" s="49"/>
      <c r="AM49" s="51"/>
      <c r="AN49" s="17"/>
      <c r="AO49" s="15"/>
      <c r="AP49" s="17"/>
      <c r="AR49" s="17"/>
      <c r="AS49" s="15"/>
      <c r="AT49" s="17"/>
      <c r="AV49" s="17"/>
      <c r="AX49" s="17"/>
      <c r="AZ49" s="17"/>
      <c r="BA49" s="16"/>
      <c r="BB49" s="17"/>
    </row>
    <row r="50" spans="1:55" x14ac:dyDescent="0.15">
      <c r="A50" s="1" t="s">
        <v>85</v>
      </c>
      <c r="B50" s="1" t="s">
        <v>57</v>
      </c>
      <c r="C50" s="55" t="s">
        <v>86</v>
      </c>
      <c r="D50" s="13">
        <v>0</v>
      </c>
      <c r="E50" s="35">
        <f t="shared" si="0"/>
        <v>0</v>
      </c>
      <c r="F50" s="56">
        <v>0</v>
      </c>
      <c r="G50" s="35">
        <f t="shared" si="1"/>
        <v>0</v>
      </c>
      <c r="H50" s="13">
        <v>0</v>
      </c>
      <c r="I50" s="35">
        <f t="shared" si="2"/>
        <v>0</v>
      </c>
      <c r="J50" s="56">
        <v>0</v>
      </c>
      <c r="K50" s="35">
        <f t="shared" si="3"/>
        <v>0</v>
      </c>
      <c r="L50" s="58">
        <v>0</v>
      </c>
      <c r="M50" s="36">
        <f t="shared" si="4"/>
        <v>0</v>
      </c>
      <c r="N50" s="13">
        <v>0</v>
      </c>
      <c r="O50" s="36">
        <f t="shared" si="5"/>
        <v>0</v>
      </c>
      <c r="P50" s="14">
        <v>0</v>
      </c>
      <c r="Q50" s="35">
        <f t="shared" si="6"/>
        <v>0</v>
      </c>
      <c r="R50" s="50">
        <v>0</v>
      </c>
      <c r="S50" s="35">
        <f t="shared" si="40"/>
        <v>0</v>
      </c>
      <c r="T50" s="54">
        <v>0</v>
      </c>
      <c r="U50" s="35">
        <f t="shared" si="7"/>
        <v>0</v>
      </c>
      <c r="V50" s="14">
        <v>0</v>
      </c>
      <c r="W50" s="15">
        <f t="shared" si="41"/>
        <v>0</v>
      </c>
      <c r="X50" s="14">
        <v>0</v>
      </c>
      <c r="Y50" s="16">
        <f t="shared" si="42"/>
        <v>0</v>
      </c>
      <c r="Z50" s="49">
        <v>0</v>
      </c>
      <c r="AA50" s="15">
        <f t="shared" si="43"/>
        <v>0</v>
      </c>
      <c r="AB50" s="49">
        <v>0</v>
      </c>
      <c r="AC50" s="15">
        <f t="shared" si="44"/>
        <v>0</v>
      </c>
      <c r="AD50" s="14">
        <v>1643.97</v>
      </c>
      <c r="AE50" s="16">
        <f t="shared" si="45"/>
        <v>3.5913095538572782E-4</v>
      </c>
      <c r="AF50" s="49">
        <v>7024.31</v>
      </c>
      <c r="AG50" s="51">
        <f t="shared" si="46"/>
        <v>1.1503446407526768E-3</v>
      </c>
      <c r="AH50" s="49">
        <v>7050.97</v>
      </c>
      <c r="AI50" s="51">
        <f t="shared" si="47"/>
        <v>1.1526559101752271E-3</v>
      </c>
      <c r="AJ50" s="49">
        <v>5900</v>
      </c>
      <c r="AK50" s="51">
        <f t="shared" ref="AK50:AK63" si="48">AJ50/$AJ$65</f>
        <v>7.4288290819489661E-4</v>
      </c>
      <c r="AL50" s="49">
        <v>42100</v>
      </c>
      <c r="AM50" s="51">
        <f t="shared" ref="AM50:AM63" si="49">AL50/$AL$65</f>
        <v>6.5560801701838815E-3</v>
      </c>
      <c r="AN50" s="17"/>
      <c r="AO50" s="15"/>
      <c r="AP50" s="17"/>
      <c r="AR50" s="17"/>
      <c r="AS50" s="15"/>
      <c r="AT50" s="17"/>
      <c r="AV50" s="17"/>
      <c r="AX50" s="17"/>
      <c r="AZ50" s="17"/>
      <c r="BA50" s="16"/>
      <c r="BB50" s="17"/>
    </row>
    <row r="51" spans="1:55" x14ac:dyDescent="0.15">
      <c r="A51" s="12" t="s">
        <v>61</v>
      </c>
      <c r="B51" s="12" t="s">
        <v>57</v>
      </c>
      <c r="C51" s="43" t="s">
        <v>62</v>
      </c>
      <c r="D51" s="13">
        <v>0</v>
      </c>
      <c r="E51" s="35">
        <f t="shared" si="0"/>
        <v>0</v>
      </c>
      <c r="F51" s="13">
        <v>0</v>
      </c>
      <c r="G51" s="35">
        <f t="shared" si="1"/>
        <v>0</v>
      </c>
      <c r="H51" s="13">
        <v>0</v>
      </c>
      <c r="I51" s="35">
        <f t="shared" si="2"/>
        <v>0</v>
      </c>
      <c r="J51" s="13">
        <v>0</v>
      </c>
      <c r="K51" s="35">
        <f t="shared" si="3"/>
        <v>0</v>
      </c>
      <c r="L51" s="58">
        <v>0</v>
      </c>
      <c r="M51" s="36">
        <f t="shared" si="4"/>
        <v>0</v>
      </c>
      <c r="N51" s="13">
        <v>0</v>
      </c>
      <c r="O51" s="36">
        <f t="shared" si="5"/>
        <v>0</v>
      </c>
      <c r="P51" s="14">
        <v>0</v>
      </c>
      <c r="Q51" s="35">
        <f t="shared" si="6"/>
        <v>0</v>
      </c>
      <c r="R51" s="50">
        <v>0</v>
      </c>
      <c r="S51" s="35">
        <f t="shared" si="40"/>
        <v>0</v>
      </c>
      <c r="T51" s="54">
        <v>0</v>
      </c>
      <c r="U51" s="35">
        <f t="shared" si="7"/>
        <v>0</v>
      </c>
      <c r="V51" s="14">
        <v>0</v>
      </c>
      <c r="W51" s="15">
        <f t="shared" si="41"/>
        <v>0</v>
      </c>
      <c r="X51" s="14">
        <v>0</v>
      </c>
      <c r="Y51" s="16">
        <f t="shared" si="42"/>
        <v>0</v>
      </c>
      <c r="Z51" s="49">
        <v>34687.1</v>
      </c>
      <c r="AA51" s="15">
        <f t="shared" si="43"/>
        <v>6.6076641882996945E-3</v>
      </c>
      <c r="AB51" s="49">
        <v>43691.9</v>
      </c>
      <c r="AC51" s="15">
        <f t="shared" si="44"/>
        <v>8.3452597966859558E-3</v>
      </c>
      <c r="AD51" s="14">
        <v>0</v>
      </c>
      <c r="AE51" s="16">
        <f t="shared" si="45"/>
        <v>0</v>
      </c>
      <c r="AF51" s="49">
        <v>0</v>
      </c>
      <c r="AG51" s="51">
        <f t="shared" si="46"/>
        <v>0</v>
      </c>
      <c r="AH51" s="49">
        <v>0</v>
      </c>
      <c r="AI51" s="51">
        <f t="shared" si="47"/>
        <v>0</v>
      </c>
      <c r="AJ51" s="49">
        <v>0</v>
      </c>
      <c r="AK51" s="51">
        <f t="shared" si="48"/>
        <v>0</v>
      </c>
      <c r="AL51" s="49">
        <v>0</v>
      </c>
      <c r="AM51" s="51">
        <f t="shared" si="49"/>
        <v>0</v>
      </c>
      <c r="AN51" s="17">
        <v>0</v>
      </c>
      <c r="AO51" s="15">
        <f t="shared" ref="AO51:AO63" si="50">AN51/$AN$65</f>
        <v>0</v>
      </c>
      <c r="AP51" s="17">
        <v>0</v>
      </c>
      <c r="AQ51" s="16">
        <f>AP51/$AP$65</f>
        <v>0</v>
      </c>
      <c r="AR51" s="17">
        <v>0</v>
      </c>
      <c r="AS51" s="15">
        <f>AR51/$AR$65</f>
        <v>0</v>
      </c>
      <c r="AT51" s="17">
        <v>0</v>
      </c>
      <c r="AU51" s="16">
        <f>AT51/$AT$65</f>
        <v>0</v>
      </c>
      <c r="AV51" s="17">
        <v>0</v>
      </c>
      <c r="AW51" s="16">
        <f>AV51/$AV$65</f>
        <v>0</v>
      </c>
      <c r="AX51" s="17">
        <v>0</v>
      </c>
      <c r="AY51" s="16">
        <f>AX51/$AX$65</f>
        <v>0</v>
      </c>
      <c r="AZ51" s="17">
        <v>12314.51</v>
      </c>
      <c r="BA51" s="16">
        <f>AZ51/$AZ$65</f>
        <v>2.0633409864910949E-3</v>
      </c>
      <c r="BB51" s="17">
        <v>40545.49</v>
      </c>
      <c r="BC51" s="16">
        <f>BB51/$BB$65</f>
        <v>7.1658029626402893E-3</v>
      </c>
    </row>
    <row r="52" spans="1:55" x14ac:dyDescent="0.15">
      <c r="A52" s="12" t="s">
        <v>63</v>
      </c>
      <c r="B52" s="12" t="s">
        <v>57</v>
      </c>
      <c r="C52" s="43" t="s">
        <v>64</v>
      </c>
      <c r="D52" s="13">
        <v>0</v>
      </c>
      <c r="E52" s="35">
        <f t="shared" si="0"/>
        <v>0</v>
      </c>
      <c r="F52" s="13">
        <v>0</v>
      </c>
      <c r="G52" s="35">
        <f t="shared" si="1"/>
        <v>0</v>
      </c>
      <c r="H52" s="13">
        <v>0</v>
      </c>
      <c r="I52" s="35">
        <f t="shared" si="2"/>
        <v>0</v>
      </c>
      <c r="J52" s="13">
        <v>0</v>
      </c>
      <c r="K52" s="35">
        <f t="shared" si="3"/>
        <v>0</v>
      </c>
      <c r="L52" s="58">
        <v>0</v>
      </c>
      <c r="M52" s="36">
        <f t="shared" si="4"/>
        <v>0</v>
      </c>
      <c r="N52" s="13">
        <v>0</v>
      </c>
      <c r="O52" s="36">
        <f t="shared" si="5"/>
        <v>0</v>
      </c>
      <c r="P52" s="14">
        <v>0</v>
      </c>
      <c r="Q52" s="35">
        <f t="shared" si="6"/>
        <v>0</v>
      </c>
      <c r="R52" s="50">
        <v>0</v>
      </c>
      <c r="S52" s="35">
        <f t="shared" si="40"/>
        <v>0</v>
      </c>
      <c r="T52" s="54">
        <v>14473.2</v>
      </c>
      <c r="U52" s="35">
        <f t="shared" si="7"/>
        <v>1.927619771478207E-3</v>
      </c>
      <c r="V52" s="14">
        <v>303496.8</v>
      </c>
      <c r="W52" s="15">
        <f t="shared" si="41"/>
        <v>4.7407789260941885E-2</v>
      </c>
      <c r="X52" s="14">
        <v>0</v>
      </c>
      <c r="Y52" s="16">
        <f t="shared" si="42"/>
        <v>0</v>
      </c>
      <c r="Z52" s="49">
        <v>0</v>
      </c>
      <c r="AA52" s="15">
        <f t="shared" si="43"/>
        <v>0</v>
      </c>
      <c r="AB52" s="49">
        <v>0</v>
      </c>
      <c r="AC52" s="15">
        <f t="shared" si="44"/>
        <v>0</v>
      </c>
      <c r="AD52" s="14">
        <v>0</v>
      </c>
      <c r="AE52" s="16">
        <f t="shared" si="45"/>
        <v>0</v>
      </c>
      <c r="AF52" s="49">
        <v>0</v>
      </c>
      <c r="AG52" s="51">
        <f t="shared" si="46"/>
        <v>0</v>
      </c>
      <c r="AH52" s="49">
        <v>0</v>
      </c>
      <c r="AI52" s="51">
        <f t="shared" si="47"/>
        <v>0</v>
      </c>
      <c r="AJ52" s="49">
        <v>0</v>
      </c>
      <c r="AK52" s="51">
        <f t="shared" si="48"/>
        <v>0</v>
      </c>
      <c r="AL52" s="49">
        <v>0</v>
      </c>
      <c r="AM52" s="51">
        <f t="shared" si="49"/>
        <v>0</v>
      </c>
      <c r="AN52" s="17">
        <v>0</v>
      </c>
      <c r="AO52" s="15">
        <f t="shared" si="50"/>
        <v>0</v>
      </c>
      <c r="AP52" s="17">
        <v>0</v>
      </c>
      <c r="AQ52" s="16">
        <f>AP52/$AP$65</f>
        <v>0</v>
      </c>
      <c r="AR52" s="17">
        <v>80182</v>
      </c>
      <c r="AS52" s="15">
        <f>AR52/$AR$65</f>
        <v>1.352065583534463E-2</v>
      </c>
      <c r="AT52" s="17">
        <v>41354.29</v>
      </c>
      <c r="AU52" s="16">
        <f>AT52/$AT$65</f>
        <v>6.4612704029404118E-3</v>
      </c>
      <c r="AV52" s="17">
        <v>42736.71</v>
      </c>
      <c r="AW52" s="16">
        <f>AV52/$AV$65</f>
        <v>7.9779960458873939E-3</v>
      </c>
      <c r="AX52" s="17">
        <v>43870</v>
      </c>
      <c r="AY52" s="16">
        <f>AX52/$AX$65</f>
        <v>7.5971244258891436E-3</v>
      </c>
      <c r="AZ52" s="17">
        <v>0</v>
      </c>
      <c r="BA52" s="16">
        <f>AZ52/$AZ$65</f>
        <v>0</v>
      </c>
      <c r="BB52" s="17">
        <v>50000</v>
      </c>
      <c r="BC52" s="16">
        <f>BB52/$BB$65</f>
        <v>8.8367448052055729E-3</v>
      </c>
    </row>
    <row r="53" spans="1:55" x14ac:dyDescent="0.15">
      <c r="A53" s="12" t="s">
        <v>65</v>
      </c>
      <c r="B53" s="12" t="s">
        <v>57</v>
      </c>
      <c r="C53" s="43" t="s">
        <v>66</v>
      </c>
      <c r="D53" s="13">
        <v>0</v>
      </c>
      <c r="E53" s="35">
        <f t="shared" si="0"/>
        <v>0</v>
      </c>
      <c r="F53" s="13">
        <v>0</v>
      </c>
      <c r="G53" s="35">
        <f t="shared" si="1"/>
        <v>0</v>
      </c>
      <c r="H53" s="13">
        <v>0</v>
      </c>
      <c r="I53" s="35">
        <f t="shared" si="2"/>
        <v>0</v>
      </c>
      <c r="J53" s="13">
        <v>0</v>
      </c>
      <c r="K53" s="35">
        <f t="shared" si="3"/>
        <v>0</v>
      </c>
      <c r="L53" s="58">
        <v>0</v>
      </c>
      <c r="M53" s="36">
        <f t="shared" si="4"/>
        <v>0</v>
      </c>
      <c r="N53" s="13">
        <v>0</v>
      </c>
      <c r="O53" s="36">
        <f t="shared" si="5"/>
        <v>0</v>
      </c>
      <c r="P53" s="14">
        <v>0</v>
      </c>
      <c r="Q53" s="35">
        <f t="shared" si="6"/>
        <v>0</v>
      </c>
      <c r="R53" s="50">
        <v>0</v>
      </c>
      <c r="S53" s="35">
        <f t="shared" si="40"/>
        <v>0</v>
      </c>
      <c r="T53" s="54">
        <v>16614</v>
      </c>
      <c r="U53" s="35">
        <f t="shared" si="7"/>
        <v>2.2127432000759286E-3</v>
      </c>
      <c r="V53" s="14">
        <v>32545</v>
      </c>
      <c r="W53" s="15">
        <f t="shared" si="41"/>
        <v>5.0836994047296505E-3</v>
      </c>
      <c r="X53" s="14">
        <v>23455</v>
      </c>
      <c r="Y53" s="16">
        <f t="shared" si="42"/>
        <v>4.4857198242538769E-3</v>
      </c>
      <c r="Z53" s="49">
        <v>29810</v>
      </c>
      <c r="AA53" s="15">
        <f t="shared" si="43"/>
        <v>5.6786087465718928E-3</v>
      </c>
      <c r="AB53" s="49">
        <v>51734</v>
      </c>
      <c r="AC53" s="15">
        <f t="shared" si="44"/>
        <v>9.8813205725031689E-3</v>
      </c>
      <c r="AD53" s="14">
        <v>32191</v>
      </c>
      <c r="AE53" s="16">
        <f t="shared" si="45"/>
        <v>7.0322357371618485E-3</v>
      </c>
      <c r="AF53" s="49">
        <v>30664</v>
      </c>
      <c r="AG53" s="51">
        <f t="shared" si="46"/>
        <v>5.0217271253746032E-3</v>
      </c>
      <c r="AH53" s="49">
        <v>48465</v>
      </c>
      <c r="AI53" s="51">
        <f t="shared" si="47"/>
        <v>7.9228061793827475E-3</v>
      </c>
      <c r="AJ53" s="49">
        <v>0</v>
      </c>
      <c r="AK53" s="51">
        <f t="shared" si="48"/>
        <v>0</v>
      </c>
      <c r="AL53" s="49">
        <v>0</v>
      </c>
      <c r="AM53" s="51">
        <f t="shared" si="49"/>
        <v>0</v>
      </c>
      <c r="AN53" s="17">
        <v>0</v>
      </c>
      <c r="AO53" s="15">
        <f t="shared" si="50"/>
        <v>0</v>
      </c>
      <c r="AP53" s="17">
        <v>0</v>
      </c>
      <c r="AQ53" s="16">
        <f>AP53/$AP$65</f>
        <v>0</v>
      </c>
      <c r="AR53" s="17">
        <v>0</v>
      </c>
      <c r="AS53" s="15">
        <f>AR53/$AR$65</f>
        <v>0</v>
      </c>
      <c r="AT53" s="17">
        <v>0</v>
      </c>
      <c r="AU53" s="16">
        <f>AT53/$AT$65</f>
        <v>0</v>
      </c>
      <c r="AV53" s="17">
        <v>0</v>
      </c>
      <c r="AW53" s="16">
        <f>AV53/$AV$65</f>
        <v>0</v>
      </c>
      <c r="AX53" s="17">
        <v>25000.03</v>
      </c>
      <c r="AY53" s="16">
        <f>AX53/$AX$65</f>
        <v>4.3293443939129558E-3</v>
      </c>
      <c r="AZ53" s="17">
        <v>74999.97</v>
      </c>
      <c r="BA53" s="16">
        <f>AZ53/$AZ$65</f>
        <v>1.2566518041448871E-2</v>
      </c>
      <c r="BB53" s="17">
        <v>0</v>
      </c>
      <c r="BC53" s="16">
        <f>BB53/$BB$65</f>
        <v>0</v>
      </c>
    </row>
    <row r="54" spans="1:55" x14ac:dyDescent="0.15">
      <c r="A54" s="1" t="s">
        <v>82</v>
      </c>
      <c r="B54" s="1" t="s">
        <v>57</v>
      </c>
      <c r="C54" s="45" t="s">
        <v>83</v>
      </c>
      <c r="D54" s="13">
        <v>0</v>
      </c>
      <c r="E54" s="35">
        <f t="shared" si="0"/>
        <v>0</v>
      </c>
      <c r="F54" s="27">
        <v>0</v>
      </c>
      <c r="G54" s="35">
        <f t="shared" si="1"/>
        <v>0</v>
      </c>
      <c r="H54" s="13">
        <v>0</v>
      </c>
      <c r="I54" s="35">
        <f t="shared" si="2"/>
        <v>0</v>
      </c>
      <c r="J54" s="27">
        <v>0</v>
      </c>
      <c r="K54" s="35">
        <f t="shared" si="3"/>
        <v>0</v>
      </c>
      <c r="L54" s="58">
        <v>0</v>
      </c>
      <c r="M54" s="36">
        <f t="shared" si="4"/>
        <v>0</v>
      </c>
      <c r="N54" s="13">
        <v>0</v>
      </c>
      <c r="O54" s="36">
        <f t="shared" si="5"/>
        <v>0</v>
      </c>
      <c r="P54" s="14">
        <v>0</v>
      </c>
      <c r="Q54" s="35">
        <f t="shared" si="6"/>
        <v>0</v>
      </c>
      <c r="R54" s="50">
        <v>0</v>
      </c>
      <c r="S54" s="35">
        <f t="shared" si="40"/>
        <v>0</v>
      </c>
      <c r="T54" s="54">
        <v>0</v>
      </c>
      <c r="U54" s="35">
        <f t="shared" si="7"/>
        <v>0</v>
      </c>
      <c r="V54" s="14">
        <v>0</v>
      </c>
      <c r="W54" s="15">
        <f t="shared" si="41"/>
        <v>0</v>
      </c>
      <c r="X54" s="14">
        <v>0</v>
      </c>
      <c r="Y54" s="16">
        <f t="shared" si="42"/>
        <v>0</v>
      </c>
      <c r="Z54" s="49">
        <v>0</v>
      </c>
      <c r="AA54" s="15">
        <f t="shared" si="43"/>
        <v>0</v>
      </c>
      <c r="AB54" s="49">
        <v>20000</v>
      </c>
      <c r="AC54" s="15">
        <f t="shared" si="44"/>
        <v>3.8200489320381835E-3</v>
      </c>
      <c r="AD54" s="14">
        <v>0</v>
      </c>
      <c r="AE54" s="16">
        <f t="shared" si="45"/>
        <v>0</v>
      </c>
      <c r="AF54" s="49">
        <v>0</v>
      </c>
      <c r="AG54" s="51">
        <f t="shared" si="46"/>
        <v>0</v>
      </c>
      <c r="AH54" s="49">
        <v>39011.71</v>
      </c>
      <c r="AI54" s="51">
        <f t="shared" si="47"/>
        <v>6.3774314878012536E-3</v>
      </c>
      <c r="AJ54" s="49">
        <v>69854</v>
      </c>
      <c r="AK54" s="51">
        <f t="shared" si="48"/>
        <v>8.795481808312933E-3</v>
      </c>
      <c r="AL54" s="49">
        <v>158800</v>
      </c>
      <c r="AM54" s="51">
        <f t="shared" si="49"/>
        <v>2.4729347530289797E-2</v>
      </c>
      <c r="AN54" s="17">
        <v>6684.29</v>
      </c>
      <c r="AO54" s="15">
        <f t="shared" si="50"/>
        <v>1.0237339179684733E-3</v>
      </c>
      <c r="AP54" s="17"/>
      <c r="AR54" s="17"/>
      <c r="AS54" s="15"/>
      <c r="AT54" s="17"/>
      <c r="AV54" s="17"/>
      <c r="AX54" s="17"/>
      <c r="AZ54" s="17"/>
      <c r="BA54" s="16"/>
      <c r="BB54" s="17"/>
    </row>
    <row r="55" spans="1:55" x14ac:dyDescent="0.15">
      <c r="A55" s="1" t="s">
        <v>90</v>
      </c>
      <c r="B55" s="1" t="s">
        <v>57</v>
      </c>
      <c r="C55" s="45" t="s">
        <v>91</v>
      </c>
      <c r="D55" s="13">
        <v>0</v>
      </c>
      <c r="E55" s="35">
        <f t="shared" si="0"/>
        <v>0</v>
      </c>
      <c r="F55" s="27">
        <v>0</v>
      </c>
      <c r="G55" s="35">
        <f t="shared" si="1"/>
        <v>0</v>
      </c>
      <c r="H55" s="13">
        <v>0</v>
      </c>
      <c r="I55" s="35">
        <f t="shared" si="2"/>
        <v>0</v>
      </c>
      <c r="J55" s="27">
        <v>0</v>
      </c>
      <c r="K55" s="35">
        <f t="shared" si="3"/>
        <v>0</v>
      </c>
      <c r="L55" s="14">
        <v>25000</v>
      </c>
      <c r="M55" s="36">
        <f t="shared" si="4"/>
        <v>4.5878590169202132E-3</v>
      </c>
      <c r="N55" s="13">
        <v>0</v>
      </c>
      <c r="O55" s="36">
        <f t="shared" si="5"/>
        <v>0</v>
      </c>
      <c r="P55" s="14">
        <v>0</v>
      </c>
      <c r="Q55" s="35">
        <f t="shared" si="6"/>
        <v>0</v>
      </c>
      <c r="R55" s="50">
        <v>0</v>
      </c>
      <c r="S55" s="35">
        <f t="shared" si="40"/>
        <v>0</v>
      </c>
      <c r="T55" s="54">
        <v>12243</v>
      </c>
      <c r="U55" s="35">
        <f t="shared" si="7"/>
        <v>1.6305895629306363E-3</v>
      </c>
      <c r="V55" s="14">
        <v>6450</v>
      </c>
      <c r="W55" s="15">
        <f t="shared" si="41"/>
        <v>1.0075237720235442E-3</v>
      </c>
      <c r="X55" s="14">
        <v>0</v>
      </c>
      <c r="Y55" s="16">
        <f t="shared" si="42"/>
        <v>0</v>
      </c>
      <c r="Z55" s="49">
        <v>8507.2900000000009</v>
      </c>
      <c r="AA55" s="15">
        <f t="shared" si="43"/>
        <v>1.6205827374580208E-3</v>
      </c>
      <c r="AB55" s="49">
        <v>15508.84</v>
      </c>
      <c r="AC55" s="15">
        <f t="shared" si="44"/>
        <v>2.9622263839575529E-3</v>
      </c>
      <c r="AF55" s="49"/>
      <c r="AG55" s="51"/>
      <c r="AH55" s="49"/>
      <c r="AI55" s="51"/>
      <c r="AJ55" s="49"/>
      <c r="AK55" s="51"/>
      <c r="AL55" s="49"/>
      <c r="AM55" s="51"/>
      <c r="AN55" s="17"/>
      <c r="AO55" s="15"/>
      <c r="AP55" s="17"/>
      <c r="AR55" s="17"/>
      <c r="AS55" s="15"/>
      <c r="AT55" s="17"/>
      <c r="AV55" s="17"/>
      <c r="AX55" s="17"/>
      <c r="AZ55" s="17"/>
      <c r="BA55" s="16"/>
      <c r="BB55" s="17"/>
    </row>
    <row r="56" spans="1:55" x14ac:dyDescent="0.15">
      <c r="A56" s="12" t="s">
        <v>67</v>
      </c>
      <c r="B56" s="12" t="s">
        <v>57</v>
      </c>
      <c r="C56" s="43" t="s">
        <v>68</v>
      </c>
      <c r="D56" s="13">
        <v>0</v>
      </c>
      <c r="E56" s="35">
        <f t="shared" si="0"/>
        <v>0</v>
      </c>
      <c r="F56" s="13">
        <v>0</v>
      </c>
      <c r="G56" s="35">
        <f t="shared" si="1"/>
        <v>0</v>
      </c>
      <c r="H56" s="13">
        <v>0</v>
      </c>
      <c r="I56" s="35">
        <f t="shared" si="2"/>
        <v>0</v>
      </c>
      <c r="J56" s="13">
        <v>0</v>
      </c>
      <c r="K56" s="35">
        <f t="shared" si="3"/>
        <v>0</v>
      </c>
      <c r="L56" s="13">
        <v>0</v>
      </c>
      <c r="M56" s="36">
        <f t="shared" si="4"/>
        <v>0</v>
      </c>
      <c r="N56" s="13">
        <v>0</v>
      </c>
      <c r="O56" s="36">
        <f t="shared" si="5"/>
        <v>0</v>
      </c>
      <c r="P56" s="14">
        <v>0</v>
      </c>
      <c r="Q56" s="35">
        <f t="shared" si="6"/>
        <v>0</v>
      </c>
      <c r="R56" s="50">
        <v>0</v>
      </c>
      <c r="S56" s="35">
        <f t="shared" si="40"/>
        <v>0</v>
      </c>
      <c r="T56" s="54">
        <v>0</v>
      </c>
      <c r="U56" s="35">
        <f t="shared" si="7"/>
        <v>0</v>
      </c>
      <c r="V56" s="14">
        <v>0</v>
      </c>
      <c r="W56" s="15">
        <f t="shared" si="41"/>
        <v>0</v>
      </c>
      <c r="X56" s="14">
        <v>0</v>
      </c>
      <c r="Y56" s="16">
        <f t="shared" si="42"/>
        <v>0</v>
      </c>
      <c r="Z56" s="49">
        <v>0</v>
      </c>
      <c r="AA56" s="15">
        <f t="shared" si="43"/>
        <v>0</v>
      </c>
      <c r="AB56" s="14">
        <v>0</v>
      </c>
      <c r="AC56" s="15">
        <f t="shared" si="44"/>
        <v>0</v>
      </c>
      <c r="AD56" s="14">
        <v>0</v>
      </c>
      <c r="AE56" s="16">
        <f>AD56/$AD$65</f>
        <v>0</v>
      </c>
      <c r="AF56" s="23">
        <v>0</v>
      </c>
      <c r="AG56" s="51">
        <f>AF56/$AF$65</f>
        <v>0</v>
      </c>
      <c r="AH56" s="49">
        <v>0</v>
      </c>
      <c r="AI56" s="51">
        <f>AH56/$AH$65</f>
        <v>0</v>
      </c>
      <c r="AJ56" s="49">
        <v>0</v>
      </c>
      <c r="AK56" s="51">
        <f t="shared" si="48"/>
        <v>0</v>
      </c>
      <c r="AL56" s="49">
        <v>0</v>
      </c>
      <c r="AM56" s="51">
        <f t="shared" si="49"/>
        <v>0</v>
      </c>
      <c r="AN56" s="17">
        <v>0</v>
      </c>
      <c r="AO56" s="15">
        <f t="shared" si="50"/>
        <v>0</v>
      </c>
      <c r="AP56" s="17">
        <v>0</v>
      </c>
      <c r="AQ56" s="16">
        <f>AP56/$AP$65</f>
        <v>0</v>
      </c>
      <c r="AR56" s="17">
        <v>0</v>
      </c>
      <c r="AS56" s="15">
        <f>AR56/$AR$65</f>
        <v>0</v>
      </c>
      <c r="AT56" s="17">
        <v>0</v>
      </c>
      <c r="AU56" s="16">
        <f>AT56/$AT$65</f>
        <v>0</v>
      </c>
      <c r="AV56" s="17">
        <v>0</v>
      </c>
      <c r="AW56" s="16">
        <f>AV56/$AV$65</f>
        <v>0</v>
      </c>
      <c r="AX56" s="17">
        <v>0</v>
      </c>
      <c r="AY56" s="16">
        <f>AX56/$AX$65</f>
        <v>0</v>
      </c>
      <c r="AZ56" s="17">
        <v>32381.34</v>
      </c>
      <c r="BA56" s="16">
        <f>AZ56/$AZ$65</f>
        <v>5.4256114144617656E-3</v>
      </c>
      <c r="BB56" s="17">
        <v>17618.66</v>
      </c>
      <c r="BC56" s="16">
        <f>BB56/$BB$65</f>
        <v>3.1138320445936642E-3</v>
      </c>
    </row>
    <row r="57" spans="1:55" x14ac:dyDescent="0.15">
      <c r="A57" s="12" t="s">
        <v>100</v>
      </c>
      <c r="B57" s="12" t="s">
        <v>57</v>
      </c>
      <c r="C57" s="57" t="s">
        <v>102</v>
      </c>
      <c r="D57" s="13">
        <v>0</v>
      </c>
      <c r="E57" s="35">
        <f t="shared" si="0"/>
        <v>0</v>
      </c>
      <c r="F57" s="58">
        <v>0</v>
      </c>
      <c r="G57" s="35">
        <f t="shared" si="1"/>
        <v>0</v>
      </c>
      <c r="H57" s="13">
        <v>0</v>
      </c>
      <c r="I57" s="35">
        <f t="shared" si="2"/>
        <v>0</v>
      </c>
      <c r="J57" s="58">
        <v>0</v>
      </c>
      <c r="K57" s="35">
        <f t="shared" si="3"/>
        <v>0</v>
      </c>
      <c r="L57" s="58">
        <v>0</v>
      </c>
      <c r="M57" s="36">
        <f t="shared" si="4"/>
        <v>0</v>
      </c>
      <c r="N57" s="13">
        <v>0</v>
      </c>
      <c r="O57" s="36">
        <f t="shared" si="5"/>
        <v>0</v>
      </c>
      <c r="P57" s="14">
        <v>0</v>
      </c>
      <c r="Q57" s="35">
        <f t="shared" si="6"/>
        <v>0</v>
      </c>
      <c r="R57" s="27">
        <v>0</v>
      </c>
      <c r="S57" s="35">
        <f t="shared" si="40"/>
        <v>0</v>
      </c>
      <c r="T57" s="54">
        <v>72900</v>
      </c>
      <c r="U57" s="35">
        <f t="shared" si="7"/>
        <v>9.7092198919908022E-3</v>
      </c>
      <c r="W57" s="15"/>
      <c r="Z57" s="49"/>
      <c r="AA57" s="15"/>
      <c r="AC57" s="15"/>
      <c r="AF57" s="23"/>
      <c r="AG57" s="51"/>
      <c r="AH57" s="49"/>
      <c r="AI57" s="51"/>
      <c r="AJ57" s="49"/>
      <c r="AK57" s="51"/>
      <c r="AL57" s="49"/>
      <c r="AM57" s="51"/>
      <c r="AN57" s="17"/>
      <c r="AO57" s="15"/>
      <c r="AP57" s="17"/>
      <c r="AR57" s="17"/>
      <c r="AS57" s="15"/>
      <c r="AT57" s="17"/>
      <c r="AV57" s="17"/>
      <c r="AX57" s="17"/>
      <c r="AZ57" s="17"/>
      <c r="BA57" s="16"/>
      <c r="BB57" s="17"/>
    </row>
    <row r="58" spans="1:55" x14ac:dyDescent="0.15">
      <c r="A58" s="12" t="s">
        <v>69</v>
      </c>
      <c r="B58" s="12" t="s">
        <v>57</v>
      </c>
      <c r="C58" s="43" t="s">
        <v>70</v>
      </c>
      <c r="D58" s="13">
        <v>0</v>
      </c>
      <c r="E58" s="35">
        <f t="shared" si="0"/>
        <v>0</v>
      </c>
      <c r="F58" s="13">
        <v>0</v>
      </c>
      <c r="G58" s="35">
        <f t="shared" si="1"/>
        <v>0</v>
      </c>
      <c r="H58" s="13">
        <v>0</v>
      </c>
      <c r="I58" s="35">
        <f t="shared" si="2"/>
        <v>0</v>
      </c>
      <c r="J58" s="13">
        <v>0</v>
      </c>
      <c r="K58" s="35">
        <f t="shared" si="3"/>
        <v>0</v>
      </c>
      <c r="L58" s="13">
        <v>0</v>
      </c>
      <c r="M58" s="36">
        <f t="shared" si="4"/>
        <v>0</v>
      </c>
      <c r="N58" s="13">
        <v>0</v>
      </c>
      <c r="O58" s="36">
        <f t="shared" si="5"/>
        <v>0</v>
      </c>
      <c r="P58" s="14">
        <v>159544.43</v>
      </c>
      <c r="Q58" s="35">
        <f t="shared" si="6"/>
        <v>2.2243309172454775E-2</v>
      </c>
      <c r="R58" s="50">
        <v>0</v>
      </c>
      <c r="S58" s="35">
        <f t="shared" si="40"/>
        <v>0</v>
      </c>
      <c r="T58" s="54">
        <v>0</v>
      </c>
      <c r="U58" s="35">
        <f t="shared" si="7"/>
        <v>0</v>
      </c>
      <c r="V58" s="14">
        <v>0</v>
      </c>
      <c r="W58" s="15">
        <f>V58/$V$65</f>
        <v>0</v>
      </c>
      <c r="X58" s="14">
        <v>0</v>
      </c>
      <c r="Y58" s="16">
        <f>X58/$X$65</f>
        <v>0</v>
      </c>
      <c r="Z58" s="49">
        <v>0</v>
      </c>
      <c r="AA58" s="15">
        <f>Z58/$Z$65</f>
        <v>0</v>
      </c>
      <c r="AB58" s="49">
        <v>0</v>
      </c>
      <c r="AC58" s="15">
        <f>AB58/$AB$65</f>
        <v>0</v>
      </c>
      <c r="AD58" s="14">
        <v>0</v>
      </c>
      <c r="AE58" s="16">
        <f>AD58/$AD$65</f>
        <v>0</v>
      </c>
      <c r="AF58" s="49">
        <v>185201.11</v>
      </c>
      <c r="AG58" s="51">
        <f>AF58/$AF$65</f>
        <v>3.0329684246559015E-2</v>
      </c>
      <c r="AH58" s="49">
        <v>1001.7</v>
      </c>
      <c r="AI58" s="51">
        <f>AH58/$AH$65</f>
        <v>1.6375270710590527E-4</v>
      </c>
      <c r="AJ58" s="49">
        <v>0</v>
      </c>
      <c r="AK58" s="51">
        <f t="shared" si="48"/>
        <v>0</v>
      </c>
      <c r="AL58" s="49">
        <v>0</v>
      </c>
      <c r="AM58" s="51">
        <f t="shared" si="49"/>
        <v>0</v>
      </c>
      <c r="AN58" s="17">
        <v>553.87</v>
      </c>
      <c r="AO58" s="15">
        <f t="shared" si="50"/>
        <v>8.482808273506959E-5</v>
      </c>
      <c r="AP58" s="17">
        <v>41876.129999999997</v>
      </c>
      <c r="AQ58" s="16">
        <f>AP58/$AP$65</f>
        <v>6.579551761210411E-3</v>
      </c>
      <c r="AR58" s="17">
        <v>0</v>
      </c>
      <c r="AS58" s="15">
        <f>AR58/$AR$65</f>
        <v>0</v>
      </c>
      <c r="AT58" s="17">
        <v>0</v>
      </c>
      <c r="AU58" s="16">
        <f>AT58/$AT$65</f>
        <v>0</v>
      </c>
      <c r="AV58" s="17">
        <v>0</v>
      </c>
      <c r="AW58" s="16">
        <f>AV58/$AV$65</f>
        <v>0</v>
      </c>
      <c r="AX58" s="17">
        <v>0</v>
      </c>
      <c r="AY58" s="16">
        <f>AX58/$AX$65</f>
        <v>0</v>
      </c>
      <c r="AZ58" s="17">
        <v>49835.59</v>
      </c>
      <c r="BA58" s="16">
        <f>AZ58/$AZ$65</f>
        <v>8.3501345512704724E-3</v>
      </c>
      <c r="BB58" s="17">
        <v>33130.639999999999</v>
      </c>
      <c r="BC58" s="16">
        <f>BB58/$BB$65</f>
        <v>5.8553402182627192E-3</v>
      </c>
    </row>
    <row r="59" spans="1:55" x14ac:dyDescent="0.15">
      <c r="A59" s="12" t="s">
        <v>110</v>
      </c>
      <c r="B59" s="12" t="s">
        <v>57</v>
      </c>
      <c r="C59" s="1" t="s">
        <v>111</v>
      </c>
      <c r="D59" s="13">
        <v>0</v>
      </c>
      <c r="E59" s="35">
        <f t="shared" si="0"/>
        <v>0</v>
      </c>
      <c r="F59" s="14">
        <v>606736.30000000005</v>
      </c>
      <c r="G59" s="35">
        <f t="shared" si="1"/>
        <v>0.41012074450408048</v>
      </c>
      <c r="H59" s="13">
        <v>0</v>
      </c>
      <c r="I59" s="35">
        <f t="shared" si="2"/>
        <v>0</v>
      </c>
      <c r="J59" s="49">
        <v>1054753.69</v>
      </c>
      <c r="K59" s="35">
        <f t="shared" si="3"/>
        <v>0.63300225705699931</v>
      </c>
      <c r="L59" s="14">
        <v>42995.56</v>
      </c>
      <c r="M59" s="36">
        <f t="shared" si="4"/>
        <v>7.8903027053413618E-3</v>
      </c>
      <c r="N59" s="14">
        <v>881416.14</v>
      </c>
      <c r="O59" s="36">
        <f t="shared" si="5"/>
        <v>0.32674922228417802</v>
      </c>
      <c r="P59" s="14"/>
      <c r="Q59" s="35"/>
      <c r="R59" s="50"/>
      <c r="S59" s="35"/>
      <c r="T59" s="54"/>
      <c r="U59" s="35"/>
      <c r="W59" s="15"/>
      <c r="Z59" s="49"/>
      <c r="AA59" s="15"/>
      <c r="AB59" s="49"/>
      <c r="AC59" s="15"/>
      <c r="AF59" s="49"/>
      <c r="AG59" s="51"/>
      <c r="AH59" s="49"/>
      <c r="AI59" s="51"/>
      <c r="AJ59" s="49"/>
      <c r="AK59" s="51"/>
      <c r="AL59" s="49"/>
      <c r="AM59" s="51"/>
      <c r="AN59" s="17"/>
      <c r="AO59" s="15"/>
      <c r="AP59" s="17"/>
      <c r="AR59" s="17"/>
      <c r="AS59" s="15"/>
      <c r="AT59" s="17"/>
      <c r="AV59" s="17"/>
      <c r="AX59" s="17"/>
      <c r="AZ59" s="17"/>
      <c r="BA59" s="16"/>
      <c r="BB59" s="17"/>
    </row>
    <row r="60" spans="1:55" x14ac:dyDescent="0.15">
      <c r="A60" s="12" t="s">
        <v>101</v>
      </c>
      <c r="B60" s="12" t="s">
        <v>57</v>
      </c>
      <c r="C60" s="57" t="s">
        <v>103</v>
      </c>
      <c r="D60" s="13">
        <v>0</v>
      </c>
      <c r="E60" s="35">
        <f t="shared" si="0"/>
        <v>0</v>
      </c>
      <c r="F60" s="58">
        <v>0</v>
      </c>
      <c r="G60" s="35">
        <f t="shared" si="1"/>
        <v>0</v>
      </c>
      <c r="H60" s="13">
        <v>0</v>
      </c>
      <c r="I60" s="35">
        <f t="shared" si="2"/>
        <v>0</v>
      </c>
      <c r="J60" s="58">
        <v>0</v>
      </c>
      <c r="K60" s="35">
        <f t="shared" si="3"/>
        <v>0</v>
      </c>
      <c r="L60" s="14">
        <v>18892</v>
      </c>
      <c r="M60" s="36">
        <f t="shared" si="4"/>
        <v>3.4669533019062665E-3</v>
      </c>
      <c r="N60" s="58">
        <v>0</v>
      </c>
      <c r="O60" s="36">
        <f t="shared" si="5"/>
        <v>0</v>
      </c>
      <c r="P60" s="14">
        <v>41235</v>
      </c>
      <c r="Q60" s="35">
        <f t="shared" si="6"/>
        <v>5.7488867127869813E-3</v>
      </c>
      <c r="R60" s="50">
        <v>8160</v>
      </c>
      <c r="S60" s="35">
        <f t="shared" si="40"/>
        <v>1.3853023464897958E-3</v>
      </c>
      <c r="T60" s="54">
        <v>24750</v>
      </c>
      <c r="U60" s="35">
        <f t="shared" si="7"/>
        <v>3.2963400867870008E-3</v>
      </c>
      <c r="W60" s="15"/>
      <c r="Z60" s="49"/>
      <c r="AA60" s="15"/>
      <c r="AB60" s="49"/>
      <c r="AC60" s="15"/>
      <c r="AF60" s="49"/>
      <c r="AG60" s="51"/>
      <c r="AH60" s="49"/>
      <c r="AI60" s="51"/>
      <c r="AJ60" s="49"/>
      <c r="AK60" s="51"/>
      <c r="AL60" s="49"/>
      <c r="AM60" s="51"/>
      <c r="AN60" s="17"/>
      <c r="AO60" s="15"/>
      <c r="AP60" s="17"/>
      <c r="AR60" s="17"/>
      <c r="AS60" s="15"/>
      <c r="AT60" s="17"/>
      <c r="AV60" s="17"/>
      <c r="AX60" s="17"/>
      <c r="AZ60" s="17"/>
      <c r="BA60" s="16"/>
      <c r="BB60" s="17"/>
    </row>
    <row r="61" spans="1:55" x14ac:dyDescent="0.15">
      <c r="A61" s="12" t="s">
        <v>107</v>
      </c>
      <c r="B61" s="12" t="s">
        <v>57</v>
      </c>
      <c r="C61" s="1" t="s">
        <v>108</v>
      </c>
      <c r="D61" s="13">
        <v>0</v>
      </c>
      <c r="E61" s="35">
        <f t="shared" si="0"/>
        <v>0</v>
      </c>
      <c r="F61" s="14">
        <v>0</v>
      </c>
      <c r="G61" s="35">
        <f t="shared" si="1"/>
        <v>0</v>
      </c>
      <c r="H61" s="13">
        <v>0</v>
      </c>
      <c r="I61" s="35">
        <f t="shared" si="2"/>
        <v>0</v>
      </c>
      <c r="J61" s="14">
        <v>0</v>
      </c>
      <c r="K61" s="35">
        <f t="shared" si="3"/>
        <v>0</v>
      </c>
      <c r="L61" s="14">
        <v>0</v>
      </c>
      <c r="M61" s="36">
        <f t="shared" si="4"/>
        <v>0</v>
      </c>
      <c r="N61" s="14">
        <v>970537.41</v>
      </c>
      <c r="O61" s="36">
        <f t="shared" si="5"/>
        <v>0.35978731217152482</v>
      </c>
      <c r="P61" s="14">
        <v>431934.59</v>
      </c>
      <c r="Q61" s="35">
        <f t="shared" si="6"/>
        <v>6.0219304601530077E-2</v>
      </c>
      <c r="R61" s="50"/>
      <c r="S61" s="35"/>
      <c r="T61" s="54"/>
      <c r="U61" s="35"/>
      <c r="W61" s="15"/>
      <c r="Z61" s="49"/>
      <c r="AA61" s="15"/>
      <c r="AB61" s="49"/>
      <c r="AC61" s="15"/>
      <c r="AF61" s="49"/>
      <c r="AG61" s="51"/>
      <c r="AH61" s="49"/>
      <c r="AI61" s="51"/>
      <c r="AJ61" s="49"/>
      <c r="AK61" s="51"/>
      <c r="AL61" s="49"/>
      <c r="AM61" s="51"/>
      <c r="AN61" s="17"/>
      <c r="AO61" s="15"/>
      <c r="AP61" s="17"/>
      <c r="AR61" s="17"/>
      <c r="AS61" s="15"/>
      <c r="AT61" s="17"/>
      <c r="AV61" s="17"/>
      <c r="AX61" s="17"/>
      <c r="AZ61" s="17"/>
      <c r="BA61" s="16"/>
      <c r="BB61" s="17"/>
    </row>
    <row r="62" spans="1:55" x14ac:dyDescent="0.15">
      <c r="A62" s="12" t="s">
        <v>99</v>
      </c>
      <c r="B62" s="12" t="s">
        <v>57</v>
      </c>
      <c r="C62" s="57" t="s">
        <v>105</v>
      </c>
      <c r="D62" s="13">
        <v>0</v>
      </c>
      <c r="E62" s="35">
        <f t="shared" si="0"/>
        <v>0</v>
      </c>
      <c r="F62" s="14">
        <v>202561.91</v>
      </c>
      <c r="G62" s="35">
        <f t="shared" si="1"/>
        <v>0.13692083585137158</v>
      </c>
      <c r="H62" s="13">
        <v>0</v>
      </c>
      <c r="I62" s="35">
        <f t="shared" si="2"/>
        <v>0</v>
      </c>
      <c r="J62" s="49">
        <v>169312.15</v>
      </c>
      <c r="K62" s="35">
        <f t="shared" si="3"/>
        <v>0.1016113753507449</v>
      </c>
      <c r="L62" s="58">
        <v>0</v>
      </c>
      <c r="M62" s="36">
        <f t="shared" si="4"/>
        <v>0</v>
      </c>
      <c r="N62" s="14">
        <v>354366.85</v>
      </c>
      <c r="O62" s="36">
        <f t="shared" si="5"/>
        <v>0.1313671118398104</v>
      </c>
      <c r="P62" s="14">
        <v>3000</v>
      </c>
      <c r="Q62" s="35">
        <f t="shared" si="6"/>
        <v>4.182529438186236E-4</v>
      </c>
      <c r="R62" s="50">
        <v>322977.61</v>
      </c>
      <c r="S62" s="35">
        <f t="shared" si="40"/>
        <v>5.4831083455473793E-2</v>
      </c>
      <c r="T62" s="54">
        <v>219825.08</v>
      </c>
      <c r="U62" s="35">
        <f t="shared" si="7"/>
        <v>2.9277503971117551E-2</v>
      </c>
      <c r="V62" s="14">
        <v>0</v>
      </c>
      <c r="W62" s="15">
        <f>V62/$V$65</f>
        <v>0</v>
      </c>
      <c r="X62" s="14">
        <v>53812</v>
      </c>
      <c r="Y62" s="16">
        <f>X62/$X$65</f>
        <v>1.0291432751342981E-2</v>
      </c>
      <c r="Z62" s="49">
        <v>50000</v>
      </c>
      <c r="AA62" s="15">
        <f>Z62/$Z$65</f>
        <v>9.524670826185664E-3</v>
      </c>
      <c r="AB62" s="49">
        <v>60975.55</v>
      </c>
      <c r="AC62" s="15">
        <f>AB62/$AB$65</f>
        <v>1.1646479232897043E-2</v>
      </c>
      <c r="AD62" s="14">
        <v>148364.69</v>
      </c>
      <c r="AE62" s="16">
        <f>AD62/$AD$65</f>
        <v>3.2410781744926814E-2</v>
      </c>
      <c r="AF62" s="49">
        <v>60174.86</v>
      </c>
      <c r="AG62" s="51">
        <f>AF62/$AF$65</f>
        <v>9.8546088810207155E-3</v>
      </c>
      <c r="AH62" s="49">
        <v>216164.56</v>
      </c>
      <c r="AI62" s="51">
        <f>AH62/$AH$65</f>
        <v>3.5337458201414478E-2</v>
      </c>
      <c r="AJ62" s="49">
        <v>325323.01</v>
      </c>
      <c r="AK62" s="51">
        <f>AJ62/$AJ$65</f>
        <v>4.0962187079918208E-2</v>
      </c>
      <c r="AL62" s="49">
        <v>241960.01</v>
      </c>
      <c r="AM62" s="51">
        <f>AL62/$AL$65</f>
        <v>3.7679554003289636E-2</v>
      </c>
      <c r="AN62" s="17">
        <v>422950.24</v>
      </c>
      <c r="AO62" s="15">
        <f>AN62/$AN$65</f>
        <v>6.4777037845591093E-2</v>
      </c>
      <c r="AP62" s="17">
        <v>73362.149999999994</v>
      </c>
      <c r="AQ62" s="16">
        <f>AP62/$AP$65</f>
        <v>1.1526615836723269E-2</v>
      </c>
      <c r="AR62" s="17">
        <v>53661.22</v>
      </c>
      <c r="AS62" s="15">
        <f>AR62/$AR$65</f>
        <v>9.0486005253636974E-3</v>
      </c>
      <c r="AT62" s="17">
        <v>210779.16</v>
      </c>
      <c r="AU62" s="16">
        <f>AT62/$AT$65</f>
        <v>3.2932524003305132E-2</v>
      </c>
      <c r="AV62" s="17">
        <v>169397.94</v>
      </c>
      <c r="AW62" s="16">
        <f>AV62/$AV$65</f>
        <v>3.1622838901297502E-2</v>
      </c>
      <c r="AX62" s="17">
        <v>122867.84</v>
      </c>
      <c r="AY62" s="16">
        <f>AX62/$AX$65</f>
        <v>2.1277462238893072E-2</v>
      </c>
      <c r="AZ62" s="17">
        <v>153.38</v>
      </c>
      <c r="BA62" s="16">
        <f>AZ62/$AZ$65</f>
        <v>2.5699377442383347E-5</v>
      </c>
      <c r="BB62" s="17">
        <v>25462.240000000002</v>
      </c>
      <c r="BC62" s="16">
        <f>BB62/$BB$65</f>
        <v>4.5000663409779512E-3</v>
      </c>
    </row>
    <row r="63" spans="1:55" s="2" customFormat="1" x14ac:dyDescent="0.15">
      <c r="A63" s="18"/>
      <c r="B63" s="18"/>
      <c r="C63" s="44" t="s">
        <v>74</v>
      </c>
      <c r="D63" s="19">
        <f>SUM(D47:D62)</f>
        <v>40000</v>
      </c>
      <c r="E63" s="37">
        <f t="shared" si="0"/>
        <v>6.8365129020517348E-3</v>
      </c>
      <c r="F63" s="19">
        <f>SUM(F47:F62)</f>
        <v>809298.21000000008</v>
      </c>
      <c r="G63" s="37">
        <f t="shared" si="1"/>
        <v>0.54704158035545203</v>
      </c>
      <c r="H63" s="19">
        <f>SUM(H47:H62)</f>
        <v>0</v>
      </c>
      <c r="I63" s="37">
        <f t="shared" si="2"/>
        <v>0</v>
      </c>
      <c r="J63" s="19">
        <f>SUM(J47:J62)</f>
        <v>1463063.46</v>
      </c>
      <c r="K63" s="37">
        <f t="shared" si="3"/>
        <v>0.87804620280363543</v>
      </c>
      <c r="L63" s="19">
        <f>SUM(L47:L62)</f>
        <v>127018.59</v>
      </c>
      <c r="M63" s="47">
        <f t="shared" si="4"/>
        <v>2.3309735337919663E-2</v>
      </c>
      <c r="N63" s="19">
        <f>SUM(N47:N62)</f>
        <v>2508944.7800000003</v>
      </c>
      <c r="O63" s="47">
        <f t="shared" si="5"/>
        <v>0.93008933966077389</v>
      </c>
      <c r="P63" s="20">
        <f>SUM(P47:P62)</f>
        <v>1207848.9500000002</v>
      </c>
      <c r="Q63" s="37">
        <f t="shared" si="6"/>
        <v>0.16839545967524452</v>
      </c>
      <c r="R63" s="19">
        <f>SUM(R47:R62)</f>
        <v>399290.12</v>
      </c>
      <c r="S63" s="37">
        <f t="shared" si="40"/>
        <v>6.7786463255660803E-2</v>
      </c>
      <c r="T63" s="20">
        <f>SUM(T47:T62)</f>
        <v>390805.28</v>
      </c>
      <c r="U63" s="37">
        <f t="shared" si="7"/>
        <v>5.2049580225940133E-2</v>
      </c>
      <c r="V63" s="20">
        <f>SUM(V47:V62)</f>
        <v>398803.8</v>
      </c>
      <c r="W63" s="21">
        <f>V63/$V$65</f>
        <v>6.2295241685786526E-2</v>
      </c>
      <c r="X63" s="20">
        <f>SUM(X47:X62)</f>
        <v>102767</v>
      </c>
      <c r="Y63" s="6">
        <f>X63/$X$65</f>
        <v>1.9653974384101391E-2</v>
      </c>
      <c r="Z63" s="20">
        <f>SUM(Z47:Z62)</f>
        <v>123004.39</v>
      </c>
      <c r="AA63" s="21">
        <f>Z63/$Z$65</f>
        <v>2.3431526498515272E-2</v>
      </c>
      <c r="AB63" s="52">
        <f>SUM(AB47:AB62)</f>
        <v>261910.28999999998</v>
      </c>
      <c r="AC63" s="21">
        <f>AB63/$AB$65</f>
        <v>5.0025506180215541E-2</v>
      </c>
      <c r="AD63" s="20">
        <f>SUM(AD47:AD62)</f>
        <v>182199.66</v>
      </c>
      <c r="AE63" s="6">
        <f>AD63/$AD$65</f>
        <v>3.9802148437474393E-2</v>
      </c>
      <c r="AF63" s="20">
        <f>SUM(AF47:AF62)</f>
        <v>283064.27999999997</v>
      </c>
      <c r="AG63" s="53">
        <f>AF63/$AF$65</f>
        <v>4.6356364893707008E-2</v>
      </c>
      <c r="AH63" s="20">
        <f>SUM(AH47:AH62)</f>
        <v>349193.94</v>
      </c>
      <c r="AI63" s="53">
        <f>AH63/$AH$65</f>
        <v>5.7084409483854508E-2</v>
      </c>
      <c r="AJ63" s="52">
        <f>SUM(AJ47:AJ62)</f>
        <v>401077.01</v>
      </c>
      <c r="AK63" s="53">
        <f t="shared" si="48"/>
        <v>5.0500551796426034E-2</v>
      </c>
      <c r="AL63" s="52">
        <f>SUM(AL47:AL62)</f>
        <v>442860.01</v>
      </c>
      <c r="AM63" s="53">
        <f t="shared" si="49"/>
        <v>6.896498170376332E-2</v>
      </c>
      <c r="AN63" s="26">
        <f>SUM(AN47:AN62)</f>
        <v>430188.39999999997</v>
      </c>
      <c r="AO63" s="21">
        <f t="shared" si="50"/>
        <v>6.5885599846294635E-2</v>
      </c>
      <c r="AP63" s="22">
        <f>SUM(AP47:AP62)</f>
        <v>115238.28</v>
      </c>
      <c r="AQ63" s="6">
        <f>AP63/$AP$65</f>
        <v>1.8106167597933681E-2</v>
      </c>
      <c r="AR63" s="22">
        <f>SUM(AR47:AR62)</f>
        <v>192821.66</v>
      </c>
      <c r="AS63" s="21">
        <f>AR63/$AR$65</f>
        <v>3.2514470859542517E-2</v>
      </c>
      <c r="AT63" s="22">
        <f>SUM(AT47:AT62)</f>
        <v>319510.01</v>
      </c>
      <c r="AU63" s="6">
        <f>AT63/$AT$65</f>
        <v>4.9920832181043248E-2</v>
      </c>
      <c r="AV63" s="22">
        <f>SUM(AV47:AV62)</f>
        <v>295693.36</v>
      </c>
      <c r="AW63" s="6">
        <f>AV63/$AV$65</f>
        <v>5.5199393141754656E-2</v>
      </c>
      <c r="AX63" s="22">
        <f>SUM(AX47:AX62)</f>
        <v>191737.87</v>
      </c>
      <c r="AY63" s="6">
        <f>AX63/$AX$65</f>
        <v>3.3203931058695173E-2</v>
      </c>
      <c r="AZ63" s="22">
        <f>SUM(AZ47:AZ62)</f>
        <v>169684.78999999998</v>
      </c>
      <c r="BA63" s="6">
        <f>AZ63/$AZ$65</f>
        <v>2.8431304371114581E-2</v>
      </c>
      <c r="BB63" s="22">
        <f>SUM(BB47:BB62)</f>
        <v>201757.02999999997</v>
      </c>
      <c r="BC63" s="6">
        <f>BB63/$BB$65</f>
        <v>3.5657507735324091E-2</v>
      </c>
    </row>
    <row r="64" spans="1:55" x14ac:dyDescent="0.15">
      <c r="A64" s="12"/>
      <c r="B64" s="12"/>
      <c r="C64" s="43"/>
      <c r="D64" s="13"/>
      <c r="E64" s="35"/>
      <c r="F64" s="13"/>
      <c r="G64" s="35"/>
      <c r="H64" s="13"/>
      <c r="I64" s="35"/>
      <c r="J64" s="13"/>
      <c r="K64" s="35"/>
      <c r="L64" s="13"/>
      <c r="N64" s="13"/>
      <c r="P64" s="13"/>
      <c r="Q64" s="35"/>
      <c r="R64" s="13"/>
      <c r="S64" s="35"/>
      <c r="U64" s="35"/>
      <c r="V64" s="23"/>
      <c r="W64" s="15"/>
      <c r="X64" s="23"/>
      <c r="Z64" s="23"/>
      <c r="AA64" s="15"/>
      <c r="AB64" s="23"/>
      <c r="AC64" s="15"/>
      <c r="AD64" s="23"/>
      <c r="AF64" s="23"/>
      <c r="AG64" s="51"/>
      <c r="AH64" s="23"/>
      <c r="AI64" s="51"/>
      <c r="AJ64" s="23"/>
      <c r="AK64" s="51"/>
      <c r="AL64" s="23"/>
      <c r="AM64" s="51"/>
      <c r="AO64" s="15"/>
      <c r="AP64" s="12"/>
      <c r="AR64" s="12"/>
      <c r="AS64" s="15"/>
      <c r="AV64" s="17"/>
      <c r="AX64" s="17"/>
      <c r="AZ64" s="17"/>
      <c r="BA64" s="6"/>
      <c r="BB64" s="17"/>
      <c r="BC64" s="6"/>
    </row>
    <row r="65" spans="3:55" s="28" customFormat="1" x14ac:dyDescent="0.15">
      <c r="C65" s="46" t="s">
        <v>77</v>
      </c>
      <c r="D65" s="29">
        <f>D7+D11+D16+D26+D45+D63</f>
        <v>5850936.0800000001</v>
      </c>
      <c r="E65" s="38">
        <f t="shared" si="0"/>
        <v>1</v>
      </c>
      <c r="F65" s="29">
        <f>F7+F11+F16+F26+F45+F63</f>
        <v>1479408.9500000002</v>
      </c>
      <c r="G65" s="38">
        <f t="shared" si="1"/>
        <v>1</v>
      </c>
      <c r="H65" s="29">
        <f>H7+H11+H16+H26+H45+H63</f>
        <v>6991530.2699999996</v>
      </c>
      <c r="I65" s="38">
        <f t="shared" si="2"/>
        <v>1</v>
      </c>
      <c r="J65" s="29">
        <f>J7+J11+J16+J26+J45+J63</f>
        <v>1666271.6099999999</v>
      </c>
      <c r="K65" s="38">
        <f t="shared" si="3"/>
        <v>1</v>
      </c>
      <c r="L65" s="29">
        <f>L7+L11+L16+L26+L45+L63</f>
        <v>5449164.8300000001</v>
      </c>
      <c r="M65" s="60">
        <f t="shared" si="4"/>
        <v>1</v>
      </c>
      <c r="N65" s="29">
        <f>N7+N11+N16+N26+N45+N63</f>
        <v>2697530.95</v>
      </c>
      <c r="O65" s="60">
        <f t="shared" si="5"/>
        <v>1</v>
      </c>
      <c r="P65" s="29">
        <f>P7+P11+P16+P26+P45+P63</f>
        <v>7172693.0900000008</v>
      </c>
      <c r="Q65" s="38">
        <f t="shared" si="6"/>
        <v>1</v>
      </c>
      <c r="R65" s="29">
        <f>R7+R11+R16+R26+R45+R63</f>
        <v>5890410.8700000001</v>
      </c>
      <c r="S65" s="38">
        <f>R65/$R$65</f>
        <v>1</v>
      </c>
      <c r="T65" s="29">
        <f>T7+T11+T16+T26+T45+T63</f>
        <v>7508327.2199999997</v>
      </c>
      <c r="U65" s="38">
        <f t="shared" si="7"/>
        <v>1</v>
      </c>
      <c r="V65" s="30">
        <f>V7+V11+V16+V26+V45+V63</f>
        <v>6401834.0599999996</v>
      </c>
      <c r="W65" s="32">
        <f>V65/$V$65</f>
        <v>1</v>
      </c>
      <c r="X65" s="30">
        <f>X7+X11+X16+X26+X45+X63</f>
        <v>5228815.2</v>
      </c>
      <c r="Y65" s="31">
        <f>X65/$X$65</f>
        <v>1</v>
      </c>
      <c r="Z65" s="30">
        <f>Z7+Z11+Z16+Z26+Z45+Z63</f>
        <v>5249525.25</v>
      </c>
      <c r="AA65" s="32">
        <f>Z65/$Z$65</f>
        <v>1</v>
      </c>
      <c r="AB65" s="30">
        <f>AB7+AB11+AB16+AB26+AB45+AB63</f>
        <v>5235535.03</v>
      </c>
      <c r="AC65" s="32">
        <f>AB65/$AB$65</f>
        <v>1</v>
      </c>
      <c r="AD65" s="30">
        <f>AD7+AD11+AD16+AD26+AD45+AD63</f>
        <v>4577633.8000000007</v>
      </c>
      <c r="AE65" s="31">
        <f>AD65/$AD$65</f>
        <v>1</v>
      </c>
      <c r="AF65" s="30">
        <f>AF7+AF11+AF16+AF26+AF45+AF63</f>
        <v>6106265.6800000006</v>
      </c>
      <c r="AG65" s="59">
        <f>AF65/$AF$65</f>
        <v>1</v>
      </c>
      <c r="AH65" s="30">
        <f>AH7+AH11+AH16+AH26+AH45+AH63</f>
        <v>6117150.7800000003</v>
      </c>
      <c r="AI65" s="59">
        <f>AH65/$AH$65</f>
        <v>1</v>
      </c>
      <c r="AJ65" s="30">
        <f>AJ7+AJ11+AJ16+AJ26+AJ45+AJ63</f>
        <v>7942032.2300000004</v>
      </c>
      <c r="AK65" s="59">
        <f>AJ65/$AJ$65</f>
        <v>1</v>
      </c>
      <c r="AL65" s="30">
        <f>AL7+AL11+AL16+AL26+AL45+AL63</f>
        <v>6421520.0099999998</v>
      </c>
      <c r="AM65" s="59">
        <f>AL65/$AL$65</f>
        <v>1</v>
      </c>
      <c r="AN65" s="33">
        <f>AN7+AN11+AN16+AN26+AN45+AN63</f>
        <v>6529323.5700000003</v>
      </c>
      <c r="AO65" s="32">
        <f>AN65/$AN$65</f>
        <v>1</v>
      </c>
      <c r="AP65" s="33">
        <f>AP7+AP11+AP16+AP26+AP45+AP63</f>
        <v>6364587.0600000005</v>
      </c>
      <c r="AQ65" s="31">
        <f>AP65/$AP$65</f>
        <v>1</v>
      </c>
      <c r="AR65" s="33">
        <f>AR7+AR11+AR16+AR26+AR45+AR63</f>
        <v>5930333.6299999999</v>
      </c>
      <c r="AS65" s="32">
        <f>AR65/$AR$65</f>
        <v>1</v>
      </c>
      <c r="AT65" s="33">
        <f>AT7+AT11+AT16+AT26+AT45+AT63</f>
        <v>6400334.21</v>
      </c>
      <c r="AU65" s="31">
        <f>AT65/$AT$65</f>
        <v>1</v>
      </c>
      <c r="AV65" s="33">
        <f>AV7+AV11+AV16+AV26+AV45+AV63</f>
        <v>5356822.6600000011</v>
      </c>
      <c r="AW65" s="31">
        <f>AV65/$AV$65</f>
        <v>1</v>
      </c>
      <c r="AX65" s="33">
        <f>AX7+AX11+AX16+AX26+AX45+AX63</f>
        <v>5774553.3099999996</v>
      </c>
      <c r="AY65" s="31">
        <f>AX65/$AX$65</f>
        <v>1</v>
      </c>
      <c r="AZ65" s="33">
        <f>AZ7+AZ11+AZ16+AZ26+AZ45+AZ63</f>
        <v>5968237.96</v>
      </c>
      <c r="BA65" s="31">
        <f>AZ65/$AZ$65</f>
        <v>1</v>
      </c>
      <c r="BB65" s="33">
        <f>BB7+BB11+BB16+BB26+BB45+BB63</f>
        <v>5658192.1399999997</v>
      </c>
      <c r="BC65" s="31">
        <f>BB65/$BB$65</f>
        <v>1</v>
      </c>
    </row>
    <row r="69" spans="3:55" x14ac:dyDescent="0.15">
      <c r="T69" s="14"/>
    </row>
    <row r="70" spans="3:55" x14ac:dyDescent="0.15">
      <c r="T70" s="14"/>
    </row>
    <row r="71" spans="3:55" x14ac:dyDescent="0.15">
      <c r="T71" s="14"/>
    </row>
    <row r="72" spans="3:55" x14ac:dyDescent="0.15">
      <c r="T72" s="14"/>
    </row>
  </sheetData>
  <mergeCells count="2">
    <mergeCell ref="A1:AS1"/>
    <mergeCell ref="A2:AS2"/>
  </mergeCells>
  <phoneticPr fontId="0" type="noConversion"/>
  <pageMargins left="0.5" right="0.5" top="0.75" bottom="0.75" header="0.5" footer="0.5"/>
  <pageSetup paperSize="5" orientation="landscape" r:id="rId1"/>
  <headerFooter alignWithMargins="0">
    <oddHeader>&amp;CUse of CDBG Funds by HUD Administered Grantee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HUD-Admin</vt:lpstr>
      <vt:lpstr>CDBGHUDAdminDraws</vt:lpstr>
      <vt:lpstr>'HUD-Admin'!Print_Titles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CDBG HUD Administered Disbursements</dc:title>
  <dc:creator>HUD Contractor</dc:creator>
  <cp:lastModifiedBy>Moir, Arielle</cp:lastModifiedBy>
  <cp:lastPrinted>2015-10-16T14:00:33Z</cp:lastPrinted>
  <dcterms:created xsi:type="dcterms:W3CDTF">2005-10-19T17:37:10Z</dcterms:created>
  <dcterms:modified xsi:type="dcterms:W3CDTF">2023-11-08T16:03:15Z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dd6bc865-d3a8-4288-9c6e-bbecf3c9db27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