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80" windowWidth="18915" windowHeight="11445" activeTab="9"/>
  </bookViews>
  <sheets>
    <sheet name="Estructura" sheetId="2" r:id="rId1"/>
    <sheet name="Datos" sheetId="3" r:id="rId2"/>
    <sheet name="Datos (2)" sheetId="7" state="hidden" r:id="rId3"/>
    <sheet name="Valores" sheetId="4" r:id="rId4"/>
    <sheet name="SQL-INSERT" sheetId="5" r:id="rId5"/>
    <sheet name="MIG-INSERT" sheetId="6" r:id="rId6"/>
    <sheet name="CREATE" sheetId="8" r:id="rId7"/>
    <sheet name="Hoja1" sheetId="9" r:id="rId8"/>
    <sheet name="Hoja1 (2)" sheetId="10" r:id="rId9"/>
    <sheet name="Hoja2" sheetId="11" r:id="rId10"/>
  </sheets>
  <definedNames>
    <definedName name="d_FieldList">Estructura!$Z$8</definedName>
    <definedName name="d_insert">Estructura!$AA$16</definedName>
    <definedName name="d_TblName">Estructura!$O$3</definedName>
    <definedName name="NUMCAMPOS">Estructura!$B$4</definedName>
  </definedNames>
  <calcPr calcId="145621"/>
</workbook>
</file>

<file path=xl/calcChain.xml><?xml version="1.0" encoding="utf-8"?>
<calcChain xmlns="http://schemas.openxmlformats.org/spreadsheetml/2006/main">
  <c r="C3" i="11" l="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K5" i="10" l="1"/>
  <c r="L5" i="10" s="1"/>
  <c r="K6" i="10"/>
  <c r="L6" i="10" s="1"/>
  <c r="K7" i="10"/>
  <c r="L7" i="10" s="1"/>
  <c r="K8" i="10"/>
  <c r="L8" i="10" s="1"/>
  <c r="K9" i="10"/>
  <c r="L9" i="10" s="1"/>
  <c r="K10" i="10"/>
  <c r="L10" i="10" s="1"/>
  <c r="K11" i="10"/>
  <c r="L11" i="10" s="1"/>
  <c r="K12" i="10"/>
  <c r="L12" i="10" s="1"/>
  <c r="K13" i="10"/>
  <c r="L13" i="10" s="1"/>
  <c r="K14" i="10"/>
  <c r="L14" i="10" s="1"/>
  <c r="K15" i="10"/>
  <c r="L15" i="10" s="1"/>
  <c r="K16" i="10"/>
  <c r="L16" i="10" s="1"/>
  <c r="K17" i="10"/>
  <c r="L17" i="10" s="1"/>
  <c r="K18" i="10"/>
  <c r="L18" i="10" s="1"/>
  <c r="K19" i="10"/>
  <c r="L19" i="10" s="1"/>
  <c r="K20" i="10"/>
  <c r="L20" i="10" s="1"/>
  <c r="K21" i="10"/>
  <c r="L21" i="10" s="1"/>
  <c r="K22" i="10"/>
  <c r="L22" i="10" s="1"/>
  <c r="K23" i="10"/>
  <c r="L23" i="10" s="1"/>
  <c r="K24" i="10"/>
  <c r="L24" i="10" s="1"/>
  <c r="K25" i="10"/>
  <c r="L25" i="10" s="1"/>
  <c r="K26" i="10"/>
  <c r="L26" i="10" s="1"/>
  <c r="K27" i="10"/>
  <c r="L27" i="10" s="1"/>
  <c r="K28" i="10"/>
  <c r="L28" i="10" s="1"/>
  <c r="K29" i="10"/>
  <c r="L29" i="10" s="1"/>
  <c r="K30" i="10"/>
  <c r="L30" i="10" s="1"/>
  <c r="K31" i="10"/>
  <c r="L31" i="10" s="1"/>
  <c r="K32" i="10"/>
  <c r="L32" i="10" s="1"/>
  <c r="K33" i="10"/>
  <c r="L33" i="10" s="1"/>
  <c r="K34" i="10"/>
  <c r="L34" i="10" s="1"/>
  <c r="K35" i="10"/>
  <c r="L35" i="10" s="1"/>
  <c r="K36" i="10"/>
  <c r="L36" i="10" s="1"/>
  <c r="K37" i="10"/>
  <c r="L37" i="10" s="1"/>
  <c r="K38" i="10"/>
  <c r="L38" i="10" s="1"/>
  <c r="K39" i="10"/>
  <c r="L39" i="10" s="1"/>
  <c r="K40" i="10"/>
  <c r="L40" i="10" s="1"/>
  <c r="K41" i="10"/>
  <c r="L41" i="10" s="1"/>
  <c r="K42" i="10"/>
  <c r="L42" i="10" s="1"/>
  <c r="K43" i="10"/>
  <c r="L43" i="10" s="1"/>
  <c r="K44" i="10"/>
  <c r="L44" i="10" s="1"/>
  <c r="K45" i="10"/>
  <c r="L45" i="10" s="1"/>
  <c r="K46" i="10"/>
  <c r="L46" i="10" s="1"/>
  <c r="K47" i="10"/>
  <c r="L47" i="10" s="1"/>
  <c r="K48" i="10"/>
  <c r="L48" i="10" s="1"/>
  <c r="K49" i="10"/>
  <c r="L49" i="10" s="1"/>
  <c r="K50" i="10"/>
  <c r="L50" i="10" s="1"/>
  <c r="K51" i="10"/>
  <c r="L51" i="10" s="1"/>
  <c r="K52" i="10"/>
  <c r="L52" i="10" s="1"/>
  <c r="K53" i="10"/>
  <c r="L53" i="10" s="1"/>
  <c r="K54" i="10"/>
  <c r="L54" i="10" s="1"/>
  <c r="K55" i="10"/>
  <c r="L55" i="10" s="1"/>
  <c r="K56" i="10"/>
  <c r="L56" i="10" s="1"/>
  <c r="K57" i="10"/>
  <c r="L57" i="10" s="1"/>
  <c r="K58" i="10"/>
  <c r="L58" i="10" s="1"/>
  <c r="K59" i="10"/>
  <c r="L59" i="10" s="1"/>
  <c r="K60" i="10"/>
  <c r="L60" i="10" s="1"/>
  <c r="K61" i="10"/>
  <c r="L61" i="10" s="1"/>
  <c r="K62" i="10"/>
  <c r="L62" i="10" s="1"/>
  <c r="K63" i="10"/>
  <c r="L63" i="10" s="1"/>
  <c r="K64" i="10"/>
  <c r="L64" i="10" s="1"/>
  <c r="K65" i="10"/>
  <c r="L65" i="10" s="1"/>
  <c r="K66" i="10"/>
  <c r="L66" i="10" s="1"/>
  <c r="K67" i="10"/>
  <c r="L67" i="10" s="1"/>
  <c r="K68" i="10"/>
  <c r="L68" i="10" s="1"/>
  <c r="K69" i="10"/>
  <c r="L69" i="10" s="1"/>
  <c r="K70" i="10"/>
  <c r="L70" i="10" s="1"/>
  <c r="K71" i="10"/>
  <c r="L71" i="10" s="1"/>
  <c r="K72" i="10"/>
  <c r="L72" i="10" s="1"/>
  <c r="K73" i="10"/>
  <c r="L73" i="10" s="1"/>
  <c r="K74" i="10"/>
  <c r="L74" i="10" s="1"/>
  <c r="K75" i="10"/>
  <c r="L75" i="10" s="1"/>
  <c r="K76" i="10"/>
  <c r="L76" i="10" s="1"/>
  <c r="K77" i="10"/>
  <c r="L77" i="10" s="1"/>
  <c r="K78" i="10"/>
  <c r="L78" i="10" s="1"/>
  <c r="K79" i="10"/>
  <c r="L79" i="10" s="1"/>
  <c r="K80" i="10"/>
  <c r="L80" i="10" s="1"/>
  <c r="K81" i="10"/>
  <c r="L81" i="10" s="1"/>
  <c r="K82" i="10"/>
  <c r="L82" i="10" s="1"/>
  <c r="K83" i="10"/>
  <c r="L83" i="10" s="1"/>
  <c r="K84" i="10"/>
  <c r="L84" i="10" s="1"/>
  <c r="K85" i="10"/>
  <c r="L85" i="10" s="1"/>
  <c r="K86" i="10"/>
  <c r="L86" i="10" s="1"/>
  <c r="K87" i="10"/>
  <c r="L87" i="10" s="1"/>
  <c r="K88" i="10"/>
  <c r="L88" i="10" s="1"/>
  <c r="K89" i="10"/>
  <c r="L89" i="10" s="1"/>
  <c r="K90" i="10"/>
  <c r="L90" i="10" s="1"/>
  <c r="K91" i="10"/>
  <c r="L91" i="10" s="1"/>
  <c r="K92" i="10"/>
  <c r="L92" i="10" s="1"/>
  <c r="K93" i="10"/>
  <c r="L93" i="10" s="1"/>
  <c r="K94" i="10"/>
  <c r="L94" i="10" s="1"/>
  <c r="K95" i="10"/>
  <c r="L95" i="10" s="1"/>
  <c r="K96" i="10"/>
  <c r="L96" i="10" s="1"/>
  <c r="K97" i="10"/>
  <c r="L97" i="10" s="1"/>
  <c r="K98" i="10"/>
  <c r="L98" i="10" s="1"/>
  <c r="K99" i="10"/>
  <c r="L99" i="10" s="1"/>
  <c r="K100" i="10"/>
  <c r="L100" i="10" s="1"/>
  <c r="K101" i="10"/>
  <c r="L101" i="10" s="1"/>
  <c r="K102" i="10"/>
  <c r="L102" i="10" s="1"/>
  <c r="K103" i="10"/>
  <c r="L103" i="10" s="1"/>
  <c r="K104" i="10"/>
  <c r="L104" i="10" s="1"/>
  <c r="K105" i="10"/>
  <c r="L105" i="10" s="1"/>
  <c r="K106" i="10"/>
  <c r="L106" i="10" s="1"/>
  <c r="K107" i="10"/>
  <c r="L107" i="10" s="1"/>
  <c r="K108" i="10"/>
  <c r="L108" i="10" s="1"/>
  <c r="K109" i="10"/>
  <c r="L109" i="10" s="1"/>
  <c r="K110" i="10"/>
  <c r="L110" i="10" s="1"/>
  <c r="K111" i="10"/>
  <c r="L111" i="10" s="1"/>
  <c r="K112" i="10"/>
  <c r="L112" i="10" s="1"/>
  <c r="K113" i="10"/>
  <c r="L113" i="10" s="1"/>
  <c r="K114" i="10"/>
  <c r="L114" i="10" s="1"/>
  <c r="K115" i="10"/>
  <c r="L115" i="10" s="1"/>
  <c r="K116" i="10"/>
  <c r="L116" i="10" s="1"/>
  <c r="K117" i="10"/>
  <c r="L117" i="10" s="1"/>
  <c r="K118" i="10"/>
  <c r="L118" i="10" s="1"/>
  <c r="K119" i="10"/>
  <c r="L119" i="10" s="1"/>
  <c r="K120" i="10"/>
  <c r="L120" i="10" s="1"/>
  <c r="K121" i="10"/>
  <c r="L121" i="10" s="1"/>
  <c r="K122" i="10"/>
  <c r="L122" i="10" s="1"/>
  <c r="K123" i="10"/>
  <c r="L123" i="10" s="1"/>
  <c r="K124" i="10"/>
  <c r="L124" i="10" s="1"/>
  <c r="K125" i="10"/>
  <c r="L125" i="10" s="1"/>
  <c r="K126" i="10"/>
  <c r="L126" i="10" s="1"/>
  <c r="K127" i="10"/>
  <c r="L127" i="10" s="1"/>
  <c r="K128" i="10"/>
  <c r="L128" i="10" s="1"/>
  <c r="K129" i="10"/>
  <c r="L129" i="10" s="1"/>
  <c r="K130" i="10"/>
  <c r="L130" i="10" s="1"/>
  <c r="K131" i="10"/>
  <c r="L131" i="10" s="1"/>
  <c r="K132" i="10"/>
  <c r="L132" i="10" s="1"/>
  <c r="K133" i="10"/>
  <c r="L133" i="10" s="1"/>
  <c r="K134" i="10"/>
  <c r="L134" i="10" s="1"/>
  <c r="K135" i="10"/>
  <c r="L135" i="10" s="1"/>
  <c r="K136" i="10"/>
  <c r="L136" i="10" s="1"/>
  <c r="K137" i="10"/>
  <c r="L137" i="10" s="1"/>
  <c r="K138" i="10"/>
  <c r="L138" i="10" s="1"/>
  <c r="K139" i="10"/>
  <c r="L139" i="10" s="1"/>
  <c r="K140" i="10"/>
  <c r="L140" i="10" s="1"/>
  <c r="K141" i="10"/>
  <c r="L141" i="10" s="1"/>
  <c r="K142" i="10"/>
  <c r="L142" i="10" s="1"/>
  <c r="K143" i="10"/>
  <c r="L143" i="10" s="1"/>
  <c r="K144" i="10"/>
  <c r="L144" i="10" s="1"/>
  <c r="K145" i="10"/>
  <c r="L145" i="10" s="1"/>
  <c r="K146" i="10"/>
  <c r="L146" i="10" s="1"/>
  <c r="K147" i="10"/>
  <c r="L147" i="10" s="1"/>
  <c r="K148" i="10"/>
  <c r="L148" i="10" s="1"/>
  <c r="K149" i="10"/>
  <c r="L149" i="10" s="1"/>
  <c r="K150" i="10"/>
  <c r="L150" i="10" s="1"/>
  <c r="K151" i="10"/>
  <c r="L151" i="10" s="1"/>
  <c r="K152" i="10"/>
  <c r="L152" i="10" s="1"/>
  <c r="K153" i="10"/>
  <c r="L153" i="10" s="1"/>
  <c r="K154" i="10"/>
  <c r="L154" i="10" s="1"/>
  <c r="K155" i="10"/>
  <c r="L155" i="10" s="1"/>
  <c r="K156" i="10"/>
  <c r="L156" i="10" s="1"/>
  <c r="K157" i="10"/>
  <c r="L157" i="10" s="1"/>
  <c r="K158" i="10"/>
  <c r="L158" i="10" s="1"/>
  <c r="K159" i="10"/>
  <c r="L159" i="10" s="1"/>
  <c r="K160" i="10"/>
  <c r="L160" i="10" s="1"/>
  <c r="K161" i="10"/>
  <c r="L161" i="10" s="1"/>
  <c r="K162" i="10"/>
  <c r="L162" i="10" s="1"/>
  <c r="K163" i="10"/>
  <c r="L163" i="10" s="1"/>
  <c r="K164" i="10"/>
  <c r="L164" i="10" s="1"/>
  <c r="K165" i="10"/>
  <c r="L165" i="10" s="1"/>
  <c r="K166" i="10"/>
  <c r="L166" i="10" s="1"/>
  <c r="K167" i="10"/>
  <c r="L167" i="10" s="1"/>
  <c r="K168" i="10"/>
  <c r="L168" i="10" s="1"/>
  <c r="K169" i="10"/>
  <c r="L169" i="10" s="1"/>
  <c r="K170" i="10"/>
  <c r="L170" i="10" s="1"/>
  <c r="K171" i="10"/>
  <c r="L171" i="10" s="1"/>
  <c r="K172" i="10"/>
  <c r="L172" i="10" s="1"/>
  <c r="K173" i="10"/>
  <c r="L173" i="10" s="1"/>
  <c r="K174" i="10"/>
  <c r="L174" i="10" s="1"/>
  <c r="K175" i="10"/>
  <c r="L175" i="10" s="1"/>
  <c r="K176" i="10"/>
  <c r="L176" i="10" s="1"/>
  <c r="K177" i="10"/>
  <c r="L177" i="10" s="1"/>
  <c r="K178" i="10"/>
  <c r="L178" i="10" s="1"/>
  <c r="K179" i="10"/>
  <c r="L179" i="10" s="1"/>
  <c r="K180" i="10"/>
  <c r="L180" i="10" s="1"/>
  <c r="K181" i="10"/>
  <c r="L181" i="10" s="1"/>
  <c r="K182" i="10"/>
  <c r="L182" i="10" s="1"/>
  <c r="K183" i="10"/>
  <c r="L183" i="10" s="1"/>
  <c r="K184" i="10"/>
  <c r="L184" i="10" s="1"/>
  <c r="K185" i="10"/>
  <c r="L185" i="10" s="1"/>
  <c r="K186" i="10"/>
  <c r="L186" i="10" s="1"/>
  <c r="K187" i="10"/>
  <c r="L187" i="10" s="1"/>
  <c r="K188" i="10"/>
  <c r="L188" i="10" s="1"/>
  <c r="K189" i="10"/>
  <c r="L189" i="10" s="1"/>
  <c r="K190" i="10"/>
  <c r="L190" i="10" s="1"/>
  <c r="K191" i="10"/>
  <c r="L191" i="10" s="1"/>
  <c r="K192" i="10"/>
  <c r="L192" i="10" s="1"/>
  <c r="K193" i="10"/>
  <c r="L193" i="10" s="1"/>
  <c r="K194" i="10"/>
  <c r="L194" i="10" s="1"/>
  <c r="K195" i="10"/>
  <c r="L195" i="10" s="1"/>
  <c r="K196" i="10"/>
  <c r="L196" i="10" s="1"/>
  <c r="K197" i="10"/>
  <c r="L197" i="10" s="1"/>
  <c r="K198" i="10"/>
  <c r="L198" i="10" s="1"/>
  <c r="K199" i="10"/>
  <c r="L199" i="10" s="1"/>
  <c r="K200" i="10"/>
  <c r="L200" i="10" s="1"/>
  <c r="K201" i="10"/>
  <c r="L201" i="10" s="1"/>
  <c r="K202" i="10"/>
  <c r="L202" i="10" s="1"/>
  <c r="K203" i="10"/>
  <c r="L203" i="10" s="1"/>
  <c r="K204" i="10"/>
  <c r="L204" i="10" s="1"/>
  <c r="K205" i="10"/>
  <c r="L205" i="10" s="1"/>
  <c r="K206" i="10"/>
  <c r="L206" i="10" s="1"/>
  <c r="K207" i="10"/>
  <c r="L207" i="10" s="1"/>
  <c r="K208" i="10"/>
  <c r="L208" i="10" s="1"/>
  <c r="K209" i="10"/>
  <c r="L209" i="10" s="1"/>
  <c r="K210" i="10"/>
  <c r="L210" i="10" s="1"/>
  <c r="K211" i="10"/>
  <c r="L211" i="10" s="1"/>
  <c r="K212" i="10"/>
  <c r="L212" i="10" s="1"/>
  <c r="K213" i="10"/>
  <c r="L213" i="10" s="1"/>
  <c r="K214" i="10"/>
  <c r="L214" i="10" s="1"/>
  <c r="K215" i="10"/>
  <c r="L215" i="10" s="1"/>
  <c r="K216" i="10"/>
  <c r="L216" i="10" s="1"/>
  <c r="K217" i="10"/>
  <c r="L217" i="10" s="1"/>
  <c r="K218" i="10"/>
  <c r="L218" i="10" s="1"/>
  <c r="K219" i="10"/>
  <c r="L219" i="10" s="1"/>
  <c r="K220" i="10"/>
  <c r="L220" i="10" s="1"/>
  <c r="K221" i="10"/>
  <c r="L221" i="10" s="1"/>
  <c r="K222" i="10"/>
  <c r="L222" i="10" s="1"/>
  <c r="K223" i="10"/>
  <c r="L223" i="10" s="1"/>
  <c r="K224" i="10"/>
  <c r="L224" i="10" s="1"/>
  <c r="K225" i="10"/>
  <c r="L225" i="10" s="1"/>
  <c r="K226" i="10"/>
  <c r="L226" i="10" s="1"/>
  <c r="K227" i="10"/>
  <c r="L227" i="10" s="1"/>
  <c r="K228" i="10"/>
  <c r="L228" i="10" s="1"/>
  <c r="K229" i="10"/>
  <c r="L229" i="10" s="1"/>
  <c r="K230" i="10"/>
  <c r="L230" i="10" s="1"/>
  <c r="K231" i="10"/>
  <c r="L231" i="10" s="1"/>
  <c r="K232" i="10"/>
  <c r="L232" i="10" s="1"/>
  <c r="K233" i="10"/>
  <c r="L233" i="10" s="1"/>
  <c r="K234" i="10"/>
  <c r="L234" i="10" s="1"/>
  <c r="K235" i="10"/>
  <c r="L235" i="10" s="1"/>
  <c r="K236" i="10"/>
  <c r="L236" i="10" s="1"/>
  <c r="K237" i="10"/>
  <c r="L237" i="10" s="1"/>
  <c r="K238" i="10"/>
  <c r="L238" i="10" s="1"/>
  <c r="K239" i="10"/>
  <c r="L239" i="10" s="1"/>
  <c r="K240" i="10"/>
  <c r="L240" i="10" s="1"/>
  <c r="K241" i="10"/>
  <c r="L241" i="10" s="1"/>
  <c r="K242" i="10"/>
  <c r="L242" i="10" s="1"/>
  <c r="K243" i="10"/>
  <c r="L243" i="10" s="1"/>
  <c r="K244" i="10"/>
  <c r="L244" i="10" s="1"/>
  <c r="K245" i="10"/>
  <c r="L245" i="10" s="1"/>
  <c r="K246" i="10"/>
  <c r="L246" i="10" s="1"/>
  <c r="K247" i="10"/>
  <c r="L247" i="10" s="1"/>
  <c r="K248" i="10"/>
  <c r="L248" i="10" s="1"/>
  <c r="K249" i="10"/>
  <c r="L249" i="10" s="1"/>
  <c r="K250" i="10"/>
  <c r="L250" i="10" s="1"/>
  <c r="K251" i="10"/>
  <c r="L251" i="10" s="1"/>
  <c r="K252" i="10"/>
  <c r="L252" i="10" s="1"/>
  <c r="K253" i="10"/>
  <c r="L253" i="10" s="1"/>
  <c r="K254" i="10"/>
  <c r="L254" i="10" s="1"/>
  <c r="K255" i="10"/>
  <c r="L255" i="10" s="1"/>
  <c r="K256" i="10"/>
  <c r="L256" i="10" s="1"/>
  <c r="K257" i="10"/>
  <c r="L257" i="10" s="1"/>
  <c r="K258" i="10"/>
  <c r="L258" i="10" s="1"/>
  <c r="K259" i="10"/>
  <c r="L259" i="10" s="1"/>
  <c r="K260" i="10"/>
  <c r="L260" i="10" s="1"/>
  <c r="K261" i="10"/>
  <c r="L261" i="10" s="1"/>
  <c r="K262" i="10"/>
  <c r="L262" i="10" s="1"/>
  <c r="K263" i="10"/>
  <c r="L263" i="10" s="1"/>
  <c r="K264" i="10"/>
  <c r="L264" i="10" s="1"/>
  <c r="K265" i="10"/>
  <c r="L265" i="10" s="1"/>
  <c r="K266" i="10"/>
  <c r="L266" i="10" s="1"/>
  <c r="K267" i="10"/>
  <c r="L267" i="10" s="1"/>
  <c r="K268" i="10"/>
  <c r="L268" i="10" s="1"/>
  <c r="K269" i="10"/>
  <c r="L269" i="10" s="1"/>
  <c r="K270" i="10"/>
  <c r="L270" i="10" s="1"/>
  <c r="K271" i="10"/>
  <c r="L271" i="10" s="1"/>
  <c r="K272" i="10"/>
  <c r="L272" i="10" s="1"/>
  <c r="K273" i="10"/>
  <c r="L273" i="10" s="1"/>
  <c r="K274" i="10"/>
  <c r="L274" i="10" s="1"/>
  <c r="K275" i="10"/>
  <c r="L275" i="10" s="1"/>
  <c r="K276" i="10"/>
  <c r="L276" i="10" s="1"/>
  <c r="K277" i="10"/>
  <c r="L277" i="10" s="1"/>
  <c r="K278" i="10"/>
  <c r="L278" i="10" s="1"/>
  <c r="K279" i="10"/>
  <c r="L279" i="10" s="1"/>
  <c r="K280" i="10"/>
  <c r="L280" i="10" s="1"/>
  <c r="K281" i="10"/>
  <c r="L281" i="10" s="1"/>
  <c r="K282" i="10"/>
  <c r="L282" i="10" s="1"/>
  <c r="K283" i="10"/>
  <c r="L283" i="10" s="1"/>
  <c r="K284" i="10"/>
  <c r="L284" i="10" s="1"/>
  <c r="K285" i="10"/>
  <c r="L285" i="10" s="1"/>
  <c r="K286" i="10"/>
  <c r="L286" i="10" s="1"/>
  <c r="K287" i="10"/>
  <c r="L287" i="10" s="1"/>
  <c r="K288" i="10"/>
  <c r="L288" i="10" s="1"/>
  <c r="K289" i="10"/>
  <c r="L289" i="10" s="1"/>
  <c r="K290" i="10"/>
  <c r="L290" i="10" s="1"/>
  <c r="K291" i="10"/>
  <c r="L291" i="10" s="1"/>
  <c r="K292" i="10"/>
  <c r="L292" i="10" s="1"/>
  <c r="K293" i="10"/>
  <c r="L293" i="10" s="1"/>
  <c r="K294" i="10"/>
  <c r="L294" i="10" s="1"/>
  <c r="K295" i="10"/>
  <c r="L295" i="10" s="1"/>
  <c r="K296" i="10"/>
  <c r="L296" i="10" s="1"/>
  <c r="K297" i="10"/>
  <c r="L297" i="10" s="1"/>
  <c r="K298" i="10"/>
  <c r="L298" i="10" s="1"/>
  <c r="K299" i="10"/>
  <c r="L299" i="10" s="1"/>
  <c r="K300" i="10"/>
  <c r="L300" i="10" s="1"/>
  <c r="K301" i="10"/>
  <c r="L301" i="10" s="1"/>
  <c r="K302" i="10"/>
  <c r="L302" i="10" s="1"/>
  <c r="K303" i="10"/>
  <c r="L303" i="10" s="1"/>
  <c r="K304" i="10"/>
  <c r="L304" i="10" s="1"/>
  <c r="K305" i="10"/>
  <c r="L305" i="10" s="1"/>
  <c r="K306" i="10"/>
  <c r="L306" i="10" s="1"/>
  <c r="K307" i="10"/>
  <c r="L307" i="10" s="1"/>
  <c r="K308" i="10"/>
  <c r="L308" i="10" s="1"/>
  <c r="K309" i="10"/>
  <c r="L309" i="10" s="1"/>
  <c r="K310" i="10"/>
  <c r="L310" i="10" s="1"/>
  <c r="K311" i="10"/>
  <c r="L311" i="10" s="1"/>
  <c r="K312" i="10"/>
  <c r="L312" i="10" s="1"/>
  <c r="K313" i="10"/>
  <c r="L313" i="10" s="1"/>
  <c r="K314" i="10"/>
  <c r="L314" i="10" s="1"/>
  <c r="K315" i="10"/>
  <c r="L315" i="10" s="1"/>
  <c r="K316" i="10"/>
  <c r="L316" i="10" s="1"/>
  <c r="K317" i="10"/>
  <c r="L317" i="10" s="1"/>
  <c r="K318" i="10"/>
  <c r="L318" i="10" s="1"/>
  <c r="K319" i="10"/>
  <c r="L319" i="10" s="1"/>
  <c r="K320" i="10"/>
  <c r="L320" i="10" s="1"/>
  <c r="K321" i="10"/>
  <c r="L321" i="10" s="1"/>
  <c r="K322" i="10"/>
  <c r="L322" i="10" s="1"/>
  <c r="K323" i="10"/>
  <c r="L323" i="10" s="1"/>
  <c r="K324" i="10"/>
  <c r="L324" i="10" s="1"/>
  <c r="K325" i="10"/>
  <c r="L325" i="10" s="1"/>
  <c r="K326" i="10"/>
  <c r="L326" i="10" s="1"/>
  <c r="K327" i="10"/>
  <c r="L327" i="10" s="1"/>
  <c r="K328" i="10"/>
  <c r="L328" i="10" s="1"/>
  <c r="K329" i="10"/>
  <c r="L329" i="10" s="1"/>
  <c r="K330" i="10"/>
  <c r="L330" i="10" s="1"/>
  <c r="K331" i="10"/>
  <c r="L331" i="10" s="1"/>
  <c r="K332" i="10"/>
  <c r="L332" i="10" s="1"/>
  <c r="K333" i="10"/>
  <c r="L333" i="10" s="1"/>
  <c r="K334" i="10"/>
  <c r="L334" i="10" s="1"/>
  <c r="K335" i="10"/>
  <c r="L335" i="10" s="1"/>
  <c r="K336" i="10"/>
  <c r="L336" i="10" s="1"/>
  <c r="K337" i="10"/>
  <c r="L337" i="10" s="1"/>
  <c r="K338" i="10"/>
  <c r="L338" i="10" s="1"/>
  <c r="K339" i="10"/>
  <c r="L339" i="10" s="1"/>
  <c r="K340" i="10"/>
  <c r="L340" i="10" s="1"/>
  <c r="K341" i="10"/>
  <c r="L341" i="10" s="1"/>
  <c r="K342" i="10"/>
  <c r="L342" i="10" s="1"/>
  <c r="K343" i="10"/>
  <c r="L343" i="10" s="1"/>
  <c r="K344" i="10"/>
  <c r="L344" i="10" s="1"/>
  <c r="K345" i="10"/>
  <c r="L345" i="10" s="1"/>
  <c r="K346" i="10"/>
  <c r="L346" i="10" s="1"/>
  <c r="K347" i="10"/>
  <c r="L347" i="10" s="1"/>
  <c r="K348" i="10"/>
  <c r="L348" i="10" s="1"/>
  <c r="K349" i="10"/>
  <c r="L349" i="10" s="1"/>
  <c r="K350" i="10"/>
  <c r="L350" i="10" s="1"/>
  <c r="K351" i="10"/>
  <c r="L351" i="10" s="1"/>
  <c r="K352" i="10"/>
  <c r="L352" i="10" s="1"/>
  <c r="K353" i="10"/>
  <c r="L353" i="10" s="1"/>
  <c r="K354" i="10"/>
  <c r="L354" i="10" s="1"/>
  <c r="K355" i="10"/>
  <c r="L355" i="10" s="1"/>
  <c r="K356" i="10"/>
  <c r="L356" i="10" s="1"/>
  <c r="K357" i="10"/>
  <c r="L357" i="10" s="1"/>
  <c r="K358" i="10"/>
  <c r="L358" i="10" s="1"/>
  <c r="K359" i="10"/>
  <c r="L359" i="10" s="1"/>
  <c r="K360" i="10"/>
  <c r="L360" i="10" s="1"/>
  <c r="K361" i="10"/>
  <c r="L361" i="10" s="1"/>
  <c r="K362" i="10"/>
  <c r="L362" i="10" s="1"/>
  <c r="K363" i="10"/>
  <c r="L363" i="10" s="1"/>
  <c r="K364" i="10"/>
  <c r="L364" i="10" s="1"/>
  <c r="K365" i="10"/>
  <c r="L365" i="10" s="1"/>
  <c r="K366" i="10"/>
  <c r="L366" i="10" s="1"/>
  <c r="K367" i="10"/>
  <c r="L367" i="10" s="1"/>
  <c r="K368" i="10"/>
  <c r="L368" i="10" s="1"/>
  <c r="K369" i="10"/>
  <c r="L369" i="10" s="1"/>
  <c r="K370" i="10"/>
  <c r="L370" i="10" s="1"/>
  <c r="K371" i="10"/>
  <c r="L371" i="10" s="1"/>
  <c r="K372" i="10"/>
  <c r="L372" i="10" s="1"/>
  <c r="K373" i="10"/>
  <c r="L373" i="10" s="1"/>
  <c r="K374" i="10"/>
  <c r="L374" i="10" s="1"/>
  <c r="K375" i="10"/>
  <c r="L375" i="10" s="1"/>
  <c r="K376" i="10"/>
  <c r="L376" i="10" s="1"/>
  <c r="K377" i="10"/>
  <c r="L377" i="10" s="1"/>
  <c r="K378" i="10"/>
  <c r="L378" i="10" s="1"/>
  <c r="K379" i="10"/>
  <c r="L379" i="10" s="1"/>
  <c r="K380" i="10"/>
  <c r="L380" i="10" s="1"/>
  <c r="K381" i="10"/>
  <c r="L381" i="10" s="1"/>
  <c r="K382" i="10"/>
  <c r="L382" i="10" s="1"/>
  <c r="K383" i="10"/>
  <c r="L383" i="10" s="1"/>
  <c r="K384" i="10"/>
  <c r="L384" i="10" s="1"/>
  <c r="K385" i="10"/>
  <c r="L385" i="10" s="1"/>
  <c r="K386" i="10"/>
  <c r="L386" i="10" s="1"/>
  <c r="K387" i="10"/>
  <c r="L387" i="10" s="1"/>
  <c r="K388" i="10"/>
  <c r="L388" i="10" s="1"/>
  <c r="K389" i="10"/>
  <c r="L389" i="10" s="1"/>
  <c r="K390" i="10"/>
  <c r="L390" i="10" s="1"/>
  <c r="K391" i="10"/>
  <c r="L391" i="10" s="1"/>
  <c r="K392" i="10"/>
  <c r="L392" i="10" s="1"/>
  <c r="K393" i="10"/>
  <c r="L393" i="10" s="1"/>
  <c r="K394" i="10"/>
  <c r="L394" i="10" s="1"/>
  <c r="K395" i="10"/>
  <c r="L395" i="10" s="1"/>
  <c r="K396" i="10"/>
  <c r="L396" i="10" s="1"/>
  <c r="K397" i="10"/>
  <c r="L397" i="10" s="1"/>
  <c r="K398" i="10"/>
  <c r="L398" i="10" s="1"/>
  <c r="K399" i="10"/>
  <c r="L399" i="10" s="1"/>
  <c r="K400" i="10"/>
  <c r="L400" i="10" s="1"/>
  <c r="K401" i="10"/>
  <c r="L401" i="10" s="1"/>
  <c r="K402" i="10"/>
  <c r="L402" i="10" s="1"/>
  <c r="K403" i="10"/>
  <c r="L403" i="10" s="1"/>
  <c r="K404" i="10"/>
  <c r="L404" i="10" s="1"/>
  <c r="K405" i="10"/>
  <c r="L405" i="10" s="1"/>
  <c r="K406" i="10"/>
  <c r="L406" i="10" s="1"/>
  <c r="K407" i="10"/>
  <c r="L407" i="10" s="1"/>
  <c r="K408" i="10"/>
  <c r="L408" i="10" s="1"/>
  <c r="K409" i="10"/>
  <c r="L409" i="10" s="1"/>
  <c r="K410" i="10"/>
  <c r="L410" i="10" s="1"/>
  <c r="K411" i="10"/>
  <c r="L411" i="10" s="1"/>
  <c r="K412" i="10"/>
  <c r="L412" i="10" s="1"/>
  <c r="K413" i="10"/>
  <c r="L413" i="10" s="1"/>
  <c r="K414" i="10"/>
  <c r="L414" i="10" s="1"/>
  <c r="K415" i="10"/>
  <c r="L415" i="10" s="1"/>
  <c r="K416" i="10"/>
  <c r="L416" i="10" s="1"/>
  <c r="K417" i="10"/>
  <c r="L417" i="10" s="1"/>
  <c r="K418" i="10"/>
  <c r="L418" i="10" s="1"/>
  <c r="K419" i="10"/>
  <c r="L419" i="10" s="1"/>
  <c r="K420" i="10"/>
  <c r="L420" i="10" s="1"/>
  <c r="K421" i="10"/>
  <c r="L421" i="10" s="1"/>
  <c r="K422" i="10"/>
  <c r="L422" i="10" s="1"/>
  <c r="K423" i="10"/>
  <c r="L423" i="10" s="1"/>
  <c r="K424" i="10"/>
  <c r="L424" i="10" s="1"/>
  <c r="K425" i="10"/>
  <c r="L425" i="10" s="1"/>
  <c r="K426" i="10"/>
  <c r="L426" i="10" s="1"/>
  <c r="K427" i="10"/>
  <c r="L427" i="10" s="1"/>
  <c r="K428" i="10"/>
  <c r="L428" i="10" s="1"/>
  <c r="K429" i="10"/>
  <c r="L429" i="10" s="1"/>
  <c r="K430" i="10"/>
  <c r="L430" i="10" s="1"/>
  <c r="K431" i="10"/>
  <c r="L431" i="10" s="1"/>
  <c r="K432" i="10"/>
  <c r="L432" i="10" s="1"/>
  <c r="K433" i="10"/>
  <c r="L433" i="10" s="1"/>
  <c r="K434" i="10"/>
  <c r="L434" i="10" s="1"/>
  <c r="K435" i="10"/>
  <c r="L435" i="10" s="1"/>
  <c r="K436" i="10"/>
  <c r="L436" i="10" s="1"/>
  <c r="K437" i="10"/>
  <c r="L437" i="10" s="1"/>
  <c r="K438" i="10"/>
  <c r="L438" i="10" s="1"/>
  <c r="K439" i="10"/>
  <c r="L439" i="10" s="1"/>
  <c r="K440" i="10"/>
  <c r="L440" i="10" s="1"/>
  <c r="K441" i="10"/>
  <c r="L441" i="10" s="1"/>
  <c r="K442" i="10"/>
  <c r="L442" i="10" s="1"/>
  <c r="K443" i="10"/>
  <c r="L443" i="10" s="1"/>
  <c r="K444" i="10"/>
  <c r="L444" i="10" s="1"/>
  <c r="K445" i="10"/>
  <c r="L445" i="10" s="1"/>
  <c r="K446" i="10"/>
  <c r="L446" i="10" s="1"/>
  <c r="K447" i="10"/>
  <c r="L447" i="10" s="1"/>
  <c r="K448" i="10"/>
  <c r="L448" i="10" s="1"/>
  <c r="K449" i="10"/>
  <c r="L449" i="10" s="1"/>
  <c r="K450" i="10"/>
  <c r="L450" i="10" s="1"/>
  <c r="K451" i="10"/>
  <c r="L451" i="10" s="1"/>
  <c r="K452" i="10"/>
  <c r="L452" i="10" s="1"/>
  <c r="K453" i="10"/>
  <c r="L453" i="10" s="1"/>
  <c r="K454" i="10"/>
  <c r="L454" i="10" s="1"/>
  <c r="K455" i="10"/>
  <c r="L455" i="10" s="1"/>
  <c r="K456" i="10"/>
  <c r="L456" i="10" s="1"/>
  <c r="K457" i="10"/>
  <c r="L457" i="10" s="1"/>
  <c r="K458" i="10"/>
  <c r="L458" i="10" s="1"/>
  <c r="K459" i="10"/>
  <c r="L459" i="10" s="1"/>
  <c r="K460" i="10"/>
  <c r="L460" i="10" s="1"/>
  <c r="K461" i="10"/>
  <c r="L461" i="10" s="1"/>
  <c r="K462" i="10"/>
  <c r="L462" i="10" s="1"/>
  <c r="K463" i="10"/>
  <c r="L463" i="10" s="1"/>
  <c r="K464" i="10"/>
  <c r="L464" i="10" s="1"/>
  <c r="K465" i="10"/>
  <c r="L465" i="10" s="1"/>
  <c r="K466" i="10"/>
  <c r="L466" i="10" s="1"/>
  <c r="K467" i="10"/>
  <c r="L467" i="10" s="1"/>
  <c r="K468" i="10"/>
  <c r="L468" i="10" s="1"/>
  <c r="K469" i="10"/>
  <c r="L469" i="10" s="1"/>
  <c r="K470" i="10"/>
  <c r="L470" i="10" s="1"/>
  <c r="K471" i="10"/>
  <c r="L471" i="10" s="1"/>
  <c r="K472" i="10"/>
  <c r="L472" i="10" s="1"/>
  <c r="K473" i="10"/>
  <c r="L473" i="10" s="1"/>
  <c r="K474" i="10"/>
  <c r="L474" i="10" s="1"/>
  <c r="K475" i="10"/>
  <c r="L475" i="10" s="1"/>
  <c r="K476" i="10"/>
  <c r="L476" i="10" s="1"/>
  <c r="K477" i="10"/>
  <c r="L477" i="10" s="1"/>
  <c r="K478" i="10"/>
  <c r="L478" i="10" s="1"/>
  <c r="K479" i="10"/>
  <c r="L479" i="10" s="1"/>
  <c r="K480" i="10"/>
  <c r="L480" i="10" s="1"/>
  <c r="K481" i="10"/>
  <c r="L481" i="10" s="1"/>
  <c r="K482" i="10"/>
  <c r="L482" i="10" s="1"/>
  <c r="K483" i="10"/>
  <c r="L483" i="10" s="1"/>
  <c r="K484" i="10"/>
  <c r="L484" i="10" s="1"/>
  <c r="K485" i="10"/>
  <c r="L485" i="10" s="1"/>
  <c r="K486" i="10"/>
  <c r="L486" i="10" s="1"/>
  <c r="K487" i="10"/>
  <c r="L487" i="10" s="1"/>
  <c r="K488" i="10"/>
  <c r="L488" i="10" s="1"/>
  <c r="K489" i="10"/>
  <c r="L489" i="10" s="1"/>
  <c r="K490" i="10"/>
  <c r="L490" i="10" s="1"/>
  <c r="K491" i="10"/>
  <c r="L491" i="10" s="1"/>
  <c r="K492" i="10"/>
  <c r="L492" i="10" s="1"/>
  <c r="K493" i="10"/>
  <c r="L493" i="10" s="1"/>
  <c r="K494" i="10"/>
  <c r="L494" i="10" s="1"/>
  <c r="K495" i="10"/>
  <c r="L495" i="10" s="1"/>
  <c r="K496" i="10"/>
  <c r="L496" i="10" s="1"/>
  <c r="K497" i="10"/>
  <c r="L497" i="10" s="1"/>
  <c r="K498" i="10"/>
  <c r="L498" i="10" s="1"/>
  <c r="K499" i="10"/>
  <c r="L499" i="10" s="1"/>
  <c r="K500" i="10"/>
  <c r="L500" i="10" s="1"/>
  <c r="K501" i="10"/>
  <c r="L501" i="10" s="1"/>
  <c r="K502" i="10"/>
  <c r="L502" i="10" s="1"/>
  <c r="K503" i="10"/>
  <c r="L503" i="10" s="1"/>
  <c r="K504" i="10"/>
  <c r="L504" i="10" s="1"/>
  <c r="K505" i="10"/>
  <c r="L505" i="10" s="1"/>
  <c r="K506" i="10"/>
  <c r="L506" i="10" s="1"/>
  <c r="K507" i="10"/>
  <c r="L507" i="10" s="1"/>
  <c r="K508" i="10"/>
  <c r="L508" i="10" s="1"/>
  <c r="K509" i="10"/>
  <c r="L509" i="10" s="1"/>
  <c r="K510" i="10"/>
  <c r="L510" i="10" s="1"/>
  <c r="K511" i="10"/>
  <c r="L511" i="10" s="1"/>
  <c r="K512" i="10"/>
  <c r="L512" i="10" s="1"/>
  <c r="K513" i="10"/>
  <c r="L513" i="10" s="1"/>
  <c r="K514" i="10"/>
  <c r="L514" i="10" s="1"/>
  <c r="K515" i="10"/>
  <c r="L515" i="10" s="1"/>
  <c r="K516" i="10"/>
  <c r="L516" i="10" s="1"/>
  <c r="K517" i="10"/>
  <c r="L517" i="10" s="1"/>
  <c r="K518" i="10"/>
  <c r="L518" i="10" s="1"/>
  <c r="K519" i="10"/>
  <c r="L519" i="10" s="1"/>
  <c r="K520" i="10"/>
  <c r="L520" i="10" s="1"/>
  <c r="K521" i="10"/>
  <c r="L521" i="10" s="1"/>
  <c r="K522" i="10"/>
  <c r="L522" i="10" s="1"/>
  <c r="K523" i="10"/>
  <c r="L523" i="10" s="1"/>
  <c r="K524" i="10"/>
  <c r="L524" i="10" s="1"/>
  <c r="K525" i="10"/>
  <c r="L525" i="10" s="1"/>
  <c r="K526" i="10"/>
  <c r="L526" i="10" s="1"/>
  <c r="K527" i="10"/>
  <c r="L527" i="10" s="1"/>
  <c r="K528" i="10"/>
  <c r="L528" i="10" s="1"/>
  <c r="K529" i="10"/>
  <c r="L529" i="10" s="1"/>
  <c r="K530" i="10"/>
  <c r="L530" i="10" s="1"/>
  <c r="K531" i="10"/>
  <c r="L531" i="10" s="1"/>
  <c r="K532" i="10"/>
  <c r="L532" i="10" s="1"/>
  <c r="K533" i="10"/>
  <c r="L533" i="10" s="1"/>
  <c r="K534" i="10"/>
  <c r="L534" i="10" s="1"/>
  <c r="K535" i="10"/>
  <c r="L535" i="10" s="1"/>
  <c r="K536" i="10"/>
  <c r="L536" i="10" s="1"/>
  <c r="K537" i="10"/>
  <c r="L537" i="10" s="1"/>
  <c r="K538" i="10"/>
  <c r="L538" i="10" s="1"/>
  <c r="K539" i="10"/>
  <c r="L539" i="10" s="1"/>
  <c r="K540" i="10"/>
  <c r="L540" i="10" s="1"/>
  <c r="K541" i="10"/>
  <c r="L541" i="10" s="1"/>
  <c r="K542" i="10"/>
  <c r="L542" i="10" s="1"/>
  <c r="K543" i="10"/>
  <c r="L543" i="10" s="1"/>
  <c r="K544" i="10"/>
  <c r="L544" i="10" s="1"/>
  <c r="K545" i="10"/>
  <c r="L545" i="10" s="1"/>
  <c r="K546" i="10"/>
  <c r="L546" i="10" s="1"/>
  <c r="K547" i="10"/>
  <c r="L547" i="10" s="1"/>
  <c r="K548" i="10"/>
  <c r="L548" i="10" s="1"/>
  <c r="K549" i="10"/>
  <c r="L549" i="10" s="1"/>
  <c r="K550" i="10"/>
  <c r="L550" i="10" s="1"/>
  <c r="K551" i="10"/>
  <c r="L551" i="10" s="1"/>
  <c r="K552" i="10"/>
  <c r="L552" i="10" s="1"/>
  <c r="K553" i="10"/>
  <c r="L553" i="10" s="1"/>
  <c r="K554" i="10"/>
  <c r="L554" i="10" s="1"/>
  <c r="K555" i="10"/>
  <c r="L555" i="10" s="1"/>
  <c r="K556" i="10"/>
  <c r="L556" i="10" s="1"/>
  <c r="K557" i="10"/>
  <c r="L557" i="10" s="1"/>
  <c r="K558" i="10"/>
  <c r="L558" i="10" s="1"/>
  <c r="K559" i="10"/>
  <c r="L559" i="10" s="1"/>
  <c r="K560" i="10"/>
  <c r="L560" i="10" s="1"/>
  <c r="K561" i="10"/>
  <c r="L561" i="10" s="1"/>
  <c r="K562" i="10"/>
  <c r="L562" i="10" s="1"/>
  <c r="K563" i="10"/>
  <c r="L563" i="10" s="1"/>
  <c r="K564" i="10"/>
  <c r="L564" i="10" s="1"/>
  <c r="K565" i="10"/>
  <c r="L565" i="10" s="1"/>
  <c r="K566" i="10"/>
  <c r="L566" i="10" s="1"/>
  <c r="K567" i="10"/>
  <c r="L567" i="10" s="1"/>
  <c r="K568" i="10"/>
  <c r="L568" i="10" s="1"/>
  <c r="K569" i="10"/>
  <c r="L569" i="10" s="1"/>
  <c r="K570" i="10"/>
  <c r="L570" i="10" s="1"/>
  <c r="K571" i="10"/>
  <c r="L571" i="10" s="1"/>
  <c r="K572" i="10"/>
  <c r="L572" i="10" s="1"/>
  <c r="K573" i="10"/>
  <c r="L573" i="10" s="1"/>
  <c r="K574" i="10"/>
  <c r="L574" i="10" s="1"/>
  <c r="K575" i="10"/>
  <c r="L575" i="10" s="1"/>
  <c r="K576" i="10"/>
  <c r="L576" i="10" s="1"/>
  <c r="K577" i="10"/>
  <c r="L577" i="10" s="1"/>
  <c r="K578" i="10"/>
  <c r="L578" i="10" s="1"/>
  <c r="K579" i="10"/>
  <c r="L579" i="10" s="1"/>
  <c r="K580" i="10"/>
  <c r="L580" i="10" s="1"/>
  <c r="K581" i="10"/>
  <c r="L581" i="10" s="1"/>
  <c r="K582" i="10"/>
  <c r="L582" i="10" s="1"/>
  <c r="K583" i="10"/>
  <c r="L583" i="10" s="1"/>
  <c r="K584" i="10"/>
  <c r="L584" i="10" s="1"/>
  <c r="K585" i="10"/>
  <c r="L585" i="10" s="1"/>
  <c r="K586" i="10"/>
  <c r="L586" i="10" s="1"/>
  <c r="K587" i="10"/>
  <c r="L587" i="10" s="1"/>
  <c r="K588" i="10"/>
  <c r="L588" i="10" s="1"/>
  <c r="K589" i="10"/>
  <c r="L589" i="10" s="1"/>
  <c r="K590" i="10"/>
  <c r="L590" i="10" s="1"/>
  <c r="K591" i="10"/>
  <c r="L591" i="10" s="1"/>
  <c r="K592" i="10"/>
  <c r="L592" i="10" s="1"/>
  <c r="K593" i="10"/>
  <c r="L593" i="10" s="1"/>
  <c r="K594" i="10"/>
  <c r="L594" i="10" s="1"/>
  <c r="K595" i="10"/>
  <c r="L595" i="10" s="1"/>
  <c r="K596" i="10"/>
  <c r="L596" i="10" s="1"/>
  <c r="K597" i="10"/>
  <c r="L597" i="10" s="1"/>
  <c r="K598" i="10"/>
  <c r="L598" i="10" s="1"/>
  <c r="K599" i="10"/>
  <c r="L599" i="10" s="1"/>
  <c r="K600" i="10"/>
  <c r="L600" i="10" s="1"/>
  <c r="K601" i="10"/>
  <c r="L601" i="10" s="1"/>
  <c r="K602" i="10"/>
  <c r="L602" i="10" s="1"/>
  <c r="K603" i="10"/>
  <c r="L603" i="10" s="1"/>
  <c r="K604" i="10"/>
  <c r="L604" i="10" s="1"/>
  <c r="K605" i="10"/>
  <c r="L605" i="10" s="1"/>
  <c r="K606" i="10"/>
  <c r="L606" i="10" s="1"/>
  <c r="K607" i="10"/>
  <c r="L607" i="10" s="1"/>
  <c r="K608" i="10"/>
  <c r="L608" i="10" s="1"/>
  <c r="K609" i="10"/>
  <c r="L609" i="10" s="1"/>
  <c r="K610" i="10"/>
  <c r="L610" i="10" s="1"/>
  <c r="K611" i="10"/>
  <c r="L611" i="10" s="1"/>
  <c r="K612" i="10"/>
  <c r="L612" i="10" s="1"/>
  <c r="K613" i="10"/>
  <c r="L613" i="10" s="1"/>
  <c r="K614" i="10"/>
  <c r="L614" i="10" s="1"/>
  <c r="K615" i="10"/>
  <c r="L615" i="10" s="1"/>
  <c r="K616" i="10"/>
  <c r="L616" i="10" s="1"/>
  <c r="K617" i="10"/>
  <c r="L617" i="10" s="1"/>
  <c r="K618" i="10"/>
  <c r="L618" i="10" s="1"/>
  <c r="K619" i="10"/>
  <c r="L619" i="10" s="1"/>
  <c r="K620" i="10"/>
  <c r="L620" i="10" s="1"/>
  <c r="K621" i="10"/>
  <c r="L621" i="10" s="1"/>
  <c r="K622" i="10"/>
  <c r="L622" i="10" s="1"/>
  <c r="K623" i="10"/>
  <c r="L623" i="10" s="1"/>
  <c r="K624" i="10"/>
  <c r="L624" i="10" s="1"/>
  <c r="K625" i="10"/>
  <c r="L625" i="10" s="1"/>
  <c r="K626" i="10"/>
  <c r="L626" i="10" s="1"/>
  <c r="K627" i="10"/>
  <c r="L627" i="10" s="1"/>
  <c r="K628" i="10"/>
  <c r="L628" i="10" s="1"/>
  <c r="K629" i="10"/>
  <c r="L629" i="10" s="1"/>
  <c r="K630" i="10"/>
  <c r="L630" i="10" s="1"/>
  <c r="K631" i="10"/>
  <c r="L631" i="10" s="1"/>
  <c r="K632" i="10"/>
  <c r="L632" i="10" s="1"/>
  <c r="K633" i="10"/>
  <c r="L633" i="10" s="1"/>
  <c r="K634" i="10"/>
  <c r="L634" i="10" s="1"/>
  <c r="K635" i="10"/>
  <c r="L635" i="10" s="1"/>
  <c r="K636" i="10"/>
  <c r="L636" i="10" s="1"/>
  <c r="K637" i="10"/>
  <c r="L637" i="10" s="1"/>
  <c r="K638" i="10"/>
  <c r="L638" i="10" s="1"/>
  <c r="K639" i="10"/>
  <c r="L639" i="10" s="1"/>
  <c r="K640" i="10"/>
  <c r="L640" i="10" s="1"/>
  <c r="K641" i="10"/>
  <c r="L641" i="10" s="1"/>
  <c r="K642" i="10"/>
  <c r="L642" i="10" s="1"/>
  <c r="K643" i="10"/>
  <c r="L643" i="10" s="1"/>
  <c r="K644" i="10"/>
  <c r="L644" i="10" s="1"/>
  <c r="K645" i="10"/>
  <c r="L645" i="10" s="1"/>
  <c r="K646" i="10"/>
  <c r="L646" i="10" s="1"/>
  <c r="K647" i="10"/>
  <c r="L647" i="10" s="1"/>
  <c r="K648" i="10"/>
  <c r="L648" i="10" s="1"/>
  <c r="K649" i="10"/>
  <c r="L649" i="10" s="1"/>
  <c r="K650" i="10"/>
  <c r="L650" i="10" s="1"/>
  <c r="K651" i="10"/>
  <c r="L651" i="10" s="1"/>
  <c r="K652" i="10"/>
  <c r="L652" i="10" s="1"/>
  <c r="K653" i="10"/>
  <c r="L653" i="10" s="1"/>
  <c r="K654" i="10"/>
  <c r="L654" i="10" s="1"/>
  <c r="K655" i="10"/>
  <c r="L655" i="10" s="1"/>
  <c r="K656" i="10"/>
  <c r="L656" i="10" s="1"/>
  <c r="K657" i="10"/>
  <c r="L657" i="10" s="1"/>
  <c r="K658" i="10"/>
  <c r="L658" i="10" s="1"/>
  <c r="K659" i="10"/>
  <c r="L659" i="10" s="1"/>
  <c r="K660" i="10"/>
  <c r="L660" i="10" s="1"/>
  <c r="K661" i="10"/>
  <c r="L661" i="10" s="1"/>
  <c r="K662" i="10"/>
  <c r="L662" i="10" s="1"/>
  <c r="K663" i="10"/>
  <c r="L663" i="10" s="1"/>
  <c r="K664" i="10"/>
  <c r="L664" i="10" s="1"/>
  <c r="K665" i="10"/>
  <c r="L665" i="10" s="1"/>
  <c r="K666" i="10"/>
  <c r="L666" i="10" s="1"/>
  <c r="K667" i="10"/>
  <c r="L667" i="10" s="1"/>
  <c r="K668" i="10"/>
  <c r="L668" i="10" s="1"/>
  <c r="K669" i="10"/>
  <c r="L669" i="10" s="1"/>
  <c r="K670" i="10"/>
  <c r="L670" i="10" s="1"/>
  <c r="K671" i="10"/>
  <c r="L671" i="10" s="1"/>
  <c r="K672" i="10"/>
  <c r="L672" i="10" s="1"/>
  <c r="K673" i="10"/>
  <c r="L673" i="10" s="1"/>
  <c r="K674" i="10"/>
  <c r="L674" i="10" s="1"/>
  <c r="K675" i="10"/>
  <c r="L675" i="10" s="1"/>
  <c r="K676" i="10"/>
  <c r="L676" i="10" s="1"/>
  <c r="K677" i="10"/>
  <c r="L677" i="10" s="1"/>
  <c r="K678" i="10"/>
  <c r="L678" i="10" s="1"/>
  <c r="K679" i="10"/>
  <c r="L679" i="10" s="1"/>
  <c r="K680" i="10"/>
  <c r="L680" i="10" s="1"/>
  <c r="K681" i="10"/>
  <c r="L681" i="10" s="1"/>
  <c r="K682" i="10"/>
  <c r="L682" i="10" s="1"/>
  <c r="K683" i="10"/>
  <c r="L683" i="10" s="1"/>
  <c r="K684" i="10"/>
  <c r="L684" i="10" s="1"/>
  <c r="K685" i="10"/>
  <c r="L685" i="10" s="1"/>
  <c r="K686" i="10"/>
  <c r="L686" i="10" s="1"/>
  <c r="K687" i="10"/>
  <c r="L687" i="10" s="1"/>
  <c r="K688" i="10"/>
  <c r="L688" i="10" s="1"/>
  <c r="K689" i="10"/>
  <c r="L689" i="10" s="1"/>
  <c r="K690" i="10"/>
  <c r="L690" i="10" s="1"/>
  <c r="K691" i="10"/>
  <c r="L691" i="10" s="1"/>
  <c r="K692" i="10"/>
  <c r="L692" i="10" s="1"/>
  <c r="K693" i="10"/>
  <c r="L693" i="10" s="1"/>
  <c r="K694" i="10"/>
  <c r="L694" i="10" s="1"/>
  <c r="K695" i="10"/>
  <c r="L695" i="10" s="1"/>
  <c r="K696" i="10"/>
  <c r="L696" i="10" s="1"/>
  <c r="K697" i="10"/>
  <c r="L697" i="10" s="1"/>
  <c r="K698" i="10"/>
  <c r="L698" i="10" s="1"/>
  <c r="K699" i="10"/>
  <c r="L699" i="10" s="1"/>
  <c r="K700" i="10"/>
  <c r="L700" i="10" s="1"/>
  <c r="K701" i="10"/>
  <c r="L701" i="10" s="1"/>
  <c r="K702" i="10"/>
  <c r="L702" i="10" s="1"/>
  <c r="K703" i="10"/>
  <c r="L703" i="10" s="1"/>
  <c r="K704" i="10"/>
  <c r="L704" i="10" s="1"/>
  <c r="K705" i="10"/>
  <c r="L705" i="10" s="1"/>
  <c r="K706" i="10"/>
  <c r="L706" i="10" s="1"/>
  <c r="K707" i="10"/>
  <c r="L707" i="10" s="1"/>
  <c r="K708" i="10"/>
  <c r="L708" i="10" s="1"/>
  <c r="K709" i="10"/>
  <c r="L709" i="10" s="1"/>
  <c r="K710" i="10"/>
  <c r="L710" i="10" s="1"/>
  <c r="K711" i="10"/>
  <c r="L711" i="10" s="1"/>
  <c r="K712" i="10"/>
  <c r="L712" i="10" s="1"/>
  <c r="K713" i="10"/>
  <c r="L713" i="10" s="1"/>
  <c r="K714" i="10"/>
  <c r="L714" i="10" s="1"/>
  <c r="K715" i="10"/>
  <c r="L715" i="10" s="1"/>
  <c r="K716" i="10"/>
  <c r="L716" i="10" s="1"/>
  <c r="K717" i="10"/>
  <c r="L717" i="10" s="1"/>
  <c r="K718" i="10"/>
  <c r="L718" i="10" s="1"/>
  <c r="K719" i="10"/>
  <c r="L719" i="10" s="1"/>
  <c r="K720" i="10"/>
  <c r="L720" i="10" s="1"/>
  <c r="K721" i="10"/>
  <c r="L721" i="10" s="1"/>
  <c r="K722" i="10"/>
  <c r="L722" i="10" s="1"/>
  <c r="K723" i="10"/>
  <c r="L723" i="10" s="1"/>
  <c r="K724" i="10"/>
  <c r="L724" i="10" s="1"/>
  <c r="K725" i="10"/>
  <c r="L725" i="10" s="1"/>
  <c r="K726" i="10"/>
  <c r="L726" i="10" s="1"/>
  <c r="K727" i="10"/>
  <c r="L727" i="10" s="1"/>
  <c r="K728" i="10"/>
  <c r="L728" i="10" s="1"/>
  <c r="K729" i="10"/>
  <c r="L729" i="10" s="1"/>
  <c r="K730" i="10"/>
  <c r="L730" i="10" s="1"/>
  <c r="K731" i="10"/>
  <c r="L731" i="10" s="1"/>
  <c r="K732" i="10"/>
  <c r="L732" i="10" s="1"/>
  <c r="K733" i="10"/>
  <c r="L733" i="10" s="1"/>
  <c r="K734" i="10"/>
  <c r="L734" i="10" s="1"/>
  <c r="K735" i="10"/>
  <c r="L735" i="10" s="1"/>
  <c r="K736" i="10"/>
  <c r="L736" i="10" s="1"/>
  <c r="K737" i="10"/>
  <c r="L737" i="10" s="1"/>
  <c r="K738" i="10"/>
  <c r="L738" i="10" s="1"/>
  <c r="K739" i="10"/>
  <c r="L739" i="10" s="1"/>
  <c r="K740" i="10"/>
  <c r="L740" i="10" s="1"/>
  <c r="K741" i="10"/>
  <c r="L741" i="10" s="1"/>
  <c r="K742" i="10"/>
  <c r="L742" i="10" s="1"/>
  <c r="K743" i="10"/>
  <c r="L743" i="10" s="1"/>
  <c r="K744" i="10"/>
  <c r="L744" i="10" s="1"/>
  <c r="K745" i="10"/>
  <c r="L745" i="10" s="1"/>
  <c r="K746" i="10"/>
  <c r="L746" i="10" s="1"/>
  <c r="K747" i="10"/>
  <c r="L747" i="10" s="1"/>
  <c r="K748" i="10"/>
  <c r="L748" i="10" s="1"/>
  <c r="K749" i="10"/>
  <c r="L749" i="10" s="1"/>
  <c r="K750" i="10"/>
  <c r="L750" i="10" s="1"/>
  <c r="K751" i="10"/>
  <c r="L751" i="10" s="1"/>
  <c r="K752" i="10"/>
  <c r="L752" i="10" s="1"/>
  <c r="K753" i="10"/>
  <c r="L753" i="10" s="1"/>
  <c r="K754" i="10"/>
  <c r="L754" i="10" s="1"/>
  <c r="K755" i="10"/>
  <c r="L755" i="10" s="1"/>
  <c r="K756" i="10"/>
  <c r="L756" i="10" s="1"/>
  <c r="K757" i="10"/>
  <c r="L757" i="10" s="1"/>
  <c r="K758" i="10"/>
  <c r="L758" i="10" s="1"/>
  <c r="K759" i="10"/>
  <c r="L759" i="10" s="1"/>
  <c r="K760" i="10"/>
  <c r="L760" i="10" s="1"/>
  <c r="K761" i="10"/>
  <c r="L761" i="10" s="1"/>
  <c r="K762" i="10"/>
  <c r="L762" i="10" s="1"/>
  <c r="K763" i="10"/>
  <c r="L763" i="10" s="1"/>
  <c r="K764" i="10"/>
  <c r="L764" i="10" s="1"/>
  <c r="K765" i="10"/>
  <c r="L765" i="10" s="1"/>
  <c r="K766" i="10"/>
  <c r="L766" i="10" s="1"/>
  <c r="K767" i="10"/>
  <c r="L767" i="10" s="1"/>
  <c r="K768" i="10"/>
  <c r="L768" i="10" s="1"/>
  <c r="K769" i="10"/>
  <c r="L769" i="10" s="1"/>
  <c r="K770" i="10"/>
  <c r="L770" i="10" s="1"/>
  <c r="K771" i="10"/>
  <c r="L771" i="10" s="1"/>
  <c r="K772" i="10"/>
  <c r="L772" i="10" s="1"/>
  <c r="K773" i="10"/>
  <c r="L773" i="10" s="1"/>
  <c r="K774" i="10"/>
  <c r="L774" i="10" s="1"/>
  <c r="K775" i="10"/>
  <c r="L775" i="10" s="1"/>
  <c r="K776" i="10"/>
  <c r="L776" i="10" s="1"/>
  <c r="K777" i="10"/>
  <c r="L777" i="10" s="1"/>
  <c r="K778" i="10"/>
  <c r="L778" i="10" s="1"/>
  <c r="K779" i="10"/>
  <c r="L779" i="10" s="1"/>
  <c r="K780" i="10"/>
  <c r="L780" i="10" s="1"/>
  <c r="K781" i="10"/>
  <c r="L781" i="10" s="1"/>
  <c r="K782" i="10"/>
  <c r="L782" i="10" s="1"/>
  <c r="K783" i="10"/>
  <c r="L783" i="10" s="1"/>
  <c r="K784" i="10"/>
  <c r="L784" i="10" s="1"/>
  <c r="K785" i="10"/>
  <c r="L785" i="10" s="1"/>
  <c r="K786" i="10"/>
  <c r="L786" i="10" s="1"/>
  <c r="K787" i="10"/>
  <c r="L787" i="10" s="1"/>
  <c r="K788" i="10"/>
  <c r="L788" i="10" s="1"/>
  <c r="K789" i="10"/>
  <c r="L789" i="10" s="1"/>
  <c r="K790" i="10"/>
  <c r="L790" i="10" s="1"/>
  <c r="K791" i="10"/>
  <c r="L791" i="10" s="1"/>
  <c r="K792" i="10"/>
  <c r="L792" i="10" s="1"/>
  <c r="K793" i="10"/>
  <c r="L793" i="10" s="1"/>
  <c r="K794" i="10"/>
  <c r="L794" i="10" s="1"/>
  <c r="K795" i="10"/>
  <c r="L795" i="10" s="1"/>
  <c r="K796" i="10"/>
  <c r="L796" i="10" s="1"/>
  <c r="K797" i="10"/>
  <c r="L797" i="10" s="1"/>
  <c r="K798" i="10"/>
  <c r="L798" i="10" s="1"/>
  <c r="K799" i="10"/>
  <c r="L799" i="10" s="1"/>
  <c r="K800" i="10"/>
  <c r="L800" i="10" s="1"/>
  <c r="K801" i="10"/>
  <c r="L801" i="10" s="1"/>
  <c r="K802" i="10"/>
  <c r="L802" i="10" s="1"/>
  <c r="K803" i="10"/>
  <c r="L803" i="10" s="1"/>
  <c r="K804" i="10"/>
  <c r="L804" i="10" s="1"/>
  <c r="K805" i="10"/>
  <c r="L805" i="10" s="1"/>
  <c r="K806" i="10"/>
  <c r="L806" i="10" s="1"/>
  <c r="K807" i="10"/>
  <c r="L807" i="10" s="1"/>
  <c r="K808" i="10"/>
  <c r="L808" i="10" s="1"/>
  <c r="K809" i="10"/>
  <c r="L809" i="10" s="1"/>
  <c r="K810" i="10"/>
  <c r="L810" i="10" s="1"/>
  <c r="K811" i="10"/>
  <c r="L811" i="10" s="1"/>
  <c r="K812" i="10"/>
  <c r="L812" i="10" s="1"/>
  <c r="K813" i="10"/>
  <c r="L813" i="10" s="1"/>
  <c r="K814" i="10"/>
  <c r="L814" i="10" s="1"/>
  <c r="K815" i="10"/>
  <c r="L815" i="10" s="1"/>
  <c r="K816" i="10"/>
  <c r="L816" i="10" s="1"/>
  <c r="K817" i="10"/>
  <c r="L817" i="10" s="1"/>
  <c r="K818" i="10"/>
  <c r="L818" i="10" s="1"/>
  <c r="K819" i="10"/>
  <c r="L819" i="10" s="1"/>
  <c r="K820" i="10"/>
  <c r="L820" i="10" s="1"/>
  <c r="K821" i="10"/>
  <c r="L821" i="10" s="1"/>
  <c r="K822" i="10"/>
  <c r="L822" i="10" s="1"/>
  <c r="K823" i="10"/>
  <c r="L823" i="10" s="1"/>
  <c r="K824" i="10"/>
  <c r="L824" i="10" s="1"/>
  <c r="K825" i="10"/>
  <c r="L825" i="10" s="1"/>
  <c r="K826" i="10"/>
  <c r="L826" i="10" s="1"/>
  <c r="K827" i="10"/>
  <c r="L827" i="10" s="1"/>
  <c r="K828" i="10"/>
  <c r="L828" i="10" s="1"/>
  <c r="K829" i="10"/>
  <c r="L829" i="10" s="1"/>
  <c r="K830" i="10"/>
  <c r="L830" i="10" s="1"/>
  <c r="K831" i="10"/>
  <c r="L831" i="10" s="1"/>
  <c r="K832" i="10"/>
  <c r="L832" i="10" s="1"/>
  <c r="K833" i="10"/>
  <c r="L833" i="10" s="1"/>
  <c r="K834" i="10"/>
  <c r="L834" i="10" s="1"/>
  <c r="K835" i="10"/>
  <c r="L835" i="10" s="1"/>
  <c r="K836" i="10"/>
  <c r="L836" i="10" s="1"/>
  <c r="K837" i="10"/>
  <c r="L837" i="10" s="1"/>
  <c r="K838" i="10"/>
  <c r="L838" i="10" s="1"/>
  <c r="K839" i="10"/>
  <c r="L839" i="10" s="1"/>
  <c r="K840" i="10"/>
  <c r="L840" i="10" s="1"/>
  <c r="K841" i="10"/>
  <c r="L841" i="10" s="1"/>
  <c r="K842" i="10"/>
  <c r="L842" i="10" s="1"/>
  <c r="K843" i="10"/>
  <c r="L843" i="10" s="1"/>
  <c r="K844" i="10"/>
  <c r="L844" i="10" s="1"/>
  <c r="K845" i="10"/>
  <c r="L845" i="10" s="1"/>
  <c r="K846" i="10"/>
  <c r="L846" i="10" s="1"/>
  <c r="K847" i="10"/>
  <c r="L847" i="10" s="1"/>
  <c r="K848" i="10"/>
  <c r="L848" i="10" s="1"/>
  <c r="K849" i="10"/>
  <c r="L849" i="10" s="1"/>
  <c r="K850" i="10"/>
  <c r="L850" i="10" s="1"/>
  <c r="K851" i="10"/>
  <c r="L851" i="10" s="1"/>
  <c r="K852" i="10"/>
  <c r="L852" i="10" s="1"/>
  <c r="K853" i="10"/>
  <c r="L853" i="10" s="1"/>
  <c r="K854" i="10"/>
  <c r="L854" i="10" s="1"/>
  <c r="K855" i="10"/>
  <c r="L855" i="10" s="1"/>
  <c r="K856" i="10"/>
  <c r="L856" i="10" s="1"/>
  <c r="K857" i="10"/>
  <c r="L857" i="10" s="1"/>
  <c r="K858" i="10"/>
  <c r="L858" i="10" s="1"/>
  <c r="K859" i="10"/>
  <c r="L859" i="10" s="1"/>
  <c r="K860" i="10"/>
  <c r="L860" i="10" s="1"/>
  <c r="K861" i="10"/>
  <c r="L861" i="10" s="1"/>
  <c r="K862" i="10"/>
  <c r="L862" i="10" s="1"/>
  <c r="K863" i="10"/>
  <c r="L863" i="10" s="1"/>
  <c r="K864" i="10"/>
  <c r="L864" i="10" s="1"/>
  <c r="K865" i="10"/>
  <c r="L865" i="10" s="1"/>
  <c r="K866" i="10"/>
  <c r="L866" i="10" s="1"/>
  <c r="K867" i="10"/>
  <c r="L867" i="10" s="1"/>
  <c r="K868" i="10"/>
  <c r="L868" i="10" s="1"/>
  <c r="K869" i="10"/>
  <c r="L869" i="10" s="1"/>
  <c r="K870" i="10"/>
  <c r="L870" i="10" s="1"/>
  <c r="K871" i="10"/>
  <c r="L871" i="10" s="1"/>
  <c r="K872" i="10"/>
  <c r="L872" i="10" s="1"/>
  <c r="K873" i="10"/>
  <c r="L873" i="10" s="1"/>
  <c r="K874" i="10"/>
  <c r="L874" i="10" s="1"/>
  <c r="K875" i="10"/>
  <c r="L875" i="10" s="1"/>
  <c r="K876" i="10"/>
  <c r="L876" i="10" s="1"/>
  <c r="K877" i="10"/>
  <c r="L877" i="10" s="1"/>
  <c r="K878" i="10"/>
  <c r="L878" i="10" s="1"/>
  <c r="K879" i="10"/>
  <c r="L879" i="10" s="1"/>
  <c r="K880" i="10"/>
  <c r="L880" i="10" s="1"/>
  <c r="K881" i="10"/>
  <c r="L881" i="10" s="1"/>
  <c r="K882" i="10"/>
  <c r="L882" i="10" s="1"/>
  <c r="K883" i="10"/>
  <c r="L883" i="10" s="1"/>
  <c r="K884" i="10"/>
  <c r="L884" i="10" s="1"/>
  <c r="K885" i="10"/>
  <c r="L885" i="10" s="1"/>
  <c r="K886" i="10"/>
  <c r="L886" i="10" s="1"/>
  <c r="K887" i="10"/>
  <c r="L887" i="10" s="1"/>
  <c r="K888" i="10"/>
  <c r="L888" i="10" s="1"/>
  <c r="K889" i="10"/>
  <c r="L889" i="10" s="1"/>
  <c r="K890" i="10"/>
  <c r="L890" i="10" s="1"/>
  <c r="K891" i="10"/>
  <c r="L891" i="10" s="1"/>
  <c r="K892" i="10"/>
  <c r="L892" i="10" s="1"/>
  <c r="K893" i="10"/>
  <c r="L893" i="10" s="1"/>
  <c r="K894" i="10"/>
  <c r="L894" i="10" s="1"/>
  <c r="K895" i="10"/>
  <c r="L895" i="10" s="1"/>
  <c r="K896" i="10"/>
  <c r="L896" i="10" s="1"/>
  <c r="K897" i="10"/>
  <c r="L897" i="10" s="1"/>
  <c r="K898" i="10"/>
  <c r="L898" i="10" s="1"/>
  <c r="K899" i="10"/>
  <c r="L899" i="10" s="1"/>
  <c r="K900" i="10"/>
  <c r="L900" i="10" s="1"/>
  <c r="K901" i="10"/>
  <c r="L901" i="10" s="1"/>
  <c r="K902" i="10"/>
  <c r="L902" i="10" s="1"/>
  <c r="K903" i="10"/>
  <c r="L903" i="10" s="1"/>
  <c r="K904" i="10"/>
  <c r="L904" i="10" s="1"/>
  <c r="K905" i="10"/>
  <c r="L905" i="10" s="1"/>
  <c r="K906" i="10"/>
  <c r="L906" i="10" s="1"/>
  <c r="K907" i="10"/>
  <c r="L907" i="10" s="1"/>
  <c r="K908" i="10"/>
  <c r="L908" i="10" s="1"/>
  <c r="K909" i="10"/>
  <c r="L909" i="10" s="1"/>
  <c r="K910" i="10"/>
  <c r="L910" i="10" s="1"/>
  <c r="K911" i="10"/>
  <c r="L911" i="10" s="1"/>
  <c r="K912" i="10"/>
  <c r="L912" i="10" s="1"/>
  <c r="K913" i="10"/>
  <c r="L913" i="10" s="1"/>
  <c r="K914" i="10"/>
  <c r="L914" i="10" s="1"/>
  <c r="K915" i="10"/>
  <c r="L915" i="10" s="1"/>
  <c r="K916" i="10"/>
  <c r="L916" i="10" s="1"/>
  <c r="K917" i="10"/>
  <c r="L917" i="10" s="1"/>
  <c r="K918" i="10"/>
  <c r="L918" i="10" s="1"/>
  <c r="K919" i="10"/>
  <c r="L919" i="10" s="1"/>
  <c r="K920" i="10"/>
  <c r="L920" i="10" s="1"/>
  <c r="K921" i="10"/>
  <c r="L921" i="10" s="1"/>
  <c r="K922" i="10"/>
  <c r="L922" i="10" s="1"/>
  <c r="K923" i="10"/>
  <c r="L923" i="10" s="1"/>
  <c r="K924" i="10"/>
  <c r="L924" i="10" s="1"/>
  <c r="K925" i="10"/>
  <c r="L925" i="10" s="1"/>
  <c r="K926" i="10"/>
  <c r="L926" i="10" s="1"/>
  <c r="K927" i="10"/>
  <c r="L927" i="10" s="1"/>
  <c r="K928" i="10"/>
  <c r="L928" i="10" s="1"/>
  <c r="K929" i="10"/>
  <c r="L929" i="10" s="1"/>
  <c r="K930" i="10"/>
  <c r="L930" i="10" s="1"/>
  <c r="K931" i="10"/>
  <c r="L931" i="10" s="1"/>
  <c r="K932" i="10"/>
  <c r="L932" i="10" s="1"/>
  <c r="K933" i="10"/>
  <c r="L933" i="10" s="1"/>
  <c r="K934" i="10"/>
  <c r="L934" i="10" s="1"/>
  <c r="K935" i="10"/>
  <c r="L935" i="10" s="1"/>
  <c r="K4" i="10"/>
  <c r="L4" i="10" s="1"/>
  <c r="E750" i="10" l="1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E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I101" i="10"/>
  <c r="E101" i="10"/>
  <c r="I100" i="10"/>
  <c r="E100" i="10"/>
  <c r="I99" i="10"/>
  <c r="E99" i="10"/>
  <c r="I98" i="10"/>
  <c r="E98" i="10"/>
  <c r="I97" i="10"/>
  <c r="E97" i="10"/>
  <c r="I96" i="10"/>
  <c r="E96" i="10"/>
  <c r="I95" i="10"/>
  <c r="E95" i="10"/>
  <c r="I94" i="10"/>
  <c r="E94" i="10"/>
  <c r="I93" i="10"/>
  <c r="E93" i="10"/>
  <c r="I92" i="10"/>
  <c r="E92" i="10"/>
  <c r="I91" i="10"/>
  <c r="E91" i="10"/>
  <c r="I90" i="10"/>
  <c r="E90" i="10"/>
  <c r="I89" i="10"/>
  <c r="E89" i="10"/>
  <c r="I88" i="10"/>
  <c r="E88" i="10"/>
  <c r="I87" i="10"/>
  <c r="E87" i="10"/>
  <c r="I86" i="10"/>
  <c r="E86" i="10"/>
  <c r="I85" i="10"/>
  <c r="E85" i="10"/>
  <c r="I84" i="10"/>
  <c r="E84" i="10"/>
  <c r="I83" i="10"/>
  <c r="E83" i="10"/>
  <c r="I82" i="10"/>
  <c r="E82" i="10"/>
  <c r="I81" i="10"/>
  <c r="E81" i="10"/>
  <c r="I80" i="10"/>
  <c r="E80" i="10"/>
  <c r="I79" i="10"/>
  <c r="E79" i="10"/>
  <c r="I78" i="10"/>
  <c r="E78" i="10"/>
  <c r="I77" i="10"/>
  <c r="E77" i="10"/>
  <c r="I76" i="10"/>
  <c r="E76" i="10"/>
  <c r="I75" i="10"/>
  <c r="E75" i="10"/>
  <c r="I74" i="10"/>
  <c r="E74" i="10"/>
  <c r="I73" i="10"/>
  <c r="E73" i="10"/>
  <c r="I72" i="10"/>
  <c r="E72" i="10"/>
  <c r="I71" i="10"/>
  <c r="E71" i="10"/>
  <c r="I70" i="10"/>
  <c r="E70" i="10"/>
  <c r="I69" i="10"/>
  <c r="E69" i="10"/>
  <c r="I68" i="10"/>
  <c r="E68" i="10"/>
  <c r="I67" i="10"/>
  <c r="E67" i="10"/>
  <c r="I66" i="10"/>
  <c r="E66" i="10"/>
  <c r="I65" i="10"/>
  <c r="E65" i="10"/>
  <c r="I64" i="10"/>
  <c r="E64" i="10"/>
  <c r="I63" i="10"/>
  <c r="E63" i="10"/>
  <c r="I62" i="10"/>
  <c r="E62" i="10"/>
  <c r="I61" i="10"/>
  <c r="E61" i="10"/>
  <c r="I60" i="10"/>
  <c r="E60" i="10"/>
  <c r="I59" i="10"/>
  <c r="E59" i="10"/>
  <c r="I58" i="10"/>
  <c r="E58" i="10"/>
  <c r="I57" i="10"/>
  <c r="E57" i="10"/>
  <c r="I56" i="10"/>
  <c r="E56" i="10"/>
  <c r="I55" i="10"/>
  <c r="E55" i="10"/>
  <c r="I54" i="10"/>
  <c r="E54" i="10"/>
  <c r="I53" i="10"/>
  <c r="E53" i="10"/>
  <c r="I52" i="10"/>
  <c r="E52" i="10"/>
  <c r="I51" i="10"/>
  <c r="E51" i="10"/>
  <c r="I50" i="10"/>
  <c r="E50" i="10"/>
  <c r="I49" i="10"/>
  <c r="E49" i="10"/>
  <c r="I48" i="10"/>
  <c r="E48" i="10"/>
  <c r="I47" i="10"/>
  <c r="E47" i="10"/>
  <c r="I46" i="10"/>
  <c r="E46" i="10"/>
  <c r="I45" i="10"/>
  <c r="E45" i="10"/>
  <c r="I44" i="10"/>
  <c r="E44" i="10"/>
  <c r="I43" i="10"/>
  <c r="E43" i="10"/>
  <c r="I42" i="10"/>
  <c r="E42" i="10"/>
  <c r="I41" i="10"/>
  <c r="E41" i="10"/>
  <c r="I40" i="10"/>
  <c r="E40" i="10"/>
  <c r="I39" i="10"/>
  <c r="E39" i="10"/>
  <c r="I38" i="10"/>
  <c r="E38" i="10"/>
  <c r="I37" i="10"/>
  <c r="E37" i="10"/>
  <c r="I36" i="10"/>
  <c r="E36" i="10"/>
  <c r="I35" i="10"/>
  <c r="E35" i="10"/>
  <c r="I34" i="10"/>
  <c r="E34" i="10"/>
  <c r="I33" i="10"/>
  <c r="E33" i="10"/>
  <c r="I32" i="10"/>
  <c r="E32" i="10"/>
  <c r="I31" i="10"/>
  <c r="E31" i="10"/>
  <c r="I30" i="10"/>
  <c r="E30" i="10"/>
  <c r="I29" i="10"/>
  <c r="E29" i="10"/>
  <c r="I28" i="10"/>
  <c r="E28" i="10"/>
  <c r="I27" i="10"/>
  <c r="E27" i="10"/>
  <c r="I26" i="10"/>
  <c r="E26" i="10"/>
  <c r="I25" i="10"/>
  <c r="E25" i="10"/>
  <c r="I24" i="10"/>
  <c r="E24" i="10"/>
  <c r="I23" i="10"/>
  <c r="E23" i="10"/>
  <c r="I22" i="10"/>
  <c r="E22" i="10"/>
  <c r="I21" i="10"/>
  <c r="E21" i="10"/>
  <c r="I20" i="10"/>
  <c r="E20" i="10"/>
  <c r="I19" i="10"/>
  <c r="E19" i="10"/>
  <c r="I18" i="10"/>
  <c r="E18" i="10"/>
  <c r="I17" i="10"/>
  <c r="E17" i="10"/>
  <c r="I16" i="10"/>
  <c r="E16" i="10"/>
  <c r="I15" i="10"/>
  <c r="E15" i="10"/>
  <c r="I14" i="10"/>
  <c r="E14" i="10"/>
  <c r="I13" i="10"/>
  <c r="E13" i="10"/>
  <c r="I12" i="10"/>
  <c r="E12" i="10"/>
  <c r="I11" i="10"/>
  <c r="E11" i="10"/>
  <c r="E10" i="10"/>
  <c r="E9" i="10"/>
  <c r="E8" i="10"/>
  <c r="E7" i="10"/>
  <c r="E6" i="10"/>
  <c r="E5" i="10"/>
  <c r="E4" i="10"/>
  <c r="E3" i="10"/>
  <c r="W8" i="2" l="1"/>
  <c r="W12" i="2"/>
  <c r="W13" i="2"/>
  <c r="W16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3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V14" i="2" l="1"/>
  <c r="W14" i="2" s="1"/>
  <c r="V15" i="2"/>
  <c r="W15" i="2" s="1"/>
  <c r="V16" i="2"/>
  <c r="A1" i="8" l="1"/>
  <c r="V8" i="2"/>
  <c r="V9" i="2"/>
  <c r="W9" i="2" s="1"/>
  <c r="V10" i="2"/>
  <c r="W10" i="2" s="1"/>
  <c r="V11" i="2"/>
  <c r="W11" i="2" s="1"/>
  <c r="V12" i="2"/>
  <c r="V13" i="2"/>
  <c r="V17" i="2"/>
  <c r="W17" i="2" s="1"/>
  <c r="V18" i="2"/>
  <c r="W18" i="2" s="1"/>
  <c r="V19" i="2"/>
  <c r="W19" i="2" s="1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O3" i="2"/>
  <c r="U8" i="2" l="1"/>
  <c r="U9" i="2" l="1"/>
  <c r="U10" i="2" s="1"/>
  <c r="U11" i="2" s="1"/>
  <c r="U12" i="2" s="1"/>
  <c r="U13" i="2" s="1"/>
  <c r="U14" i="2" s="1"/>
  <c r="U15" i="2" s="1"/>
  <c r="U16" i="2" s="1"/>
  <c r="U17" i="2" s="1"/>
  <c r="U18" i="2" s="1"/>
  <c r="U19" i="2" s="1"/>
  <c r="U20" i="2" s="1"/>
  <c r="U21" i="2" s="1"/>
  <c r="U22" i="2" s="1"/>
  <c r="U23" i="2" s="1"/>
  <c r="U24" i="2" s="1"/>
  <c r="U25" i="2" s="1"/>
  <c r="U26" i="2" s="1"/>
  <c r="U27" i="2" s="1"/>
  <c r="U28" i="2" s="1"/>
  <c r="U29" i="2" s="1"/>
  <c r="U30" i="2" s="1"/>
  <c r="U31" i="2" s="1"/>
  <c r="U32" i="2" s="1"/>
  <c r="U33" i="2" s="1"/>
  <c r="U34" i="2" s="1"/>
  <c r="U35" i="2" s="1"/>
  <c r="U36" i="2" s="1"/>
  <c r="U37" i="2" s="1"/>
  <c r="U38" i="2" s="1"/>
  <c r="U39" i="2" s="1"/>
  <c r="U40" i="2" s="1"/>
  <c r="U41" i="2" s="1"/>
  <c r="U42" i="2" s="1"/>
  <c r="U43" i="2" s="1"/>
  <c r="U44" i="2" s="1"/>
  <c r="U45" i="2" s="1"/>
  <c r="U46" i="2" s="1"/>
  <c r="U47" i="2" s="1"/>
  <c r="U48" i="2" s="1"/>
  <c r="U49" i="2" s="1"/>
  <c r="U50" i="2" s="1"/>
  <c r="U51" i="2" s="1"/>
  <c r="U52" i="2" s="1"/>
  <c r="U53" i="2" s="1"/>
  <c r="U54" i="2" s="1"/>
  <c r="B4" i="2"/>
  <c r="AA21" i="2" l="1"/>
  <c r="AA22" i="2" s="1"/>
  <c r="AA23" i="2" s="1"/>
  <c r="AA20" i="2"/>
  <c r="A1" i="3"/>
  <c r="A5" i="8" l="1"/>
  <c r="A1" i="7"/>
  <c r="A1005" i="6" l="1"/>
  <c r="A1004" i="6"/>
  <c r="A1003" i="6"/>
  <c r="A1002" i="6"/>
  <c r="A1001" i="6"/>
  <c r="A1000" i="6"/>
  <c r="A999" i="6"/>
  <c r="A998" i="6"/>
  <c r="A997" i="6"/>
  <c r="A996" i="6"/>
  <c r="A995" i="6"/>
  <c r="A994" i="6"/>
  <c r="A993" i="6"/>
  <c r="A992" i="6"/>
  <c r="A991" i="6"/>
  <c r="A990" i="6"/>
  <c r="A989" i="6"/>
  <c r="A988" i="6"/>
  <c r="A987" i="6"/>
  <c r="A986" i="6"/>
  <c r="A985" i="6"/>
  <c r="A984" i="6"/>
  <c r="A983" i="6"/>
  <c r="A982" i="6"/>
  <c r="A981" i="6"/>
  <c r="A980" i="6"/>
  <c r="A979" i="6"/>
  <c r="A978" i="6"/>
  <c r="A977" i="6"/>
  <c r="A976" i="6"/>
  <c r="A975" i="6"/>
  <c r="A974" i="6"/>
  <c r="A973" i="6"/>
  <c r="A972" i="6"/>
  <c r="A971" i="6"/>
  <c r="A970" i="6"/>
  <c r="A969" i="6"/>
  <c r="A968" i="6"/>
  <c r="A967" i="6"/>
  <c r="A966" i="6"/>
  <c r="A965" i="6"/>
  <c r="A964" i="6"/>
  <c r="A963" i="6"/>
  <c r="A962" i="6"/>
  <c r="A961" i="6"/>
  <c r="A960" i="6"/>
  <c r="A959" i="6"/>
  <c r="A958" i="6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2" i="6"/>
  <c r="A931" i="6"/>
  <c r="A930" i="6"/>
  <c r="A929" i="6"/>
  <c r="A928" i="6"/>
  <c r="A927" i="6"/>
  <c r="A926" i="6"/>
  <c r="A925" i="6"/>
  <c r="A924" i="6"/>
  <c r="A923" i="6"/>
  <c r="A922" i="6"/>
  <c r="A921" i="6"/>
  <c r="A920" i="6"/>
  <c r="A919" i="6"/>
  <c r="A918" i="6"/>
  <c r="A917" i="6"/>
  <c r="A916" i="6"/>
  <c r="A915" i="6"/>
  <c r="A914" i="6"/>
  <c r="A913" i="6"/>
  <c r="A912" i="6"/>
  <c r="A911" i="6"/>
  <c r="A910" i="6"/>
  <c r="A909" i="6"/>
  <c r="A908" i="6"/>
  <c r="A907" i="6"/>
  <c r="A906" i="6"/>
  <c r="A905" i="6"/>
  <c r="A904" i="6"/>
  <c r="A903" i="6"/>
  <c r="A902" i="6"/>
  <c r="A901" i="6"/>
  <c r="A900" i="6"/>
  <c r="A899" i="6"/>
  <c r="A898" i="6"/>
  <c r="A897" i="6"/>
  <c r="A896" i="6"/>
  <c r="A895" i="6"/>
  <c r="A894" i="6"/>
  <c r="A893" i="6"/>
  <c r="A892" i="6"/>
  <c r="A891" i="6"/>
  <c r="A890" i="6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4" i="5" l="1"/>
  <c r="P33" i="2" l="1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B5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R33" i="2" s="1"/>
  <c r="N34" i="2"/>
  <c r="R34" i="2" s="1"/>
  <c r="N35" i="2"/>
  <c r="Q35" i="2" s="1"/>
  <c r="N36" i="2"/>
  <c r="R36" i="2" s="1"/>
  <c r="N37" i="2"/>
  <c r="R37" i="2" s="1"/>
  <c r="N38" i="2"/>
  <c r="R38" i="2" s="1"/>
  <c r="N39" i="2"/>
  <c r="Q39" i="2" s="1"/>
  <c r="N40" i="2"/>
  <c r="R40" i="2" s="1"/>
  <c r="N41" i="2"/>
  <c r="R41" i="2" s="1"/>
  <c r="N42" i="2"/>
  <c r="R42" i="2" s="1"/>
  <c r="N43" i="2"/>
  <c r="Q43" i="2" s="1"/>
  <c r="N44" i="2"/>
  <c r="R44" i="2" s="1"/>
  <c r="N45" i="2"/>
  <c r="R45" i="2" s="1"/>
  <c r="N46" i="2"/>
  <c r="R46" i="2" s="1"/>
  <c r="N47" i="2"/>
  <c r="Q47" i="2" s="1"/>
  <c r="N48" i="2"/>
  <c r="R48" i="2" s="1"/>
  <c r="N49" i="2"/>
  <c r="R49" i="2" s="1"/>
  <c r="N50" i="2"/>
  <c r="R50" i="2" s="1"/>
  <c r="N51" i="2"/>
  <c r="Q51" i="2" s="1"/>
  <c r="N52" i="2"/>
  <c r="R52" i="2" s="1"/>
  <c r="N53" i="2"/>
  <c r="R53" i="2" s="1"/>
  <c r="N54" i="2"/>
  <c r="R54" i="2" s="1"/>
  <c r="O8" i="2"/>
  <c r="P32" i="2"/>
  <c r="P24" i="2"/>
  <c r="P31" i="2"/>
  <c r="P21" i="2"/>
  <c r="P20" i="2"/>
  <c r="P26" i="2"/>
  <c r="P27" i="2"/>
  <c r="P23" i="2"/>
  <c r="P28" i="2"/>
  <c r="P30" i="2"/>
  <c r="P29" i="2"/>
  <c r="P22" i="2"/>
  <c r="P25" i="2"/>
  <c r="P19" i="2"/>
  <c r="P9" i="2"/>
  <c r="P14" i="2"/>
  <c r="P12" i="2"/>
  <c r="P11" i="2"/>
  <c r="P10" i="2"/>
  <c r="P8" i="2"/>
  <c r="P18" i="2"/>
  <c r="P13" i="2"/>
  <c r="P15" i="2"/>
  <c r="P16" i="2"/>
  <c r="P17" i="2"/>
  <c r="C3" i="4" l="1" a="1"/>
  <c r="C3" i="4" s="1"/>
  <c r="C4" i="4" s="1"/>
  <c r="R39" i="2"/>
  <c r="R47" i="2"/>
  <c r="R43" i="2"/>
  <c r="R51" i="2"/>
  <c r="R35" i="2"/>
  <c r="R32" i="2"/>
  <c r="Q54" i="2"/>
  <c r="Q50" i="2"/>
  <c r="Q46" i="2"/>
  <c r="Q42" i="2"/>
  <c r="Q38" i="2"/>
  <c r="Q34" i="2"/>
  <c r="Q53" i="2"/>
  <c r="Q49" i="2"/>
  <c r="Q45" i="2"/>
  <c r="Q41" i="2"/>
  <c r="Q37" i="2"/>
  <c r="Q33" i="2"/>
  <c r="Q52" i="2"/>
  <c r="Q48" i="2"/>
  <c r="Q44" i="2"/>
  <c r="Q40" i="2"/>
  <c r="Q36" i="2"/>
  <c r="Q32" i="2"/>
  <c r="O9" i="2"/>
  <c r="Q24" i="2"/>
  <c r="R24" i="2"/>
  <c r="R15" i="2"/>
  <c r="Q15" i="2"/>
  <c r="Q11" i="2"/>
  <c r="R11" i="2"/>
  <c r="Q31" i="2"/>
  <c r="R31" i="2"/>
  <c r="Q30" i="2"/>
  <c r="R30" i="2"/>
  <c r="R29" i="2"/>
  <c r="Q29" i="2"/>
  <c r="Q28" i="2"/>
  <c r="R28" i="2"/>
  <c r="Q9" i="2"/>
  <c r="R9" i="2"/>
  <c r="Q13" i="2"/>
  <c r="Q23" i="2"/>
  <c r="Q22" i="2"/>
  <c r="Q14" i="2"/>
  <c r="Q21" i="2"/>
  <c r="Q20" i="2"/>
  <c r="Q19" i="2"/>
  <c r="Q26" i="2"/>
  <c r="Q18" i="2"/>
  <c r="Q10" i="2"/>
  <c r="Q25" i="2"/>
  <c r="Q17" i="2"/>
  <c r="Q12" i="2"/>
  <c r="Q27" i="2"/>
  <c r="Q16" i="2"/>
  <c r="Q8" i="2"/>
  <c r="R13" i="2"/>
  <c r="R23" i="2"/>
  <c r="R22" i="2"/>
  <c r="R14" i="2"/>
  <c r="R21" i="2"/>
  <c r="R20" i="2"/>
  <c r="R19" i="2"/>
  <c r="R26" i="2"/>
  <c r="R18" i="2"/>
  <c r="R10" i="2"/>
  <c r="R25" i="2"/>
  <c r="R17" i="2"/>
  <c r="R12" i="2"/>
  <c r="R27" i="2"/>
  <c r="R16" i="2"/>
  <c r="R8" i="2"/>
  <c r="D3" i="4" l="1" a="1"/>
  <c r="D3" i="4" s="1"/>
  <c r="D4" i="4" s="1"/>
  <c r="O10" i="2"/>
  <c r="O11" i="2" s="1"/>
  <c r="O12" i="2" s="1"/>
  <c r="O13" i="2" s="1"/>
  <c r="O14" i="2" s="1"/>
  <c r="O15" i="2" s="1"/>
  <c r="O16" i="2" s="1"/>
  <c r="O17" i="2" s="1"/>
  <c r="O18" i="2" s="1"/>
  <c r="O19" i="2" s="1"/>
  <c r="O20" i="2" s="1"/>
  <c r="O21" i="2" s="1"/>
  <c r="O22" i="2" s="1"/>
  <c r="O23" i="2" s="1"/>
  <c r="O24" i="2" s="1"/>
  <c r="O25" i="2" s="1"/>
  <c r="O26" i="2" s="1"/>
  <c r="O27" i="2" s="1"/>
  <c r="O28" i="2" s="1"/>
  <c r="O29" i="2" s="1"/>
  <c r="O30" i="2" s="1"/>
  <c r="O31" i="2" s="1"/>
  <c r="O32" i="2" s="1"/>
  <c r="O33" i="2" s="1"/>
  <c r="O34" i="2" s="1"/>
  <c r="O35" i="2" s="1"/>
  <c r="O36" i="2" s="1"/>
  <c r="O37" i="2" s="1"/>
  <c r="O38" i="2" s="1"/>
  <c r="O39" i="2" s="1"/>
  <c r="O40" i="2" s="1"/>
  <c r="O41" i="2" s="1"/>
  <c r="O42" i="2" s="1"/>
  <c r="O43" i="2" s="1"/>
  <c r="O44" i="2" s="1"/>
  <c r="O45" i="2" s="1"/>
  <c r="O46" i="2" s="1"/>
  <c r="O47" i="2" s="1"/>
  <c r="O48" i="2" s="1"/>
  <c r="O49" i="2" s="1"/>
  <c r="O50" i="2" s="1"/>
  <c r="O51" i="2" s="1"/>
  <c r="O52" i="2" s="1"/>
  <c r="O53" i="2" s="1"/>
  <c r="O54" i="2" s="1"/>
  <c r="T8" i="2"/>
  <c r="T9" i="2" s="1"/>
  <c r="S8" i="2"/>
  <c r="S9" i="2" s="1"/>
  <c r="S10" i="2" l="1"/>
  <c r="S11" i="2" s="1"/>
  <c r="S12" i="2" s="1"/>
  <c r="S13" i="2" s="1"/>
  <c r="S14" i="2" s="1"/>
  <c r="S15" i="2" s="1"/>
  <c r="S16" i="2" s="1"/>
  <c r="S17" i="2" s="1"/>
  <c r="S18" i="2" s="1"/>
  <c r="S19" i="2" s="1"/>
  <c r="S20" i="2" s="1"/>
  <c r="S21" i="2" s="1"/>
  <c r="S22" i="2" s="1"/>
  <c r="S23" i="2" s="1"/>
  <c r="S24" i="2" s="1"/>
  <c r="S25" i="2" s="1"/>
  <c r="S26" i="2" s="1"/>
  <c r="S27" i="2" s="1"/>
  <c r="S28" i="2" s="1"/>
  <c r="S29" i="2" s="1"/>
  <c r="S30" i="2" s="1"/>
  <c r="S31" i="2" s="1"/>
  <c r="S32" i="2" s="1"/>
  <c r="S33" i="2" s="1"/>
  <c r="S34" i="2" s="1"/>
  <c r="S35" i="2" s="1"/>
  <c r="S36" i="2" s="1"/>
  <c r="S37" i="2" s="1"/>
  <c r="S38" i="2" s="1"/>
  <c r="S39" i="2" s="1"/>
  <c r="S40" i="2" s="1"/>
  <c r="S41" i="2" s="1"/>
  <c r="S42" i="2" s="1"/>
  <c r="S43" i="2" s="1"/>
  <c r="S44" i="2" s="1"/>
  <c r="S45" i="2" s="1"/>
  <c r="S46" i="2" s="1"/>
  <c r="S47" i="2" s="1"/>
  <c r="S48" i="2" s="1"/>
  <c r="S49" i="2" s="1"/>
  <c r="S50" i="2" s="1"/>
  <c r="S51" i="2" s="1"/>
  <c r="S52" i="2" s="1"/>
  <c r="S53" i="2" s="1"/>
  <c r="S54" i="2" s="1"/>
  <c r="T10" i="2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E3" i="4" a="1"/>
  <c r="E3" i="4" s="1"/>
  <c r="E4" i="4" s="1"/>
  <c r="F3" i="4" l="1" a="1"/>
  <c r="F3" i="4" s="1"/>
  <c r="Z12" i="2"/>
  <c r="Z8" i="2"/>
  <c r="G3" i="4" l="1" a="1"/>
  <c r="G3" i="4" s="1"/>
  <c r="F4" i="4"/>
  <c r="H3" i="4" l="1" a="1"/>
  <c r="H3" i="4" s="1"/>
  <c r="G4" i="4"/>
  <c r="I3" i="4" l="1" a="1"/>
  <c r="I3" i="4" s="1"/>
  <c r="H4" i="4"/>
  <c r="J3" i="4" l="1" a="1"/>
  <c r="J3" i="4" s="1"/>
  <c r="I4" i="4"/>
  <c r="E48" i="4"/>
  <c r="E15" i="4"/>
  <c r="E31" i="4"/>
  <c r="E113" i="4"/>
  <c r="E486" i="4"/>
  <c r="E349" i="4"/>
  <c r="E208" i="4"/>
  <c r="E73" i="4"/>
  <c r="E123" i="4"/>
  <c r="E139" i="4"/>
  <c r="E155" i="4"/>
  <c r="E93" i="4"/>
  <c r="E120" i="4"/>
  <c r="E125" i="4"/>
  <c r="E141" i="4"/>
  <c r="E157" i="4"/>
  <c r="E178" i="4"/>
  <c r="E81" i="4"/>
  <c r="E84" i="4"/>
  <c r="E255" i="4"/>
  <c r="E196" i="4"/>
  <c r="E122" i="4"/>
  <c r="E217" i="4"/>
  <c r="E233" i="4"/>
  <c r="D146" i="4"/>
  <c r="D167" i="4"/>
  <c r="D139" i="4"/>
  <c r="D155" i="4"/>
  <c r="D239" i="4"/>
  <c r="D186" i="4"/>
  <c r="D127" i="4"/>
  <c r="D185" i="4"/>
  <c r="E472" i="4"/>
  <c r="E507" i="4"/>
  <c r="E242" i="4"/>
  <c r="E26" i="4"/>
  <c r="E50" i="4"/>
  <c r="E55" i="4"/>
  <c r="E90" i="4"/>
  <c r="E91" i="4"/>
  <c r="E488" i="4"/>
  <c r="E114" i="4"/>
  <c r="E70" i="4"/>
  <c r="E159" i="4"/>
  <c r="D85" i="4"/>
  <c r="D148" i="4"/>
  <c r="D143" i="4"/>
  <c r="D102" i="4"/>
  <c r="D339" i="4"/>
  <c r="D114" i="4"/>
  <c r="D116" i="4"/>
  <c r="C121" i="4"/>
  <c r="C227" i="4"/>
  <c r="C93" i="4"/>
  <c r="E288" i="4"/>
  <c r="E197" i="4"/>
  <c r="E247" i="4"/>
  <c r="E187" i="4"/>
  <c r="E67" i="4"/>
  <c r="E99" i="4"/>
  <c r="E454" i="4"/>
  <c r="E381" i="4"/>
  <c r="E102" i="4"/>
  <c r="E180" i="4"/>
  <c r="E485" i="4"/>
  <c r="E333" i="4"/>
  <c r="E82" i="4"/>
  <c r="E479" i="4"/>
  <c r="E400" i="4"/>
  <c r="E432" i="4"/>
  <c r="E21" i="4"/>
  <c r="D26" i="4"/>
  <c r="E291" i="4"/>
  <c r="E470" i="4"/>
  <c r="E435" i="4"/>
  <c r="E436" i="4"/>
  <c r="D51" i="4"/>
  <c r="D99" i="4"/>
  <c r="D53" i="4"/>
  <c r="E285" i="4"/>
  <c r="E459" i="4"/>
  <c r="E311" i="4"/>
  <c r="E287" i="4"/>
  <c r="E35" i="4"/>
  <c r="E86" i="4"/>
  <c r="D315" i="4"/>
  <c r="D503" i="4"/>
  <c r="D210" i="4"/>
  <c r="D311" i="4"/>
  <c r="C436" i="4"/>
  <c r="E167" i="4"/>
  <c r="E110" i="4"/>
  <c r="E162" i="4"/>
  <c r="E293" i="4"/>
  <c r="E442" i="4"/>
  <c r="E236" i="4"/>
  <c r="E350" i="4"/>
  <c r="E246" i="4"/>
  <c r="E282" i="4"/>
  <c r="D180" i="4"/>
  <c r="D205" i="4"/>
  <c r="D296" i="4"/>
  <c r="D241" i="4"/>
  <c r="D266" i="4"/>
  <c r="D498" i="4"/>
  <c r="C109" i="4"/>
  <c r="E61" i="4"/>
  <c r="E199" i="4"/>
  <c r="E290" i="4"/>
  <c r="E354" i="4"/>
  <c r="E448" i="4"/>
  <c r="E357" i="4"/>
  <c r="E378" i="4"/>
  <c r="D379" i="4"/>
  <c r="D337" i="4"/>
  <c r="D440" i="4"/>
  <c r="D410" i="4"/>
  <c r="D507" i="4"/>
  <c r="D235" i="4"/>
  <c r="C420" i="4"/>
  <c r="C428" i="4"/>
  <c r="D34" i="4"/>
  <c r="C77" i="4"/>
  <c r="C277" i="4"/>
  <c r="C153" i="4"/>
  <c r="E228" i="4"/>
  <c r="E281" i="4"/>
  <c r="E305" i="4"/>
  <c r="E283" i="4"/>
  <c r="E303" i="4"/>
  <c r="E176" i="4"/>
  <c r="E65" i="4"/>
  <c r="E284" i="4"/>
  <c r="E399" i="4"/>
  <c r="E370" i="4"/>
  <c r="E331" i="4"/>
  <c r="E347" i="4"/>
  <c r="E363" i="4"/>
  <c r="E379" i="4"/>
  <c r="E320" i="4"/>
  <c r="E401" i="4"/>
  <c r="E417" i="4"/>
  <c r="E433" i="4"/>
  <c r="E156" i="4"/>
  <c r="E42" i="4"/>
  <c r="E505" i="4"/>
  <c r="E150" i="4"/>
  <c r="E212" i="4"/>
  <c r="E163" i="4"/>
  <c r="E205" i="4"/>
  <c r="E249" i="4"/>
  <c r="D426" i="4"/>
  <c r="D462" i="4"/>
  <c r="D399" i="4"/>
  <c r="D403" i="4"/>
  <c r="D505" i="4"/>
  <c r="D477" i="4"/>
  <c r="D471" i="4"/>
  <c r="D511" i="4"/>
  <c r="E491" i="4"/>
  <c r="E360" i="4"/>
  <c r="E117" i="4"/>
  <c r="E39" i="4"/>
  <c r="E12" i="4"/>
  <c r="E16" i="4"/>
  <c r="E75" i="4"/>
  <c r="E38" i="4"/>
  <c r="E489" i="4"/>
  <c r="E69" i="4"/>
  <c r="E80" i="4"/>
  <c r="D84" i="4"/>
  <c r="D144" i="4"/>
  <c r="D181" i="4"/>
  <c r="D145" i="4"/>
  <c r="D73" i="4"/>
  <c r="D132" i="4"/>
  <c r="D112" i="4"/>
  <c r="D437" i="4"/>
  <c r="C350" i="4"/>
  <c r="C72" i="4"/>
  <c r="E58" i="4"/>
  <c r="E25" i="4"/>
  <c r="E6" i="4"/>
  <c r="E78" i="4"/>
  <c r="E422" i="4"/>
  <c r="E259" i="4"/>
  <c r="E97" i="4"/>
  <c r="E53" i="4"/>
  <c r="E207" i="4"/>
  <c r="E164" i="4"/>
  <c r="E466" i="4"/>
  <c r="E501" i="4"/>
  <c r="E192" i="4"/>
  <c r="E289" i="4"/>
  <c r="E386" i="4"/>
  <c r="E416" i="4"/>
  <c r="E452" i="4"/>
  <c r="E37" i="4"/>
  <c r="E356" i="4"/>
  <c r="E46" i="4"/>
  <c r="E403" i="4"/>
  <c r="E404" i="4"/>
  <c r="D27" i="4"/>
  <c r="D55" i="4"/>
  <c r="D149" i="4"/>
  <c r="D79" i="4"/>
  <c r="E268" i="4"/>
  <c r="E393" i="4"/>
  <c r="E296" i="4"/>
  <c r="E314" i="4"/>
  <c r="E307" i="4"/>
  <c r="E143" i="4"/>
  <c r="D344" i="4"/>
  <c r="D345" i="4"/>
  <c r="D285" i="4"/>
  <c r="C231" i="4"/>
  <c r="C348" i="4"/>
  <c r="E145" i="4"/>
  <c r="E51" i="4"/>
  <c r="E438" i="4"/>
  <c r="E106" i="4"/>
  <c r="E474" i="4"/>
  <c r="E188" i="4"/>
  <c r="E343" i="4"/>
  <c r="E278" i="4"/>
  <c r="E300" i="4"/>
  <c r="D216" i="4"/>
  <c r="D209" i="4"/>
  <c r="D228" i="4"/>
  <c r="D277" i="4"/>
  <c r="D251" i="4"/>
  <c r="C32" i="4"/>
  <c r="C204" i="4"/>
  <c r="E183" i="4"/>
  <c r="E83" i="4"/>
  <c r="E447" i="4"/>
  <c r="E225" i="4"/>
  <c r="E480" i="4"/>
  <c r="E362" i="4"/>
  <c r="E319" i="4"/>
  <c r="D340" i="4"/>
  <c r="D341" i="4"/>
  <c r="D412" i="4"/>
  <c r="D446" i="4"/>
  <c r="D392" i="4"/>
  <c r="C324" i="4"/>
  <c r="C85" i="4"/>
  <c r="C486" i="4"/>
  <c r="D502" i="4"/>
  <c r="C49" i="4"/>
  <c r="D80" i="4"/>
  <c r="D74" i="4"/>
  <c r="E260" i="4"/>
  <c r="E234" i="4"/>
  <c r="E140" i="4"/>
  <c r="E492" i="4"/>
  <c r="E218" i="4"/>
  <c r="E211" i="4"/>
  <c r="E306" i="4"/>
  <c r="E353" i="4"/>
  <c r="D131" i="4"/>
  <c r="D342" i="4"/>
  <c r="D119" i="4"/>
  <c r="D265" i="4"/>
  <c r="C316" i="4"/>
  <c r="E147" i="4"/>
  <c r="E57" i="4"/>
  <c r="E428" i="4"/>
  <c r="E273" i="4"/>
  <c r="E275" i="4"/>
  <c r="E475" i="4"/>
  <c r="E512" i="4"/>
  <c r="D297" i="4"/>
  <c r="D506" i="4"/>
  <c r="D321" i="4"/>
  <c r="C300" i="4"/>
  <c r="E243" i="4"/>
  <c r="E463" i="4"/>
  <c r="E391" i="4"/>
  <c r="D488" i="4"/>
  <c r="D72" i="4"/>
  <c r="D9" i="4"/>
  <c r="C187" i="4"/>
  <c r="D234" i="4"/>
  <c r="D291" i="4"/>
  <c r="E467" i="4"/>
  <c r="D259" i="4"/>
  <c r="D356" i="4"/>
  <c r="D91" i="4"/>
  <c r="C390" i="4"/>
  <c r="D293" i="4"/>
  <c r="D418" i="4"/>
  <c r="D376" i="4"/>
  <c r="C263" i="4"/>
  <c r="C196" i="4"/>
  <c r="C380" i="4"/>
  <c r="C100" i="4"/>
  <c r="D52" i="4"/>
  <c r="D484" i="4"/>
  <c r="C449" i="4"/>
  <c r="C299" i="4"/>
  <c r="C294" i="4"/>
  <c r="C21" i="4"/>
  <c r="C117" i="4"/>
  <c r="C116" i="4"/>
  <c r="E251" i="4"/>
  <c r="E325" i="4"/>
  <c r="D355" i="4"/>
  <c r="D352" i="4"/>
  <c r="D177" i="4"/>
  <c r="C484" i="4"/>
  <c r="C374" i="4"/>
  <c r="C427" i="4"/>
  <c r="D158" i="4"/>
  <c r="C280" i="4"/>
  <c r="C214" i="4"/>
  <c r="C387" i="4"/>
  <c r="D260" i="4"/>
  <c r="E134" i="4"/>
  <c r="E220" i="4"/>
  <c r="E276" i="4"/>
  <c r="E265" i="4"/>
  <c r="E469" i="4"/>
  <c r="E387" i="4"/>
  <c r="D190" i="4"/>
  <c r="D377" i="4"/>
  <c r="E252" i="4"/>
  <c r="E271" i="4"/>
  <c r="E504" i="4"/>
  <c r="D351" i="4"/>
  <c r="D448" i="4"/>
  <c r="C74" i="4"/>
  <c r="E437" i="4"/>
  <c r="E269" i="4"/>
  <c r="E172" i="4"/>
  <c r="E262" i="4"/>
  <c r="D423" i="4"/>
  <c r="D43" i="4"/>
  <c r="D449" i="4"/>
  <c r="C202" i="4"/>
  <c r="E434" i="4"/>
  <c r="E324" i="4"/>
  <c r="E96" i="4"/>
  <c r="D140" i="4"/>
  <c r="D217" i="4"/>
  <c r="D208" i="4"/>
  <c r="C33" i="4"/>
  <c r="D417" i="4"/>
  <c r="D427" i="4"/>
  <c r="E244" i="4"/>
  <c r="E101" i="4"/>
  <c r="E130" i="4"/>
  <c r="E238" i="4"/>
  <c r="D229" i="4"/>
  <c r="D450" i="4"/>
  <c r="C253" i="4"/>
  <c r="E334" i="4"/>
  <c r="E460" i="4"/>
  <c r="E498" i="4"/>
  <c r="D294" i="4"/>
  <c r="D255" i="4"/>
  <c r="E161" i="4"/>
  <c r="E471" i="4"/>
  <c r="D10" i="4"/>
  <c r="C319" i="4"/>
  <c r="D316" i="4"/>
  <c r="D299" i="4"/>
  <c r="D70" i="4"/>
  <c r="C361" i="4"/>
  <c r="D109" i="4"/>
  <c r="C307" i="4"/>
  <c r="C321" i="4"/>
  <c r="C151" i="4"/>
  <c r="C242" i="4"/>
  <c r="C115" i="4"/>
  <c r="D290" i="4"/>
  <c r="E341" i="4"/>
  <c r="D317" i="4"/>
  <c r="C469" i="4"/>
  <c r="D29" i="4"/>
  <c r="C440" i="4"/>
  <c r="E115" i="4"/>
  <c r="E258" i="4"/>
  <c r="E175" i="4"/>
  <c r="E138" i="4"/>
  <c r="E19" i="4"/>
  <c r="E346" i="4"/>
  <c r="D214" i="4"/>
  <c r="D170" i="4"/>
  <c r="D78" i="4"/>
  <c r="C182" i="4"/>
  <c r="C431" i="4"/>
  <c r="E79" i="4"/>
  <c r="E361" i="4"/>
  <c r="E313" i="4"/>
  <c r="E133" i="4"/>
  <c r="E321" i="4"/>
  <c r="E272" i="4"/>
  <c r="E54" i="4"/>
  <c r="D366" i="4"/>
  <c r="D363" i="4"/>
  <c r="D207" i="4"/>
  <c r="E377" i="4"/>
  <c r="E72" i="4"/>
  <c r="E277" i="4"/>
  <c r="E487" i="4"/>
  <c r="D465" i="4"/>
  <c r="D11" i="4"/>
  <c r="D499" i="4"/>
  <c r="C131" i="4"/>
  <c r="C329" i="4"/>
  <c r="C493" i="4"/>
  <c r="E468" i="4"/>
  <c r="D303" i="4"/>
  <c r="D236" i="4"/>
  <c r="C475" i="4"/>
  <c r="C483" i="4"/>
  <c r="C50" i="4"/>
  <c r="D391" i="4"/>
  <c r="D332" i="4"/>
  <c r="C69" i="4"/>
  <c r="C106" i="4"/>
  <c r="C126" i="4"/>
  <c r="C438" i="4"/>
  <c r="D65" i="4"/>
  <c r="C459" i="4"/>
  <c r="C51" i="4"/>
  <c r="C320" i="4"/>
  <c r="C323" i="4"/>
  <c r="C139" i="4"/>
  <c r="C226" i="4"/>
  <c r="E279" i="4"/>
  <c r="E223" i="4"/>
  <c r="D326" i="4"/>
  <c r="D439" i="4"/>
  <c r="D385" i="4"/>
  <c r="C455" i="4"/>
  <c r="D429" i="4"/>
  <c r="C308" i="4"/>
  <c r="D154" i="4"/>
  <c r="C22" i="4"/>
  <c r="C159" i="4"/>
  <c r="C246" i="4"/>
  <c r="C36" i="4"/>
  <c r="C425" i="4"/>
  <c r="E210" i="4"/>
  <c r="E365" i="4"/>
  <c r="E229" i="4"/>
  <c r="E181" i="4"/>
  <c r="E214" i="4"/>
  <c r="E455" i="4"/>
  <c r="D248" i="4"/>
  <c r="D306" i="4"/>
  <c r="E508" i="4"/>
  <c r="E373" i="4"/>
  <c r="E87" i="4"/>
  <c r="D475" i="4"/>
  <c r="D375" i="4"/>
  <c r="E402" i="4"/>
  <c r="E203" i="4"/>
  <c r="E458" i="4"/>
  <c r="E511" i="4"/>
  <c r="E286" i="4"/>
  <c r="D400" i="4"/>
  <c r="D472" i="4"/>
  <c r="D390" i="4"/>
  <c r="E411" i="4"/>
  <c r="E185" i="4"/>
  <c r="E464" i="4"/>
  <c r="E111" i="4"/>
  <c r="D141" i="4"/>
  <c r="D103" i="4"/>
  <c r="C39" i="4"/>
  <c r="C375" i="4"/>
  <c r="C144" i="4"/>
  <c r="D136" i="4"/>
  <c r="E209" i="4"/>
  <c r="E376" i="4"/>
  <c r="E216" i="4"/>
  <c r="E385" i="4"/>
  <c r="D314" i="4"/>
  <c r="D269" i="4"/>
  <c r="E355" i="4"/>
  <c r="E112" i="4"/>
  <c r="E297" i="4"/>
  <c r="E33" i="4"/>
  <c r="D478" i="4"/>
  <c r="C437" i="4"/>
  <c r="E359" i="4"/>
  <c r="D397" i="4"/>
  <c r="D494" i="4"/>
  <c r="C134" i="4"/>
  <c r="E499" i="4"/>
  <c r="D280" i="4"/>
  <c r="C341" i="4"/>
  <c r="C64" i="4"/>
  <c r="C185" i="4"/>
  <c r="C218" i="4"/>
  <c r="D318" i="4"/>
  <c r="C400" i="4"/>
  <c r="C173" i="4"/>
  <c r="C110" i="4"/>
  <c r="E295" i="4"/>
  <c r="D359" i="4"/>
  <c r="C392" i="4"/>
  <c r="C259" i="4"/>
  <c r="D357" i="4"/>
  <c r="C170" i="4"/>
  <c r="C152" i="4"/>
  <c r="E329" i="4"/>
  <c r="E397" i="4"/>
  <c r="D425" i="4"/>
  <c r="D101" i="4"/>
  <c r="D87" i="4"/>
  <c r="C251" i="4"/>
  <c r="E440" i="4"/>
  <c r="E62" i="4"/>
  <c r="E174" i="4"/>
  <c r="D123" i="4"/>
  <c r="D275" i="4"/>
  <c r="D270" i="4"/>
  <c r="C412" i="4"/>
  <c r="D86" i="4"/>
  <c r="D172" i="4"/>
  <c r="E374" i="4"/>
  <c r="E327" i="4"/>
  <c r="D402" i="4"/>
  <c r="D292" i="4"/>
  <c r="E126" i="4"/>
  <c r="E27" i="4"/>
  <c r="D71" i="4"/>
  <c r="C24" i="4"/>
  <c r="C488" i="4"/>
  <c r="D175" i="4"/>
  <c r="C167" i="4"/>
  <c r="C73" i="4"/>
  <c r="D309" i="4"/>
  <c r="C499" i="4"/>
  <c r="C222" i="4"/>
  <c r="C326" i="4"/>
  <c r="C164" i="4"/>
  <c r="C11" i="4"/>
  <c r="E142" i="4"/>
  <c r="D165" i="4"/>
  <c r="D247" i="4"/>
  <c r="D48" i="4"/>
  <c r="D92" i="4"/>
  <c r="C165" i="4"/>
  <c r="C381" i="4"/>
  <c r="C235" i="4"/>
  <c r="C330" i="4"/>
  <c r="C84" i="4"/>
  <c r="C385" i="4"/>
  <c r="C241" i="4"/>
  <c r="C452" i="4"/>
  <c r="C154" i="4"/>
  <c r="F395" i="4"/>
  <c r="E179" i="4"/>
  <c r="E20" i="4"/>
  <c r="D302" i="4"/>
  <c r="C178" i="4"/>
  <c r="D443" i="4"/>
  <c r="D169" i="4"/>
  <c r="C47" i="4"/>
  <c r="C339" i="4"/>
  <c r="C217" i="4"/>
  <c r="D63" i="4"/>
  <c r="D151" i="4"/>
  <c r="C399" i="4"/>
  <c r="C290" i="4"/>
  <c r="C190" i="4"/>
  <c r="C195" i="4"/>
  <c r="C368" i="4"/>
  <c r="E226" i="4"/>
  <c r="E426" i="4"/>
  <c r="E317" i="4"/>
  <c r="D75" i="4"/>
  <c r="D383" i="4"/>
  <c r="C191" i="4"/>
  <c r="E375" i="4"/>
  <c r="E71" i="4"/>
  <c r="E476" i="4"/>
  <c r="D211" i="4"/>
  <c r="C239" i="4"/>
  <c r="E224" i="4"/>
  <c r="D257" i="4"/>
  <c r="D304" i="4"/>
  <c r="D184" i="4"/>
  <c r="E451" i="4"/>
  <c r="D156" i="4"/>
  <c r="C315" i="4"/>
  <c r="D456" i="4"/>
  <c r="C7" i="4"/>
  <c r="C463" i="4"/>
  <c r="D206" i="4"/>
  <c r="C205" i="4"/>
  <c r="C63" i="4"/>
  <c r="C12" i="4"/>
  <c r="E7" i="4"/>
  <c r="D89" i="4"/>
  <c r="D173" i="4"/>
  <c r="C311" i="4"/>
  <c r="D38" i="4"/>
  <c r="C66" i="4"/>
  <c r="D12" i="4"/>
  <c r="E410" i="4"/>
  <c r="D401" i="4"/>
  <c r="C473" i="4"/>
  <c r="E274" i="4"/>
  <c r="D46" i="4"/>
  <c r="E338" i="4"/>
  <c r="D256" i="4"/>
  <c r="D336" i="4"/>
  <c r="C489" i="4"/>
  <c r="D467" i="4"/>
  <c r="C510" i="4"/>
  <c r="C496" i="4"/>
  <c r="E30" i="4"/>
  <c r="D135" i="4"/>
  <c r="D220" i="4"/>
  <c r="D428" i="4"/>
  <c r="E413" i="4"/>
  <c r="D367" i="4"/>
  <c r="C501" i="4"/>
  <c r="E292" i="4"/>
  <c r="D395" i="4"/>
  <c r="D199" i="4"/>
  <c r="D389" i="4"/>
  <c r="E315" i="4"/>
  <c r="D406" i="4"/>
  <c r="E29" i="4"/>
  <c r="D128" i="4"/>
  <c r="E76" i="4"/>
  <c r="C28" i="4"/>
  <c r="D468" i="4"/>
  <c r="C504" i="4"/>
  <c r="C497" i="4"/>
  <c r="E170" i="4"/>
  <c r="D283" i="4"/>
  <c r="D323" i="4"/>
  <c r="D187" i="4"/>
  <c r="C224" i="4"/>
  <c r="C233" i="4"/>
  <c r="C276" i="4"/>
  <c r="F389" i="4"/>
  <c r="E395" i="4"/>
  <c r="D416" i="4"/>
  <c r="D431" i="4"/>
  <c r="C168" i="4"/>
  <c r="D409" i="4"/>
  <c r="C260" i="4"/>
  <c r="C101" i="4"/>
  <c r="C481" i="4"/>
  <c r="F245" i="4"/>
  <c r="F229" i="4"/>
  <c r="F178" i="4"/>
  <c r="F106" i="4"/>
  <c r="F41" i="4"/>
  <c r="F448" i="4"/>
  <c r="F31" i="4"/>
  <c r="F384" i="4"/>
  <c r="F262" i="4"/>
  <c r="F233" i="4"/>
  <c r="F282" i="4"/>
  <c r="F291" i="4"/>
  <c r="F284" i="4"/>
  <c r="F183" i="4"/>
  <c r="F214" i="4"/>
  <c r="F198" i="4"/>
  <c r="D424" i="4"/>
  <c r="E328" i="4"/>
  <c r="E204" i="4"/>
  <c r="D382" i="4"/>
  <c r="D433" i="4"/>
  <c r="C351" i="4"/>
  <c r="D117" i="4"/>
  <c r="C386" i="4"/>
  <c r="D320" i="4"/>
  <c r="E457" i="4"/>
  <c r="D512" i="4"/>
  <c r="E358" i="4"/>
  <c r="E213" i="4"/>
  <c r="D451" i="4"/>
  <c r="D56" i="4"/>
  <c r="C479" i="4"/>
  <c r="D262" i="4"/>
  <c r="C162" i="4"/>
  <c r="C179" i="4"/>
  <c r="D129" i="4"/>
  <c r="D310" i="4"/>
  <c r="C494" i="4"/>
  <c r="C113" i="4"/>
  <c r="C450" i="4"/>
  <c r="F328" i="4"/>
  <c r="F181" i="4"/>
  <c r="F25" i="4"/>
  <c r="F36" i="4"/>
  <c r="F471" i="4"/>
  <c r="F454" i="4"/>
  <c r="E95" i="4"/>
  <c r="D496" i="4"/>
  <c r="E502" i="4"/>
  <c r="E266" i="4"/>
  <c r="E419" i="4"/>
  <c r="D349" i="4"/>
  <c r="E312" i="4"/>
  <c r="D348" i="4"/>
  <c r="C94" i="4"/>
  <c r="E415" i="4"/>
  <c r="E219" i="4"/>
  <c r="D8" i="4"/>
  <c r="C15" i="4"/>
  <c r="E412" i="4"/>
  <c r="D137" i="4"/>
  <c r="D231" i="4"/>
  <c r="C192" i="4"/>
  <c r="E280" i="4"/>
  <c r="E191" i="4"/>
  <c r="D222" i="4"/>
  <c r="C349" i="4"/>
  <c r="E409" i="4"/>
  <c r="D370" i="4"/>
  <c r="E239" i="4"/>
  <c r="D40" i="4"/>
  <c r="D365" i="4"/>
  <c r="C83" i="4"/>
  <c r="D469" i="4"/>
  <c r="D30" i="4"/>
  <c r="C14" i="4"/>
  <c r="E298" i="4"/>
  <c r="D358" i="4"/>
  <c r="D434" i="4"/>
  <c r="D244" i="4"/>
  <c r="E429" i="4"/>
  <c r="D39" i="4"/>
  <c r="E9" i="4"/>
  <c r="E116" i="4"/>
  <c r="D54" i="4"/>
  <c r="D369" i="4"/>
  <c r="C25" i="4"/>
  <c r="E335" i="4"/>
  <c r="D504" i="4"/>
  <c r="E124" i="4"/>
  <c r="D125" i="4"/>
  <c r="E89" i="4"/>
  <c r="C264" i="4"/>
  <c r="C87" i="4"/>
  <c r="E339" i="4"/>
  <c r="E398" i="4"/>
  <c r="D6" i="4"/>
  <c r="D36" i="4"/>
  <c r="D436" i="4"/>
  <c r="E10" i="4"/>
  <c r="E263" i="4"/>
  <c r="E148" i="4"/>
  <c r="E206" i="4"/>
  <c r="D111" i="4"/>
  <c r="D194" i="4"/>
  <c r="C295" i="4"/>
  <c r="C232" i="4"/>
  <c r="C312" i="4"/>
  <c r="D182" i="4"/>
  <c r="E352" i="4"/>
  <c r="E146" i="4"/>
  <c r="D474" i="4"/>
  <c r="E405" i="4"/>
  <c r="E332" i="4"/>
  <c r="D49" i="4"/>
  <c r="D501" i="4"/>
  <c r="C414" i="4"/>
  <c r="E152" i="4"/>
  <c r="D200" i="4"/>
  <c r="C17" i="4"/>
  <c r="D107" i="4"/>
  <c r="C487" i="4"/>
  <c r="C498" i="4"/>
  <c r="D481" i="4"/>
  <c r="C477" i="4"/>
  <c r="C99" i="4"/>
  <c r="C208" i="4"/>
  <c r="E85" i="4"/>
  <c r="D313" i="4"/>
  <c r="C464" i="4"/>
  <c r="C278" i="4"/>
  <c r="D405" i="4"/>
  <c r="C8" i="4"/>
  <c r="C301" i="4"/>
  <c r="C112" i="4"/>
  <c r="C357" i="4"/>
  <c r="C288" i="4"/>
  <c r="D480" i="4"/>
  <c r="C365" i="4"/>
  <c r="C194" i="4"/>
  <c r="C335" i="4"/>
  <c r="F212" i="4"/>
  <c r="D215" i="4"/>
  <c r="E348" i="4"/>
  <c r="C237" i="4"/>
  <c r="E66" i="4"/>
  <c r="C426" i="4"/>
  <c r="C141" i="4"/>
  <c r="D157" i="4"/>
  <c r="C342" i="4"/>
  <c r="E506" i="4"/>
  <c r="C59" i="4"/>
  <c r="C150" i="4"/>
  <c r="C482" i="4"/>
  <c r="C346" i="4"/>
  <c r="D82" i="4"/>
  <c r="C184" i="4"/>
  <c r="F195" i="4"/>
  <c r="E473" i="4"/>
  <c r="E439" i="4"/>
  <c r="E383" i="4"/>
  <c r="D15" i="4"/>
  <c r="C402" i="4"/>
  <c r="E427" i="4"/>
  <c r="E128" i="4"/>
  <c r="E74" i="4"/>
  <c r="D44" i="4"/>
  <c r="D121" i="4"/>
  <c r="E63" i="4"/>
  <c r="E200" i="4"/>
  <c r="D331" i="4"/>
  <c r="C18" i="4"/>
  <c r="C81" i="4"/>
  <c r="D489" i="4"/>
  <c r="D77" i="4"/>
  <c r="D289" i="4"/>
  <c r="D250" i="4"/>
  <c r="C403" i="4"/>
  <c r="C495" i="4"/>
  <c r="D454" i="4"/>
  <c r="C43" i="4"/>
  <c r="C422" i="4"/>
  <c r="C88" i="4"/>
  <c r="E60" i="4"/>
  <c r="D152" i="4"/>
  <c r="C451" i="4"/>
  <c r="D452" i="4"/>
  <c r="C379" i="4"/>
  <c r="C62" i="4"/>
  <c r="E323" i="4"/>
  <c r="E131" i="4"/>
  <c r="D308" i="4"/>
  <c r="E77" i="4"/>
  <c r="E135" i="4"/>
  <c r="C54" i="4"/>
  <c r="E264" i="4"/>
  <c r="C270" i="4"/>
  <c r="D113" i="4"/>
  <c r="C401" i="4"/>
  <c r="C155" i="4"/>
  <c r="C376" i="4"/>
  <c r="C225" i="4"/>
  <c r="D95" i="4"/>
  <c r="D415" i="4"/>
  <c r="C137" i="4"/>
  <c r="E345" i="4"/>
  <c r="D278" i="4"/>
  <c r="D354" i="4"/>
  <c r="E149" i="4"/>
  <c r="E465" i="4"/>
  <c r="D18" i="4"/>
  <c r="C158" i="4"/>
  <c r="D115" i="4"/>
  <c r="E144" i="4"/>
  <c r="C446" i="4"/>
  <c r="D16" i="4"/>
  <c r="C37" i="4"/>
  <c r="D258" i="4"/>
  <c r="C130" i="4"/>
  <c r="C283" i="4"/>
  <c r="C281" i="4"/>
  <c r="C383" i="4"/>
  <c r="D201" i="4"/>
  <c r="D176" i="4"/>
  <c r="C302" i="4"/>
  <c r="C129" i="4"/>
  <c r="D274" i="4"/>
  <c r="C60" i="4"/>
  <c r="C310" i="4"/>
  <c r="D133" i="4"/>
  <c r="D414" i="4"/>
  <c r="D20" i="4"/>
  <c r="C34" i="4"/>
  <c r="C448" i="4"/>
  <c r="C468" i="4"/>
  <c r="C471" i="4"/>
  <c r="C40" i="4"/>
  <c r="F507" i="4"/>
  <c r="F491" i="4"/>
  <c r="F433" i="4"/>
  <c r="F377" i="4"/>
  <c r="F305" i="4"/>
  <c r="F227" i="4"/>
  <c r="F287" i="4"/>
  <c r="F176" i="4"/>
  <c r="F82" i="4"/>
  <c r="F53" i="4"/>
  <c r="F307" i="4"/>
  <c r="F218" i="4"/>
  <c r="F65" i="4"/>
  <c r="F407" i="4"/>
  <c r="F469" i="4"/>
  <c r="F453" i="4"/>
  <c r="E509" i="4"/>
  <c r="C470" i="4"/>
  <c r="D41" i="4"/>
  <c r="D378" i="4"/>
  <c r="D58" i="4"/>
  <c r="C67" i="4"/>
  <c r="D25" i="4"/>
  <c r="D33" i="4"/>
  <c r="E380" i="4"/>
  <c r="C146" i="4"/>
  <c r="D490" i="4"/>
  <c r="D138" i="4"/>
  <c r="D333" i="4"/>
  <c r="D62" i="4"/>
  <c r="D334" i="4"/>
  <c r="C291" i="4"/>
  <c r="D212" i="4"/>
  <c r="D312" i="4"/>
  <c r="C441" i="4"/>
  <c r="C415" i="4"/>
  <c r="C161" i="4"/>
  <c r="D142" i="4"/>
  <c r="D464" i="4"/>
  <c r="C76" i="4"/>
  <c r="F344" i="4"/>
  <c r="F260" i="4"/>
  <c r="F40" i="4"/>
  <c r="F222" i="4"/>
  <c r="F350" i="4"/>
  <c r="F457" i="4"/>
  <c r="F296" i="4"/>
  <c r="E369" i="4"/>
  <c r="E194" i="4"/>
  <c r="E189" i="4"/>
  <c r="E372" i="4"/>
  <c r="D295" i="4"/>
  <c r="E160" i="4"/>
  <c r="E52" i="4"/>
  <c r="D108" i="4"/>
  <c r="E308" i="4"/>
  <c r="E103" i="4"/>
  <c r="D459" i="4"/>
  <c r="D261" i="4"/>
  <c r="E322" i="4"/>
  <c r="E98" i="4"/>
  <c r="D130" i="4"/>
  <c r="C169" i="4"/>
  <c r="D453" i="4"/>
  <c r="E389" i="4"/>
  <c r="E390" i="4"/>
  <c r="D394" i="4"/>
  <c r="E241" i="4"/>
  <c r="E450" i="4"/>
  <c r="C322" i="4"/>
  <c r="E503" i="4"/>
  <c r="C394" i="4"/>
  <c r="D384" i="4"/>
  <c r="C404" i="4"/>
  <c r="C136" i="4"/>
  <c r="C503" i="4"/>
  <c r="C65" i="4"/>
  <c r="D362" i="4"/>
  <c r="D325" i="4"/>
  <c r="C406" i="4"/>
  <c r="E256" i="4"/>
  <c r="D461" i="4"/>
  <c r="D492" i="4"/>
  <c r="E425" i="4"/>
  <c r="E190" i="4"/>
  <c r="D213" i="4"/>
  <c r="C92" i="4"/>
  <c r="C198" i="4"/>
  <c r="E121" i="4"/>
  <c r="C417" i="4"/>
  <c r="D47" i="4"/>
  <c r="D360" i="4"/>
  <c r="D230" i="4"/>
  <c r="D160" i="4"/>
  <c r="C221" i="4"/>
  <c r="C474" i="4"/>
  <c r="C491" i="4"/>
  <c r="D233" i="4"/>
  <c r="C258" i="4"/>
  <c r="C147" i="4"/>
  <c r="C465" i="4"/>
  <c r="C97" i="4"/>
  <c r="C370" i="4"/>
  <c r="C249" i="4"/>
  <c r="D126" i="4"/>
  <c r="D335" i="4"/>
  <c r="C132" i="4"/>
  <c r="C398" i="4"/>
  <c r="E445" i="4"/>
  <c r="D162" i="4"/>
  <c r="C371" i="4"/>
  <c r="C135" i="4"/>
  <c r="C287" i="4"/>
  <c r="D495" i="4"/>
  <c r="D191" i="4"/>
  <c r="D319" i="4"/>
  <c r="F342" i="4"/>
  <c r="D393" i="4"/>
  <c r="C261" i="4"/>
  <c r="D147" i="4"/>
  <c r="C29" i="4"/>
  <c r="E392" i="4"/>
  <c r="E326" i="4"/>
  <c r="D435" i="4"/>
  <c r="E257" i="4"/>
  <c r="E18" i="4"/>
  <c r="E94" i="4"/>
  <c r="D282" i="4"/>
  <c r="C408" i="4"/>
  <c r="D64" i="4"/>
  <c r="E240" i="4"/>
  <c r="E231" i="4"/>
  <c r="E420" i="4"/>
  <c r="D346" i="4"/>
  <c r="E330" i="4"/>
  <c r="D381" i="4"/>
  <c r="E421" i="4"/>
  <c r="E490" i="4"/>
  <c r="E227" i="4"/>
  <c r="D508" i="4"/>
  <c r="E418" i="4"/>
  <c r="E496" i="4"/>
  <c r="D178" i="4"/>
  <c r="C9" i="4"/>
  <c r="C355" i="4"/>
  <c r="D223" i="4"/>
  <c r="E165" i="4"/>
  <c r="D243" i="4"/>
  <c r="E318" i="4"/>
  <c r="E337" i="4"/>
  <c r="D324" i="4"/>
  <c r="E230" i="4"/>
  <c r="C492" i="4"/>
  <c r="E500" i="4"/>
  <c r="D246" i="4"/>
  <c r="C456" i="4"/>
  <c r="D322" i="4"/>
  <c r="C389" i="4"/>
  <c r="E301" i="4"/>
  <c r="C512" i="4"/>
  <c r="C327" i="4"/>
  <c r="C201" i="4"/>
  <c r="E430" i="4"/>
  <c r="D68" i="4"/>
  <c r="E424" i="4"/>
  <c r="E109" i="4"/>
  <c r="D240" i="4"/>
  <c r="C476" i="4"/>
  <c r="C275" i="4"/>
  <c r="E64" i="4"/>
  <c r="D447" i="4"/>
  <c r="E34" i="4"/>
  <c r="C200" i="4"/>
  <c r="D118" i="4"/>
  <c r="D37" i="4"/>
  <c r="C352" i="4"/>
  <c r="D483" i="4"/>
  <c r="C240" i="4"/>
  <c r="E168" i="4"/>
  <c r="C409" i="4"/>
  <c r="C57" i="4"/>
  <c r="C98" i="4"/>
  <c r="C467" i="4"/>
  <c r="D419" i="4"/>
  <c r="C445" i="4"/>
  <c r="E173" i="4"/>
  <c r="E299" i="4"/>
  <c r="D470" i="4"/>
  <c r="C27" i="4"/>
  <c r="C267" i="4"/>
  <c r="D98" i="4"/>
  <c r="C268" i="4"/>
  <c r="C89" i="4"/>
  <c r="E394" i="4"/>
  <c r="C123" i="4"/>
  <c r="D42" i="4"/>
  <c r="D271" i="4"/>
  <c r="D500" i="4"/>
  <c r="D254" i="4"/>
  <c r="C44" i="4"/>
  <c r="C334" i="4"/>
  <c r="E14" i="4"/>
  <c r="D106" i="4"/>
  <c r="D509" i="4"/>
  <c r="C189" i="4"/>
  <c r="E351" i="4"/>
  <c r="E444" i="4"/>
  <c r="E47" i="4"/>
  <c r="C229" i="4"/>
  <c r="D491" i="4"/>
  <c r="C423" i="4"/>
  <c r="D168" i="4"/>
  <c r="C306" i="4"/>
  <c r="D267" i="4"/>
  <c r="E24" i="4"/>
  <c r="D444" i="4"/>
  <c r="D227" i="4"/>
  <c r="E371" i="4"/>
  <c r="C413" i="4"/>
  <c r="D24" i="4"/>
  <c r="C372" i="4"/>
  <c r="D287" i="4"/>
  <c r="C430" i="4"/>
  <c r="C48" i="4"/>
  <c r="C461" i="4"/>
  <c r="C304" i="4"/>
  <c r="D485" i="4"/>
  <c r="C424" i="4"/>
  <c r="C133" i="4"/>
  <c r="F363" i="4"/>
  <c r="F259" i="4"/>
  <c r="F87" i="4"/>
  <c r="F48" i="4"/>
  <c r="F391" i="4"/>
  <c r="F383" i="4"/>
  <c r="F321" i="4"/>
  <c r="F292" i="4"/>
  <c r="E169" i="4"/>
  <c r="C265" i="4"/>
  <c r="C102" i="4"/>
  <c r="C393" i="4"/>
  <c r="E253" i="4"/>
  <c r="D23" i="4"/>
  <c r="C337" i="4"/>
  <c r="C23" i="4"/>
  <c r="C340" i="4"/>
  <c r="C149" i="4"/>
  <c r="C292" i="4"/>
  <c r="C266" i="4"/>
  <c r="F484" i="4"/>
  <c r="F83" i="4"/>
  <c r="F393" i="4"/>
  <c r="D57" i="4"/>
  <c r="E17" i="4"/>
  <c r="D198" i="4"/>
  <c r="D59" i="4"/>
  <c r="C507" i="4"/>
  <c r="C458" i="4"/>
  <c r="C127" i="4"/>
  <c r="E119" i="4"/>
  <c r="D28" i="4"/>
  <c r="E481" i="4"/>
  <c r="C114" i="4"/>
  <c r="E153" i="4"/>
  <c r="D45" i="4"/>
  <c r="D164" i="4"/>
  <c r="C234" i="4"/>
  <c r="C197" i="4"/>
  <c r="C478" i="4"/>
  <c r="C366" i="4"/>
  <c r="C273" i="4"/>
  <c r="D245" i="4"/>
  <c r="C30" i="4"/>
  <c r="E477" i="4"/>
  <c r="C104" i="4"/>
  <c r="F501" i="4"/>
  <c r="F312" i="4"/>
  <c r="F243" i="4"/>
  <c r="F70" i="4"/>
  <c r="F20" i="4"/>
  <c r="F50" i="4"/>
  <c r="F462" i="4"/>
  <c r="F347" i="4"/>
  <c r="F443" i="4"/>
  <c r="F427" i="4"/>
  <c r="F500" i="4"/>
  <c r="F308" i="4"/>
  <c r="F273" i="4"/>
  <c r="F191" i="4"/>
  <c r="F272" i="4"/>
  <c r="F171" i="4"/>
  <c r="F63" i="4"/>
  <c r="F37" i="4"/>
  <c r="F252" i="4"/>
  <c r="F164" i="4"/>
  <c r="F10" i="4"/>
  <c r="F430" i="4"/>
  <c r="F405" i="4"/>
  <c r="E495" i="4"/>
  <c r="D288" i="4"/>
  <c r="E267" i="4"/>
  <c r="C272" i="4"/>
  <c r="D466" i="4"/>
  <c r="C293" i="4"/>
  <c r="C391" i="4"/>
  <c r="C279" i="4"/>
  <c r="C359" i="4"/>
  <c r="E494" i="4"/>
  <c r="C444" i="4"/>
  <c r="C336" i="4"/>
  <c r="C186" i="4"/>
  <c r="C163" i="4"/>
  <c r="C215" i="4"/>
  <c r="C120" i="4"/>
  <c r="F142" i="4"/>
  <c r="F488" i="4"/>
  <c r="F225" i="4"/>
  <c r="F127" i="4"/>
  <c r="F107" i="4"/>
  <c r="F446" i="4"/>
  <c r="F494" i="4"/>
  <c r="D17" i="4"/>
  <c r="E248" i="4"/>
  <c r="E198" i="4"/>
  <c r="D203" i="4"/>
  <c r="C243" i="4"/>
  <c r="D479" i="4"/>
  <c r="E8" i="4"/>
  <c r="D404" i="4"/>
  <c r="D473" i="4"/>
  <c r="E193" i="4"/>
  <c r="C453" i="4"/>
  <c r="C367" i="4"/>
  <c r="D300" i="4"/>
  <c r="C298" i="4"/>
  <c r="E364" i="4"/>
  <c r="C397" i="4"/>
  <c r="C369" i="4"/>
  <c r="D253" i="4"/>
  <c r="D398" i="4"/>
  <c r="C257" i="4"/>
  <c r="F163" i="4"/>
  <c r="F89" i="4"/>
  <c r="F369" i="4"/>
  <c r="F85" i="4"/>
  <c r="E482" i="4"/>
  <c r="C156" i="4"/>
  <c r="E384" i="4"/>
  <c r="D171" i="4"/>
  <c r="C353" i="4"/>
  <c r="C157" i="4"/>
  <c r="F361" i="4"/>
  <c r="F43" i="4"/>
  <c r="D183" i="4"/>
  <c r="C176" i="4"/>
  <c r="E23" i="4"/>
  <c r="E449" i="4"/>
  <c r="D463" i="4"/>
  <c r="D476" i="4"/>
  <c r="C333" i="4"/>
  <c r="E202" i="4"/>
  <c r="C447" i="4"/>
  <c r="E171" i="4"/>
  <c r="D486" i="4"/>
  <c r="F179" i="4"/>
  <c r="F452" i="4"/>
  <c r="D430" i="4"/>
  <c r="E186" i="4"/>
  <c r="D50" i="4"/>
  <c r="C75" i="4"/>
  <c r="C175" i="4"/>
  <c r="E441" i="4"/>
  <c r="D438" i="4"/>
  <c r="D19" i="4"/>
  <c r="C485" i="4"/>
  <c r="F394" i="4"/>
  <c r="E407" i="4"/>
  <c r="D61" i="4"/>
  <c r="E408" i="4"/>
  <c r="E56" i="4"/>
  <c r="D97" i="4"/>
  <c r="E261" i="4"/>
  <c r="D497" i="4"/>
  <c r="E388" i="4"/>
  <c r="E68" i="4"/>
  <c r="E245" i="4"/>
  <c r="E215" i="4"/>
  <c r="D264" i="4"/>
  <c r="E235" i="4"/>
  <c r="E104" i="4"/>
  <c r="C454" i="4"/>
  <c r="E40" i="4"/>
  <c r="E177" i="4"/>
  <c r="D32" i="4"/>
  <c r="C13" i="4"/>
  <c r="E88" i="4"/>
  <c r="D104" i="4"/>
  <c r="D219" i="4"/>
  <c r="D225" i="4"/>
  <c r="E201" i="4"/>
  <c r="E182" i="4"/>
  <c r="E367" i="4"/>
  <c r="C124" i="4"/>
  <c r="E510" i="4"/>
  <c r="E59" i="4"/>
  <c r="E304" i="4"/>
  <c r="D66" i="4"/>
  <c r="C331" i="4"/>
  <c r="D350" i="4"/>
  <c r="D105" i="4"/>
  <c r="C41" i="4"/>
  <c r="C318" i="4"/>
  <c r="C505" i="4"/>
  <c r="D411" i="4"/>
  <c r="D22" i="4"/>
  <c r="C490" i="4"/>
  <c r="E344" i="4"/>
  <c r="D120" i="4"/>
  <c r="C254" i="4"/>
  <c r="E166" i="4"/>
  <c r="D195" i="4"/>
  <c r="D281" i="4"/>
  <c r="D458" i="4"/>
  <c r="E342" i="4"/>
  <c r="D368" i="4"/>
  <c r="E309" i="4"/>
  <c r="D134" i="4"/>
  <c r="D100" i="4"/>
  <c r="D221" i="4"/>
  <c r="D305" i="4"/>
  <c r="C45" i="4"/>
  <c r="C171" i="4"/>
  <c r="C274" i="4"/>
  <c r="D226" i="4"/>
  <c r="C119" i="4"/>
  <c r="C143" i="4"/>
  <c r="C211" i="4"/>
  <c r="C509" i="4"/>
  <c r="C107" i="4"/>
  <c r="C407" i="4"/>
  <c r="C103" i="4"/>
  <c r="C181" i="4"/>
  <c r="C296" i="4"/>
  <c r="C216" i="4"/>
  <c r="D487" i="4"/>
  <c r="C230" i="4"/>
  <c r="C282" i="4"/>
  <c r="C203" i="4"/>
  <c r="D460" i="4"/>
  <c r="E456" i="4"/>
  <c r="E431" i="4"/>
  <c r="C247" i="4"/>
  <c r="C53" i="4"/>
  <c r="C338" i="4"/>
  <c r="C128" i="4"/>
  <c r="C26" i="4"/>
  <c r="D69" i="4"/>
  <c r="D81" i="4"/>
  <c r="C52" i="4"/>
  <c r="E32" i="4"/>
  <c r="C262" i="4"/>
  <c r="E28" i="4"/>
  <c r="D286" i="4"/>
  <c r="D83" i="4"/>
  <c r="C255" i="4"/>
  <c r="C433" i="4"/>
  <c r="D301" i="4"/>
  <c r="E396" i="4"/>
  <c r="C411" i="4"/>
  <c r="E497" i="4"/>
  <c r="C125" i="4"/>
  <c r="E195" i="4"/>
  <c r="D67" i="4"/>
  <c r="D189" i="4"/>
  <c r="C252" i="4"/>
  <c r="C314" i="4"/>
  <c r="D279" i="4"/>
  <c r="C256" i="4"/>
  <c r="C177" i="4"/>
  <c r="D193" i="4"/>
  <c r="D388" i="4"/>
  <c r="E478" i="4"/>
  <c r="C457" i="4"/>
  <c r="F379" i="4"/>
  <c r="F234" i="4"/>
  <c r="F165" i="4"/>
  <c r="F416" i="4"/>
  <c r="F397" i="4"/>
  <c r="F412" i="4"/>
  <c r="F403" i="4"/>
  <c r="F313" i="4"/>
  <c r="E222" i="4"/>
  <c r="D110" i="4"/>
  <c r="C55" i="4"/>
  <c r="E41" i="4"/>
  <c r="D242" i="4"/>
  <c r="D14" i="4"/>
  <c r="D493" i="4"/>
  <c r="C363" i="4"/>
  <c r="E184" i="4"/>
  <c r="C500" i="4"/>
  <c r="D232" i="4"/>
  <c r="C508" i="4"/>
  <c r="F81" i="4"/>
  <c r="F289" i="4"/>
  <c r="F150" i="4"/>
  <c r="F39" i="4"/>
  <c r="E453" i="4"/>
  <c r="C289" i="4"/>
  <c r="D238" i="4"/>
  <c r="D422" i="4"/>
  <c r="C16" i="4"/>
  <c r="D93" i="4"/>
  <c r="C228" i="4"/>
  <c r="D263" i="4"/>
  <c r="E13" i="4"/>
  <c r="D408" i="4"/>
  <c r="C188" i="4"/>
  <c r="C429" i="4"/>
  <c r="C183" i="4"/>
  <c r="C70" i="4"/>
  <c r="C435" i="4"/>
  <c r="D237" i="4"/>
  <c r="C42" i="4"/>
  <c r="C421" i="4"/>
  <c r="C68" i="4"/>
  <c r="D197" i="4"/>
  <c r="D153" i="4"/>
  <c r="D166" i="4"/>
  <c r="C419" i="4"/>
  <c r="F485" i="4"/>
  <c r="F258" i="4"/>
  <c r="F117" i="4"/>
  <c r="F148" i="4"/>
  <c r="F409" i="4"/>
  <c r="F32" i="4"/>
  <c r="F467" i="4"/>
  <c r="F331" i="4"/>
  <c r="F264" i="4"/>
  <c r="F248" i="4"/>
  <c r="F197" i="4"/>
  <c r="F86" i="4"/>
  <c r="F8" i="4"/>
  <c r="F371" i="4"/>
  <c r="F482" i="4"/>
  <c r="F320" i="4"/>
  <c r="F301" i="4"/>
  <c r="F167" i="4"/>
  <c r="F267" i="4"/>
  <c r="F226" i="4"/>
  <c r="F220" i="4"/>
  <c r="F186" i="4"/>
  <c r="F121" i="4"/>
  <c r="D122" i="4"/>
  <c r="E22" i="4"/>
  <c r="D374" i="4"/>
  <c r="C284" i="4"/>
  <c r="D338" i="4"/>
  <c r="D192" i="4"/>
  <c r="C145" i="4"/>
  <c r="C396" i="4"/>
  <c r="D455" i="4"/>
  <c r="D445" i="4"/>
  <c r="D330" i="4"/>
  <c r="C317" i="4"/>
  <c r="C61" i="4"/>
  <c r="C439" i="4"/>
  <c r="C328" i="4"/>
  <c r="D329" i="4"/>
  <c r="F329" i="4"/>
  <c r="F445" i="4"/>
  <c r="F502" i="4"/>
  <c r="E310" i="4"/>
  <c r="E443" i="4"/>
  <c r="C238" i="4"/>
  <c r="C80" i="4"/>
  <c r="E36" i="4"/>
  <c r="C209" i="4"/>
  <c r="E45" i="4"/>
  <c r="D161" i="4"/>
  <c r="C207" i="4"/>
  <c r="C271" i="4"/>
  <c r="F468" i="4"/>
  <c r="F137" i="4"/>
  <c r="D31" i="4"/>
  <c r="E254" i="4"/>
  <c r="E137" i="4"/>
  <c r="F132" i="4"/>
  <c r="D268" i="4"/>
  <c r="D224" i="4"/>
  <c r="C432" i="4"/>
  <c r="D202" i="4"/>
  <c r="C345" i="4"/>
  <c r="D13" i="4"/>
  <c r="F480" i="4"/>
  <c r="F26" i="4"/>
  <c r="F147" i="4"/>
  <c r="F374" i="4"/>
  <c r="F129" i="4"/>
  <c r="F93" i="4"/>
  <c r="F73" i="4"/>
  <c r="F406" i="4"/>
  <c r="F348" i="4"/>
  <c r="F266" i="4"/>
  <c r="E158" i="4"/>
  <c r="D298" i="4"/>
  <c r="D407" i="4"/>
  <c r="C480" i="4"/>
  <c r="C31" i="4"/>
  <c r="C90" i="4"/>
  <c r="C206" i="4"/>
  <c r="C377" i="4"/>
  <c r="F506" i="4"/>
  <c r="F465" i="4"/>
  <c r="F240" i="4"/>
  <c r="F215" i="4"/>
  <c r="F130" i="4"/>
  <c r="F91" i="4"/>
  <c r="F90" i="4"/>
  <c r="F354" i="4"/>
  <c r="F512" i="4"/>
  <c r="F177" i="4"/>
  <c r="F497" i="4"/>
  <c r="F151" i="4"/>
  <c r="F17" i="4"/>
  <c r="F381" i="4"/>
  <c r="F141" i="4"/>
  <c r="F7" i="4"/>
  <c r="F54" i="4"/>
  <c r="F460" i="4"/>
  <c r="F511" i="4"/>
  <c r="F302" i="4"/>
  <c r="F293" i="4"/>
  <c r="F204" i="4"/>
  <c r="F98" i="4"/>
  <c r="F413" i="4"/>
  <c r="F373" i="4"/>
  <c r="F332" i="4"/>
  <c r="F316" i="4"/>
  <c r="F219" i="4"/>
  <c r="G344" i="4"/>
  <c r="G328" i="4"/>
  <c r="G319" i="4"/>
  <c r="G303" i="4"/>
  <c r="G273" i="4"/>
  <c r="G310" i="4"/>
  <c r="G294" i="4"/>
  <c r="G253" i="4"/>
  <c r="G281" i="4"/>
  <c r="G471" i="4"/>
  <c r="G149" i="4"/>
  <c r="G32" i="4"/>
  <c r="G34" i="4"/>
  <c r="G252" i="4"/>
  <c r="G236" i="4"/>
  <c r="G220" i="4"/>
  <c r="G248" i="4"/>
  <c r="G232" i="4"/>
  <c r="G235" i="4"/>
  <c r="G219" i="4"/>
  <c r="G282" i="4"/>
  <c r="G266" i="4"/>
  <c r="G250" i="4"/>
  <c r="G234" i="4"/>
  <c r="G136" i="4"/>
  <c r="G375" i="4"/>
  <c r="G393" i="4"/>
  <c r="G242" i="4"/>
  <c r="G71" i="4"/>
  <c r="G201" i="4"/>
  <c r="G185" i="4"/>
  <c r="G169" i="4"/>
  <c r="G197" i="4"/>
  <c r="G181" i="4"/>
  <c r="F280" i="4"/>
  <c r="F166" i="4"/>
  <c r="F24" i="4"/>
  <c r="F237" i="4"/>
  <c r="F221" i="4"/>
  <c r="F399" i="4"/>
  <c r="F251" i="4"/>
  <c r="F119" i="4"/>
  <c r="D273" i="4"/>
  <c r="D328" i="4"/>
  <c r="C10" i="4"/>
  <c r="D150" i="4"/>
  <c r="E461" i="4"/>
  <c r="D432" i="4"/>
  <c r="C108" i="4"/>
  <c r="C193" i="4"/>
  <c r="F274" i="4"/>
  <c r="F368" i="4"/>
  <c r="F208" i="4"/>
  <c r="F168" i="4"/>
  <c r="F436" i="4"/>
  <c r="F170" i="4"/>
  <c r="F340" i="4"/>
  <c r="F505" i="4"/>
  <c r="G155" i="4"/>
  <c r="G369" i="4"/>
  <c r="G246" i="4"/>
  <c r="G339" i="4"/>
  <c r="G298" i="4"/>
  <c r="G33" i="4"/>
  <c r="G131" i="4"/>
  <c r="G255" i="4"/>
  <c r="G481" i="4"/>
  <c r="G445" i="4"/>
  <c r="G88" i="4"/>
  <c r="G312" i="4"/>
  <c r="G163" i="4"/>
  <c r="G208" i="4"/>
  <c r="G25" i="4"/>
  <c r="G37" i="4"/>
  <c r="G123" i="4"/>
  <c r="G59" i="4"/>
  <c r="G430" i="4"/>
  <c r="G153" i="4"/>
  <c r="G505" i="4"/>
  <c r="G437" i="4"/>
  <c r="F475" i="4"/>
  <c r="F62" i="4"/>
  <c r="F420" i="4"/>
  <c r="F257" i="4"/>
  <c r="F21" i="4"/>
  <c r="F99" i="4"/>
  <c r="F346" i="4"/>
  <c r="F49" i="4"/>
  <c r="E100" i="4"/>
  <c r="E250" i="4"/>
  <c r="D361" i="4"/>
  <c r="C303" i="4"/>
  <c r="C245" i="4"/>
  <c r="C95" i="4"/>
  <c r="C502" i="4"/>
  <c r="D343" i="4"/>
  <c r="F217" i="4"/>
  <c r="F359" i="4"/>
  <c r="F256" i="4"/>
  <c r="F444" i="4"/>
  <c r="F458" i="4"/>
  <c r="F299" i="4"/>
  <c r="F193" i="4"/>
  <c r="F11" i="4"/>
  <c r="F279" i="4"/>
  <c r="F449" i="4"/>
  <c r="F269" i="4"/>
  <c r="F235" i="4"/>
  <c r="F156" i="4"/>
  <c r="F338" i="4"/>
  <c r="F206" i="4"/>
  <c r="F112" i="4"/>
  <c r="G24" i="4"/>
  <c r="G470" i="4"/>
  <c r="G434" i="4"/>
  <c r="G402" i="4"/>
  <c r="G346" i="4"/>
  <c r="G230" i="4"/>
  <c r="G389" i="4"/>
  <c r="G484" i="4"/>
  <c r="G496" i="4"/>
  <c r="G400" i="4"/>
  <c r="G491" i="4"/>
  <c r="G459" i="4"/>
  <c r="G50" i="4"/>
  <c r="G115" i="4"/>
  <c r="G330" i="4"/>
  <c r="G377" i="4"/>
  <c r="G311" i="4"/>
  <c r="G172" i="4"/>
  <c r="G156" i="4"/>
  <c r="G83" i="4"/>
  <c r="G151" i="4"/>
  <c r="G135" i="4"/>
  <c r="G119" i="4"/>
  <c r="G162" i="4"/>
  <c r="G175" i="4"/>
  <c r="G334" i="4"/>
  <c r="G446" i="4"/>
  <c r="G403" i="4"/>
  <c r="G133" i="4"/>
  <c r="G117" i="4"/>
  <c r="G99" i="4"/>
  <c r="G129" i="4"/>
  <c r="G113" i="4"/>
  <c r="G73" i="4"/>
  <c r="G92" i="4"/>
  <c r="G72" i="4"/>
  <c r="G47" i="4"/>
  <c r="G58" i="4"/>
  <c r="G30" i="4"/>
  <c r="G42" i="4"/>
  <c r="G144" i="4"/>
  <c r="G237" i="4"/>
  <c r="G503" i="4"/>
  <c r="G96" i="4"/>
  <c r="G28" i="4"/>
  <c r="G12" i="4"/>
  <c r="G27" i="4"/>
  <c r="F366" i="4"/>
  <c r="F231" i="4"/>
  <c r="F242" i="4"/>
  <c r="F124" i="4"/>
  <c r="F19" i="4"/>
  <c r="F440" i="4"/>
  <c r="F461" i="4"/>
  <c r="G95" i="4"/>
  <c r="C313" i="4"/>
  <c r="D196" i="4"/>
  <c r="E154" i="4"/>
  <c r="D163" i="4"/>
  <c r="E237" i="4"/>
  <c r="C79" i="4"/>
  <c r="C199" i="4"/>
  <c r="C354" i="4"/>
  <c r="F58" i="4"/>
  <c r="F351" i="4"/>
  <c r="E232" i="4"/>
  <c r="C138" i="4"/>
  <c r="C166" i="4"/>
  <c r="F432" i="4"/>
  <c r="E151" i="4"/>
  <c r="C118" i="4"/>
  <c r="D380" i="4"/>
  <c r="C443" i="4"/>
  <c r="D249" i="4"/>
  <c r="D373" i="4"/>
  <c r="F290" i="4"/>
  <c r="F94" i="4"/>
  <c r="F34" i="4"/>
  <c r="F253" i="4"/>
  <c r="F499" i="4"/>
  <c r="F61" i="4"/>
  <c r="E136" i="4"/>
  <c r="C286" i="4"/>
  <c r="C343" i="4"/>
  <c r="F261" i="4"/>
  <c r="F334" i="4"/>
  <c r="F390" i="4"/>
  <c r="F317" i="4"/>
  <c r="F42" i="4"/>
  <c r="F353" i="4"/>
  <c r="F270" i="4"/>
  <c r="F9" i="4"/>
  <c r="F223" i="4"/>
  <c r="F415" i="4"/>
  <c r="F6" i="4"/>
  <c r="F370" i="4"/>
  <c r="F271" i="4"/>
  <c r="F367" i="4"/>
  <c r="G449" i="4"/>
  <c r="G480" i="4"/>
  <c r="G444" i="4"/>
  <c r="G412" i="4"/>
  <c r="G487" i="4"/>
  <c r="G13" i="4"/>
  <c r="G245" i="4"/>
  <c r="G378" i="4"/>
  <c r="G384" i="4"/>
  <c r="G373" i="4"/>
  <c r="G337" i="4"/>
  <c r="G372" i="4"/>
  <c r="G320" i="4"/>
  <c r="G284" i="4"/>
  <c r="G186" i="4"/>
  <c r="G241" i="4"/>
  <c r="G285" i="4"/>
  <c r="F200" i="4"/>
  <c r="F188" i="4"/>
  <c r="F52" i="4"/>
  <c r="F451" i="4"/>
  <c r="E105" i="4"/>
  <c r="D441" i="4"/>
  <c r="C285" i="4"/>
  <c r="C140" i="4"/>
  <c r="F298" i="4"/>
  <c r="F247" i="4"/>
  <c r="F490" i="4"/>
  <c r="F424" i="4"/>
  <c r="G431" i="4"/>
  <c r="G105" i="4"/>
  <c r="G335" i="4"/>
  <c r="G31" i="4"/>
  <c r="G251" i="4"/>
  <c r="G363" i="4"/>
  <c r="G205" i="4"/>
  <c r="G265" i="4"/>
  <c r="G264" i="4"/>
  <c r="G279" i="4"/>
  <c r="G364" i="4"/>
  <c r="G120" i="4"/>
  <c r="F275" i="4"/>
  <c r="F180" i="4"/>
  <c r="F335" i="4"/>
  <c r="F232" i="4"/>
  <c r="C472" i="4"/>
  <c r="C122" i="4"/>
  <c r="C180" i="4"/>
  <c r="C506" i="4"/>
  <c r="F341" i="4"/>
  <c r="F474" i="4"/>
  <c r="F123" i="4"/>
  <c r="F408" i="4"/>
  <c r="F295" i="4"/>
  <c r="F133" i="4"/>
  <c r="F255" i="4"/>
  <c r="G277" i="4"/>
  <c r="G263" i="4"/>
  <c r="G262" i="4"/>
  <c r="G39" i="4"/>
  <c r="G194" i="4"/>
  <c r="G200" i="4"/>
  <c r="G147" i="4"/>
  <c r="G405" i="4"/>
  <c r="G122" i="4"/>
  <c r="G300" i="4"/>
  <c r="G211" i="4"/>
  <c r="G260" i="4"/>
  <c r="G350" i="4"/>
  <c r="G467" i="4"/>
  <c r="G171" i="4"/>
  <c r="G258" i="4"/>
  <c r="G270" i="4"/>
  <c r="G210" i="4"/>
  <c r="G174" i="4"/>
  <c r="G209" i="4"/>
  <c r="G290" i="4"/>
  <c r="G94" i="4"/>
  <c r="G108" i="4"/>
  <c r="G143" i="4"/>
  <c r="F283" i="4"/>
  <c r="F160" i="4"/>
  <c r="F456" i="4"/>
  <c r="G447" i="4"/>
  <c r="G102" i="4"/>
  <c r="G361" i="4"/>
  <c r="G80" i="4"/>
  <c r="G63" i="4"/>
  <c r="G233" i="4"/>
  <c r="G56" i="4"/>
  <c r="G442" i="4"/>
  <c r="G376" i="4"/>
  <c r="G340" i="4"/>
  <c r="G152" i="4"/>
  <c r="G68" i="4"/>
  <c r="G70" i="4"/>
  <c r="G295" i="4"/>
  <c r="G127" i="4"/>
  <c r="G41" i="4"/>
  <c r="G38" i="4"/>
  <c r="G23" i="4"/>
  <c r="G498" i="4"/>
  <c r="G466" i="4"/>
  <c r="G468" i="4"/>
  <c r="G187" i="4"/>
  <c r="G453" i="4"/>
  <c r="G18" i="4"/>
  <c r="H480" i="4"/>
  <c r="H240" i="4"/>
  <c r="H55" i="4"/>
  <c r="H274" i="4"/>
  <c r="H152" i="4"/>
  <c r="H242" i="4"/>
  <c r="H76" i="4"/>
  <c r="H270" i="4"/>
  <c r="H334" i="4"/>
  <c r="H203" i="4"/>
  <c r="H246" i="4"/>
  <c r="H408" i="4"/>
  <c r="H53" i="4"/>
  <c r="H60" i="4"/>
  <c r="H7" i="4"/>
  <c r="H502" i="4"/>
  <c r="H127" i="4"/>
  <c r="H332" i="4"/>
  <c r="H227" i="4"/>
  <c r="H337" i="4"/>
  <c r="H344" i="4"/>
  <c r="H381" i="4"/>
  <c r="H190" i="4"/>
  <c r="H444" i="4"/>
  <c r="H412" i="4"/>
  <c r="H392" i="4"/>
  <c r="H54" i="4"/>
  <c r="H383" i="4"/>
  <c r="H43" i="4"/>
  <c r="H90" i="4"/>
  <c r="H248" i="4"/>
  <c r="H373" i="4"/>
  <c r="H341" i="4"/>
  <c r="H312" i="4"/>
  <c r="H40" i="4"/>
  <c r="H20" i="4"/>
  <c r="H71" i="4"/>
  <c r="H416" i="4"/>
  <c r="H108" i="4"/>
  <c r="H397" i="4"/>
  <c r="H216" i="4"/>
  <c r="H492" i="4"/>
  <c r="H184" i="4"/>
  <c r="H136" i="4"/>
  <c r="H212" i="4"/>
  <c r="H235" i="4"/>
  <c r="H441" i="4"/>
  <c r="H437" i="4"/>
  <c r="H57" i="4"/>
  <c r="H118" i="4"/>
  <c r="H198" i="4"/>
  <c r="H278" i="4"/>
  <c r="H262" i="4"/>
  <c r="H464" i="4"/>
  <c r="H432" i="4"/>
  <c r="H454" i="4"/>
  <c r="H124" i="4"/>
  <c r="H422" i="4"/>
  <c r="H78" i="4"/>
  <c r="H35" i="4"/>
  <c r="H120" i="4"/>
  <c r="H196" i="4"/>
  <c r="H321" i="4"/>
  <c r="H188" i="4"/>
  <c r="H494" i="4"/>
  <c r="H42" i="4"/>
  <c r="H172" i="4"/>
  <c r="H151" i="4"/>
  <c r="H215" i="4"/>
  <c r="H289" i="4"/>
  <c r="H363" i="4"/>
  <c r="H67" i="4"/>
  <c r="H299" i="4"/>
  <c r="H169" i="4"/>
  <c r="H186" i="4"/>
  <c r="H180" i="4"/>
  <c r="H295" i="4"/>
  <c r="H320" i="4"/>
  <c r="H265" i="4"/>
  <c r="H177" i="4"/>
  <c r="H187" i="4"/>
  <c r="H210" i="4"/>
  <c r="H367" i="4"/>
  <c r="H351" i="4"/>
  <c r="H335" i="4"/>
  <c r="H75" i="4"/>
  <c r="H211" i="4"/>
  <c r="H461" i="4"/>
  <c r="H205" i="4"/>
  <c r="H429" i="4"/>
  <c r="H173" i="4"/>
  <c r="H129" i="4"/>
  <c r="H201" i="4"/>
  <c r="H236" i="4"/>
  <c r="H505" i="4"/>
  <c r="H34" i="4"/>
  <c r="H72" i="4"/>
  <c r="H171" i="4"/>
  <c r="H275" i="4"/>
  <c r="H259" i="4"/>
  <c r="H15" i="4"/>
  <c r="F326" i="4"/>
  <c r="F210" i="4"/>
  <c r="F402" i="4"/>
  <c r="E382" i="4"/>
  <c r="D35" i="4"/>
  <c r="C297" i="4"/>
  <c r="C82" i="4"/>
  <c r="C395" i="4"/>
  <c r="E484" i="4"/>
  <c r="C148" i="4"/>
  <c r="E368" i="4"/>
  <c r="C172" i="4"/>
  <c r="E49" i="4"/>
  <c r="F108" i="4"/>
  <c r="F113" i="4"/>
  <c r="E340" i="4"/>
  <c r="E366" i="4"/>
  <c r="C20" i="4"/>
  <c r="F97" i="4"/>
  <c r="E221" i="4"/>
  <c r="D159" i="4"/>
  <c r="E270" i="4"/>
  <c r="D90" i="4"/>
  <c r="D327" i="4"/>
  <c r="C96" i="4"/>
  <c r="F111" i="4"/>
  <c r="F224" i="4"/>
  <c r="F202" i="4"/>
  <c r="F315" i="4"/>
  <c r="F294" i="4"/>
  <c r="F120" i="4"/>
  <c r="F382" i="4"/>
  <c r="F464" i="4"/>
  <c r="F380" i="4"/>
  <c r="F422" i="4"/>
  <c r="F285" i="4"/>
  <c r="E129" i="4"/>
  <c r="C244" i="4"/>
  <c r="C344" i="4"/>
  <c r="C373" i="4"/>
  <c r="D60" i="4"/>
  <c r="C91" i="4"/>
  <c r="C378" i="4"/>
  <c r="C174" i="4"/>
  <c r="F185" i="4"/>
  <c r="F187" i="4"/>
  <c r="F414" i="4"/>
  <c r="F149" i="4"/>
  <c r="F71" i="4"/>
  <c r="F75" i="4"/>
  <c r="F417" i="4"/>
  <c r="F310" i="4"/>
  <c r="F76" i="4"/>
  <c r="F139" i="4"/>
  <c r="F438" i="4"/>
  <c r="F44" i="4"/>
  <c r="F12" i="4"/>
  <c r="F238" i="4"/>
  <c r="F143" i="4"/>
  <c r="F325" i="4"/>
  <c r="F400" i="4"/>
  <c r="F435" i="4"/>
  <c r="F492" i="4"/>
  <c r="F309" i="4"/>
  <c r="F254" i="4"/>
  <c r="F175" i="4"/>
  <c r="F57" i="4"/>
  <c r="F134" i="4"/>
  <c r="F300" i="4"/>
  <c r="F481" i="4"/>
  <c r="F265" i="4"/>
  <c r="F211" i="4"/>
  <c r="G74" i="4"/>
  <c r="G89" i="4"/>
  <c r="G62" i="4"/>
  <c r="G46" i="4"/>
  <c r="G61" i="4"/>
  <c r="G45" i="4"/>
  <c r="G64" i="4"/>
  <c r="G48" i="4"/>
  <c r="G29" i="4"/>
  <c r="G164" i="4"/>
  <c r="G292" i="4"/>
  <c r="G439" i="4"/>
  <c r="G11" i="4"/>
  <c r="G506" i="4"/>
  <c r="G490" i="4"/>
  <c r="G486" i="4"/>
  <c r="G502" i="4"/>
  <c r="G422" i="4"/>
  <c r="G406" i="4"/>
  <c r="G509" i="4"/>
  <c r="G493" i="4"/>
  <c r="G477" i="4"/>
  <c r="G461" i="4"/>
  <c r="G425" i="4"/>
  <c r="G307" i="4"/>
  <c r="G51" i="4"/>
  <c r="G202" i="4"/>
  <c r="G343" i="4"/>
  <c r="G452" i="4"/>
  <c r="G436" i="4"/>
  <c r="G420" i="4"/>
  <c r="G448" i="4"/>
  <c r="G432" i="4"/>
  <c r="F249" i="4"/>
  <c r="F182" i="4"/>
  <c r="F122" i="4"/>
  <c r="F388" i="4"/>
  <c r="F386" i="4"/>
  <c r="F239" i="4"/>
  <c r="F439" i="4"/>
  <c r="F92" i="4"/>
  <c r="F158" i="4"/>
  <c r="E294" i="4"/>
  <c r="E92" i="4"/>
  <c r="C86" i="4"/>
  <c r="C142" i="4"/>
  <c r="D284" i="4"/>
  <c r="D482" i="4"/>
  <c r="D88" i="4"/>
  <c r="F45" i="4"/>
  <c r="F51" i="4"/>
  <c r="F297" i="4"/>
  <c r="F509" i="4"/>
  <c r="F199" i="4"/>
  <c r="F190" i="4"/>
  <c r="F472" i="4"/>
  <c r="F118" i="4"/>
  <c r="F376" i="4"/>
  <c r="G322" i="4"/>
  <c r="G317" i="4"/>
  <c r="G199" i="4"/>
  <c r="G351" i="4"/>
  <c r="G305" i="4"/>
  <c r="G195" i="4"/>
  <c r="G101" i="4"/>
  <c r="G267" i="4"/>
  <c r="G360" i="4"/>
  <c r="G100" i="4"/>
  <c r="G170" i="4"/>
  <c r="G456" i="4"/>
  <c r="G57" i="4"/>
  <c r="G192" i="4"/>
  <c r="G204" i="4"/>
  <c r="G139" i="4"/>
  <c r="G103" i="4"/>
  <c r="G150" i="4"/>
  <c r="G91" i="4"/>
  <c r="G349" i="4"/>
  <c r="G371" i="4"/>
  <c r="G421" i="4"/>
  <c r="F23" i="4"/>
  <c r="F46" i="4"/>
  <c r="F372" i="4"/>
  <c r="F323" i="4"/>
  <c r="F155" i="4"/>
  <c r="F364" i="4"/>
  <c r="F80" i="4"/>
  <c r="F411" i="4"/>
  <c r="D204" i="4"/>
  <c r="C56" i="4"/>
  <c r="D76" i="4"/>
  <c r="D364" i="4"/>
  <c r="E462" i="4"/>
  <c r="C220" i="4"/>
  <c r="C111" i="4"/>
  <c r="C362" i="4"/>
  <c r="F38" i="4"/>
  <c r="F276" i="4"/>
  <c r="F60" i="4"/>
  <c r="F33" i="4"/>
  <c r="F426" i="4"/>
  <c r="F213" i="4"/>
  <c r="F362" i="4"/>
  <c r="F330" i="4"/>
  <c r="F152" i="4"/>
  <c r="F385" i="4"/>
  <c r="F189" i="4"/>
  <c r="F169" i="4"/>
  <c r="F77" i="4"/>
  <c r="F352" i="4"/>
  <c r="F473" i="4"/>
  <c r="F74" i="4"/>
  <c r="G8" i="4"/>
  <c r="G450" i="4"/>
  <c r="G418" i="4"/>
  <c r="G489" i="4"/>
  <c r="G98" i="4"/>
  <c r="G336" i="4"/>
  <c r="G500" i="4"/>
  <c r="G512" i="4"/>
  <c r="G416" i="4"/>
  <c r="G507" i="4"/>
  <c r="G475" i="4"/>
  <c r="G423" i="4"/>
  <c r="G15" i="4"/>
  <c r="G240" i="4"/>
  <c r="G314" i="4"/>
  <c r="G326" i="4"/>
  <c r="G479" i="4"/>
  <c r="G463" i="4"/>
  <c r="G443" i="4"/>
  <c r="G427" i="4"/>
  <c r="G411" i="4"/>
  <c r="G395" i="4"/>
  <c r="G366" i="4"/>
  <c r="G478" i="4"/>
  <c r="G410" i="4"/>
  <c r="G130" i="4"/>
  <c r="G259" i="4"/>
  <c r="G345" i="4"/>
  <c r="G329" i="4"/>
  <c r="G380" i="4"/>
  <c r="G341" i="4"/>
  <c r="G325" i="4"/>
  <c r="G383" i="4"/>
  <c r="G367" i="4"/>
  <c r="G347" i="4"/>
  <c r="G331" i="4"/>
  <c r="G315" i="4"/>
  <c r="G299" i="4"/>
  <c r="G306" i="4"/>
  <c r="G408" i="4"/>
  <c r="G128" i="4"/>
  <c r="G44" i="4"/>
  <c r="G196" i="4"/>
  <c r="G288" i="4"/>
  <c r="G229" i="4"/>
  <c r="G179" i="4"/>
  <c r="F159" i="4"/>
  <c r="F378" i="4"/>
  <c r="F35" i="4"/>
  <c r="F216" i="4"/>
  <c r="F184" i="4"/>
  <c r="F508" i="4"/>
  <c r="F105" i="4"/>
  <c r="F487" i="4"/>
  <c r="G154" i="4"/>
  <c r="C418" i="4"/>
  <c r="C219" i="4"/>
  <c r="C347" i="4"/>
  <c r="C71" i="4"/>
  <c r="C462" i="4"/>
  <c r="D218" i="4"/>
  <c r="C356" i="4"/>
  <c r="D421" i="4"/>
  <c r="F306" i="4"/>
  <c r="F55" i="4"/>
  <c r="C236" i="4"/>
  <c r="C210" i="4"/>
  <c r="C410" i="4"/>
  <c r="E446" i="4"/>
  <c r="C305" i="4"/>
  <c r="D307" i="4"/>
  <c r="E406" i="4"/>
  <c r="C160" i="4"/>
  <c r="E107" i="4"/>
  <c r="F157" i="4"/>
  <c r="F483" i="4"/>
  <c r="F115" i="4"/>
  <c r="F356" i="4"/>
  <c r="F161" i="4"/>
  <c r="F146" i="4"/>
  <c r="E316" i="4"/>
  <c r="C360" i="4"/>
  <c r="C250" i="4"/>
  <c r="D371" i="4"/>
  <c r="F64" i="4"/>
  <c r="F478" i="4"/>
  <c r="F349" i="4"/>
  <c r="F162" i="4"/>
  <c r="F30" i="4"/>
  <c r="F423" i="4"/>
  <c r="F126" i="4"/>
  <c r="F288" i="4"/>
  <c r="F116" i="4"/>
  <c r="F95" i="4"/>
  <c r="F13" i="4"/>
  <c r="F196" i="4"/>
  <c r="F47" i="4"/>
  <c r="F495" i="4"/>
  <c r="G433" i="4"/>
  <c r="G464" i="4"/>
  <c r="G428" i="4"/>
  <c r="G396" i="4"/>
  <c r="G142" i="4"/>
  <c r="G124" i="4"/>
  <c r="G387" i="4"/>
  <c r="G362" i="4"/>
  <c r="G374" i="4"/>
  <c r="G357" i="4"/>
  <c r="G321" i="4"/>
  <c r="G356" i="4"/>
  <c r="G409" i="4"/>
  <c r="G84" i="4"/>
  <c r="G291" i="4"/>
  <c r="G302" i="4"/>
  <c r="G225" i="4"/>
  <c r="F421" i="4"/>
  <c r="F104" i="4"/>
  <c r="F419" i="4"/>
  <c r="F510" i="4"/>
  <c r="D276" i="4"/>
  <c r="C332" i="4"/>
  <c r="C6" i="4"/>
  <c r="C405" i="4"/>
  <c r="F209" i="4"/>
  <c r="F429" i="4"/>
  <c r="F503" i="4"/>
  <c r="F479" i="4"/>
  <c r="G385" i="4"/>
  <c r="G268" i="4"/>
  <c r="G289" i="4"/>
  <c r="G271" i="4"/>
  <c r="G90" i="4"/>
  <c r="G472" i="4"/>
  <c r="G313" i="4"/>
  <c r="G495" i="4"/>
  <c r="G228" i="4"/>
  <c r="G365" i="4"/>
  <c r="G348" i="4"/>
  <c r="F250" i="4"/>
  <c r="F69" i="4"/>
  <c r="F357" i="4"/>
  <c r="F246" i="4"/>
  <c r="E108" i="4"/>
  <c r="D188" i="4"/>
  <c r="D21" i="4"/>
  <c r="C248" i="4"/>
  <c r="F22" i="4"/>
  <c r="F387" i="4"/>
  <c r="F375" i="4"/>
  <c r="F103" i="4"/>
  <c r="F67" i="4"/>
  <c r="F281" i="4"/>
  <c r="F401" i="4"/>
  <c r="F109" i="4"/>
  <c r="G207" i="4"/>
  <c r="G231" i="4"/>
  <c r="G457" i="4"/>
  <c r="G182" i="4"/>
  <c r="G165" i="4"/>
  <c r="G168" i="4"/>
  <c r="G391" i="4"/>
  <c r="G110" i="4"/>
  <c r="G249" i="4"/>
  <c r="G261" i="4"/>
  <c r="G276" i="4"/>
  <c r="G224" i="4"/>
  <c r="G462" i="4"/>
  <c r="G114" i="4"/>
  <c r="G274" i="4"/>
  <c r="G286" i="4"/>
  <c r="G104" i="4"/>
  <c r="G190" i="4"/>
  <c r="G132" i="4"/>
  <c r="G173" i="4"/>
  <c r="G392" i="4"/>
  <c r="G6" i="4"/>
  <c r="G159" i="4"/>
  <c r="F493" i="4"/>
  <c r="F336" i="4"/>
  <c r="F174" i="4"/>
  <c r="F496" i="4"/>
  <c r="G138" i="4"/>
  <c r="G141" i="4"/>
  <c r="G441" i="4"/>
  <c r="G66" i="4"/>
  <c r="G52" i="4"/>
  <c r="G36" i="4"/>
  <c r="G382" i="4"/>
  <c r="G454" i="4"/>
  <c r="G465" i="4"/>
  <c r="G429" i="4"/>
  <c r="G413" i="4"/>
  <c r="G206" i="4"/>
  <c r="G116" i="4"/>
  <c r="G440" i="4"/>
  <c r="G43" i="4"/>
  <c r="G176" i="4"/>
  <c r="G188" i="4"/>
  <c r="G7" i="4"/>
  <c r="G482" i="4"/>
  <c r="G134" i="4"/>
  <c r="G227" i="4"/>
  <c r="G333" i="4"/>
  <c r="G78" i="4"/>
  <c r="G77" i="4"/>
  <c r="H304" i="4"/>
  <c r="H252" i="4"/>
  <c r="H222" i="4"/>
  <c r="H445" i="4"/>
  <c r="H237" i="4"/>
  <c r="H413" i="4"/>
  <c r="H434" i="4"/>
  <c r="H409" i="4"/>
  <c r="H66" i="4"/>
  <c r="H115" i="4"/>
  <c r="H214" i="4"/>
  <c r="H159" i="4"/>
  <c r="H37" i="4"/>
  <c r="H56" i="4"/>
  <c r="H244" i="4"/>
  <c r="H490" i="4"/>
  <c r="H250" i="4"/>
  <c r="H393" i="4"/>
  <c r="H297" i="4"/>
  <c r="H421" i="4"/>
  <c r="H389" i="4"/>
  <c r="H400" i="4"/>
  <c r="H390" i="4"/>
  <c r="H357" i="4"/>
  <c r="H323" i="4"/>
  <c r="H207" i="4"/>
  <c r="H160" i="4"/>
  <c r="H47" i="4"/>
  <c r="H167" i="4"/>
  <c r="H338" i="4"/>
  <c r="H267" i="4"/>
  <c r="H286" i="4"/>
  <c r="H192" i="4"/>
  <c r="H495" i="4"/>
  <c r="H418" i="4"/>
  <c r="H202" i="4"/>
  <c r="H95" i="4"/>
  <c r="H99" i="4"/>
  <c r="H25" i="4"/>
  <c r="H61" i="4"/>
  <c r="H435" i="4"/>
  <c r="H12" i="4"/>
  <c r="H403" i="4"/>
  <c r="H220" i="4"/>
  <c r="H385" i="4"/>
  <c r="H457" i="4"/>
  <c r="H62" i="4"/>
  <c r="H314" i="4"/>
  <c r="H402" i="4"/>
  <c r="H485" i="4"/>
  <c r="H469" i="4"/>
  <c r="H453" i="4"/>
  <c r="H471" i="4"/>
  <c r="H448" i="4"/>
  <c r="H179" i="4"/>
  <c r="H340" i="4"/>
  <c r="H375" i="4"/>
  <c r="H379" i="4"/>
  <c r="H382" i="4"/>
  <c r="H50" i="4"/>
  <c r="H281" i="4"/>
  <c r="H369" i="4"/>
  <c r="H501" i="4"/>
  <c r="H234" i="4"/>
  <c r="H298" i="4"/>
  <c r="H411" i="4"/>
  <c r="H395" i="4"/>
  <c r="H510" i="4"/>
  <c r="H243" i="4"/>
  <c r="H324" i="4"/>
  <c r="H331" i="4"/>
  <c r="H283" i="4"/>
  <c r="H23" i="4"/>
  <c r="H224" i="4"/>
  <c r="H26" i="4"/>
  <c r="H424" i="4"/>
  <c r="H19" i="4"/>
  <c r="H104" i="4"/>
  <c r="H218" i="4"/>
  <c r="H482" i="4"/>
  <c r="H96" i="4"/>
  <c r="H319" i="4"/>
  <c r="H93" i="4"/>
  <c r="H77" i="4"/>
  <c r="H46" i="4"/>
  <c r="H200" i="4"/>
  <c r="H158" i="4"/>
  <c r="H145" i="4"/>
  <c r="H499" i="4"/>
  <c r="H101" i="4"/>
  <c r="H467" i="4"/>
  <c r="H313" i="4"/>
  <c r="H386" i="4"/>
  <c r="H38" i="4"/>
  <c r="H116" i="4"/>
  <c r="H378" i="4"/>
  <c r="H466" i="4"/>
  <c r="H30" i="4"/>
  <c r="H14" i="4"/>
  <c r="H511" i="4"/>
  <c r="H362" i="4"/>
  <c r="H459" i="4"/>
  <c r="H407" i="4"/>
  <c r="H89" i="4"/>
  <c r="H253" i="4"/>
  <c r="H470" i="4"/>
  <c r="H100" i="4"/>
  <c r="H83" i="4"/>
  <c r="H282" i="4"/>
  <c r="H405" i="4"/>
  <c r="H193" i="4"/>
  <c r="H487" i="4"/>
  <c r="H73" i="4"/>
  <c r="H80" i="4"/>
  <c r="H70" i="4"/>
  <c r="H339" i="4"/>
  <c r="H399" i="4"/>
  <c r="H183" i="4"/>
  <c r="H11" i="4"/>
  <c r="H155" i="4"/>
  <c r="H509" i="4"/>
  <c r="H477" i="4"/>
  <c r="H475" i="4"/>
  <c r="H345" i="4"/>
  <c r="H288" i="4"/>
  <c r="H231" i="4"/>
  <c r="H360" i="4"/>
  <c r="H273" i="4"/>
  <c r="H175" i="4"/>
  <c r="H28" i="4"/>
  <c r="H84" i="4"/>
  <c r="H449" i="4"/>
  <c r="H361" i="4"/>
  <c r="H473" i="4"/>
  <c r="H208" i="4"/>
  <c r="H355" i="4"/>
  <c r="H404" i="4"/>
  <c r="C460" i="4"/>
  <c r="C46" i="4"/>
  <c r="D124" i="4"/>
  <c r="E44" i="4"/>
  <c r="D7" i="4"/>
  <c r="D347" i="4"/>
  <c r="C466" i="4"/>
  <c r="C19" i="4"/>
  <c r="F345" i="4"/>
  <c r="F135" i="4"/>
  <c r="C382" i="4"/>
  <c r="E11" i="4"/>
  <c r="D413" i="4"/>
  <c r="F396" i="4"/>
  <c r="E483" i="4"/>
  <c r="D420" i="4"/>
  <c r="E336" i="4"/>
  <c r="C511" i="4"/>
  <c r="F230" i="4"/>
  <c r="F360" i="4"/>
  <c r="F172" i="4"/>
  <c r="F131" i="4"/>
  <c r="F404" i="4"/>
  <c r="F125" i="4"/>
  <c r="F173" i="4"/>
  <c r="D179" i="4"/>
  <c r="C434" i="4"/>
  <c r="E493" i="4"/>
  <c r="C364" i="4"/>
  <c r="F201" i="4"/>
  <c r="F203" i="4"/>
  <c r="F365" i="4"/>
  <c r="F241" i="4"/>
  <c r="F311" i="4"/>
  <c r="F470" i="4"/>
  <c r="F277" i="4"/>
  <c r="F343" i="4"/>
  <c r="F153" i="4"/>
  <c r="F128" i="4"/>
  <c r="F29" i="4"/>
  <c r="F278" i="4"/>
  <c r="F102" i="4"/>
  <c r="F59" i="4"/>
  <c r="G222" i="4"/>
  <c r="G148" i="4"/>
  <c r="G193" i="4"/>
  <c r="G160" i="4"/>
  <c r="G180" i="4"/>
  <c r="G455" i="4"/>
  <c r="G16" i="4"/>
  <c r="G93" i="4"/>
  <c r="G107" i="4"/>
  <c r="G161" i="4"/>
  <c r="G125" i="4"/>
  <c r="G87" i="4"/>
  <c r="G81" i="4"/>
  <c r="G359" i="4"/>
  <c r="G214" i="4"/>
  <c r="G53" i="4"/>
  <c r="G65" i="4"/>
  <c r="F437" i="4"/>
  <c r="F207" i="4"/>
  <c r="F466" i="4"/>
  <c r="F441" i="4"/>
  <c r="C269" i="4"/>
  <c r="C325" i="4"/>
  <c r="D396" i="4"/>
  <c r="D457" i="4"/>
  <c r="F192" i="4"/>
  <c r="F72" i="4"/>
  <c r="F194" i="4"/>
  <c r="F138" i="4"/>
  <c r="G342" i="4"/>
  <c r="G352" i="4"/>
  <c r="G10" i="4"/>
  <c r="G469" i="4"/>
  <c r="G97" i="4"/>
  <c r="G327" i="4"/>
  <c r="G189" i="4"/>
  <c r="G309" i="4"/>
  <c r="G244" i="4"/>
  <c r="G243" i="4"/>
  <c r="G278" i="4"/>
  <c r="F459" i="4"/>
  <c r="F136" i="4"/>
  <c r="F355" i="4"/>
  <c r="F425" i="4"/>
  <c r="D94" i="4"/>
  <c r="D386" i="4"/>
  <c r="C35" i="4"/>
  <c r="C309" i="4"/>
  <c r="F504" i="4"/>
  <c r="F84" i="4"/>
  <c r="F442" i="4"/>
  <c r="F14" i="4"/>
  <c r="F263" i="4"/>
  <c r="F27" i="4"/>
  <c r="F140" i="4"/>
  <c r="F476" i="4"/>
  <c r="G221" i="4"/>
  <c r="G247" i="4"/>
  <c r="G368" i="4"/>
  <c r="G198" i="4"/>
  <c r="G178" i="4"/>
  <c r="G184" i="4"/>
  <c r="G272" i="4"/>
  <c r="G126" i="4"/>
  <c r="G106" i="4"/>
  <c r="G40" i="4"/>
  <c r="G35" i="4"/>
  <c r="G494" i="4"/>
  <c r="G146" i="4"/>
  <c r="G318" i="4"/>
  <c r="G501" i="4"/>
  <c r="G390" i="4"/>
  <c r="G417" i="4"/>
  <c r="G508" i="4"/>
  <c r="G476" i="4"/>
  <c r="G424" i="4"/>
  <c r="G60" i="4"/>
  <c r="G301" i="4"/>
  <c r="G435" i="4"/>
  <c r="C78" i="4"/>
  <c r="F145" i="4"/>
  <c r="F324" i="4"/>
  <c r="F244" i="4"/>
  <c r="G358" i="4"/>
  <c r="G157" i="4"/>
  <c r="G82" i="4"/>
  <c r="G323" i="4"/>
  <c r="G269" i="4"/>
  <c r="G17" i="4"/>
  <c r="G256" i="4"/>
  <c r="G239" i="4"/>
  <c r="G254" i="4"/>
  <c r="G215" i="4"/>
  <c r="G85" i="4"/>
  <c r="G397" i="4"/>
  <c r="G287" i="4"/>
  <c r="G14" i="4"/>
  <c r="G388" i="4"/>
  <c r="G483" i="4"/>
  <c r="G293" i="4"/>
  <c r="G399" i="4"/>
  <c r="G370" i="4"/>
  <c r="G338" i="4"/>
  <c r="G414" i="4"/>
  <c r="G137" i="4"/>
  <c r="G226" i="4"/>
  <c r="G316" i="4"/>
  <c r="H401" i="4"/>
  <c r="H496" i="4"/>
  <c r="H387" i="4"/>
  <c r="H117" i="4"/>
  <c r="H486" i="4"/>
  <c r="H156" i="4"/>
  <c r="H51" i="4"/>
  <c r="H113" i="4"/>
  <c r="H185" i="4"/>
  <c r="H450" i="4"/>
  <c r="H353" i="4"/>
  <c r="H213" i="4"/>
  <c r="H294" i="4"/>
  <c r="H356" i="4"/>
  <c r="H460" i="4"/>
  <c r="H302" i="4"/>
  <c r="H488" i="4"/>
  <c r="H82" i="4"/>
  <c r="H415" i="4"/>
  <c r="H430" i="4"/>
  <c r="H128" i="4"/>
  <c r="H271" i="4"/>
  <c r="H10" i="4"/>
  <c r="H318" i="4"/>
  <c r="H301" i="4"/>
  <c r="H300" i="4"/>
  <c r="H24" i="4"/>
  <c r="H163" i="4"/>
  <c r="H303" i="4"/>
  <c r="H465" i="4"/>
  <c r="H451" i="4"/>
  <c r="H191" i="4"/>
  <c r="H138" i="4"/>
  <c r="H327" i="4"/>
  <c r="H309" i="4"/>
  <c r="H81" i="4"/>
  <c r="H209" i="4"/>
  <c r="H506" i="4"/>
  <c r="H442" i="4"/>
  <c r="H336" i="4"/>
  <c r="H21" i="4"/>
  <c r="H359" i="4"/>
  <c r="H33" i="4"/>
  <c r="H425" i="4"/>
  <c r="H68" i="4"/>
  <c r="H161" i="4"/>
  <c r="H291" i="4"/>
  <c r="H479" i="4"/>
  <c r="H261" i="4"/>
  <c r="H436" i="4"/>
  <c r="H137" i="4"/>
  <c r="H121" i="4"/>
  <c r="H105" i="4"/>
  <c r="H239" i="4"/>
  <c r="H258" i="4"/>
  <c r="H217" i="4"/>
  <c r="H508" i="4"/>
  <c r="H139" i="4"/>
  <c r="H476" i="4"/>
  <c r="H380" i="4"/>
  <c r="H472" i="4"/>
  <c r="H52" i="4"/>
  <c r="H109" i="4"/>
  <c r="H364" i="4"/>
  <c r="H463" i="4"/>
  <c r="H146" i="4"/>
  <c r="H59" i="4"/>
  <c r="H41" i="4"/>
  <c r="H36" i="4"/>
  <c r="H226" i="4"/>
  <c r="H497" i="4"/>
  <c r="H396" i="4"/>
  <c r="H147" i="4"/>
  <c r="H483" i="4"/>
  <c r="H142" i="4"/>
  <c r="H58" i="4"/>
  <c r="H131" i="4"/>
  <c r="H269" i="4"/>
  <c r="H440" i="4"/>
  <c r="H376" i="4"/>
  <c r="H8" i="4"/>
  <c r="H132" i="4"/>
  <c r="H245" i="4"/>
  <c r="H229" i="4"/>
  <c r="H206" i="4"/>
  <c r="H455" i="4"/>
  <c r="H423" i="4"/>
  <c r="H325" i="4"/>
  <c r="H91" i="4"/>
  <c r="H368" i="4"/>
  <c r="H65" i="4"/>
  <c r="H489" i="4"/>
  <c r="H87" i="4"/>
  <c r="H154" i="4"/>
  <c r="H280" i="4"/>
  <c r="H44" i="4"/>
  <c r="H292" i="4"/>
  <c r="H31" i="4"/>
  <c r="H130" i="4"/>
  <c r="H114" i="4"/>
  <c r="H500" i="4"/>
  <c r="H162" i="4"/>
  <c r="H204" i="4"/>
  <c r="H310" i="4"/>
  <c r="H29" i="4"/>
  <c r="H195" i="4"/>
  <c r="H119" i="4"/>
  <c r="H504" i="4"/>
  <c r="H63" i="4"/>
  <c r="H230" i="4"/>
  <c r="H277" i="4"/>
  <c r="H503" i="4"/>
  <c r="H347" i="4"/>
  <c r="H143" i="4"/>
  <c r="H221" i="4"/>
  <c r="H316" i="4"/>
  <c r="H97" i="4"/>
  <c r="H478" i="4"/>
  <c r="H446" i="4"/>
  <c r="H306" i="4"/>
  <c r="H255" i="4"/>
  <c r="H149" i="4"/>
  <c r="H251" i="4"/>
  <c r="H181" i="4"/>
  <c r="H18" i="4"/>
  <c r="H374" i="4"/>
  <c r="H98" i="4"/>
  <c r="I37" i="4"/>
  <c r="I120" i="4"/>
  <c r="I436" i="4"/>
  <c r="I36" i="4"/>
  <c r="I424" i="4"/>
  <c r="I24" i="4"/>
  <c r="I336" i="4"/>
  <c r="I279" i="4"/>
  <c r="I384" i="4"/>
  <c r="I323" i="4"/>
  <c r="I380" i="4"/>
  <c r="I319" i="4"/>
  <c r="I465" i="4"/>
  <c r="I375" i="4"/>
  <c r="I200" i="4"/>
  <c r="I27" i="4"/>
  <c r="I21" i="4"/>
  <c r="I237" i="4"/>
  <c r="I116" i="4"/>
  <c r="I282" i="4"/>
  <c r="I232" i="4"/>
  <c r="I227" i="4"/>
  <c r="I224" i="4"/>
  <c r="I223" i="4"/>
  <c r="I464" i="4"/>
  <c r="I45" i="4"/>
  <c r="I64" i="4"/>
  <c r="I230" i="4"/>
  <c r="I460" i="4"/>
  <c r="I29" i="4"/>
  <c r="I60" i="4"/>
  <c r="I226" i="4"/>
  <c r="I42" i="4"/>
  <c r="I438" i="4"/>
  <c r="I86" i="4"/>
  <c r="I434" i="4"/>
  <c r="I82" i="4"/>
  <c r="I280" i="4"/>
  <c r="I359" i="4"/>
  <c r="I11" i="4"/>
  <c r="I189" i="4"/>
  <c r="I266" i="4"/>
  <c r="I141" i="4"/>
  <c r="I254" i="4"/>
  <c r="I487" i="4"/>
  <c r="I281" i="4"/>
  <c r="I40" i="4"/>
  <c r="I206" i="4"/>
  <c r="I356" i="4"/>
  <c r="I474" i="4"/>
  <c r="I295" i="4"/>
  <c r="I122" i="4"/>
  <c r="I109" i="4"/>
  <c r="I246" i="4"/>
  <c r="I93" i="4"/>
  <c r="I242" i="4"/>
  <c r="I264" i="4"/>
  <c r="I422" i="4"/>
  <c r="I243" i="4"/>
  <c r="I70" i="4"/>
  <c r="I459" i="4"/>
  <c r="I111" i="4"/>
  <c r="I423" i="4"/>
  <c r="I75" i="4"/>
  <c r="I333" i="4"/>
  <c r="I330" i="4"/>
  <c r="I309" i="4"/>
  <c r="I318" i="4"/>
  <c r="I61" i="4"/>
  <c r="I234" i="4"/>
  <c r="I229" i="4"/>
  <c r="I278" i="4"/>
  <c r="I221" i="4"/>
  <c r="I274" i="4"/>
  <c r="I408" i="4"/>
  <c r="I495" i="4"/>
  <c r="I8" i="4"/>
  <c r="I174" i="4"/>
  <c r="I304" i="4"/>
  <c r="I442" i="4"/>
  <c r="I263" i="4"/>
  <c r="I90" i="4"/>
  <c r="I507" i="4"/>
  <c r="I182" i="4"/>
  <c r="I499" i="4"/>
  <c r="I178" i="4"/>
  <c r="I177" i="4"/>
  <c r="I390" i="4"/>
  <c r="I211" i="4"/>
  <c r="I38" i="4"/>
  <c r="I161" i="4"/>
  <c r="I386" i="4"/>
  <c r="I207" i="4"/>
  <c r="I34" i="4"/>
  <c r="I448" i="4"/>
  <c r="I48" i="4"/>
  <c r="I444" i="4"/>
  <c r="I44" i="4"/>
  <c r="I357" i="4"/>
  <c r="I457" i="4"/>
  <c r="I292" i="4"/>
  <c r="I477" i="4"/>
  <c r="I25" i="4"/>
  <c r="I505" i="4"/>
  <c r="I216" i="4"/>
  <c r="I85" i="4"/>
  <c r="I132" i="4"/>
  <c r="I366" i="4"/>
  <c r="I187" i="4"/>
  <c r="I14" i="4"/>
  <c r="I451" i="4"/>
  <c r="I217" i="4"/>
  <c r="I103" i="4"/>
  <c r="I497" i="4"/>
  <c r="I208" i="4"/>
  <c r="I481" i="4"/>
  <c r="I204" i="4"/>
  <c r="I429" i="4"/>
  <c r="I399" i="4"/>
  <c r="I9" i="4"/>
  <c r="I51" i="4"/>
  <c r="I397" i="4"/>
  <c r="I395" i="4"/>
  <c r="I220" i="4"/>
  <c r="I47" i="4"/>
  <c r="I317" i="4"/>
  <c r="I322" i="4"/>
  <c r="I382" i="4"/>
  <c r="I30" i="4"/>
  <c r="I252" i="4"/>
  <c r="I445" i="4"/>
  <c r="I228" i="4"/>
  <c r="I449" i="4"/>
  <c r="I196" i="4"/>
  <c r="I389" i="4"/>
  <c r="I73" i="4"/>
  <c r="I373" i="4"/>
  <c r="I57" i="4"/>
  <c r="I509" i="4"/>
  <c r="I265" i="4"/>
  <c r="I324" i="4"/>
  <c r="I155" i="4"/>
  <c r="I405" i="4"/>
  <c r="I419" i="4"/>
  <c r="I89" i="4"/>
  <c r="I71" i="4"/>
  <c r="I213" i="4"/>
  <c r="I144" i="4"/>
  <c r="I165" i="4"/>
  <c r="I140" i="4"/>
  <c r="I433" i="4"/>
  <c r="I367" i="4"/>
  <c r="I192" i="4"/>
  <c r="I19" i="4"/>
  <c r="I417" i="4"/>
  <c r="I363" i="4"/>
  <c r="I188" i="4"/>
  <c r="I15" i="4"/>
  <c r="I298" i="4"/>
  <c r="I351" i="4"/>
  <c r="I342" i="4"/>
  <c r="I347" i="4"/>
  <c r="I338" i="4"/>
  <c r="I440" i="4"/>
  <c r="I312" i="4"/>
  <c r="I267" i="4"/>
  <c r="I65" i="4"/>
  <c r="I183" i="4"/>
  <c r="I17" i="4"/>
  <c r="I171" i="4"/>
  <c r="I435" i="4"/>
  <c r="I341" i="4"/>
  <c r="I168" i="4"/>
  <c r="I334" i="4"/>
  <c r="I484" i="4"/>
  <c r="I125" i="4"/>
  <c r="I84" i="4"/>
  <c r="I250" i="4"/>
  <c r="I313" i="4"/>
  <c r="I163" i="4"/>
  <c r="I289" i="4"/>
  <c r="I159" i="4"/>
  <c r="I432" i="4"/>
  <c r="I233" i="4"/>
  <c r="I32" i="4"/>
  <c r="I198" i="4"/>
  <c r="I428" i="4"/>
  <c r="I239" i="4"/>
  <c r="I392" i="4"/>
  <c r="I331" i="4"/>
  <c r="I272" i="4"/>
  <c r="I247" i="4"/>
  <c r="I248" i="4"/>
  <c r="I235" i="4"/>
  <c r="I241" i="4"/>
  <c r="I151" i="4"/>
  <c r="I113" i="4"/>
  <c r="I195" i="4"/>
  <c r="I97" i="4"/>
  <c r="I191" i="4"/>
  <c r="I117" i="4"/>
  <c r="I277" i="4"/>
  <c r="I136" i="4"/>
  <c r="I302" i="4"/>
  <c r="I452" i="4"/>
  <c r="I345" i="4"/>
  <c r="I52" i="4"/>
  <c r="I447" i="4"/>
  <c r="I443" i="4"/>
  <c r="I400" i="4"/>
  <c r="I339" i="4"/>
  <c r="I396" i="4"/>
  <c r="I335" i="4"/>
  <c r="I425" i="4"/>
  <c r="I409" i="4"/>
  <c r="I441" i="4"/>
  <c r="I13" i="4"/>
  <c r="I138" i="4"/>
  <c r="I478" i="4"/>
  <c r="H443" i="4"/>
  <c r="H391" i="4"/>
  <c r="H228" i="4"/>
  <c r="H176" i="4"/>
  <c r="H328" i="4"/>
  <c r="H164" i="4"/>
  <c r="H6" i="4"/>
  <c r="H371" i="4"/>
  <c r="H27" i="4"/>
  <c r="H394" i="4"/>
  <c r="H431" i="4"/>
  <c r="H92" i="4"/>
  <c r="H279" i="4"/>
  <c r="H420" i="4"/>
  <c r="H388" i="4"/>
  <c r="C223" i="4"/>
  <c r="E423" i="4"/>
  <c r="C358" i="4"/>
  <c r="E414" i="4"/>
  <c r="D510" i="4"/>
  <c r="E118" i="4"/>
  <c r="E302" i="4"/>
  <c r="F88" i="4"/>
  <c r="F96" i="4"/>
  <c r="D272" i="4"/>
  <c r="D252" i="4"/>
  <c r="C388" i="4"/>
  <c r="F56" i="4"/>
  <c r="E43" i="4"/>
  <c r="C416" i="4"/>
  <c r="E132" i="4"/>
  <c r="E127" i="4"/>
  <c r="C38" i="4"/>
  <c r="C105" i="4"/>
  <c r="F18" i="4"/>
  <c r="F236" i="4"/>
  <c r="F101" i="4"/>
  <c r="F434" i="4"/>
  <c r="F455" i="4"/>
  <c r="F66" i="4"/>
  <c r="D96" i="4"/>
  <c r="D353" i="4"/>
  <c r="D387" i="4"/>
  <c r="C442" i="4"/>
  <c r="F327" i="4"/>
  <c r="F319" i="4"/>
  <c r="F333" i="4"/>
  <c r="F154" i="4"/>
  <c r="F339" i="4"/>
  <c r="F314" i="4"/>
  <c r="F110" i="4"/>
  <c r="F477" i="4"/>
  <c r="F498" i="4"/>
  <c r="F15" i="4"/>
  <c r="F28" i="4"/>
  <c r="F286" i="4"/>
  <c r="F486" i="4"/>
  <c r="F410" i="4"/>
  <c r="G167" i="4"/>
  <c r="G213" i="4"/>
  <c r="G177" i="4"/>
  <c r="G216" i="4"/>
  <c r="G308" i="4"/>
  <c r="G9" i="4"/>
  <c r="G111" i="4"/>
  <c r="G158" i="4"/>
  <c r="G79" i="4"/>
  <c r="G145" i="4"/>
  <c r="G109" i="4"/>
  <c r="G86" i="4"/>
  <c r="G218" i="4"/>
  <c r="G504" i="4"/>
  <c r="G69" i="4"/>
  <c r="G26" i="4"/>
  <c r="G49" i="4"/>
  <c r="F322" i="4"/>
  <c r="F418" i="4"/>
  <c r="F463" i="4"/>
  <c r="F358" i="4"/>
  <c r="D372" i="4"/>
  <c r="C213" i="4"/>
  <c r="C212" i="4"/>
  <c r="F392" i="4"/>
  <c r="F398" i="4"/>
  <c r="F114" i="4"/>
  <c r="F16" i="4"/>
  <c r="F428" i="4"/>
  <c r="G353" i="4"/>
  <c r="G67" i="4"/>
  <c r="G296" i="4"/>
  <c r="G426" i="4"/>
  <c r="G55" i="4"/>
  <c r="G223" i="4"/>
  <c r="G297" i="4"/>
  <c r="G415" i="4"/>
  <c r="G191" i="4"/>
  <c r="G398" i="4"/>
  <c r="G183" i="4"/>
  <c r="F303" i="4"/>
  <c r="F450" i="4"/>
  <c r="F337" i="4"/>
  <c r="F268" i="4"/>
  <c r="D442" i="4"/>
  <c r="C384" i="4"/>
  <c r="D174" i="4"/>
  <c r="C58" i="4"/>
  <c r="F304" i="4"/>
  <c r="F78" i="4"/>
  <c r="F228" i="4"/>
  <c r="F431" i="4"/>
  <c r="F318" i="4"/>
  <c r="F205" i="4"/>
  <c r="F100" i="4"/>
  <c r="F79" i="4"/>
  <c r="G283" i="4"/>
  <c r="G203" i="4"/>
  <c r="G304" i="4"/>
  <c r="G166" i="4"/>
  <c r="G112" i="4"/>
  <c r="G140" i="4"/>
  <c r="G510" i="4"/>
  <c r="G75" i="4"/>
  <c r="G21" i="4"/>
  <c r="G20" i="4"/>
  <c r="G19" i="4"/>
  <c r="G474" i="4"/>
  <c r="G275" i="4"/>
  <c r="G394" i="4"/>
  <c r="G485" i="4"/>
  <c r="G497" i="4"/>
  <c r="G401" i="4"/>
  <c r="G492" i="4"/>
  <c r="G460" i="4"/>
  <c r="G217" i="4"/>
  <c r="G212" i="4"/>
  <c r="G451" i="4"/>
  <c r="G419" i="4"/>
  <c r="F447" i="4"/>
  <c r="F68" i="4"/>
  <c r="F144" i="4"/>
  <c r="F489" i="4"/>
  <c r="G118" i="4"/>
  <c r="G473" i="4"/>
  <c r="G355" i="4"/>
  <c r="G76" i="4"/>
  <c r="G22" i="4"/>
  <c r="G407" i="4"/>
  <c r="G458" i="4"/>
  <c r="G438" i="4"/>
  <c r="G238" i="4"/>
  <c r="G324" i="4"/>
  <c r="G379" i="4"/>
  <c r="G488" i="4"/>
  <c r="G54" i="4"/>
  <c r="G257" i="4"/>
  <c r="G499" i="4"/>
  <c r="G511" i="4"/>
  <c r="G280" i="4"/>
  <c r="G386" i="4"/>
  <c r="G354" i="4"/>
  <c r="G381" i="4"/>
  <c r="G404" i="4"/>
  <c r="G121" i="4"/>
  <c r="G332" i="4"/>
  <c r="H481" i="4"/>
  <c r="H512" i="4"/>
  <c r="H168" i="4"/>
  <c r="H329" i="4"/>
  <c r="H384" i="4"/>
  <c r="H372" i="4"/>
  <c r="H352" i="4"/>
  <c r="H150" i="4"/>
  <c r="H247" i="4"/>
  <c r="H498" i="4"/>
  <c r="H69" i="4"/>
  <c r="H141" i="4"/>
  <c r="H311" i="4"/>
  <c r="H264" i="4"/>
  <c r="H32" i="4"/>
  <c r="H135" i="4"/>
  <c r="H16" i="4"/>
  <c r="H13" i="4"/>
  <c r="H266" i="4"/>
  <c r="H199" i="4"/>
  <c r="H144" i="4"/>
  <c r="H112" i="4"/>
  <c r="H241" i="4"/>
  <c r="H225" i="4"/>
  <c r="H315" i="4"/>
  <c r="H343" i="4"/>
  <c r="H88" i="4"/>
  <c r="H249" i="4"/>
  <c r="H256" i="4"/>
  <c r="H268" i="4"/>
  <c r="H433" i="4"/>
  <c r="H110" i="4"/>
  <c r="H223" i="4"/>
  <c r="H106" i="4"/>
  <c r="H447" i="4"/>
  <c r="H134" i="4"/>
  <c r="H94" i="4"/>
  <c r="H417" i="4"/>
  <c r="H474" i="4"/>
  <c r="H140" i="4"/>
  <c r="H290" i="4"/>
  <c r="H219" i="4"/>
  <c r="H305" i="4"/>
  <c r="H238" i="4"/>
  <c r="H284" i="4"/>
  <c r="H102" i="4"/>
  <c r="H296" i="4"/>
  <c r="H326" i="4"/>
  <c r="H165" i="4"/>
  <c r="H263" i="4"/>
  <c r="H349" i="4"/>
  <c r="H333" i="4"/>
  <c r="H317" i="4"/>
  <c r="H410" i="4"/>
  <c r="H182" i="4"/>
  <c r="H39" i="4"/>
  <c r="H178" i="4"/>
  <c r="H17" i="4"/>
  <c r="H257" i="4"/>
  <c r="H22" i="4"/>
  <c r="H285" i="4"/>
  <c r="H232" i="4"/>
  <c r="H157" i="4"/>
  <c r="H48" i="4"/>
  <c r="H148" i="4"/>
  <c r="H123" i="4"/>
  <c r="H293" i="4"/>
  <c r="H260" i="4"/>
  <c r="H308" i="4"/>
  <c r="H79" i="4"/>
  <c r="H507" i="4"/>
  <c r="H74" i="4"/>
  <c r="H458" i="4"/>
  <c r="H438" i="4"/>
  <c r="H426" i="4"/>
  <c r="H406" i="4"/>
  <c r="H166" i="4"/>
  <c r="H346" i="4"/>
  <c r="H456" i="4"/>
  <c r="H64" i="4"/>
  <c r="H272" i="4"/>
  <c r="H348" i="4"/>
  <c r="H484" i="4"/>
  <c r="H468" i="4"/>
  <c r="H452" i="4"/>
  <c r="H189" i="4"/>
  <c r="H439" i="4"/>
  <c r="H133" i="4"/>
  <c r="H354" i="4"/>
  <c r="H287" i="4"/>
  <c r="H322" i="4"/>
  <c r="H170" i="4"/>
  <c r="H350" i="4"/>
  <c r="H103" i="4"/>
  <c r="H330" i="4"/>
  <c r="H365" i="4"/>
  <c r="H111" i="4"/>
  <c r="H307" i="4"/>
  <c r="H414" i="4"/>
  <c r="H398" i="4"/>
  <c r="H342" i="4"/>
  <c r="H9" i="4"/>
  <c r="H107" i="4"/>
  <c r="H377" i="4"/>
  <c r="H366" i="4"/>
  <c r="H428" i="4"/>
  <c r="H85" i="4"/>
  <c r="H254" i="4"/>
  <c r="H427" i="4"/>
  <c r="H125" i="4"/>
  <c r="H194" i="4"/>
  <c r="H370" i="4"/>
  <c r="H126" i="4"/>
  <c r="H493" i="4"/>
  <c r="H122" i="4"/>
  <c r="H197" i="4"/>
  <c r="H491" i="4"/>
  <c r="H276" i="4"/>
  <c r="H462" i="4"/>
  <c r="H86" i="4"/>
  <c r="H49" i="4"/>
  <c r="H419" i="4"/>
  <c r="H45" i="4"/>
  <c r="H174" i="4"/>
  <c r="H153" i="4"/>
  <c r="H233" i="4"/>
  <c r="H358" i="4"/>
  <c r="I461" i="4"/>
  <c r="I245" i="4"/>
  <c r="I286" i="4"/>
  <c r="I257" i="4"/>
  <c r="I202" i="4"/>
  <c r="I149" i="4"/>
  <c r="I190" i="4"/>
  <c r="I458" i="4"/>
  <c r="I106" i="4"/>
  <c r="I502" i="4"/>
  <c r="I150" i="4"/>
  <c r="I498" i="4"/>
  <c r="I146" i="4"/>
  <c r="I344" i="4"/>
  <c r="I462" i="4"/>
  <c r="I283" i="4"/>
  <c r="I110" i="4"/>
  <c r="I129" i="4"/>
  <c r="I378" i="4"/>
  <c r="I199" i="4"/>
  <c r="I26" i="4"/>
  <c r="I406" i="4"/>
  <c r="I54" i="4"/>
  <c r="I402" i="4"/>
  <c r="I50" i="4"/>
  <c r="I181" i="4"/>
  <c r="I308" i="4"/>
  <c r="I147" i="4"/>
  <c r="I365" i="4"/>
  <c r="I133" i="4"/>
  <c r="I300" i="4"/>
  <c r="I143" i="4"/>
  <c r="I215" i="4"/>
  <c r="I296" i="4"/>
  <c r="I259" i="4"/>
  <c r="I288" i="4"/>
  <c r="I255" i="4"/>
  <c r="I337" i="4"/>
  <c r="I401" i="4"/>
  <c r="I184" i="4"/>
  <c r="I500" i="4"/>
  <c r="I100" i="4"/>
  <c r="I488" i="4"/>
  <c r="I88" i="4"/>
  <c r="I404" i="4"/>
  <c r="I343" i="4"/>
  <c r="I260" i="4"/>
  <c r="I123" i="4"/>
  <c r="I473" i="4"/>
  <c r="I387" i="4"/>
  <c r="I212" i="4"/>
  <c r="I39" i="4"/>
  <c r="I480" i="4"/>
  <c r="I80" i="4"/>
  <c r="I476" i="4"/>
  <c r="I76" i="4"/>
  <c r="I297" i="4"/>
  <c r="I325" i="4"/>
  <c r="I160" i="4"/>
  <c r="I326" i="4"/>
  <c r="I273" i="4"/>
  <c r="I236" i="4"/>
  <c r="I421" i="4"/>
  <c r="I105" i="4"/>
  <c r="I329" i="4"/>
  <c r="I164" i="4"/>
  <c r="I249" i="4"/>
  <c r="I152" i="4"/>
  <c r="I468" i="4"/>
  <c r="I68" i="4"/>
  <c r="I512" i="4"/>
  <c r="I112" i="4"/>
  <c r="I508" i="4"/>
  <c r="I108" i="4"/>
  <c r="I485" i="4"/>
  <c r="I439" i="4"/>
  <c r="I169" i="4"/>
  <c r="I91" i="4"/>
  <c r="I385" i="4"/>
  <c r="I355" i="4"/>
  <c r="I180" i="4"/>
  <c r="I7" i="4"/>
  <c r="I416" i="4"/>
  <c r="I16" i="4"/>
  <c r="I412" i="4"/>
  <c r="I12" i="4"/>
  <c r="I69" i="4"/>
  <c r="I261" i="4"/>
  <c r="I128" i="4"/>
  <c r="I294" i="4"/>
  <c r="I53" i="4"/>
  <c r="I253" i="4"/>
  <c r="I124" i="4"/>
  <c r="I290" i="4"/>
  <c r="I170" i="4"/>
  <c r="I321" i="4"/>
  <c r="I214" i="4"/>
  <c r="I305" i="4"/>
  <c r="I210" i="4"/>
  <c r="I376" i="4"/>
  <c r="I511" i="4"/>
  <c r="I139" i="4"/>
  <c r="I403" i="4"/>
  <c r="I55" i="4"/>
  <c r="I391" i="4"/>
  <c r="I43" i="4"/>
  <c r="I269" i="4"/>
  <c r="I205" i="4"/>
  <c r="I104" i="4"/>
  <c r="I270" i="4"/>
  <c r="I420" i="4"/>
  <c r="I101" i="4"/>
  <c r="I20" i="4"/>
  <c r="I186" i="4"/>
  <c r="I383" i="4"/>
  <c r="I35" i="4"/>
  <c r="I379" i="4"/>
  <c r="I31" i="4"/>
  <c r="I368" i="4"/>
  <c r="I486" i="4"/>
  <c r="I307" i="4"/>
  <c r="I134" i="4"/>
  <c r="I364" i="4"/>
  <c r="I482" i="4"/>
  <c r="I303" i="4"/>
  <c r="I130" i="4"/>
  <c r="I156" i="4"/>
  <c r="I145" i="4"/>
  <c r="I203" i="4"/>
  <c r="I467" i="4"/>
  <c r="I119" i="4"/>
  <c r="I455" i="4"/>
  <c r="I107" i="4"/>
  <c r="I371" i="4"/>
  <c r="I23" i="4"/>
  <c r="I415" i="4"/>
  <c r="I67" i="4"/>
  <c r="I411" i="4"/>
  <c r="I63" i="4"/>
  <c r="I472" i="4"/>
  <c r="I77" i="4"/>
  <c r="I72" i="4"/>
  <c r="I238" i="4"/>
  <c r="I388" i="4"/>
  <c r="I506" i="4"/>
  <c r="I327" i="4"/>
  <c r="I154" i="4"/>
  <c r="I293" i="4"/>
  <c r="I310" i="4"/>
  <c r="I285" i="4"/>
  <c r="I306" i="4"/>
  <c r="I328" i="4"/>
  <c r="I454" i="4"/>
  <c r="I275" i="4"/>
  <c r="I102" i="4"/>
  <c r="I320" i="4"/>
  <c r="I450" i="4"/>
  <c r="I271" i="4"/>
  <c r="I98" i="4"/>
  <c r="I369" i="4"/>
  <c r="I176" i="4"/>
  <c r="I353" i="4"/>
  <c r="I172" i="4"/>
  <c r="I393" i="4"/>
  <c r="I475" i="4"/>
  <c r="I446" i="4"/>
  <c r="I94" i="4"/>
  <c r="I362" i="4"/>
  <c r="I377" i="4"/>
  <c r="I350" i="4"/>
  <c r="I469" i="4"/>
  <c r="I153" i="4"/>
  <c r="I430" i="4"/>
  <c r="I251" i="4"/>
  <c r="I78" i="4"/>
  <c r="I349" i="4"/>
  <c r="I346" i="4"/>
  <c r="I167" i="4"/>
  <c r="I413" i="4"/>
  <c r="I340" i="4"/>
  <c r="I381" i="4"/>
  <c r="I332" i="4"/>
  <c r="I361" i="4"/>
  <c r="I463" i="4"/>
  <c r="I244" i="4"/>
  <c r="I115" i="4"/>
  <c r="I493" i="4"/>
  <c r="I418" i="4"/>
  <c r="I194" i="4"/>
  <c r="I510" i="4"/>
  <c r="I158" i="4"/>
  <c r="I426" i="4"/>
  <c r="I74" i="4"/>
  <c r="I414" i="4"/>
  <c r="I62" i="4"/>
  <c r="I316" i="4"/>
  <c r="I10" i="4"/>
  <c r="I374" i="4"/>
  <c r="I22" i="4"/>
  <c r="I370" i="4"/>
  <c r="I18" i="4"/>
  <c r="I209" i="4"/>
  <c r="I398" i="4"/>
  <c r="I219" i="4"/>
  <c r="I46" i="4"/>
  <c r="I503" i="4"/>
  <c r="I284" i="4"/>
  <c r="I135" i="4"/>
  <c r="I489" i="4"/>
  <c r="I201" i="4"/>
  <c r="I501" i="4"/>
  <c r="I185" i="4"/>
  <c r="I453" i="4"/>
  <c r="I431" i="4"/>
  <c r="I137" i="4"/>
  <c r="I83" i="4"/>
  <c r="I437" i="4"/>
  <c r="I427" i="4"/>
  <c r="I121" i="4"/>
  <c r="I79" i="4"/>
  <c r="I87" i="4"/>
  <c r="I491" i="4"/>
  <c r="I131" i="4"/>
  <c r="I483" i="4"/>
  <c r="I127" i="4"/>
  <c r="I504" i="4"/>
  <c r="I456" i="4"/>
  <c r="I56" i="4"/>
  <c r="I372" i="4"/>
  <c r="I311" i="4"/>
  <c r="I360" i="4"/>
  <c r="I299" i="4"/>
  <c r="I193" i="4"/>
  <c r="I407" i="4"/>
  <c r="I41" i="4"/>
  <c r="I59" i="4"/>
  <c r="I225" i="4"/>
  <c r="I301" i="4"/>
  <c r="I148" i="4"/>
  <c r="I314" i="4"/>
  <c r="I352" i="4"/>
  <c r="I291" i="4"/>
  <c r="I348" i="4"/>
  <c r="I287" i="4"/>
  <c r="I496" i="4"/>
  <c r="I173" i="4"/>
  <c r="I96" i="4"/>
  <c r="I262" i="4"/>
  <c r="I492" i="4"/>
  <c r="I157" i="4"/>
  <c r="I92" i="4"/>
  <c r="I258" i="4"/>
  <c r="I197" i="4"/>
  <c r="I66" i="4"/>
  <c r="I218" i="4"/>
  <c r="I99" i="4"/>
  <c r="I95" i="4"/>
  <c r="I479" i="4"/>
  <c r="I166" i="4"/>
  <c r="I471" i="4"/>
  <c r="I162" i="4"/>
  <c r="I276" i="4"/>
  <c r="I268" i="4"/>
  <c r="I81" i="4"/>
  <c r="I222" i="4"/>
  <c r="I490" i="4"/>
  <c r="I126" i="4"/>
  <c r="I394" i="4"/>
  <c r="I494" i="4"/>
  <c r="I142" i="4"/>
  <c r="I410" i="4"/>
  <c r="I58" i="4"/>
  <c r="I118" i="4"/>
  <c r="I114" i="4"/>
  <c r="I358" i="4"/>
  <c r="I6" i="4"/>
  <c r="I354" i="4"/>
  <c r="I256" i="4"/>
  <c r="I33" i="4"/>
  <c r="I28" i="4"/>
  <c r="I315" i="4"/>
  <c r="I240" i="4"/>
  <c r="I231" i="4"/>
  <c r="I470" i="4"/>
  <c r="I466" i="4"/>
  <c r="I49" i="4"/>
  <c r="I179" i="4"/>
  <c r="I175" i="4"/>
  <c r="J507" i="4"/>
  <c r="J459" i="4"/>
  <c r="J427" i="4"/>
  <c r="J411" i="4"/>
  <c r="J439" i="4"/>
  <c r="J435" i="4"/>
  <c r="J417" i="4"/>
  <c r="J413" i="4"/>
  <c r="J346" i="4"/>
  <c r="J294" i="4"/>
  <c r="J253" i="4"/>
  <c r="J131" i="4"/>
  <c r="J214" i="4"/>
  <c r="J35" i="4"/>
  <c r="J58" i="4"/>
  <c r="J425" i="4"/>
  <c r="J183" i="4"/>
  <c r="J389" i="4"/>
  <c r="J484" i="4"/>
  <c r="J468" i="4"/>
  <c r="J496" i="4"/>
  <c r="J492" i="4"/>
  <c r="J377" i="4"/>
  <c r="J299" i="4"/>
  <c r="J309" i="4"/>
  <c r="J147" i="4"/>
  <c r="J206" i="4"/>
  <c r="J472" i="4"/>
  <c r="J122" i="4"/>
  <c r="J386" i="4"/>
  <c r="J326" i="4"/>
  <c r="J308" i="4"/>
  <c r="J155" i="4"/>
  <c r="J452" i="4"/>
  <c r="J420" i="4"/>
  <c r="J404" i="4"/>
  <c r="J432" i="4"/>
  <c r="J428" i="4"/>
  <c r="J312" i="4"/>
  <c r="J168" i="4"/>
  <c r="J269" i="4"/>
  <c r="J98" i="4"/>
  <c r="J209" i="4"/>
  <c r="J369" i="4"/>
  <c r="J83" i="4"/>
  <c r="J450" i="4"/>
  <c r="J341" i="4"/>
  <c r="J321" i="4"/>
  <c r="J262" i="4"/>
  <c r="J360" i="4"/>
  <c r="J328" i="4"/>
  <c r="J304" i="4"/>
  <c r="J340" i="4"/>
  <c r="J248" i="4"/>
  <c r="J221" i="4"/>
  <c r="J142" i="4"/>
  <c r="J105" i="4"/>
  <c r="J354" i="4"/>
  <c r="J75" i="4"/>
  <c r="J261" i="4"/>
  <c r="J159" i="4"/>
  <c r="J241" i="4"/>
  <c r="J453" i="4"/>
  <c r="J421" i="4"/>
  <c r="J405" i="4"/>
  <c r="J433" i="4"/>
  <c r="J429" i="4"/>
  <c r="J362" i="4"/>
  <c r="J384" i="4"/>
  <c r="J281" i="4"/>
  <c r="J189" i="4"/>
  <c r="J195" i="4"/>
  <c r="J482" i="4"/>
  <c r="J111" i="4"/>
  <c r="J447" i="4"/>
  <c r="J319" i="4"/>
  <c r="J370" i="4"/>
  <c r="J437" i="4"/>
  <c r="J334" i="4"/>
  <c r="J381" i="4"/>
  <c r="J365" i="4"/>
  <c r="J314" i="4"/>
  <c r="J230" i="4"/>
  <c r="J270" i="4"/>
  <c r="J170" i="4"/>
  <c r="J239" i="4"/>
  <c r="J415" i="4"/>
  <c r="J103" i="4"/>
  <c r="J169" i="4"/>
  <c r="J45" i="4"/>
  <c r="J504" i="4"/>
  <c r="J310" i="4"/>
  <c r="J290" i="4"/>
  <c r="J382" i="4"/>
  <c r="J349" i="4"/>
  <c r="J317" i="4"/>
  <c r="J376" i="4"/>
  <c r="J329" i="4"/>
  <c r="J234" i="4"/>
  <c r="J184" i="4"/>
  <c r="J124" i="4"/>
  <c r="J211" i="4"/>
  <c r="J409" i="4"/>
  <c r="J114" i="4"/>
  <c r="J99" i="4"/>
  <c r="J29" i="4"/>
  <c r="J440" i="4"/>
  <c r="J289" i="4"/>
  <c r="J216" i="4"/>
  <c r="J54" i="4"/>
  <c r="J257" i="4"/>
  <c r="J225" i="4"/>
  <c r="J180" i="4"/>
  <c r="J237" i="4"/>
  <c r="J158" i="4"/>
  <c r="J161" i="4"/>
  <c r="J479" i="4"/>
  <c r="J119" i="4"/>
  <c r="J138" i="4"/>
  <c r="J21" i="4"/>
  <c r="J402" i="4"/>
  <c r="J368" i="4"/>
  <c r="J348" i="4"/>
  <c r="J191" i="4"/>
  <c r="J171" i="4"/>
  <c r="J104" i="4"/>
  <c r="J383" i="4"/>
  <c r="J443" i="4"/>
  <c r="J327" i="4"/>
  <c r="J366" i="4"/>
  <c r="J350" i="4"/>
  <c r="J378" i="4"/>
  <c r="J325" i="4"/>
  <c r="J303" i="4"/>
  <c r="J109" i="4"/>
  <c r="J220" i="4"/>
  <c r="J26" i="4"/>
  <c r="J69" i="4"/>
  <c r="J247" i="4"/>
  <c r="J19" i="4"/>
  <c r="J441" i="4"/>
  <c r="J282" i="4"/>
  <c r="J311" i="4"/>
  <c r="J194" i="4"/>
  <c r="J242" i="4"/>
  <c r="J286" i="4"/>
  <c r="J222" i="4"/>
  <c r="J298" i="4"/>
  <c r="J186" i="4"/>
  <c r="J255" i="4"/>
  <c r="J65" i="4"/>
  <c r="J162" i="4"/>
  <c r="J228" i="4"/>
  <c r="J66" i="4"/>
  <c r="J399" i="4"/>
  <c r="J342" i="4"/>
  <c r="J322" i="4"/>
  <c r="J283" i="4"/>
  <c r="J263" i="4"/>
  <c r="J80" i="4"/>
  <c r="J297" i="4"/>
  <c r="J200" i="4"/>
  <c r="J273" i="4"/>
  <c r="J250" i="4"/>
  <c r="J140" i="4"/>
  <c r="J125" i="4"/>
  <c r="J16" i="4"/>
  <c r="J112" i="4"/>
  <c r="J166" i="4"/>
  <c r="J27" i="4"/>
  <c r="J466" i="4"/>
  <c r="J357" i="4"/>
  <c r="J337" i="4"/>
  <c r="J219" i="4"/>
  <c r="J157" i="4"/>
  <c r="J510" i="4"/>
  <c r="J199" i="4"/>
  <c r="J167" i="4"/>
  <c r="J121" i="4"/>
  <c r="J179" i="4"/>
  <c r="J418" i="4"/>
  <c r="J135" i="4"/>
  <c r="J196" i="4"/>
  <c r="J43" i="4"/>
  <c r="J458" i="4"/>
  <c r="J254" i="4"/>
  <c r="J396" i="4"/>
  <c r="J249" i="4"/>
  <c r="J256" i="4"/>
  <c r="J288" i="4"/>
  <c r="J307" i="4"/>
  <c r="J291" i="4"/>
  <c r="J246" i="4"/>
  <c r="J164" i="4"/>
  <c r="J236" i="4"/>
  <c r="J78" i="4"/>
  <c r="J133" i="4"/>
  <c r="J295" i="4"/>
  <c r="J85" i="4"/>
  <c r="J463" i="4"/>
  <c r="J335" i="4"/>
  <c r="J315" i="4"/>
  <c r="J264" i="4"/>
  <c r="J244" i="4"/>
  <c r="J275" i="4"/>
  <c r="J192" i="4"/>
  <c r="J259" i="4"/>
  <c r="J243" i="4"/>
  <c r="J271" i="4"/>
  <c r="J46" i="4"/>
  <c r="J177" i="4"/>
  <c r="J347" i="4"/>
  <c r="J91" i="4"/>
  <c r="J455" i="4"/>
  <c r="J451" i="4"/>
  <c r="J393" i="4"/>
  <c r="J274" i="4"/>
  <c r="J306" i="4"/>
  <c r="J205" i="4"/>
  <c r="J185" i="4"/>
  <c r="J34" i="4"/>
  <c r="J227" i="4"/>
  <c r="J141" i="4"/>
  <c r="J215" i="4"/>
  <c r="J172" i="4"/>
  <c r="J32" i="4"/>
  <c r="J128" i="4"/>
  <c r="J316" i="4"/>
  <c r="J23" i="4"/>
  <c r="J391" i="4"/>
  <c r="J387" i="4"/>
  <c r="J456" i="4"/>
  <c r="J305" i="4"/>
  <c r="J285" i="4"/>
  <c r="J156" i="4"/>
  <c r="J136" i="4"/>
  <c r="J102" i="4"/>
  <c r="J139" i="4"/>
  <c r="J151" i="4"/>
  <c r="J59" i="4"/>
  <c r="J403" i="4"/>
  <c r="J444" i="4"/>
  <c r="J187" i="4"/>
  <c r="J81" i="4"/>
  <c r="J265" i="4"/>
  <c r="J163" i="4"/>
  <c r="J318" i="4"/>
  <c r="J272" i="4"/>
  <c r="J240" i="4"/>
  <c r="J224" i="4"/>
  <c r="J252" i="4"/>
  <c r="J42" i="4"/>
  <c r="J174" i="4"/>
  <c r="J473" i="4"/>
  <c r="J130" i="4"/>
  <c r="J61" i="4"/>
  <c r="J509" i="4"/>
  <c r="J457" i="4"/>
  <c r="J296" i="4"/>
  <c r="J278" i="4"/>
  <c r="J202" i="4"/>
  <c r="J182" i="4"/>
  <c r="J302" i="4"/>
  <c r="J213" i="4"/>
  <c r="J181" i="4"/>
  <c r="J165" i="4"/>
  <c r="J193" i="4"/>
  <c r="J380" i="4"/>
  <c r="J76" i="4"/>
  <c r="J127" i="4"/>
  <c r="J37" i="4"/>
  <c r="J449" i="4"/>
  <c r="J445" i="4"/>
  <c r="J338" i="4"/>
  <c r="J218" i="4"/>
  <c r="J279" i="4"/>
  <c r="J110" i="4"/>
  <c r="J94" i="4"/>
  <c r="J197" i="4"/>
  <c r="J113" i="4"/>
  <c r="J132" i="4"/>
  <c r="J116" i="4"/>
  <c r="J144" i="4"/>
  <c r="J277" i="4"/>
  <c r="J82" i="4"/>
  <c r="J51" i="4"/>
  <c r="J467" i="4"/>
  <c r="J512" i="4"/>
  <c r="J508" i="4"/>
  <c r="J353" i="4"/>
  <c r="J235" i="4"/>
  <c r="J204" i="4"/>
  <c r="J71" i="4"/>
  <c r="J90" i="4"/>
  <c r="J266" i="4"/>
  <c r="J89" i="4"/>
  <c r="J63" i="4"/>
  <c r="J47" i="4"/>
  <c r="J52" i="4"/>
  <c r="J487" i="4"/>
  <c r="J483" i="4"/>
  <c r="J465" i="4"/>
  <c r="J397" i="4"/>
  <c r="J345" i="4"/>
  <c r="J10" i="4"/>
  <c r="J108" i="4"/>
  <c r="J495" i="4"/>
  <c r="J500" i="4"/>
  <c r="J210" i="4"/>
  <c r="J178" i="4"/>
  <c r="J149" i="4"/>
  <c r="J190" i="4"/>
  <c r="J408" i="4"/>
  <c r="J146" i="4"/>
  <c r="J137" i="4"/>
  <c r="J53" i="4"/>
  <c r="J394" i="4"/>
  <c r="J390" i="4"/>
  <c r="J331" i="4"/>
  <c r="J280" i="4"/>
  <c r="J260" i="4"/>
  <c r="J100" i="4"/>
  <c r="J154" i="4"/>
  <c r="J436" i="4"/>
  <c r="J118" i="4"/>
  <c r="J92" i="4"/>
  <c r="J95" i="4"/>
  <c r="J101" i="4"/>
  <c r="J74" i="4"/>
  <c r="J14" i="4"/>
  <c r="J474" i="4"/>
  <c r="J406" i="4"/>
  <c r="J323" i="4"/>
  <c r="J373" i="4"/>
  <c r="J258" i="4"/>
  <c r="J117" i="4"/>
  <c r="J201" i="4"/>
  <c r="J11" i="4"/>
  <c r="J22" i="4"/>
  <c r="J333" i="4"/>
  <c r="J79" i="4"/>
  <c r="J86" i="4"/>
  <c r="J56" i="4"/>
  <c r="J44" i="4"/>
  <c r="J12" i="4"/>
  <c r="J20" i="4"/>
  <c r="J410" i="4"/>
  <c r="J461" i="4"/>
  <c r="J330" i="4"/>
  <c r="J320" i="4"/>
  <c r="J301" i="4"/>
  <c r="J145" i="4"/>
  <c r="J152" i="4"/>
  <c r="J17" i="4"/>
  <c r="J28" i="4"/>
  <c r="J9" i="4"/>
  <c r="J491" i="4"/>
  <c r="J475" i="4"/>
  <c r="J503" i="4"/>
  <c r="J499" i="4"/>
  <c r="J481" i="4"/>
  <c r="J477" i="4"/>
  <c r="J339" i="4"/>
  <c r="J336" i="4"/>
  <c r="J293" i="4"/>
  <c r="J173" i="4"/>
  <c r="J203" i="4"/>
  <c r="J97" i="4"/>
  <c r="J77" i="4"/>
  <c r="J489" i="4"/>
  <c r="J454" i="4"/>
  <c r="J511" i="4"/>
  <c r="J363" i="4"/>
  <c r="J446" i="4"/>
  <c r="J107" i="4"/>
  <c r="J150" i="4"/>
  <c r="J134" i="4"/>
  <c r="J64" i="4"/>
  <c r="J120" i="4"/>
  <c r="J15" i="4"/>
  <c r="J407" i="4"/>
  <c r="J470" i="4"/>
  <c r="J385" i="4"/>
  <c r="J351" i="4"/>
  <c r="J292" i="4"/>
  <c r="J72" i="4"/>
  <c r="J198" i="4"/>
  <c r="J62" i="4"/>
  <c r="J40" i="4"/>
  <c r="J148" i="4"/>
  <c r="J39" i="4"/>
  <c r="J18" i="4"/>
  <c r="J41" i="4"/>
  <c r="J30" i="4"/>
  <c r="J490" i="4"/>
  <c r="J486" i="4"/>
  <c r="J464" i="4"/>
  <c r="J367" i="4"/>
  <c r="J287" i="4"/>
  <c r="J251" i="4"/>
  <c r="J208" i="4"/>
  <c r="J126" i="4"/>
  <c r="J106" i="4"/>
  <c r="J498" i="4"/>
  <c r="J67" i="4"/>
  <c r="J60" i="4"/>
  <c r="J25" i="4"/>
  <c r="J24" i="4"/>
  <c r="J8" i="4"/>
  <c r="J36" i="4"/>
  <c r="J426" i="4"/>
  <c r="J422" i="4"/>
  <c r="J400" i="4"/>
  <c r="J313" i="4"/>
  <c r="J226" i="4"/>
  <c r="J153" i="4"/>
  <c r="J231" i="4"/>
  <c r="J87" i="4"/>
  <c r="J68" i="4"/>
  <c r="J434" i="4"/>
  <c r="J344" i="4"/>
  <c r="J398" i="4"/>
  <c r="J485" i="4"/>
  <c r="J469" i="4"/>
  <c r="J497" i="4"/>
  <c r="J493" i="4"/>
  <c r="J355" i="4"/>
  <c r="J358" i="4"/>
  <c r="J300" i="4"/>
  <c r="J175" i="4"/>
  <c r="J223" i="4"/>
  <c r="J6" i="4"/>
  <c r="J379" i="4"/>
  <c r="J229" i="4"/>
  <c r="J188" i="4"/>
  <c r="J70" i="4"/>
  <c r="J31" i="4"/>
  <c r="J57" i="4"/>
  <c r="J50" i="4"/>
  <c r="J423" i="4"/>
  <c r="J419" i="4"/>
  <c r="J401" i="4"/>
  <c r="J460" i="4"/>
  <c r="J356" i="4"/>
  <c r="J212" i="4"/>
  <c r="J276" i="4"/>
  <c r="J115" i="4"/>
  <c r="J96" i="4"/>
  <c r="J431" i="4"/>
  <c r="J501" i="4"/>
  <c r="J395" i="4"/>
  <c r="J494" i="4"/>
  <c r="J478" i="4"/>
  <c r="J506" i="4"/>
  <c r="J502" i="4"/>
  <c r="J480" i="4"/>
  <c r="J476" i="4"/>
  <c r="J361" i="4"/>
  <c r="J233" i="4"/>
  <c r="J268" i="4"/>
  <c r="J48" i="4"/>
  <c r="J217" i="4"/>
  <c r="J49" i="4"/>
  <c r="J38" i="4"/>
  <c r="J488" i="4"/>
  <c r="J375" i="4"/>
  <c r="J462" i="4"/>
  <c r="J430" i="4"/>
  <c r="J414" i="4"/>
  <c r="J442" i="4"/>
  <c r="J438" i="4"/>
  <c r="J416" i="4"/>
  <c r="J412" i="4"/>
  <c r="J372" i="4"/>
  <c r="J267" i="4"/>
  <c r="J176" i="4"/>
  <c r="J55" i="4"/>
  <c r="J129" i="4"/>
  <c r="J33" i="4"/>
  <c r="J13" i="4"/>
  <c r="J424" i="4"/>
  <c r="J73" i="4"/>
  <c r="J388" i="4"/>
  <c r="J359" i="4"/>
  <c r="J343" i="4"/>
  <c r="J371" i="4"/>
  <c r="J374" i="4"/>
  <c r="J324" i="4"/>
  <c r="J232" i="4"/>
  <c r="J284" i="4"/>
  <c r="J7" i="4"/>
  <c r="J160" i="4"/>
  <c r="J238" i="4"/>
  <c r="J93" i="4"/>
  <c r="J505" i="4"/>
  <c r="J352" i="4"/>
  <c r="J332" i="4"/>
  <c r="J392" i="4"/>
  <c r="J245" i="4"/>
  <c r="J143" i="4"/>
  <c r="J84" i="4"/>
  <c r="J123" i="4"/>
  <c r="J88" i="4"/>
  <c r="J471" i="4"/>
  <c r="J448" i="4"/>
  <c r="J364" i="4"/>
  <c r="J207" i="4"/>
  <c r="A3" i="3" a="1"/>
  <c r="K3" i="4" l="1" a="1"/>
  <c r="K3" i="4" s="1"/>
  <c r="J4" i="4"/>
  <c r="A3" i="3"/>
  <c r="K44" i="4"/>
  <c r="K497" i="4"/>
  <c r="K119" i="4"/>
  <c r="K253" i="4"/>
  <c r="K483" i="4"/>
  <c r="K133" i="4"/>
  <c r="K328" i="4"/>
  <c r="K169" i="4"/>
  <c r="K152" i="4"/>
  <c r="K107" i="4"/>
  <c r="K486" i="4"/>
  <c r="K387" i="4"/>
  <c r="K377" i="4"/>
  <c r="K74" i="4"/>
  <c r="K33" i="4"/>
  <c r="K181" i="4"/>
  <c r="K415" i="4"/>
  <c r="K211" i="4"/>
  <c r="K69" i="4"/>
  <c r="K437" i="4"/>
  <c r="K223" i="4"/>
  <c r="K428" i="4"/>
  <c r="K366" i="4"/>
  <c r="K160" i="4"/>
  <c r="K80" i="4"/>
  <c r="K31" i="4"/>
  <c r="K310" i="4"/>
  <c r="K380" i="4"/>
  <c r="K218" i="4"/>
  <c r="K264" i="4"/>
  <c r="K126" i="4"/>
  <c r="K172" i="4"/>
  <c r="K141" i="4"/>
  <c r="K18" i="4"/>
  <c r="K418" i="4"/>
  <c r="K334" i="4"/>
  <c r="K99" i="4"/>
  <c r="K329" i="4"/>
  <c r="K390" i="4"/>
  <c r="K135" i="4"/>
  <c r="K24" i="4"/>
  <c r="K503" i="4"/>
  <c r="K228" i="4"/>
  <c r="K298" i="4"/>
  <c r="K176" i="4"/>
  <c r="K242" i="4"/>
  <c r="K92" i="4"/>
  <c r="K157" i="4"/>
  <c r="K10" i="4"/>
  <c r="K509" i="4"/>
  <c r="K186" i="4"/>
  <c r="K35" i="4"/>
  <c r="K381" i="4"/>
  <c r="K472" i="4"/>
  <c r="K351" i="4"/>
  <c r="K216" i="4"/>
  <c r="K168" i="4"/>
  <c r="K512" i="4"/>
  <c r="K65" i="4"/>
  <c r="K277" i="4"/>
  <c r="K142" i="4"/>
  <c r="K52" i="4"/>
  <c r="K32" i="4"/>
  <c r="K205" i="4"/>
  <c r="K116" i="4"/>
  <c r="K15" i="4"/>
  <c r="K505" i="4"/>
  <c r="K82" i="4"/>
  <c r="K379" i="4"/>
  <c r="K507" i="4"/>
  <c r="K391" i="4"/>
  <c r="K25" i="4"/>
  <c r="K237" i="4"/>
  <c r="K144" i="4"/>
  <c r="K149" i="4"/>
  <c r="K54" i="4"/>
  <c r="K404" i="4"/>
  <c r="K300" i="4"/>
  <c r="K393" i="4"/>
  <c r="K114" i="4"/>
  <c r="K321" i="4"/>
  <c r="K187" i="4"/>
  <c r="K124" i="4"/>
  <c r="K136" i="4"/>
  <c r="K426" i="4"/>
  <c r="K510" i="4"/>
  <c r="K457" i="4"/>
  <c r="K384" i="4"/>
  <c r="K51" i="4"/>
  <c r="K403" i="4"/>
  <c r="K248" i="4"/>
  <c r="K129" i="4"/>
  <c r="K147" i="4"/>
  <c r="K370" i="4"/>
  <c r="K21" i="4"/>
  <c r="K409" i="4"/>
  <c r="K303" i="4"/>
  <c r="K372" i="4"/>
  <c r="K309" i="4"/>
  <c r="K282" i="4"/>
  <c r="K481" i="4"/>
  <c r="K284" i="4"/>
  <c r="K374" i="4"/>
  <c r="K402" i="4"/>
  <c r="K41" i="4"/>
  <c r="K320" i="4"/>
  <c r="K226" i="4"/>
  <c r="K61" i="4"/>
  <c r="K117" i="4"/>
  <c r="K166" i="4"/>
  <c r="K376" i="4"/>
  <c r="K471" i="4"/>
  <c r="K260" i="4"/>
  <c r="K290" i="4"/>
  <c r="K275" i="4"/>
  <c r="K197" i="4"/>
  <c r="K212" i="4"/>
  <c r="K101" i="4"/>
  <c r="K369" i="4"/>
  <c r="K292" i="4"/>
  <c r="K256" i="4"/>
  <c r="K422" i="4"/>
  <c r="K451" i="4"/>
  <c r="K178" i="4"/>
  <c r="K222" i="4"/>
  <c r="K58" i="4"/>
  <c r="K67" i="4"/>
  <c r="K209" i="4"/>
  <c r="K442" i="4"/>
  <c r="K268" i="4"/>
  <c r="K489" i="4"/>
  <c r="K484" i="4"/>
  <c r="K301" i="4"/>
  <c r="K251" i="4"/>
  <c r="K62" i="4"/>
  <c r="K56" i="4"/>
  <c r="K399" i="4"/>
  <c r="K395" i="4"/>
  <c r="K246" i="4"/>
  <c r="K476" i="4"/>
  <c r="K344" i="4"/>
  <c r="K270" i="4"/>
  <c r="K128" i="4"/>
  <c r="K145" i="4"/>
  <c r="K86" i="4"/>
  <c r="K482" i="4"/>
  <c r="K230" i="4"/>
  <c r="K361" i="4"/>
  <c r="K461" i="4"/>
  <c r="K12" i="4"/>
  <c r="K331" i="4"/>
  <c r="K190" i="4"/>
  <c r="K34" i="4"/>
  <c r="K89" i="4"/>
  <c r="K154" i="4"/>
  <c r="K311" i="4"/>
  <c r="K407" i="4"/>
  <c r="K279" i="4"/>
  <c r="K304" i="4"/>
  <c r="K199" i="4"/>
  <c r="K204" i="4"/>
  <c r="K342" i="4"/>
  <c r="K28" i="4"/>
  <c r="K315" i="4"/>
  <c r="K382" i="4"/>
  <c r="K458" i="4"/>
  <c r="K175" i="4"/>
  <c r="K104" i="4"/>
  <c r="K324" i="4"/>
  <c r="K37" i="4"/>
  <c r="K416" i="4"/>
  <c r="K308" i="4"/>
  <c r="K364" i="4"/>
  <c r="K202" i="4"/>
  <c r="K227" i="4"/>
  <c r="K213" i="4"/>
  <c r="K106" i="4"/>
  <c r="K42" i="4"/>
  <c r="K207" i="4"/>
  <c r="K231" i="4"/>
  <c r="K90" i="4"/>
  <c r="K88" i="4"/>
  <c r="K421" i="4"/>
  <c r="K318" i="4"/>
  <c r="K75" i="4"/>
  <c r="K291" i="4"/>
  <c r="K162" i="4"/>
  <c r="K73" i="4"/>
  <c r="K233" i="4"/>
  <c r="K288" i="4"/>
  <c r="K239" i="4"/>
  <c r="K423" i="4"/>
  <c r="K214" i="4"/>
  <c r="K419" i="4"/>
  <c r="K412" i="4"/>
  <c r="K462" i="4"/>
  <c r="K465" i="4"/>
  <c r="K102" i="4"/>
  <c r="K312" i="4"/>
  <c r="K431" i="4"/>
  <c r="K480" i="4"/>
  <c r="K357" i="4"/>
  <c r="K319" i="4"/>
  <c r="K91" i="4"/>
  <c r="K493" i="4"/>
  <c r="K236" i="4"/>
  <c r="K38" i="4"/>
  <c r="K343" i="4"/>
  <c r="K131" i="4"/>
  <c r="K46" i="4"/>
  <c r="K463" i="4"/>
  <c r="K103" i="4"/>
  <c r="K183" i="4"/>
  <c r="K434" i="4"/>
  <c r="K60" i="4"/>
  <c r="K195" i="4"/>
  <c r="K468" i="4"/>
  <c r="K448" i="4"/>
  <c r="K286" i="4"/>
  <c r="K221" i="4"/>
  <c r="K95" i="4"/>
  <c r="K180" i="4"/>
  <c r="K19" i="4"/>
  <c r="K96" i="4"/>
  <c r="K109" i="4"/>
  <c r="K392" i="4"/>
  <c r="K333" i="4"/>
  <c r="K469" i="4"/>
  <c r="K485" i="4"/>
  <c r="K436" i="4"/>
  <c r="K385" i="4"/>
  <c r="K200" i="4"/>
  <c r="K478" i="4"/>
  <c r="K348" i="4"/>
  <c r="K201" i="4"/>
  <c r="K274" i="4"/>
  <c r="K43" i="4"/>
  <c r="K68" i="4"/>
  <c r="K306" i="4"/>
  <c r="K40" i="4"/>
  <c r="K408" i="4"/>
  <c r="K338" i="4"/>
  <c r="K269" i="4"/>
  <c r="K105" i="4"/>
  <c r="K314" i="4"/>
  <c r="K203" i="4"/>
  <c r="K140" i="4"/>
  <c r="K401" i="4"/>
  <c r="K363" i="4"/>
  <c r="K120" i="4"/>
  <c r="K430" i="4"/>
  <c r="K330" i="4"/>
  <c r="K323" i="4"/>
  <c r="K234" i="4"/>
  <c r="K59" i="4"/>
  <c r="K427" i="4"/>
  <c r="K352" i="4"/>
  <c r="K499" i="4"/>
  <c r="K466" i="4"/>
  <c r="K53" i="4"/>
  <c r="K184" i="4"/>
  <c r="K139" i="4"/>
  <c r="K362" i="4"/>
  <c r="K249" i="4"/>
  <c r="K138" i="4"/>
  <c r="B3" i="3" a="1"/>
  <c r="K492" i="4"/>
  <c r="K70" i="4"/>
  <c r="K267" i="4"/>
  <c r="K174" i="4"/>
  <c r="K23" i="4"/>
  <c r="K353" i="4"/>
  <c r="K356" i="4"/>
  <c r="K388" i="4"/>
  <c r="K420" i="4"/>
  <c r="K443" i="4"/>
  <c r="K470" i="4"/>
  <c r="K151" i="4"/>
  <c r="K414" i="4"/>
  <c r="K359" i="4"/>
  <c r="K208" i="4"/>
  <c r="K179" i="4"/>
  <c r="K45" i="4"/>
  <c r="K93" i="4"/>
  <c r="K243" i="4"/>
  <c r="K7" i="4"/>
  <c r="K479" i="4"/>
  <c r="K349" i="4"/>
  <c r="K293" i="4"/>
  <c r="K413" i="4"/>
  <c r="K477" i="4"/>
  <c r="K398" i="4"/>
  <c r="K389" i="4"/>
  <c r="K121" i="4"/>
  <c r="K396" i="4"/>
  <c r="K273" i="4"/>
  <c r="K110" i="4"/>
  <c r="K196" i="4"/>
  <c r="K488" i="4"/>
  <c r="K22" i="4"/>
  <c r="K39" i="4"/>
  <c r="K371" i="4"/>
  <c r="K365" i="4"/>
  <c r="K299" i="4"/>
  <c r="K259" i="4"/>
  <c r="K341" i="4"/>
  <c r="K189" i="4"/>
  <c r="K146" i="4"/>
  <c r="K360" i="4"/>
  <c r="K367" i="4"/>
  <c r="K84" i="4"/>
  <c r="K452" i="4"/>
  <c r="K435" i="4"/>
  <c r="K177" i="4"/>
  <c r="K496" i="4"/>
  <c r="K316" i="4"/>
  <c r="K283" i="4"/>
  <c r="K47" i="4"/>
  <c r="K16" i="4"/>
  <c r="K232" i="4"/>
  <c r="K130" i="4"/>
  <c r="K252" i="4"/>
  <c r="K441" i="4"/>
  <c r="K326" i="4"/>
  <c r="K30" i="4"/>
  <c r="K255" i="4"/>
  <c r="K350" i="4"/>
  <c r="K355" i="4"/>
  <c r="K143" i="4"/>
  <c r="K6" i="4"/>
  <c r="K266" i="4"/>
  <c r="K386" i="4"/>
  <c r="K506" i="4"/>
  <c r="K500" i="4"/>
  <c r="K302" i="4"/>
  <c r="K20" i="4"/>
  <c r="K14" i="4"/>
  <c r="K307" i="4"/>
  <c r="K272" i="4"/>
  <c r="K155" i="4"/>
  <c r="K305" i="4"/>
  <c r="K502" i="4"/>
  <c r="K156" i="4"/>
  <c r="K336" i="4"/>
  <c r="K449" i="4"/>
  <c r="K150" i="4"/>
  <c r="K337" i="4"/>
  <c r="K439" i="4"/>
  <c r="K247" i="4"/>
  <c r="K229" i="4"/>
  <c r="K127" i="4"/>
  <c r="K206" i="4"/>
  <c r="K26" i="4"/>
  <c r="K55" i="4"/>
  <c r="K48" i="4"/>
  <c r="K446" i="4"/>
  <c r="K410" i="4"/>
  <c r="K433" i="4"/>
  <c r="K134" i="4"/>
  <c r="K289" i="4"/>
  <c r="K358" i="4"/>
  <c r="K77" i="4"/>
  <c r="K281" i="4"/>
  <c r="K325" i="4"/>
  <c r="K170" i="4"/>
  <c r="K235" i="4"/>
  <c r="K83" i="4"/>
  <c r="K164" i="4"/>
  <c r="K495" i="4"/>
  <c r="K64" i="4"/>
  <c r="K440" i="4"/>
  <c r="K245" i="4"/>
  <c r="K76" i="4"/>
  <c r="K224" i="4"/>
  <c r="K400" i="4"/>
  <c r="K171" i="4"/>
  <c r="K182" i="4"/>
  <c r="K411" i="4"/>
  <c r="K9" i="4"/>
  <c r="K475" i="4"/>
  <c r="K192" i="4"/>
  <c r="K261" i="4"/>
  <c r="K474" i="4"/>
  <c r="K490" i="4"/>
  <c r="K429" i="4"/>
  <c r="K11" i="4"/>
  <c r="K193" i="4"/>
  <c r="K405" i="4"/>
  <c r="K97" i="4"/>
  <c r="K85" i="4"/>
  <c r="K87" i="4"/>
  <c r="K354" i="4"/>
  <c r="K240" i="4"/>
  <c r="K438" i="4"/>
  <c r="K347" i="4"/>
  <c r="K71" i="4"/>
  <c r="K378" i="4"/>
  <c r="K280" i="4"/>
  <c r="K79" i="4"/>
  <c r="K123" i="4"/>
  <c r="K467" i="4"/>
  <c r="K397" i="4"/>
  <c r="K444" i="4"/>
  <c r="K153" i="4"/>
  <c r="K225" i="4"/>
  <c r="K508" i="4"/>
  <c r="K66" i="4"/>
  <c r="K297" i="4"/>
  <c r="K332" i="4"/>
  <c r="K185" i="4"/>
  <c r="K258" i="4"/>
  <c r="K63" i="4"/>
  <c r="K115" i="4"/>
  <c r="K317" i="4"/>
  <c r="K13" i="4"/>
  <c r="K511" i="4"/>
  <c r="K194" i="4"/>
  <c r="K345" i="4"/>
  <c r="K498" i="4"/>
  <c r="K50" i="4"/>
  <c r="K278" i="4"/>
  <c r="K445" i="4"/>
  <c r="K27" i="4"/>
  <c r="K263" i="4"/>
  <c r="K285" i="4"/>
  <c r="K158" i="4"/>
  <c r="K173" i="4"/>
  <c r="K17" i="4"/>
  <c r="K94" i="4"/>
  <c r="K188" i="4"/>
  <c r="K456" i="4"/>
  <c r="K322" i="4"/>
  <c r="K262" i="4"/>
  <c r="K432" i="4"/>
  <c r="K327" i="4"/>
  <c r="K219" i="4"/>
  <c r="K112" i="4"/>
  <c r="K72" i="4"/>
  <c r="K460" i="4"/>
  <c r="K406" i="4"/>
  <c r="K473" i="4"/>
  <c r="K159" i="4"/>
  <c r="K335" i="4"/>
  <c r="K464" i="4"/>
  <c r="K383" i="4"/>
  <c r="K241" i="4"/>
  <c r="K148" i="4"/>
  <c r="K346" i="4"/>
  <c r="K340" i="4"/>
  <c r="K417" i="4"/>
  <c r="K459" i="4"/>
  <c r="K210" i="4"/>
  <c r="K313" i="4"/>
  <c r="K454" i="4"/>
  <c r="K167" i="4"/>
  <c r="K49" i="4"/>
  <c r="K294" i="4"/>
  <c r="K238" i="4"/>
  <c r="K198" i="4"/>
  <c r="K137" i="4"/>
  <c r="K98" i="4"/>
  <c r="K450" i="4"/>
  <c r="K257" i="4"/>
  <c r="K113" i="4"/>
  <c r="K424" i="4"/>
  <c r="K29" i="4"/>
  <c r="K447" i="4"/>
  <c r="K295" i="4"/>
  <c r="K455" i="4"/>
  <c r="K265" i="4"/>
  <c r="K494" i="4"/>
  <c r="K394" i="4"/>
  <c r="K220" i="4"/>
  <c r="K100" i="4"/>
  <c r="K191" i="4"/>
  <c r="K8" i="4"/>
  <c r="K487" i="4"/>
  <c r="K276" i="4"/>
  <c r="K375" i="4"/>
  <c r="K217" i="4"/>
  <c r="K250" i="4"/>
  <c r="K108" i="4"/>
  <c r="K125" i="4"/>
  <c r="K118" i="4"/>
  <c r="K501" i="4"/>
  <c r="K287" i="4"/>
  <c r="K425" i="4"/>
  <c r="K491" i="4"/>
  <c r="K132" i="4"/>
  <c r="K78" i="4"/>
  <c r="K81" i="4"/>
  <c r="K339" i="4"/>
  <c r="K373" i="4"/>
  <c r="K254" i="4"/>
  <c r="K296" i="4"/>
  <c r="K111" i="4"/>
  <c r="K165" i="4"/>
  <c r="K122" i="4"/>
  <c r="K57" i="4"/>
  <c r="K244" i="4"/>
  <c r="K163" i="4"/>
  <c r="K161" i="4"/>
  <c r="K36" i="4"/>
  <c r="K504" i="4"/>
  <c r="K271" i="4"/>
  <c r="K368" i="4"/>
  <c r="K453" i="4"/>
  <c r="K215" i="4"/>
  <c r="L3" i="4" l="1" a="1"/>
  <c r="L3" i="4" s="1"/>
  <c r="K4" i="4"/>
  <c r="B3" i="3"/>
  <c r="L346" i="4"/>
  <c r="L117" i="4"/>
  <c r="L58" i="4"/>
  <c r="L80" i="4"/>
  <c r="L69" i="4"/>
  <c r="L49" i="4"/>
  <c r="L488" i="4"/>
  <c r="L428" i="4"/>
  <c r="L408" i="4"/>
  <c r="L467" i="4"/>
  <c r="L510" i="4"/>
  <c r="L333" i="4"/>
  <c r="L356" i="4"/>
  <c r="L264" i="4"/>
  <c r="L180" i="4"/>
  <c r="L405" i="4"/>
  <c r="L137" i="4"/>
  <c r="L354" i="4"/>
  <c r="L292" i="4"/>
  <c r="L460" i="4"/>
  <c r="L480" i="4"/>
  <c r="L434" i="4"/>
  <c r="L353" i="4"/>
  <c r="L364" i="4"/>
  <c r="L344" i="4"/>
  <c r="L359" i="4"/>
  <c r="L350" i="4"/>
  <c r="L395" i="4"/>
  <c r="L275" i="4"/>
  <c r="L155" i="4"/>
  <c r="L215" i="4"/>
  <c r="L342" i="4"/>
  <c r="L161" i="4"/>
  <c r="L268" i="4"/>
  <c r="L25" i="4"/>
  <c r="L271" i="4"/>
  <c r="L430" i="4"/>
  <c r="L168" i="4"/>
  <c r="L183" i="4"/>
  <c r="L163" i="4"/>
  <c r="L122" i="4"/>
  <c r="L109" i="4"/>
  <c r="L214" i="4"/>
  <c r="L174" i="4"/>
  <c r="L320" i="4"/>
  <c r="L177" i="4"/>
  <c r="L326" i="4"/>
  <c r="L113" i="4"/>
  <c r="L272" i="4"/>
  <c r="L107" i="4"/>
  <c r="L216" i="4"/>
  <c r="L111" i="4"/>
  <c r="L307" i="4"/>
  <c r="L465" i="4"/>
  <c r="L448" i="4"/>
  <c r="L423" i="4"/>
  <c r="L504" i="4"/>
  <c r="L194" i="4"/>
  <c r="L323" i="4"/>
  <c r="L179" i="4"/>
  <c r="L138" i="4"/>
  <c r="L118" i="4"/>
  <c r="L129" i="4"/>
  <c r="L116" i="4"/>
  <c r="L259" i="4"/>
  <c r="L452" i="4"/>
  <c r="L372" i="4"/>
  <c r="L255" i="4"/>
  <c r="L511" i="4"/>
  <c r="L290" i="4"/>
  <c r="L248" i="4"/>
  <c r="L246" i="4"/>
  <c r="L99" i="4"/>
  <c r="L171" i="4"/>
  <c r="L50" i="4"/>
  <c r="L57" i="4"/>
  <c r="L29" i="4"/>
  <c r="L51" i="4"/>
  <c r="L35" i="4"/>
  <c r="L30" i="4"/>
  <c r="L420" i="4"/>
  <c r="L196" i="4"/>
  <c r="L43" i="4"/>
  <c r="L507" i="4"/>
  <c r="L509" i="4"/>
  <c r="L496" i="4"/>
  <c r="L451" i="4"/>
  <c r="L416" i="4"/>
  <c r="L380" i="4"/>
  <c r="L360" i="4"/>
  <c r="L375" i="4"/>
  <c r="L355" i="4"/>
  <c r="L370" i="4"/>
  <c r="L260" i="4"/>
  <c r="L266" i="4"/>
  <c r="L87" i="4"/>
  <c r="L47" i="4"/>
  <c r="L36" i="4"/>
  <c r="L497" i="4"/>
  <c r="L461" i="4"/>
  <c r="L417" i="4"/>
  <c r="L435" i="4"/>
  <c r="L414" i="4"/>
  <c r="L357" i="4"/>
  <c r="L337" i="4"/>
  <c r="L348" i="4"/>
  <c r="L339" i="4"/>
  <c r="A4" i="3"/>
  <c r="L382" i="4"/>
  <c r="L298" i="4"/>
  <c r="L280" i="4"/>
  <c r="L175" i="4"/>
  <c r="L329" i="4"/>
  <c r="L331" i="4"/>
  <c r="L301" i="4"/>
  <c r="L269" i="4"/>
  <c r="L103" i="4"/>
  <c r="L88" i="4"/>
  <c r="L62" i="4"/>
  <c r="L76" i="4"/>
  <c r="L95" i="4"/>
  <c r="L45" i="4"/>
  <c r="L9" i="4"/>
  <c r="L421" i="4"/>
  <c r="L442" i="4"/>
  <c r="L305" i="4"/>
  <c r="L197" i="4"/>
  <c r="L381" i="4"/>
  <c r="L208" i="4"/>
  <c r="L158" i="4"/>
  <c r="L156" i="4"/>
  <c r="L90" i="4"/>
  <c r="L97" i="4"/>
  <c r="L489" i="4"/>
  <c r="L429" i="4"/>
  <c r="L409" i="4"/>
  <c r="L476" i="4"/>
  <c r="L392" i="4"/>
  <c r="L469" i="4"/>
  <c r="L410" i="4"/>
  <c r="L436" i="4"/>
  <c r="L387" i="4"/>
  <c r="L503" i="4"/>
  <c r="L373" i="4"/>
  <c r="L486" i="4"/>
  <c r="L276" i="4"/>
  <c r="L406" i="4"/>
  <c r="L258" i="4"/>
  <c r="L293" i="4"/>
  <c r="L252" i="4"/>
  <c r="L295" i="4"/>
  <c r="L267" i="4"/>
  <c r="L270" i="4"/>
  <c r="L53" i="4"/>
  <c r="L397" i="4"/>
  <c r="L512" i="4"/>
  <c r="L499" i="4"/>
  <c r="L487" i="4"/>
  <c r="L325" i="4"/>
  <c r="L407" i="4"/>
  <c r="L22" i="4"/>
  <c r="L61" i="4"/>
  <c r="L446" i="4"/>
  <c r="L201" i="4"/>
  <c r="L383" i="4"/>
  <c r="L334" i="4"/>
  <c r="L254" i="4"/>
  <c r="L283" i="4"/>
  <c r="L345" i="4"/>
  <c r="L170" i="4"/>
  <c r="L236" i="4"/>
  <c r="L182" i="4"/>
  <c r="L263" i="4"/>
  <c r="L178" i="4"/>
  <c r="L285" i="4"/>
  <c r="L458" i="4"/>
  <c r="L164" i="4"/>
  <c r="L437" i="4"/>
  <c r="L390" i="4"/>
  <c r="L367" i="4"/>
  <c r="L191" i="4"/>
  <c r="L23" i="4"/>
  <c r="L433" i="4"/>
  <c r="L77" i="4"/>
  <c r="L303" i="4"/>
  <c r="L440" i="4"/>
  <c r="L135" i="4"/>
  <c r="L172" i="4"/>
  <c r="L131" i="4"/>
  <c r="L167" i="4"/>
  <c r="L102" i="4"/>
  <c r="L394" i="4"/>
  <c r="L443" i="4"/>
  <c r="L190" i="4"/>
  <c r="L114" i="4"/>
  <c r="L82" i="4"/>
  <c r="L112" i="4"/>
  <c r="L74" i="4"/>
  <c r="L84" i="4"/>
  <c r="L54" i="4"/>
  <c r="L425" i="4"/>
  <c r="L492" i="4"/>
  <c r="L472" i="4"/>
  <c r="L412" i="4"/>
  <c r="L447" i="4"/>
  <c r="L453" i="4"/>
  <c r="L312" i="4"/>
  <c r="L157" i="4"/>
  <c r="L203" i="4"/>
  <c r="L48" i="4"/>
  <c r="L149" i="4"/>
  <c r="L160" i="4"/>
  <c r="L140" i="4"/>
  <c r="L26" i="4"/>
  <c r="L493" i="4"/>
  <c r="L473" i="4"/>
  <c r="L413" i="4"/>
  <c r="L456" i="4"/>
  <c r="L11" i="4"/>
  <c r="L424" i="4"/>
  <c r="L463" i="4"/>
  <c r="L55" i="4"/>
  <c r="L474" i="4"/>
  <c r="L265" i="4"/>
  <c r="L85" i="4"/>
  <c r="L60" i="4"/>
  <c r="L127" i="4"/>
  <c r="L306" i="4"/>
  <c r="L92" i="4"/>
  <c r="L253" i="4"/>
  <c r="L123" i="4"/>
  <c r="L205" i="4"/>
  <c r="L86" i="4"/>
  <c r="L211" i="4"/>
  <c r="L159" i="4"/>
  <c r="L8" i="4"/>
  <c r="L427" i="4"/>
  <c r="L358" i="4"/>
  <c r="L249" i="4"/>
  <c r="L455" i="4"/>
  <c r="L438" i="4"/>
  <c r="L368" i="4"/>
  <c r="L311" i="4"/>
  <c r="L245" i="4"/>
  <c r="L166" i="4"/>
  <c r="L141" i="4"/>
  <c r="L152" i="4"/>
  <c r="L132" i="4"/>
  <c r="L93" i="4"/>
  <c r="L79" i="4"/>
  <c r="L96" i="4"/>
  <c r="L244" i="4"/>
  <c r="L124" i="4"/>
  <c r="L91" i="4"/>
  <c r="L71" i="4"/>
  <c r="L40" i="4"/>
  <c r="L20" i="4"/>
  <c r="L18" i="4"/>
  <c r="L445" i="4"/>
  <c r="L415" i="4"/>
  <c r="L482" i="4"/>
  <c r="L462" i="4"/>
  <c r="L402" i="4"/>
  <c r="L321" i="4"/>
  <c r="L317" i="4"/>
  <c r="L46" i="4"/>
  <c r="L128" i="4"/>
  <c r="L108" i="4"/>
  <c r="L75" i="4"/>
  <c r="L65" i="4"/>
  <c r="L44" i="4"/>
  <c r="L313" i="4"/>
  <c r="L151" i="4"/>
  <c r="L256" i="4"/>
  <c r="L459" i="4"/>
  <c r="L185" i="4"/>
  <c r="L396" i="4"/>
  <c r="L498" i="4"/>
  <c r="L10" i="4"/>
  <c r="L481" i="4"/>
  <c r="L444" i="4"/>
  <c r="L478" i="4"/>
  <c r="L418" i="4"/>
  <c r="L398" i="4"/>
  <c r="L341" i="4"/>
  <c r="L328" i="4"/>
  <c r="L70" i="4"/>
  <c r="L289" i="4"/>
  <c r="L202" i="4"/>
  <c r="L63" i="4"/>
  <c r="L404" i="4"/>
  <c r="L490" i="4"/>
  <c r="L83" i="4"/>
  <c r="L441" i="4"/>
  <c r="L343" i="4"/>
  <c r="L470" i="4"/>
  <c r="L232" i="4"/>
  <c r="L318" i="4"/>
  <c r="L297" i="4"/>
  <c r="L240" i="4"/>
  <c r="L299" i="4"/>
  <c r="L247" i="4"/>
  <c r="L115" i="4"/>
  <c r="L217" i="4"/>
  <c r="L401" i="4"/>
  <c r="L505" i="4"/>
  <c r="L239" i="4"/>
  <c r="L431" i="4"/>
  <c r="L261" i="4"/>
  <c r="L288" i="4"/>
  <c r="L213" i="4"/>
  <c r="L150" i="4"/>
  <c r="L148" i="4"/>
  <c r="L67" i="4"/>
  <c r="L89" i="4"/>
  <c r="L37" i="4"/>
  <c r="L64" i="4"/>
  <c r="L146" i="4"/>
  <c r="L120" i="4"/>
  <c r="L296" i="4"/>
  <c r="L68" i="4"/>
  <c r="L223" i="4"/>
  <c r="L494" i="4"/>
  <c r="L230" i="4"/>
  <c r="L220" i="4"/>
  <c r="L134" i="4"/>
  <c r="L145" i="4"/>
  <c r="L125" i="4"/>
  <c r="L136" i="4"/>
  <c r="L73" i="4"/>
  <c r="L15" i="4"/>
  <c r="L322" i="4"/>
  <c r="L147" i="4"/>
  <c r="L351" i="4"/>
  <c r="L500" i="4"/>
  <c r="L193" i="4"/>
  <c r="L199" i="4"/>
  <c r="L450" i="4"/>
  <c r="L471" i="4"/>
  <c r="L327" i="4"/>
  <c r="L371" i="4"/>
  <c r="L310" i="4"/>
  <c r="L366" i="4"/>
  <c r="L302" i="4"/>
  <c r="L304" i="4"/>
  <c r="L224" i="4"/>
  <c r="L234" i="4"/>
  <c r="L100" i="4"/>
  <c r="L400" i="4"/>
  <c r="L484" i="4"/>
  <c r="L284" i="4"/>
  <c r="L21" i="4"/>
  <c r="L105" i="4"/>
  <c r="L225" i="4"/>
  <c r="L363" i="4"/>
  <c r="L154" i="4"/>
  <c r="L218" i="4"/>
  <c r="L242" i="4"/>
  <c r="L222" i="4"/>
  <c r="L241" i="4"/>
  <c r="L189" i="4"/>
  <c r="L291" i="4"/>
  <c r="L130" i="4"/>
  <c r="L336" i="4"/>
  <c r="L231" i="4"/>
  <c r="L181" i="4"/>
  <c r="L184" i="4"/>
  <c r="L187" i="4"/>
  <c r="L28" i="4"/>
  <c r="L126" i="4"/>
  <c r="L52" i="4"/>
  <c r="L13" i="4"/>
  <c r="L16" i="4"/>
  <c r="L31" i="4"/>
  <c r="L457" i="4"/>
  <c r="L14" i="4"/>
  <c r="L391" i="4"/>
  <c r="L369" i="4"/>
  <c r="L277" i="4"/>
  <c r="L309" i="4"/>
  <c r="L165" i="4"/>
  <c r="L195" i="4"/>
  <c r="L59" i="4"/>
  <c r="L72" i="4"/>
  <c r="L403" i="4"/>
  <c r="L7" i="4"/>
  <c r="L388" i="4"/>
  <c r="L278" i="4"/>
  <c r="L186" i="4"/>
  <c r="L176" i="4"/>
  <c r="L153" i="4"/>
  <c r="L133" i="4"/>
  <c r="L32" i="4"/>
  <c r="L12" i="4"/>
  <c r="L6" i="4"/>
  <c r="L477" i="4"/>
  <c r="L393" i="4"/>
  <c r="L27" i="4"/>
  <c r="L411" i="4"/>
  <c r="L335" i="4"/>
  <c r="L250" i="4"/>
  <c r="L110" i="4"/>
  <c r="L243" i="4"/>
  <c r="L17" i="4"/>
  <c r="L34" i="4"/>
  <c r="L42" i="4"/>
  <c r="L24" i="4"/>
  <c r="L39" i="4"/>
  <c r="L479" i="4"/>
  <c r="L419" i="4"/>
  <c r="L399" i="4"/>
  <c r="L466" i="4"/>
  <c r="L385" i="4"/>
  <c r="L282" i="4"/>
  <c r="L378" i="4"/>
  <c r="L319" i="4"/>
  <c r="L308" i="4"/>
  <c r="L377" i="4"/>
  <c r="L235" i="4"/>
  <c r="L379" i="4"/>
  <c r="L204" i="4"/>
  <c r="L374" i="4"/>
  <c r="L94" i="4"/>
  <c r="L238" i="4"/>
  <c r="L257" i="4"/>
  <c r="L237" i="4"/>
  <c r="L209" i="4"/>
  <c r="L200" i="4"/>
  <c r="L426" i="4"/>
  <c r="L332" i="4"/>
  <c r="L502" i="4"/>
  <c r="L338" i="4"/>
  <c r="L361" i="4"/>
  <c r="L274" i="4"/>
  <c r="L352" i="4"/>
  <c r="L188" i="4"/>
  <c r="L279" i="4"/>
  <c r="L219" i="4"/>
  <c r="L286" i="4"/>
  <c r="L226" i="4"/>
  <c r="L221" i="4"/>
  <c r="L162" i="4"/>
  <c r="L483" i="4"/>
  <c r="L41" i="4"/>
  <c r="C3" i="3" a="1"/>
  <c r="M3" i="4" l="1" a="1"/>
  <c r="M3" i="4" s="1"/>
  <c r="L4" i="4"/>
  <c r="C3" i="3"/>
  <c r="L316" i="4"/>
  <c r="L139" i="4"/>
  <c r="L262" i="4"/>
  <c r="L287" i="4"/>
  <c r="L389" i="4"/>
  <c r="L386" i="4"/>
  <c r="L207" i="4"/>
  <c r="L340" i="4"/>
  <c r="L384" i="4"/>
  <c r="L119" i="4"/>
  <c r="L300" i="4"/>
  <c r="L104" i="4"/>
  <c r="L294" i="4"/>
  <c r="L143" i="4"/>
  <c r="L106" i="4"/>
  <c r="L233" i="4"/>
  <c r="L78" i="4"/>
  <c r="L173" i="4"/>
  <c r="L508" i="4"/>
  <c r="L19" i="4"/>
  <c r="L281" i="4"/>
  <c r="L212" i="4"/>
  <c r="L330" i="4"/>
  <c r="L485" i="4"/>
  <c r="L273" i="4"/>
  <c r="L501" i="4"/>
  <c r="L169" i="4"/>
  <c r="L206" i="4"/>
  <c r="L56" i="4"/>
  <c r="L66" i="4"/>
  <c r="L227" i="4"/>
  <c r="L347" i="4"/>
  <c r="D3" i="3" a="1"/>
  <c r="L422" i="4"/>
  <c r="L439" i="4"/>
  <c r="L376" i="4"/>
  <c r="L495" i="4"/>
  <c r="L365" i="4"/>
  <c r="L362" i="4"/>
  <c r="L464" i="4"/>
  <c r="L210" i="4"/>
  <c r="L315" i="4"/>
  <c r="L454" i="4"/>
  <c r="L81" i="4"/>
  <c r="L198" i="4"/>
  <c r="L228" i="4"/>
  <c r="L98" i="4"/>
  <c r="L324" i="4"/>
  <c r="L491" i="4"/>
  <c r="L142" i="4"/>
  <c r="L192" i="4"/>
  <c r="L432" i="4"/>
  <c r="L449" i="4"/>
  <c r="L144" i="4"/>
  <c r="L314" i="4"/>
  <c r="L229" i="4"/>
  <c r="L506" i="4"/>
  <c r="B4" i="3"/>
  <c r="L251" i="4"/>
  <c r="L468" i="4"/>
  <c r="L349" i="4"/>
  <c r="L38" i="4"/>
  <c r="L33" i="4"/>
  <c r="L121" i="4"/>
  <c r="L475" i="4"/>
  <c r="L101" i="4"/>
  <c r="N3" i="4" l="1" a="1"/>
  <c r="N3" i="4" s="1"/>
  <c r="M4" i="4"/>
  <c r="D3" i="3"/>
  <c r="C5" i="4"/>
  <c r="M22" i="4"/>
  <c r="M57" i="4"/>
  <c r="M60" i="4"/>
  <c r="M120" i="4"/>
  <c r="M184" i="4"/>
  <c r="M220" i="4"/>
  <c r="M167" i="4"/>
  <c r="M254" i="4"/>
  <c r="M50" i="4"/>
  <c r="M71" i="4"/>
  <c r="M209" i="4"/>
  <c r="M165" i="4"/>
  <c r="M322" i="4"/>
  <c r="M393" i="4"/>
  <c r="M425" i="4"/>
  <c r="M457" i="4"/>
  <c r="M47" i="4"/>
  <c r="M59" i="4"/>
  <c r="M206" i="4"/>
  <c r="M141" i="4"/>
  <c r="M114" i="4"/>
  <c r="M139" i="4"/>
  <c r="M368" i="4"/>
  <c r="M443" i="4"/>
  <c r="M38" i="4"/>
  <c r="M43" i="4"/>
  <c r="M203" i="4"/>
  <c r="M73" i="4"/>
  <c r="M316" i="4"/>
  <c r="M390" i="4"/>
  <c r="M422" i="4"/>
  <c r="M454" i="4"/>
  <c r="M483" i="4"/>
  <c r="M357" i="4"/>
  <c r="M295" i="4"/>
  <c r="M273" i="4"/>
  <c r="M486" i="4"/>
  <c r="M285" i="4"/>
  <c r="M307" i="4"/>
  <c r="M293" i="4"/>
  <c r="M36" i="4"/>
  <c r="M77" i="4"/>
  <c r="M218" i="4"/>
  <c r="M250" i="4"/>
  <c r="M55" i="4"/>
  <c r="M133" i="4"/>
  <c r="M391" i="4"/>
  <c r="M455" i="4"/>
  <c r="M66" i="4"/>
  <c r="M179" i="4"/>
  <c r="M384" i="4"/>
  <c r="M448" i="4"/>
  <c r="M509" i="4"/>
  <c r="M249" i="4"/>
  <c r="M512" i="4"/>
  <c r="M261" i="4"/>
  <c r="M186" i="4"/>
  <c r="M244" i="4"/>
  <c r="M396" i="4"/>
  <c r="M460" i="4"/>
  <c r="M309" i="4"/>
  <c r="M317" i="4"/>
  <c r="M329" i="4"/>
  <c r="M345" i="4"/>
  <c r="M41" i="4"/>
  <c r="M101" i="4"/>
  <c r="M84" i="4"/>
  <c r="M144" i="4"/>
  <c r="M200" i="4"/>
  <c r="M232" i="4"/>
  <c r="M371" i="4"/>
  <c r="M278" i="4"/>
  <c r="M102" i="4"/>
  <c r="M146" i="4"/>
  <c r="M233" i="4"/>
  <c r="M280" i="4"/>
  <c r="M346" i="4"/>
  <c r="M405" i="4"/>
  <c r="M437" i="4"/>
  <c r="M469" i="4"/>
  <c r="M99" i="4"/>
  <c r="M140" i="4"/>
  <c r="M230" i="4"/>
  <c r="M274" i="4"/>
  <c r="M138" i="4"/>
  <c r="M272" i="4"/>
  <c r="M403" i="4"/>
  <c r="M467" i="4"/>
  <c r="M96" i="4"/>
  <c r="M134" i="4"/>
  <c r="M227" i="4"/>
  <c r="M268" i="4"/>
  <c r="M340" i="4"/>
  <c r="M402" i="4"/>
  <c r="M434" i="4"/>
  <c r="M466" i="4"/>
  <c r="M495" i="4"/>
  <c r="M378" i="4"/>
  <c r="M343" i="4"/>
  <c r="M370" i="4"/>
  <c r="M498" i="4"/>
  <c r="M153" i="4"/>
  <c r="M366" i="4"/>
  <c r="M10" i="4"/>
  <c r="M111" i="4"/>
  <c r="M164" i="4"/>
  <c r="M127" i="4"/>
  <c r="M23" i="4"/>
  <c r="M187" i="4"/>
  <c r="M302" i="4"/>
  <c r="M415" i="4"/>
  <c r="M7" i="4"/>
  <c r="M158" i="4"/>
  <c r="M288" i="4"/>
  <c r="M408" i="4"/>
  <c r="M369" i="4"/>
  <c r="M239" i="4"/>
  <c r="M472" i="4"/>
  <c r="M251" i="4"/>
  <c r="M37" i="4"/>
  <c r="M199" i="4"/>
  <c r="M312" i="4"/>
  <c r="M420" i="4"/>
  <c r="M481" i="4"/>
  <c r="M265" i="4"/>
  <c r="M381" i="4"/>
  <c r="M277" i="4"/>
  <c r="M29" i="4"/>
  <c r="M97" i="4"/>
  <c r="M76" i="4"/>
  <c r="M136" i="4"/>
  <c r="M196" i="4"/>
  <c r="M228" i="4"/>
  <c r="M355" i="4"/>
  <c r="M270" i="4"/>
  <c r="M94" i="4"/>
  <c r="M130" i="4"/>
  <c r="M225" i="4"/>
  <c r="M264" i="4"/>
  <c r="M338" i="4"/>
  <c r="M401" i="4"/>
  <c r="M433" i="4"/>
  <c r="M465" i="4"/>
  <c r="M35" i="4"/>
  <c r="M124" i="4"/>
  <c r="M222" i="4"/>
  <c r="M258" i="4"/>
  <c r="M87" i="4"/>
  <c r="M240" i="4"/>
  <c r="M395" i="4"/>
  <c r="M459" i="4"/>
  <c r="M44" i="4"/>
  <c r="M85" i="4"/>
  <c r="M219" i="4"/>
  <c r="M252" i="4"/>
  <c r="M332" i="4"/>
  <c r="M398" i="4"/>
  <c r="M430" i="4"/>
  <c r="M462" i="4"/>
  <c r="M491" i="4"/>
  <c r="M321" i="4"/>
  <c r="M327" i="4"/>
  <c r="M337" i="4"/>
  <c r="M494" i="4"/>
  <c r="M341" i="4"/>
  <c r="M339" i="4"/>
  <c r="M362" i="4"/>
  <c r="M103" i="4"/>
  <c r="M148" i="4"/>
  <c r="M234" i="4"/>
  <c r="M282" i="4"/>
  <c r="M154" i="4"/>
  <c r="M286" i="4"/>
  <c r="M407" i="4"/>
  <c r="M188" i="4"/>
  <c r="M126" i="4"/>
  <c r="M260" i="4"/>
  <c r="M400" i="4"/>
  <c r="M464" i="4"/>
  <c r="M333" i="4"/>
  <c r="M354" i="4"/>
  <c r="M121" i="4"/>
  <c r="M15" i="4"/>
  <c r="M174" i="4"/>
  <c r="M296" i="4"/>
  <c r="M412" i="4"/>
  <c r="M473" i="4"/>
  <c r="M255" i="4"/>
  <c r="M476" i="4"/>
  <c r="M267" i="4"/>
  <c r="C4" i="3"/>
  <c r="M26" i="4"/>
  <c r="M93" i="4"/>
  <c r="M68" i="4"/>
  <c r="M128" i="4"/>
  <c r="M192" i="4"/>
  <c r="M224" i="4"/>
  <c r="M183" i="4"/>
  <c r="M262" i="4"/>
  <c r="M56" i="4"/>
  <c r="M69" i="4"/>
  <c r="M217" i="4"/>
  <c r="M248" i="4"/>
  <c r="M330" i="4"/>
  <c r="M397" i="4"/>
  <c r="M429" i="4"/>
  <c r="M461" i="4"/>
  <c r="M30" i="4"/>
  <c r="M91" i="4"/>
  <c r="M214" i="4"/>
  <c r="M242" i="4"/>
  <c r="M78" i="4"/>
  <c r="M359" i="4"/>
  <c r="M387" i="4"/>
  <c r="M451" i="4"/>
  <c r="M52" i="4"/>
  <c r="M79" i="4"/>
  <c r="M211" i="4"/>
  <c r="M181" i="4"/>
  <c r="M324" i="4"/>
  <c r="M394" i="4"/>
  <c r="M426" i="4"/>
  <c r="M458" i="4"/>
  <c r="M487" i="4"/>
  <c r="M289" i="4"/>
  <c r="M311" i="4"/>
  <c r="M301" i="4"/>
  <c r="M490" i="4"/>
  <c r="M313" i="4"/>
  <c r="M323" i="4"/>
  <c r="M325" i="4"/>
  <c r="M95" i="4"/>
  <c r="M132" i="4"/>
  <c r="M226" i="4"/>
  <c r="M266" i="4"/>
  <c r="M122" i="4"/>
  <c r="M256" i="4"/>
  <c r="M399" i="4"/>
  <c r="M463" i="4"/>
  <c r="M63" i="4"/>
  <c r="M149" i="4"/>
  <c r="M392" i="4"/>
  <c r="M456" i="4"/>
  <c r="M245" i="4"/>
  <c r="M281" i="4"/>
  <c r="M297" i="4"/>
  <c r="M305" i="4"/>
  <c r="M142" i="4"/>
  <c r="M276" i="4"/>
  <c r="M404" i="4"/>
  <c r="M468" i="4"/>
  <c r="M137" i="4"/>
  <c r="M353" i="4"/>
  <c r="M185" i="4"/>
  <c r="E3" i="3" a="1"/>
  <c r="M42" i="4"/>
  <c r="M105" i="4"/>
  <c r="M40" i="4"/>
  <c r="M152" i="4"/>
  <c r="M204" i="4"/>
  <c r="M236" i="4"/>
  <c r="M125" i="4"/>
  <c r="M9" i="4"/>
  <c r="M110" i="4"/>
  <c r="M162" i="4"/>
  <c r="M123" i="4"/>
  <c r="M290" i="4"/>
  <c r="M360" i="4"/>
  <c r="M409" i="4"/>
  <c r="M441" i="4"/>
  <c r="M6" i="4"/>
  <c r="M107" i="4"/>
  <c r="M156" i="4"/>
  <c r="M90" i="4"/>
  <c r="M13" i="4"/>
  <c r="M170" i="4"/>
  <c r="M294" i="4"/>
  <c r="M411" i="4"/>
  <c r="M361" i="4"/>
  <c r="M104" i="4"/>
  <c r="M150" i="4"/>
  <c r="M235" i="4"/>
  <c r="M284" i="4"/>
  <c r="M348" i="4"/>
  <c r="M406" i="4"/>
  <c r="M438" i="4"/>
  <c r="M470" i="4"/>
  <c r="M499" i="4"/>
  <c r="M169" i="4"/>
  <c r="M374" i="4"/>
  <c r="M377" i="4"/>
  <c r="M502" i="4"/>
  <c r="M243" i="4"/>
  <c r="M373" i="4"/>
  <c r="M18" i="4"/>
  <c r="M119" i="4"/>
  <c r="M180" i="4"/>
  <c r="M159" i="4"/>
  <c r="M46" i="4"/>
  <c r="M205" i="4"/>
  <c r="M318" i="4"/>
  <c r="M423" i="4"/>
  <c r="M25" i="4"/>
  <c r="M191" i="4"/>
  <c r="M304" i="4"/>
  <c r="M416" i="4"/>
  <c r="M477" i="4"/>
  <c r="M271" i="4"/>
  <c r="M480" i="4"/>
  <c r="M283" i="4"/>
  <c r="M34" i="4"/>
  <c r="M215" i="4"/>
  <c r="M328" i="4"/>
  <c r="M428" i="4"/>
  <c r="M489" i="4"/>
  <c r="M319" i="4"/>
  <c r="M492" i="4"/>
  <c r="M331" i="4"/>
  <c r="M16" i="4"/>
  <c r="M39" i="4"/>
  <c r="M117" i="4"/>
  <c r="M61" i="4"/>
  <c r="M176" i="4"/>
  <c r="M216" i="4"/>
  <c r="M151" i="4"/>
  <c r="M246" i="4"/>
  <c r="M45" i="4"/>
  <c r="M86" i="4"/>
  <c r="M201" i="4"/>
  <c r="M375" i="4"/>
  <c r="M314" i="4"/>
  <c r="M389" i="4"/>
  <c r="M421" i="4"/>
  <c r="M453" i="4"/>
  <c r="M33" i="4"/>
  <c r="M80" i="4"/>
  <c r="M198" i="4"/>
  <c r="M363" i="4"/>
  <c r="M98" i="4"/>
  <c r="M229" i="4"/>
  <c r="M342" i="4"/>
  <c r="M435" i="4"/>
  <c r="M28" i="4"/>
  <c r="M74" i="4"/>
  <c r="M195" i="4"/>
  <c r="M351" i="4"/>
  <c r="M308" i="4"/>
  <c r="M386" i="4"/>
  <c r="M418" i="4"/>
  <c r="M450" i="4"/>
  <c r="M479" i="4"/>
  <c r="M511" i="4"/>
  <c r="M279" i="4"/>
  <c r="M257" i="4"/>
  <c r="M482" i="4"/>
  <c r="M349" i="4"/>
  <c r="M291" i="4"/>
  <c r="M269" i="4"/>
  <c r="M51" i="4"/>
  <c r="M75" i="4"/>
  <c r="M210" i="4"/>
  <c r="M173" i="4"/>
  <c r="M62" i="4"/>
  <c r="M171" i="4"/>
  <c r="M383" i="4"/>
  <c r="M447" i="4"/>
  <c r="M108" i="4"/>
  <c r="M65" i="4"/>
  <c r="M356" i="4"/>
  <c r="M440" i="4"/>
  <c r="M501" i="4"/>
  <c r="M365" i="4"/>
  <c r="M504" i="4"/>
  <c r="M129" i="4"/>
  <c r="M82" i="4"/>
  <c r="M367" i="4"/>
  <c r="M388" i="4"/>
  <c r="M452" i="4"/>
  <c r="M287" i="4"/>
  <c r="M484" i="4"/>
  <c r="M299" i="4"/>
  <c r="M12" i="4"/>
  <c r="M53" i="4"/>
  <c r="M113" i="4"/>
  <c r="M83" i="4"/>
  <c r="M168" i="4"/>
  <c r="M212" i="4"/>
  <c r="M135" i="4"/>
  <c r="M238" i="4"/>
  <c r="M20" i="4"/>
  <c r="M70" i="4"/>
  <c r="M193" i="4"/>
  <c r="M189" i="4"/>
  <c r="M306" i="4"/>
  <c r="M385" i="4"/>
  <c r="M417" i="4"/>
  <c r="M449" i="4"/>
  <c r="M24" i="4"/>
  <c r="M64" i="4"/>
  <c r="M190" i="4"/>
  <c r="M175" i="4"/>
  <c r="M54" i="4"/>
  <c r="M213" i="4"/>
  <c r="M326" i="4"/>
  <c r="M427" i="4"/>
  <c r="M19" i="4"/>
  <c r="M58" i="4"/>
  <c r="M182" i="4"/>
  <c r="M163" i="4"/>
  <c r="M300" i="4"/>
  <c r="M380" i="4"/>
  <c r="M414" i="4"/>
  <c r="M446" i="4"/>
  <c r="M475" i="4"/>
  <c r="M507" i="4"/>
  <c r="M263" i="4"/>
  <c r="M177" i="4"/>
  <c r="M478" i="4"/>
  <c r="M510" i="4"/>
  <c r="M275" i="4"/>
  <c r="M253" i="4"/>
  <c r="M21" i="4"/>
  <c r="M88" i="4"/>
  <c r="M202" i="4"/>
  <c r="M379" i="4"/>
  <c r="M106" i="4"/>
  <c r="M237" i="4"/>
  <c r="M352" i="4"/>
  <c r="M439" i="4"/>
  <c r="M92" i="4"/>
  <c r="M223" i="4"/>
  <c r="M336" i="4"/>
  <c r="M432" i="4"/>
  <c r="M493" i="4"/>
  <c r="M335" i="4"/>
  <c r="M496" i="4"/>
  <c r="M350" i="4"/>
  <c r="M116" i="4"/>
  <c r="M147" i="4"/>
  <c r="M372" i="4"/>
  <c r="M444" i="4"/>
  <c r="M505" i="4"/>
  <c r="M145" i="4"/>
  <c r="M508" i="4"/>
  <c r="M241" i="4"/>
  <c r="M8" i="4"/>
  <c r="M49" i="4"/>
  <c r="M109" i="4"/>
  <c r="M67" i="4"/>
  <c r="M160" i="4"/>
  <c r="M208" i="4"/>
  <c r="M81" i="4"/>
  <c r="M157" i="4"/>
  <c r="M17" i="4"/>
  <c r="M118" i="4"/>
  <c r="M178" i="4"/>
  <c r="M155" i="4"/>
  <c r="M298" i="4"/>
  <c r="M376" i="4"/>
  <c r="M413" i="4"/>
  <c r="M445" i="4"/>
  <c r="M14" i="4"/>
  <c r="M115" i="4"/>
  <c r="M172" i="4"/>
  <c r="M143" i="4"/>
  <c r="M31" i="4"/>
  <c r="M197" i="4"/>
  <c r="M310" i="4"/>
  <c r="M419" i="4"/>
  <c r="M11" i="4"/>
  <c r="M112" i="4"/>
  <c r="M166" i="4"/>
  <c r="M131" i="4"/>
  <c r="M292" i="4"/>
  <c r="M364" i="4"/>
  <c r="M410" i="4"/>
  <c r="M442" i="4"/>
  <c r="M471" i="4"/>
  <c r="M503" i="4"/>
  <c r="M247" i="4"/>
  <c r="M89" i="4"/>
  <c r="M474" i="4"/>
  <c r="M506" i="4"/>
  <c r="M259" i="4"/>
  <c r="M161" i="4"/>
  <c r="M27" i="4"/>
  <c r="M72" i="4"/>
  <c r="M194" i="4"/>
  <c r="M347" i="4"/>
  <c r="M32" i="4"/>
  <c r="M221" i="4"/>
  <c r="M334" i="4"/>
  <c r="M431" i="4"/>
  <c r="M48" i="4"/>
  <c r="M207" i="4"/>
  <c r="M320" i="4"/>
  <c r="M424" i="4"/>
  <c r="M485" i="4"/>
  <c r="M303" i="4"/>
  <c r="M488" i="4"/>
  <c r="M315" i="4"/>
  <c r="M100" i="4"/>
  <c r="M231" i="4"/>
  <c r="M344" i="4"/>
  <c r="M436" i="4"/>
  <c r="M497" i="4"/>
  <c r="M358" i="4"/>
  <c r="M500" i="4"/>
  <c r="M382" i="4"/>
  <c r="O3" i="4" l="1" a="1"/>
  <c r="O3" i="4" s="1"/>
  <c r="N4" i="4"/>
  <c r="E3" i="3"/>
  <c r="N7" i="4"/>
  <c r="N11" i="4"/>
  <c r="N14" i="4"/>
  <c r="N10" i="4"/>
  <c r="N18" i="4"/>
  <c r="N25" i="4"/>
  <c r="N20" i="4"/>
  <c r="N36" i="4"/>
  <c r="N44" i="4"/>
  <c r="N28" i="4"/>
  <c r="N31" i="4"/>
  <c r="N37" i="4"/>
  <c r="N45" i="4"/>
  <c r="N22" i="4"/>
  <c r="N46" i="4"/>
  <c r="N50" i="4"/>
  <c r="N54" i="4"/>
  <c r="N58" i="4"/>
  <c r="N60" i="4"/>
  <c r="N62" i="4"/>
  <c r="N64" i="4"/>
  <c r="N66" i="4"/>
  <c r="N68" i="4"/>
  <c r="N70" i="4"/>
  <c r="N72" i="4"/>
  <c r="N74" i="4"/>
  <c r="N76" i="4"/>
  <c r="N78" i="4"/>
  <c r="N80" i="4"/>
  <c r="N82" i="4"/>
  <c r="N84" i="4"/>
  <c r="N86" i="4"/>
  <c r="N88" i="4"/>
  <c r="N90" i="4"/>
  <c r="N15" i="4"/>
  <c r="N34" i="4"/>
  <c r="N56" i="4"/>
  <c r="N38" i="4"/>
  <c r="N53" i="4"/>
  <c r="N32" i="4"/>
  <c r="N92" i="4"/>
  <c r="N94" i="4"/>
  <c r="N96" i="4"/>
  <c r="N98" i="4"/>
  <c r="N100" i="4"/>
  <c r="N102" i="4"/>
  <c r="N104" i="4"/>
  <c r="N106" i="4"/>
  <c r="N108" i="4"/>
  <c r="N110" i="4"/>
  <c r="N112" i="4"/>
  <c r="N114" i="4"/>
  <c r="N26" i="4"/>
  <c r="N119" i="4"/>
  <c r="N121" i="4"/>
  <c r="N123" i="4"/>
  <c r="N125" i="4"/>
  <c r="N127" i="4"/>
  <c r="N129" i="4"/>
  <c r="N131" i="4"/>
  <c r="N133" i="4"/>
  <c r="N135" i="4"/>
  <c r="N137" i="4"/>
  <c r="N139" i="4"/>
  <c r="N141" i="4"/>
  <c r="N143" i="4"/>
  <c r="N145" i="4"/>
  <c r="N147" i="4"/>
  <c r="N149" i="4"/>
  <c r="N151" i="4"/>
  <c r="N153" i="4"/>
  <c r="N155" i="4"/>
  <c r="N157" i="4"/>
  <c r="N159" i="4"/>
  <c r="N161" i="4"/>
  <c r="N163" i="4"/>
  <c r="N165" i="4"/>
  <c r="N167" i="4"/>
  <c r="N169" i="4"/>
  <c r="N171" i="4"/>
  <c r="N173" i="4"/>
  <c r="N175" i="4"/>
  <c r="N177" i="4"/>
  <c r="N179" i="4"/>
  <c r="N181" i="4"/>
  <c r="N183" i="4"/>
  <c r="N185" i="4"/>
  <c r="N187" i="4"/>
  <c r="N189" i="4"/>
  <c r="N116" i="4"/>
  <c r="N51" i="4"/>
  <c r="N192" i="4"/>
  <c r="N196" i="4"/>
  <c r="N200" i="4"/>
  <c r="N204" i="4"/>
  <c r="N208" i="4"/>
  <c r="N212" i="4"/>
  <c r="N216" i="4"/>
  <c r="N220" i="4"/>
  <c r="N224" i="4"/>
  <c r="N228" i="4"/>
  <c r="N235" i="4"/>
  <c r="N239" i="4"/>
  <c r="N241" i="4"/>
  <c r="N243" i="4"/>
  <c r="N245" i="4"/>
  <c r="N247" i="4"/>
  <c r="N249" i="4"/>
  <c r="N251" i="4"/>
  <c r="N253" i="4"/>
  <c r="N255" i="4"/>
  <c r="N257" i="4"/>
  <c r="N259" i="4"/>
  <c r="N261" i="4"/>
  <c r="N263" i="4"/>
  <c r="N265" i="4"/>
  <c r="N267" i="4"/>
  <c r="N269" i="4"/>
  <c r="N271" i="4"/>
  <c r="N273" i="4"/>
  <c r="N275" i="4"/>
  <c r="N277" i="4"/>
  <c r="N279" i="4"/>
  <c r="N281" i="4"/>
  <c r="N283" i="4"/>
  <c r="N285" i="4"/>
  <c r="N287" i="4"/>
  <c r="N16" i="4"/>
  <c r="N13" i="4"/>
  <c r="N17" i="4"/>
  <c r="N12" i="4"/>
  <c r="N40" i="4"/>
  <c r="N29" i="4"/>
  <c r="N41" i="4"/>
  <c r="N42" i="4"/>
  <c r="N52" i="4"/>
  <c r="N59" i="4"/>
  <c r="N63" i="4"/>
  <c r="N67" i="4"/>
  <c r="N71" i="4"/>
  <c r="N75" i="4"/>
  <c r="N79" i="4"/>
  <c r="N83" i="4"/>
  <c r="N87" i="4"/>
  <c r="N91" i="4"/>
  <c r="N39" i="4"/>
  <c r="N49" i="4"/>
  <c r="N35" i="4"/>
  <c r="N95" i="4"/>
  <c r="N99" i="4"/>
  <c r="N103" i="4"/>
  <c r="N107" i="4"/>
  <c r="N111" i="4"/>
  <c r="N115" i="4"/>
  <c r="N120" i="4"/>
  <c r="N124" i="4"/>
  <c r="N128" i="4"/>
  <c r="N132" i="4"/>
  <c r="N136" i="4"/>
  <c r="N140" i="4"/>
  <c r="N144" i="4"/>
  <c r="N148" i="4"/>
  <c r="N152" i="4"/>
  <c r="N156" i="4"/>
  <c r="N160" i="4"/>
  <c r="N164" i="4"/>
  <c r="N168" i="4"/>
  <c r="N172" i="4"/>
  <c r="N176" i="4"/>
  <c r="N180" i="4"/>
  <c r="N184" i="4"/>
  <c r="N188" i="4"/>
  <c r="N117" i="4"/>
  <c r="N194" i="4"/>
  <c r="N202" i="4"/>
  <c r="N210" i="4"/>
  <c r="N218" i="4"/>
  <c r="N226" i="4"/>
  <c r="N238" i="4"/>
  <c r="N242" i="4"/>
  <c r="N246" i="4"/>
  <c r="N250" i="4"/>
  <c r="N254" i="4"/>
  <c r="N258" i="4"/>
  <c r="N262" i="4"/>
  <c r="N266" i="4"/>
  <c r="N270" i="4"/>
  <c r="N274" i="4"/>
  <c r="N278" i="4"/>
  <c r="N282" i="4"/>
  <c r="N286" i="4"/>
  <c r="N289" i="4"/>
  <c r="N291" i="4"/>
  <c r="N293" i="4"/>
  <c r="N295" i="4"/>
  <c r="N297" i="4"/>
  <c r="N299" i="4"/>
  <c r="N301" i="4"/>
  <c r="N303" i="4"/>
  <c r="N305" i="4"/>
  <c r="N307" i="4"/>
  <c r="N309" i="4"/>
  <c r="N311" i="4"/>
  <c r="N313" i="4"/>
  <c r="N315" i="4"/>
  <c r="N317" i="4"/>
  <c r="N319" i="4"/>
  <c r="N321" i="4"/>
  <c r="N323" i="4"/>
  <c r="N325" i="4"/>
  <c r="N327" i="4"/>
  <c r="N329" i="4"/>
  <c r="N331" i="4"/>
  <c r="N333" i="4"/>
  <c r="N335" i="4"/>
  <c r="N337" i="4"/>
  <c r="N339" i="4"/>
  <c r="N341" i="4"/>
  <c r="N343" i="4"/>
  <c r="N345" i="4"/>
  <c r="N347" i="4"/>
  <c r="N349" i="4"/>
  <c r="N351" i="4"/>
  <c r="N353" i="4"/>
  <c r="N355" i="4"/>
  <c r="N357" i="4"/>
  <c r="N359" i="4"/>
  <c r="N361" i="4"/>
  <c r="N363" i="4"/>
  <c r="N365" i="4"/>
  <c r="N367" i="4"/>
  <c r="N369" i="4"/>
  <c r="N371" i="4"/>
  <c r="N373" i="4"/>
  <c r="N375" i="4"/>
  <c r="N377" i="4"/>
  <c r="N379" i="4"/>
  <c r="N381" i="4"/>
  <c r="N118" i="4"/>
  <c r="N236" i="4"/>
  <c r="N195" i="4"/>
  <c r="N203" i="4"/>
  <c r="N211" i="4"/>
  <c r="N219" i="4"/>
  <c r="N227" i="4"/>
  <c r="N237" i="4"/>
  <c r="N193" i="4"/>
  <c r="N209" i="4"/>
  <c r="N225" i="4"/>
  <c r="N386" i="4"/>
  <c r="N390" i="4"/>
  <c r="N394" i="4"/>
  <c r="N398" i="4"/>
  <c r="N402" i="4"/>
  <c r="N406" i="4"/>
  <c r="N410" i="4"/>
  <c r="N414" i="4"/>
  <c r="N418" i="4"/>
  <c r="N422" i="4"/>
  <c r="N426" i="4"/>
  <c r="N435" i="4"/>
  <c r="N443" i="4"/>
  <c r="N451" i="4"/>
  <c r="N459" i="4"/>
  <c r="N467" i="4"/>
  <c r="N387" i="4"/>
  <c r="N397" i="4"/>
  <c r="N405" i="4"/>
  <c r="N411" i="4"/>
  <c r="N419" i="4"/>
  <c r="N433" i="4"/>
  <c r="N449" i="4"/>
  <c r="N461" i="4"/>
  <c r="N434" i="4"/>
  <c r="N446" i="4"/>
  <c r="N462" i="4"/>
  <c r="N432" i="4"/>
  <c r="N440" i="4"/>
  <c r="N448" i="4"/>
  <c r="N456" i="4"/>
  <c r="N464" i="4"/>
  <c r="N471" i="4"/>
  <c r="N473" i="4"/>
  <c r="N475" i="4"/>
  <c r="N477" i="4"/>
  <c r="N479" i="4"/>
  <c r="N481" i="4"/>
  <c r="N483" i="4"/>
  <c r="N485" i="4"/>
  <c r="N487" i="4"/>
  <c r="N489" i="4"/>
  <c r="N491" i="4"/>
  <c r="N493" i="4"/>
  <c r="N495" i="4"/>
  <c r="N497" i="4"/>
  <c r="N499" i="4"/>
  <c r="N501" i="4"/>
  <c r="N503" i="4"/>
  <c r="N505" i="4"/>
  <c r="N507" i="4"/>
  <c r="N509" i="4"/>
  <c r="N511" i="4"/>
  <c r="N205" i="4"/>
  <c r="N221" i="4"/>
  <c r="N233" i="4"/>
  <c r="N389" i="4"/>
  <c r="N395" i="4"/>
  <c r="N403" i="4"/>
  <c r="N413" i="4"/>
  <c r="N421" i="4"/>
  <c r="N427" i="4"/>
  <c r="N437" i="4"/>
  <c r="N457" i="4"/>
  <c r="N469" i="4"/>
  <c r="N450" i="4"/>
  <c r="N466" i="4"/>
  <c r="N9" i="4"/>
  <c r="N21" i="4"/>
  <c r="N6" i="4"/>
  <c r="N23" i="4"/>
  <c r="N24" i="4"/>
  <c r="N8" i="4"/>
  <c r="N33" i="4"/>
  <c r="N19" i="4"/>
  <c r="N48" i="4"/>
  <c r="N55" i="4"/>
  <c r="N61" i="4"/>
  <c r="N65" i="4"/>
  <c r="N69" i="4"/>
  <c r="N73" i="4"/>
  <c r="N77" i="4"/>
  <c r="N81" i="4"/>
  <c r="N85" i="4"/>
  <c r="N89" i="4"/>
  <c r="N30" i="4"/>
  <c r="N27" i="4"/>
  <c r="N57" i="4"/>
  <c r="N93" i="4"/>
  <c r="N97" i="4"/>
  <c r="N101" i="4"/>
  <c r="N105" i="4"/>
  <c r="N109" i="4"/>
  <c r="N113" i="4"/>
  <c r="N47" i="4"/>
  <c r="N122" i="4"/>
  <c r="N126" i="4"/>
  <c r="N130" i="4"/>
  <c r="N134" i="4"/>
  <c r="N138" i="4"/>
  <c r="N142" i="4"/>
  <c r="N146" i="4"/>
  <c r="N150" i="4"/>
  <c r="N154" i="4"/>
  <c r="N158" i="4"/>
  <c r="N162" i="4"/>
  <c r="N166" i="4"/>
  <c r="N170" i="4"/>
  <c r="N174" i="4"/>
  <c r="N178" i="4"/>
  <c r="N182" i="4"/>
  <c r="N186" i="4"/>
  <c r="N43" i="4"/>
  <c r="N190" i="4"/>
  <c r="N198" i="4"/>
  <c r="N206" i="4"/>
  <c r="N214" i="4"/>
  <c r="N222" i="4"/>
  <c r="N230" i="4"/>
  <c r="N240" i="4"/>
  <c r="N244" i="4"/>
  <c r="N248" i="4"/>
  <c r="N252" i="4"/>
  <c r="N256" i="4"/>
  <c r="N260" i="4"/>
  <c r="N264" i="4"/>
  <c r="N268" i="4"/>
  <c r="N272" i="4"/>
  <c r="N276" i="4"/>
  <c r="N280" i="4"/>
  <c r="N284" i="4"/>
  <c r="N288" i="4"/>
  <c r="N290" i="4"/>
  <c r="N294" i="4"/>
  <c r="N298" i="4"/>
  <c r="N302" i="4"/>
  <c r="N306" i="4"/>
  <c r="N310" i="4"/>
  <c r="N314" i="4"/>
  <c r="N318" i="4"/>
  <c r="N322" i="4"/>
  <c r="N326" i="4"/>
  <c r="N330" i="4"/>
  <c r="N334" i="4"/>
  <c r="N338" i="4"/>
  <c r="N342" i="4"/>
  <c r="N346" i="4"/>
  <c r="N350" i="4"/>
  <c r="N354" i="4"/>
  <c r="N358" i="4"/>
  <c r="N362" i="4"/>
  <c r="N366" i="4"/>
  <c r="N370" i="4"/>
  <c r="N374" i="4"/>
  <c r="N378" i="4"/>
  <c r="N382" i="4"/>
  <c r="N191" i="4"/>
  <c r="N207" i="4"/>
  <c r="N223" i="4"/>
  <c r="N234" i="4"/>
  <c r="N217" i="4"/>
  <c r="N388" i="4"/>
  <c r="N396" i="4"/>
  <c r="N404" i="4"/>
  <c r="N412" i="4"/>
  <c r="N420" i="4"/>
  <c r="N431" i="4"/>
  <c r="N447" i="4"/>
  <c r="N463" i="4"/>
  <c r="N391" i="4"/>
  <c r="N407" i="4"/>
  <c r="N425" i="4"/>
  <c r="N453" i="4"/>
  <c r="N442" i="4"/>
  <c r="N428" i="4"/>
  <c r="N444" i="4"/>
  <c r="N460" i="4"/>
  <c r="N472" i="4"/>
  <c r="N476" i="4"/>
  <c r="N480" i="4"/>
  <c r="N484" i="4"/>
  <c r="N488" i="4"/>
  <c r="N492" i="4"/>
  <c r="N496" i="4"/>
  <c r="N500" i="4"/>
  <c r="N504" i="4"/>
  <c r="N508" i="4"/>
  <c r="N512" i="4"/>
  <c r="N213" i="4"/>
  <c r="N385" i="4"/>
  <c r="N399" i="4"/>
  <c r="N417" i="4"/>
  <c r="N429" i="4"/>
  <c r="N458" i="4"/>
  <c r="N292" i="4"/>
  <c r="N296" i="4"/>
  <c r="N300" i="4"/>
  <c r="N304" i="4"/>
  <c r="N308" i="4"/>
  <c r="N312" i="4"/>
  <c r="N316" i="4"/>
  <c r="N320" i="4"/>
  <c r="N324" i="4"/>
  <c r="N328" i="4"/>
  <c r="N332" i="4"/>
  <c r="N336" i="4"/>
  <c r="N340" i="4"/>
  <c r="N344" i="4"/>
  <c r="N348" i="4"/>
  <c r="N352" i="4"/>
  <c r="N356" i="4"/>
  <c r="N360" i="4"/>
  <c r="N364" i="4"/>
  <c r="N368" i="4"/>
  <c r="N372" i="4"/>
  <c r="N376" i="4"/>
  <c r="N380" i="4"/>
  <c r="N232" i="4"/>
  <c r="N199" i="4"/>
  <c r="N215" i="4"/>
  <c r="N231" i="4"/>
  <c r="N201" i="4"/>
  <c r="N384" i="4"/>
  <c r="N392" i="4"/>
  <c r="N400" i="4"/>
  <c r="N408" i="4"/>
  <c r="N416" i="4"/>
  <c r="N424" i="4"/>
  <c r="N439" i="4"/>
  <c r="N455" i="4"/>
  <c r="N383" i="4"/>
  <c r="N401" i="4"/>
  <c r="N415" i="4"/>
  <c r="N445" i="4"/>
  <c r="N430" i="4"/>
  <c r="N454" i="4"/>
  <c r="N436" i="4"/>
  <c r="N452" i="4"/>
  <c r="N468" i="4"/>
  <c r="N474" i="4"/>
  <c r="N478" i="4"/>
  <c r="N482" i="4"/>
  <c r="N486" i="4"/>
  <c r="N490" i="4"/>
  <c r="N494" i="4"/>
  <c r="N498" i="4"/>
  <c r="N502" i="4"/>
  <c r="N506" i="4"/>
  <c r="N510" i="4"/>
  <c r="N197" i="4"/>
  <c r="N229" i="4"/>
  <c r="N393" i="4"/>
  <c r="N409" i="4"/>
  <c r="N423" i="4"/>
  <c r="N441" i="4"/>
  <c r="N438" i="4"/>
  <c r="N470" i="4"/>
  <c r="N465" i="4"/>
  <c r="D5" i="4"/>
  <c r="E5" i="4"/>
  <c r="D4" i="3"/>
  <c r="F3" i="3" a="1"/>
  <c r="P3" i="4" l="1" a="1"/>
  <c r="P3" i="4" s="1"/>
  <c r="O4" i="4"/>
  <c r="O6" i="4"/>
  <c r="O7" i="4"/>
  <c r="O8" i="4"/>
  <c r="O9" i="4"/>
  <c r="O10" i="4"/>
  <c r="O11" i="4"/>
  <c r="O12" i="4"/>
  <c r="O15" i="4"/>
  <c r="O17" i="4"/>
  <c r="O18" i="4"/>
  <c r="O19" i="4"/>
  <c r="O20" i="4"/>
  <c r="O21" i="4"/>
  <c r="O16" i="4"/>
  <c r="O14" i="4"/>
  <c r="O13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23" i="4"/>
  <c r="O25" i="4"/>
  <c r="O24" i="4"/>
  <c r="O22" i="4"/>
  <c r="O46" i="4"/>
  <c r="O48" i="4"/>
  <c r="O50" i="4"/>
  <c r="O52" i="4"/>
  <c r="O54" i="4"/>
  <c r="O55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1" i="4"/>
  <c r="O27" i="4"/>
  <c r="O49" i="4"/>
  <c r="O53" i="4"/>
  <c r="O57" i="4"/>
  <c r="O92" i="4"/>
  <c r="O94" i="4"/>
  <c r="O96" i="4"/>
  <c r="O98" i="4"/>
  <c r="O100" i="4"/>
  <c r="O102" i="4"/>
  <c r="O104" i="4"/>
  <c r="O106" i="4"/>
  <c r="O108" i="4"/>
  <c r="O110" i="4"/>
  <c r="O112" i="4"/>
  <c r="O114" i="4"/>
  <c r="O118" i="4"/>
  <c r="O26" i="4"/>
  <c r="O47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56" i="4"/>
  <c r="O93" i="4"/>
  <c r="O97" i="4"/>
  <c r="O101" i="4"/>
  <c r="O105" i="4"/>
  <c r="O109" i="4"/>
  <c r="O113" i="4"/>
  <c r="O185" i="4"/>
  <c r="O189" i="4"/>
  <c r="O117" i="4"/>
  <c r="O186" i="4"/>
  <c r="O95" i="4"/>
  <c r="O103" i="4"/>
  <c r="O111" i="4"/>
  <c r="O187" i="4"/>
  <c r="O234" i="4"/>
  <c r="O51" i="4"/>
  <c r="O90" i="4"/>
  <c r="O190" i="4"/>
  <c r="O192" i="4"/>
  <c r="O194" i="4"/>
  <c r="O196" i="4"/>
  <c r="O198" i="4"/>
  <c r="O200" i="4"/>
  <c r="O202" i="4"/>
  <c r="O204" i="4"/>
  <c r="O206" i="4"/>
  <c r="O208" i="4"/>
  <c r="O210" i="4"/>
  <c r="O212" i="4"/>
  <c r="O214" i="4"/>
  <c r="O216" i="4"/>
  <c r="O218" i="4"/>
  <c r="O220" i="4"/>
  <c r="O222" i="4"/>
  <c r="O224" i="4"/>
  <c r="O226" i="4"/>
  <c r="O228" i="4"/>
  <c r="O230" i="4"/>
  <c r="O235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107" i="4"/>
  <c r="O116" i="4"/>
  <c r="O232" i="4"/>
  <c r="O350" i="4"/>
  <c r="O354" i="4"/>
  <c r="O358" i="4"/>
  <c r="O362" i="4"/>
  <c r="O366" i="4"/>
  <c r="O370" i="4"/>
  <c r="O374" i="4"/>
  <c r="O378" i="4"/>
  <c r="O382" i="4"/>
  <c r="O191" i="4"/>
  <c r="O195" i="4"/>
  <c r="O199" i="4"/>
  <c r="O203" i="4"/>
  <c r="O207" i="4"/>
  <c r="O211" i="4"/>
  <c r="O215" i="4"/>
  <c r="O219" i="4"/>
  <c r="O223" i="4"/>
  <c r="O227" i="4"/>
  <c r="O231" i="4"/>
  <c r="O237" i="4"/>
  <c r="O347" i="4"/>
  <c r="O351" i="4"/>
  <c r="O355" i="4"/>
  <c r="O359" i="4"/>
  <c r="O363" i="4"/>
  <c r="O367" i="4"/>
  <c r="O371" i="4"/>
  <c r="O375" i="4"/>
  <c r="O379" i="4"/>
  <c r="O115" i="4"/>
  <c r="O348" i="4"/>
  <c r="O356" i="4"/>
  <c r="O364" i="4"/>
  <c r="O372" i="4"/>
  <c r="O380" i="4"/>
  <c r="O430" i="4"/>
  <c r="O434" i="4"/>
  <c r="O438" i="4"/>
  <c r="O442" i="4"/>
  <c r="O446" i="4"/>
  <c r="O450" i="4"/>
  <c r="O454" i="4"/>
  <c r="O458" i="4"/>
  <c r="O462" i="4"/>
  <c r="O466" i="4"/>
  <c r="O470" i="4"/>
  <c r="O360" i="4"/>
  <c r="O368" i="4"/>
  <c r="O428" i="4"/>
  <c r="O436" i="4"/>
  <c r="O452" i="4"/>
  <c r="O456" i="4"/>
  <c r="O464" i="4"/>
  <c r="O468" i="4"/>
  <c r="O471" i="4"/>
  <c r="O473" i="4"/>
  <c r="O474" i="4"/>
  <c r="O476" i="4"/>
  <c r="O478" i="4"/>
  <c r="O481" i="4"/>
  <c r="O483" i="4"/>
  <c r="O485" i="4"/>
  <c r="O486" i="4"/>
  <c r="O487" i="4"/>
  <c r="O489" i="4"/>
  <c r="O492" i="4"/>
  <c r="O493" i="4"/>
  <c r="O496" i="4"/>
  <c r="O498" i="4"/>
  <c r="O500" i="4"/>
  <c r="O501" i="4"/>
  <c r="O503" i="4"/>
  <c r="O505" i="4"/>
  <c r="O507" i="4"/>
  <c r="O509" i="4"/>
  <c r="O510" i="4"/>
  <c r="O512" i="4"/>
  <c r="O349" i="4"/>
  <c r="O381" i="4"/>
  <c r="O383" i="4"/>
  <c r="O385" i="4"/>
  <c r="O387" i="4"/>
  <c r="O391" i="4"/>
  <c r="O393" i="4"/>
  <c r="O397" i="4"/>
  <c r="O401" i="4"/>
  <c r="O407" i="4"/>
  <c r="O411" i="4"/>
  <c r="O415" i="4"/>
  <c r="O419" i="4"/>
  <c r="O425" i="4"/>
  <c r="O437" i="4"/>
  <c r="O445" i="4"/>
  <c r="O449" i="4"/>
  <c r="O457" i="4"/>
  <c r="O465" i="4"/>
  <c r="O188" i="4"/>
  <c r="O193" i="4"/>
  <c r="O201" i="4"/>
  <c r="O209" i="4"/>
  <c r="O217" i="4"/>
  <c r="O225" i="4"/>
  <c r="O353" i="4"/>
  <c r="O361" i="4"/>
  <c r="O369" i="4"/>
  <c r="O377" i="4"/>
  <c r="O384" i="4"/>
  <c r="O386" i="4"/>
  <c r="O388" i="4"/>
  <c r="O390" i="4"/>
  <c r="O392" i="4"/>
  <c r="O394" i="4"/>
  <c r="O396" i="4"/>
  <c r="O398" i="4"/>
  <c r="O400" i="4"/>
  <c r="O402" i="4"/>
  <c r="O404" i="4"/>
  <c r="O406" i="4"/>
  <c r="O408" i="4"/>
  <c r="O410" i="4"/>
  <c r="O412" i="4"/>
  <c r="O414" i="4"/>
  <c r="O416" i="4"/>
  <c r="O418" i="4"/>
  <c r="O420" i="4"/>
  <c r="O422" i="4"/>
  <c r="O424" i="4"/>
  <c r="O426" i="4"/>
  <c r="O431" i="4"/>
  <c r="O435" i="4"/>
  <c r="O439" i="4"/>
  <c r="O443" i="4"/>
  <c r="O447" i="4"/>
  <c r="O451" i="4"/>
  <c r="O455" i="4"/>
  <c r="O459" i="4"/>
  <c r="O463" i="4"/>
  <c r="O467" i="4"/>
  <c r="O99" i="4"/>
  <c r="O236" i="4"/>
  <c r="O352" i="4"/>
  <c r="O376" i="4"/>
  <c r="O432" i="4"/>
  <c r="O440" i="4"/>
  <c r="O444" i="4"/>
  <c r="O448" i="4"/>
  <c r="O460" i="4"/>
  <c r="O472" i="4"/>
  <c r="O475" i="4"/>
  <c r="O477" i="4"/>
  <c r="O479" i="4"/>
  <c r="O480" i="4"/>
  <c r="O482" i="4"/>
  <c r="O484" i="4"/>
  <c r="O488" i="4"/>
  <c r="O490" i="4"/>
  <c r="O491" i="4"/>
  <c r="O494" i="4"/>
  <c r="O495" i="4"/>
  <c r="O497" i="4"/>
  <c r="O499" i="4"/>
  <c r="O502" i="4"/>
  <c r="O504" i="4"/>
  <c r="O506" i="4"/>
  <c r="O508" i="4"/>
  <c r="O511" i="4"/>
  <c r="O5" i="4"/>
  <c r="O197" i="4"/>
  <c r="O205" i="4"/>
  <c r="O213" i="4"/>
  <c r="O221" i="4"/>
  <c r="O229" i="4"/>
  <c r="O233" i="4"/>
  <c r="O357" i="4"/>
  <c r="O365" i="4"/>
  <c r="O373" i="4"/>
  <c r="O389" i="4"/>
  <c r="O395" i="4"/>
  <c r="O399" i="4"/>
  <c r="O403" i="4"/>
  <c r="O405" i="4"/>
  <c r="O409" i="4"/>
  <c r="O413" i="4"/>
  <c r="O417" i="4"/>
  <c r="O421" i="4"/>
  <c r="O423" i="4"/>
  <c r="O427" i="4"/>
  <c r="O429" i="4"/>
  <c r="O433" i="4"/>
  <c r="O441" i="4"/>
  <c r="O453" i="4"/>
  <c r="O461" i="4"/>
  <c r="O469" i="4"/>
  <c r="F3" i="3"/>
  <c r="G3" i="3" a="1"/>
  <c r="E4" i="3"/>
  <c r="Q3" i="4" l="1" a="1"/>
  <c r="Q3" i="4" s="1"/>
  <c r="P4" i="4"/>
  <c r="P6" i="4"/>
  <c r="P8" i="4"/>
  <c r="P10" i="4"/>
  <c r="P12" i="4"/>
  <c r="P14" i="4"/>
  <c r="P15" i="4"/>
  <c r="P17" i="4"/>
  <c r="P7" i="4"/>
  <c r="P11" i="4"/>
  <c r="P20" i="4"/>
  <c r="P22" i="4"/>
  <c r="P23" i="4"/>
  <c r="P24" i="4"/>
  <c r="P25" i="4"/>
  <c r="P26" i="4"/>
  <c r="P27" i="4"/>
  <c r="P28" i="4"/>
  <c r="P21" i="4"/>
  <c r="P16" i="4"/>
  <c r="P18" i="4"/>
  <c r="P13" i="4"/>
  <c r="P29" i="4"/>
  <c r="P30" i="4"/>
  <c r="P31" i="4"/>
  <c r="P32" i="4"/>
  <c r="P33" i="4"/>
  <c r="P34" i="4"/>
  <c r="P35" i="4"/>
  <c r="P39" i="4"/>
  <c r="P43" i="4"/>
  <c r="P46" i="4"/>
  <c r="P47" i="4"/>
  <c r="P48" i="4"/>
  <c r="P49" i="4"/>
  <c r="P50" i="4"/>
  <c r="P51" i="4"/>
  <c r="P52" i="4"/>
  <c r="P53" i="4"/>
  <c r="P54" i="4"/>
  <c r="P55" i="4"/>
  <c r="P56" i="4"/>
  <c r="P57" i="4"/>
  <c r="P36" i="4"/>
  <c r="P40" i="4"/>
  <c r="P44" i="4"/>
  <c r="P37" i="4"/>
  <c r="P45" i="4"/>
  <c r="P19" i="4"/>
  <c r="P42" i="4"/>
  <c r="P9" i="4"/>
  <c r="P41" i="4"/>
  <c r="P59" i="4"/>
  <c r="P61" i="4"/>
  <c r="P63" i="4"/>
  <c r="P65" i="4"/>
  <c r="P67" i="4"/>
  <c r="P69" i="4"/>
  <c r="P71" i="4"/>
  <c r="P73" i="4"/>
  <c r="P75" i="4"/>
  <c r="P77" i="4"/>
  <c r="P79" i="4"/>
  <c r="P81" i="4"/>
  <c r="P83" i="4"/>
  <c r="P85" i="4"/>
  <c r="P87" i="4"/>
  <c r="P89" i="4"/>
  <c r="P90" i="4"/>
  <c r="P38" i="4"/>
  <c r="P91" i="4"/>
  <c r="P60" i="4"/>
  <c r="P64" i="4"/>
  <c r="P68" i="4"/>
  <c r="P72" i="4"/>
  <c r="P76" i="4"/>
  <c r="P80" i="4"/>
  <c r="P84" i="4"/>
  <c r="P88" i="4"/>
  <c r="P117" i="4"/>
  <c r="P92" i="4"/>
  <c r="P94" i="4"/>
  <c r="P96" i="4"/>
  <c r="P98" i="4"/>
  <c r="P100" i="4"/>
  <c r="P102" i="4"/>
  <c r="P104" i="4"/>
  <c r="P106" i="4"/>
  <c r="P108" i="4"/>
  <c r="P110" i="4"/>
  <c r="P112" i="4"/>
  <c r="P114" i="4"/>
  <c r="P118" i="4"/>
  <c r="P62" i="4"/>
  <c r="P70" i="4"/>
  <c r="P78" i="4"/>
  <c r="P86" i="4"/>
  <c r="P121" i="4"/>
  <c r="P123" i="4"/>
  <c r="P125" i="4"/>
  <c r="P127" i="4"/>
  <c r="P129" i="4"/>
  <c r="P131" i="4"/>
  <c r="P133" i="4"/>
  <c r="P135" i="4"/>
  <c r="P137" i="4"/>
  <c r="P139" i="4"/>
  <c r="P141" i="4"/>
  <c r="P143" i="4"/>
  <c r="P145" i="4"/>
  <c r="P147" i="4"/>
  <c r="P149" i="4"/>
  <c r="P151" i="4"/>
  <c r="P153" i="4"/>
  <c r="P155" i="4"/>
  <c r="P157" i="4"/>
  <c r="P159" i="4"/>
  <c r="P161" i="4"/>
  <c r="P163" i="4"/>
  <c r="P165" i="4"/>
  <c r="P167" i="4"/>
  <c r="P169" i="4"/>
  <c r="P171" i="4"/>
  <c r="P173" i="4"/>
  <c r="P175" i="4"/>
  <c r="P177" i="4"/>
  <c r="P179" i="4"/>
  <c r="P181" i="4"/>
  <c r="P183" i="4"/>
  <c r="P188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93" i="4"/>
  <c r="P97" i="4"/>
  <c r="P101" i="4"/>
  <c r="P105" i="4"/>
  <c r="P109" i="4"/>
  <c r="P113" i="4"/>
  <c r="P185" i="4"/>
  <c r="P189" i="4"/>
  <c r="P58" i="4"/>
  <c r="P74" i="4"/>
  <c r="P120" i="4"/>
  <c r="P124" i="4"/>
  <c r="P128" i="4"/>
  <c r="P132" i="4"/>
  <c r="P136" i="4"/>
  <c r="P140" i="4"/>
  <c r="P144" i="4"/>
  <c r="P148" i="4"/>
  <c r="P152" i="4"/>
  <c r="P156" i="4"/>
  <c r="P160" i="4"/>
  <c r="P164" i="4"/>
  <c r="P168" i="4"/>
  <c r="P172" i="4"/>
  <c r="P176" i="4"/>
  <c r="P180" i="4"/>
  <c r="P184" i="4"/>
  <c r="P233" i="4"/>
  <c r="P237" i="4"/>
  <c r="P95" i="4"/>
  <c r="P103" i="4"/>
  <c r="P111" i="4"/>
  <c r="P187" i="4"/>
  <c r="P234" i="4"/>
  <c r="P82" i="4"/>
  <c r="P119" i="4"/>
  <c r="P126" i="4"/>
  <c r="P134" i="4"/>
  <c r="P142" i="4"/>
  <c r="P150" i="4"/>
  <c r="P158" i="4"/>
  <c r="P166" i="4"/>
  <c r="P174" i="4"/>
  <c r="P182" i="4"/>
  <c r="P186" i="4"/>
  <c r="P235" i="4"/>
  <c r="P239" i="4"/>
  <c r="P241" i="4"/>
  <c r="P243" i="4"/>
  <c r="P245" i="4"/>
  <c r="P247" i="4"/>
  <c r="P249" i="4"/>
  <c r="P251" i="4"/>
  <c r="P253" i="4"/>
  <c r="P255" i="4"/>
  <c r="P257" i="4"/>
  <c r="P259" i="4"/>
  <c r="P261" i="4"/>
  <c r="P263" i="4"/>
  <c r="P265" i="4"/>
  <c r="P267" i="4"/>
  <c r="P269" i="4"/>
  <c r="P271" i="4"/>
  <c r="P273" i="4"/>
  <c r="P275" i="4"/>
  <c r="P277" i="4"/>
  <c r="P279" i="4"/>
  <c r="P281" i="4"/>
  <c r="P283" i="4"/>
  <c r="P285" i="4"/>
  <c r="P287" i="4"/>
  <c r="P289" i="4"/>
  <c r="P291" i="4"/>
  <c r="P293" i="4"/>
  <c r="P295" i="4"/>
  <c r="P297" i="4"/>
  <c r="P299" i="4"/>
  <c r="P301" i="4"/>
  <c r="P303" i="4"/>
  <c r="P305" i="4"/>
  <c r="P307" i="4"/>
  <c r="P309" i="4"/>
  <c r="P311" i="4"/>
  <c r="P313" i="4"/>
  <c r="P315" i="4"/>
  <c r="P317" i="4"/>
  <c r="P319" i="4"/>
  <c r="P321" i="4"/>
  <c r="P323" i="4"/>
  <c r="P325" i="4"/>
  <c r="P327" i="4"/>
  <c r="P329" i="4"/>
  <c r="P331" i="4"/>
  <c r="P333" i="4"/>
  <c r="P335" i="4"/>
  <c r="P337" i="4"/>
  <c r="P339" i="4"/>
  <c r="P341" i="4"/>
  <c r="P343" i="4"/>
  <c r="P345" i="4"/>
  <c r="P349" i="4"/>
  <c r="P353" i="4"/>
  <c r="P357" i="4"/>
  <c r="P361" i="4"/>
  <c r="P365" i="4"/>
  <c r="P369" i="4"/>
  <c r="P373" i="4"/>
  <c r="P377" i="4"/>
  <c r="P381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107" i="4"/>
  <c r="P116" i="4"/>
  <c r="P232" i="4"/>
  <c r="P350" i="4"/>
  <c r="P354" i="4"/>
  <c r="P358" i="4"/>
  <c r="P362" i="4"/>
  <c r="P366" i="4"/>
  <c r="P370" i="4"/>
  <c r="P374" i="4"/>
  <c r="P378" i="4"/>
  <c r="P382" i="4"/>
  <c r="P66" i="4"/>
  <c r="P130" i="4"/>
  <c r="P146" i="4"/>
  <c r="P162" i="4"/>
  <c r="P178" i="4"/>
  <c r="P240" i="4"/>
  <c r="P244" i="4"/>
  <c r="P248" i="4"/>
  <c r="P252" i="4"/>
  <c r="P256" i="4"/>
  <c r="P260" i="4"/>
  <c r="P264" i="4"/>
  <c r="P268" i="4"/>
  <c r="P272" i="4"/>
  <c r="P276" i="4"/>
  <c r="P280" i="4"/>
  <c r="P284" i="4"/>
  <c r="P288" i="4"/>
  <c r="P292" i="4"/>
  <c r="P296" i="4"/>
  <c r="P300" i="4"/>
  <c r="P304" i="4"/>
  <c r="P308" i="4"/>
  <c r="P312" i="4"/>
  <c r="P316" i="4"/>
  <c r="P320" i="4"/>
  <c r="P324" i="4"/>
  <c r="P328" i="4"/>
  <c r="P332" i="4"/>
  <c r="P336" i="4"/>
  <c r="P340" i="4"/>
  <c r="P344" i="4"/>
  <c r="P351" i="4"/>
  <c r="P359" i="4"/>
  <c r="P367" i="4"/>
  <c r="P375" i="4"/>
  <c r="P429" i="4"/>
  <c r="P433" i="4"/>
  <c r="P437" i="4"/>
  <c r="P441" i="4"/>
  <c r="P445" i="4"/>
  <c r="P449" i="4"/>
  <c r="P453" i="4"/>
  <c r="P457" i="4"/>
  <c r="P461" i="4"/>
  <c r="P465" i="4"/>
  <c r="P469" i="4"/>
  <c r="P302" i="4"/>
  <c r="P310" i="4"/>
  <c r="P318" i="4"/>
  <c r="P322" i="4"/>
  <c r="P330" i="4"/>
  <c r="P334" i="4"/>
  <c r="P342" i="4"/>
  <c r="P363" i="4"/>
  <c r="P371" i="4"/>
  <c r="P431" i="4"/>
  <c r="P439" i="4"/>
  <c r="P443" i="4"/>
  <c r="P447" i="4"/>
  <c r="P459" i="4"/>
  <c r="P352" i="4"/>
  <c r="P368" i="4"/>
  <c r="P428" i="4"/>
  <c r="P440" i="4"/>
  <c r="P452" i="4"/>
  <c r="P460" i="4"/>
  <c r="P468" i="4"/>
  <c r="P472" i="4"/>
  <c r="P474" i="4"/>
  <c r="P476" i="4"/>
  <c r="P478" i="4"/>
  <c r="P480" i="4"/>
  <c r="P483" i="4"/>
  <c r="P485" i="4"/>
  <c r="P487" i="4"/>
  <c r="P490" i="4"/>
  <c r="P492" i="4"/>
  <c r="P494" i="4"/>
  <c r="P499" i="4"/>
  <c r="P500" i="4"/>
  <c r="P501" i="4"/>
  <c r="P506" i="4"/>
  <c r="P509" i="4"/>
  <c r="P511" i="4"/>
  <c r="P5" i="4"/>
  <c r="P115" i="4"/>
  <c r="P348" i="4"/>
  <c r="P356" i="4"/>
  <c r="P364" i="4"/>
  <c r="P372" i="4"/>
  <c r="P380" i="4"/>
  <c r="P430" i="4"/>
  <c r="P434" i="4"/>
  <c r="P438" i="4"/>
  <c r="P442" i="4"/>
  <c r="P446" i="4"/>
  <c r="P450" i="4"/>
  <c r="P454" i="4"/>
  <c r="P458" i="4"/>
  <c r="P462" i="4"/>
  <c r="P466" i="4"/>
  <c r="P470" i="4"/>
  <c r="P122" i="4"/>
  <c r="P138" i="4"/>
  <c r="P154" i="4"/>
  <c r="P170" i="4"/>
  <c r="P238" i="4"/>
  <c r="P242" i="4"/>
  <c r="P246" i="4"/>
  <c r="P250" i="4"/>
  <c r="P254" i="4"/>
  <c r="P258" i="4"/>
  <c r="P262" i="4"/>
  <c r="P266" i="4"/>
  <c r="P270" i="4"/>
  <c r="P274" i="4"/>
  <c r="P278" i="4"/>
  <c r="P282" i="4"/>
  <c r="P286" i="4"/>
  <c r="P290" i="4"/>
  <c r="P294" i="4"/>
  <c r="P298" i="4"/>
  <c r="P306" i="4"/>
  <c r="P314" i="4"/>
  <c r="P326" i="4"/>
  <c r="P338" i="4"/>
  <c r="P346" i="4"/>
  <c r="P347" i="4"/>
  <c r="P355" i="4"/>
  <c r="P379" i="4"/>
  <c r="P435" i="4"/>
  <c r="P451" i="4"/>
  <c r="P455" i="4"/>
  <c r="P463" i="4"/>
  <c r="P467" i="4"/>
  <c r="P99" i="4"/>
  <c r="P236" i="4"/>
  <c r="P360" i="4"/>
  <c r="P376" i="4"/>
  <c r="P432" i="4"/>
  <c r="P436" i="4"/>
  <c r="P444" i="4"/>
  <c r="P448" i="4"/>
  <c r="P456" i="4"/>
  <c r="P464" i="4"/>
  <c r="P471" i="4"/>
  <c r="P473" i="4"/>
  <c r="P475" i="4"/>
  <c r="P477" i="4"/>
  <c r="P479" i="4"/>
  <c r="P481" i="4"/>
  <c r="P482" i="4"/>
  <c r="P484" i="4"/>
  <c r="P486" i="4"/>
  <c r="P488" i="4"/>
  <c r="P489" i="4"/>
  <c r="P491" i="4"/>
  <c r="P493" i="4"/>
  <c r="P495" i="4"/>
  <c r="P496" i="4"/>
  <c r="P497" i="4"/>
  <c r="P498" i="4"/>
  <c r="P502" i="4"/>
  <c r="P503" i="4"/>
  <c r="P504" i="4"/>
  <c r="P505" i="4"/>
  <c r="P507" i="4"/>
  <c r="P508" i="4"/>
  <c r="P510" i="4"/>
  <c r="P512" i="4"/>
  <c r="G3" i="3"/>
  <c r="F5" i="4"/>
  <c r="F4" i="3"/>
  <c r="H3" i="3" a="1"/>
  <c r="G5" i="4"/>
  <c r="R3" i="4" l="1" a="1"/>
  <c r="R3" i="4" s="1"/>
  <c r="Q4" i="4"/>
  <c r="Q6" i="4"/>
  <c r="Q7" i="4"/>
  <c r="Q8" i="4"/>
  <c r="Q9" i="4"/>
  <c r="Q10" i="4"/>
  <c r="Q11" i="4"/>
  <c r="Q12" i="4"/>
  <c r="Q13" i="4"/>
  <c r="Q14" i="4"/>
  <c r="Q15" i="4"/>
  <c r="Q16" i="4"/>
  <c r="Q19" i="4"/>
  <c r="Q20" i="4"/>
  <c r="Q22" i="4"/>
  <c r="Q23" i="4"/>
  <c r="Q24" i="4"/>
  <c r="Q25" i="4"/>
  <c r="Q26" i="4"/>
  <c r="Q21" i="4"/>
  <c r="Q27" i="4"/>
  <c r="Q18" i="4"/>
  <c r="Q28" i="4"/>
  <c r="Q17" i="4"/>
  <c r="Q30" i="4"/>
  <c r="Q32" i="4"/>
  <c r="Q34" i="4"/>
  <c r="Q38" i="4"/>
  <c r="Q42" i="4"/>
  <c r="Q35" i="4"/>
  <c r="Q39" i="4"/>
  <c r="Q43" i="4"/>
  <c r="Q46" i="4"/>
  <c r="Q47" i="4"/>
  <c r="Q48" i="4"/>
  <c r="Q49" i="4"/>
  <c r="Q50" i="4"/>
  <c r="Q51" i="4"/>
  <c r="Q52" i="4"/>
  <c r="Q53" i="4"/>
  <c r="Q54" i="4"/>
  <c r="Q31" i="4"/>
  <c r="Q40" i="4"/>
  <c r="Q57" i="4"/>
  <c r="Q37" i="4"/>
  <c r="Q45" i="4"/>
  <c r="Q33" i="4"/>
  <c r="Q44" i="4"/>
  <c r="Q55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41" i="4"/>
  <c r="Q59" i="4"/>
  <c r="Q61" i="4"/>
  <c r="Q63" i="4"/>
  <c r="Q65" i="4"/>
  <c r="Q67" i="4"/>
  <c r="Q69" i="4"/>
  <c r="Q71" i="4"/>
  <c r="Q73" i="4"/>
  <c r="Q75" i="4"/>
  <c r="Q77" i="4"/>
  <c r="Q79" i="4"/>
  <c r="Q81" i="4"/>
  <c r="Q83" i="4"/>
  <c r="Q85" i="4"/>
  <c r="Q87" i="4"/>
  <c r="Q89" i="4"/>
  <c r="Q90" i="4"/>
  <c r="Q29" i="4"/>
  <c r="Q60" i="4"/>
  <c r="Q64" i="4"/>
  <c r="Q68" i="4"/>
  <c r="Q72" i="4"/>
  <c r="Q76" i="4"/>
  <c r="Q80" i="4"/>
  <c r="Q84" i="4"/>
  <c r="Q88" i="4"/>
  <c r="Q36" i="4"/>
  <c r="Q91" i="4"/>
  <c r="Q187" i="4"/>
  <c r="Q56" i="4"/>
  <c r="Q62" i="4"/>
  <c r="Q70" i="4"/>
  <c r="Q78" i="4"/>
  <c r="Q86" i="4"/>
  <c r="Q121" i="4"/>
  <c r="Q123" i="4"/>
  <c r="Q125" i="4"/>
  <c r="Q127" i="4"/>
  <c r="Q129" i="4"/>
  <c r="Q131" i="4"/>
  <c r="Q133" i="4"/>
  <c r="Q135" i="4"/>
  <c r="Q137" i="4"/>
  <c r="Q139" i="4"/>
  <c r="Q141" i="4"/>
  <c r="Q143" i="4"/>
  <c r="Q145" i="4"/>
  <c r="Q147" i="4"/>
  <c r="Q149" i="4"/>
  <c r="Q151" i="4"/>
  <c r="Q153" i="4"/>
  <c r="Q155" i="4"/>
  <c r="Q157" i="4"/>
  <c r="Q159" i="4"/>
  <c r="Q161" i="4"/>
  <c r="Q163" i="4"/>
  <c r="Q165" i="4"/>
  <c r="Q167" i="4"/>
  <c r="Q169" i="4"/>
  <c r="Q171" i="4"/>
  <c r="Q173" i="4"/>
  <c r="Q175" i="4"/>
  <c r="Q177" i="4"/>
  <c r="Q179" i="4"/>
  <c r="Q181" i="4"/>
  <c r="Q183" i="4"/>
  <c r="Q188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185" i="4"/>
  <c r="Q58" i="4"/>
  <c r="Q74" i="4"/>
  <c r="Q120" i="4"/>
  <c r="Q124" i="4"/>
  <c r="Q128" i="4"/>
  <c r="Q132" i="4"/>
  <c r="Q136" i="4"/>
  <c r="Q140" i="4"/>
  <c r="Q144" i="4"/>
  <c r="Q148" i="4"/>
  <c r="Q152" i="4"/>
  <c r="Q156" i="4"/>
  <c r="Q160" i="4"/>
  <c r="Q164" i="4"/>
  <c r="Q168" i="4"/>
  <c r="Q172" i="4"/>
  <c r="Q176" i="4"/>
  <c r="Q180" i="4"/>
  <c r="Q184" i="4"/>
  <c r="Q189" i="4"/>
  <c r="Q348" i="4"/>
  <c r="Q352" i="4"/>
  <c r="Q356" i="4"/>
  <c r="Q360" i="4"/>
  <c r="Q364" i="4"/>
  <c r="Q368" i="4"/>
  <c r="Q372" i="4"/>
  <c r="Q376" i="4"/>
  <c r="Q380" i="4"/>
  <c r="Q82" i="4"/>
  <c r="Q126" i="4"/>
  <c r="Q134" i="4"/>
  <c r="Q142" i="4"/>
  <c r="Q150" i="4"/>
  <c r="Q158" i="4"/>
  <c r="Q166" i="4"/>
  <c r="Q174" i="4"/>
  <c r="Q182" i="4"/>
  <c r="Q186" i="4"/>
  <c r="Q239" i="4"/>
  <c r="Q241" i="4"/>
  <c r="Q243" i="4"/>
  <c r="Q245" i="4"/>
  <c r="Q247" i="4"/>
  <c r="Q249" i="4"/>
  <c r="Q251" i="4"/>
  <c r="Q253" i="4"/>
  <c r="Q255" i="4"/>
  <c r="Q257" i="4"/>
  <c r="Q259" i="4"/>
  <c r="Q261" i="4"/>
  <c r="Q263" i="4"/>
  <c r="Q265" i="4"/>
  <c r="Q267" i="4"/>
  <c r="Q269" i="4"/>
  <c r="Q271" i="4"/>
  <c r="Q273" i="4"/>
  <c r="Q275" i="4"/>
  <c r="Q277" i="4"/>
  <c r="Q279" i="4"/>
  <c r="Q281" i="4"/>
  <c r="Q283" i="4"/>
  <c r="Q285" i="4"/>
  <c r="Q287" i="4"/>
  <c r="Q289" i="4"/>
  <c r="Q291" i="4"/>
  <c r="Q293" i="4"/>
  <c r="Q295" i="4"/>
  <c r="Q297" i="4"/>
  <c r="Q299" i="4"/>
  <c r="Q301" i="4"/>
  <c r="Q303" i="4"/>
  <c r="Q305" i="4"/>
  <c r="Q307" i="4"/>
  <c r="Q309" i="4"/>
  <c r="Q311" i="4"/>
  <c r="Q313" i="4"/>
  <c r="Q315" i="4"/>
  <c r="Q317" i="4"/>
  <c r="Q319" i="4"/>
  <c r="Q321" i="4"/>
  <c r="Q323" i="4"/>
  <c r="Q325" i="4"/>
  <c r="Q327" i="4"/>
  <c r="Q329" i="4"/>
  <c r="Q331" i="4"/>
  <c r="Q333" i="4"/>
  <c r="Q335" i="4"/>
  <c r="Q337" i="4"/>
  <c r="Q339" i="4"/>
  <c r="Q341" i="4"/>
  <c r="Q343" i="4"/>
  <c r="Q345" i="4"/>
  <c r="Q349" i="4"/>
  <c r="Q353" i="4"/>
  <c r="Q357" i="4"/>
  <c r="Q361" i="4"/>
  <c r="Q365" i="4"/>
  <c r="Q369" i="4"/>
  <c r="Q373" i="4"/>
  <c r="Q377" i="4"/>
  <c r="Q381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354" i="4"/>
  <c r="Q362" i="4"/>
  <c r="Q370" i="4"/>
  <c r="Q378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" i="4"/>
  <c r="Q366" i="4"/>
  <c r="Q374" i="4"/>
  <c r="Q238" i="4"/>
  <c r="Q266" i="4"/>
  <c r="Q278" i="4"/>
  <c r="Q286" i="4"/>
  <c r="Q290" i="4"/>
  <c r="Q298" i="4"/>
  <c r="Q302" i="4"/>
  <c r="Q310" i="4"/>
  <c r="Q314" i="4"/>
  <c r="Q322" i="4"/>
  <c r="Q334" i="4"/>
  <c r="Q342" i="4"/>
  <c r="Q355" i="4"/>
  <c r="Q363" i="4"/>
  <c r="Q371" i="4"/>
  <c r="Q66" i="4"/>
  <c r="Q130" i="4"/>
  <c r="Q146" i="4"/>
  <c r="Q162" i="4"/>
  <c r="Q178" i="4"/>
  <c r="Q240" i="4"/>
  <c r="Q244" i="4"/>
  <c r="Q248" i="4"/>
  <c r="Q252" i="4"/>
  <c r="Q256" i="4"/>
  <c r="Q260" i="4"/>
  <c r="Q264" i="4"/>
  <c r="Q268" i="4"/>
  <c r="Q272" i="4"/>
  <c r="Q276" i="4"/>
  <c r="Q280" i="4"/>
  <c r="Q284" i="4"/>
  <c r="Q288" i="4"/>
  <c r="Q292" i="4"/>
  <c r="Q296" i="4"/>
  <c r="Q300" i="4"/>
  <c r="Q304" i="4"/>
  <c r="Q308" i="4"/>
  <c r="Q312" i="4"/>
  <c r="Q316" i="4"/>
  <c r="Q320" i="4"/>
  <c r="Q324" i="4"/>
  <c r="Q328" i="4"/>
  <c r="Q332" i="4"/>
  <c r="Q336" i="4"/>
  <c r="Q340" i="4"/>
  <c r="Q344" i="4"/>
  <c r="Q351" i="4"/>
  <c r="Q359" i="4"/>
  <c r="Q367" i="4"/>
  <c r="Q375" i="4"/>
  <c r="Q350" i="4"/>
  <c r="Q358" i="4"/>
  <c r="Q382" i="4"/>
  <c r="Q122" i="4"/>
  <c r="Q138" i="4"/>
  <c r="Q154" i="4"/>
  <c r="Q170" i="4"/>
  <c r="Q242" i="4"/>
  <c r="Q246" i="4"/>
  <c r="Q250" i="4"/>
  <c r="Q254" i="4"/>
  <c r="Q258" i="4"/>
  <c r="Q262" i="4"/>
  <c r="Q270" i="4"/>
  <c r="Q274" i="4"/>
  <c r="Q282" i="4"/>
  <c r="Q294" i="4"/>
  <c r="Q306" i="4"/>
  <c r="Q318" i="4"/>
  <c r="Q326" i="4"/>
  <c r="Q330" i="4"/>
  <c r="Q338" i="4"/>
  <c r="Q346" i="4"/>
  <c r="Q347" i="4"/>
  <c r="Q379" i="4"/>
  <c r="H3" i="3"/>
  <c r="G4" i="3"/>
  <c r="I3" i="3" a="1"/>
  <c r="S3" i="4" l="1" a="1"/>
  <c r="S3" i="4" s="1"/>
  <c r="R13" i="4"/>
  <c r="R4" i="4"/>
  <c r="R6" i="4"/>
  <c r="R8" i="4"/>
  <c r="R10" i="4"/>
  <c r="R12" i="4"/>
  <c r="R14" i="4"/>
  <c r="R15" i="4"/>
  <c r="R18" i="4"/>
  <c r="R7" i="4"/>
  <c r="R11" i="4"/>
  <c r="R19" i="4"/>
  <c r="R22" i="4"/>
  <c r="R24" i="4"/>
  <c r="R26" i="4"/>
  <c r="R16" i="4"/>
  <c r="R21" i="4"/>
  <c r="R27" i="4"/>
  <c r="R20" i="4"/>
  <c r="R25" i="4"/>
  <c r="R37" i="4"/>
  <c r="R41" i="4"/>
  <c r="R45" i="4"/>
  <c r="R17" i="4"/>
  <c r="R30" i="4"/>
  <c r="R32" i="4"/>
  <c r="R34" i="4"/>
  <c r="R38" i="4"/>
  <c r="R42" i="4"/>
  <c r="R23" i="4"/>
  <c r="R28" i="4"/>
  <c r="R35" i="4"/>
  <c r="R43" i="4"/>
  <c r="R47" i="4"/>
  <c r="R49" i="4"/>
  <c r="R51" i="4"/>
  <c r="R53" i="4"/>
  <c r="R56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31" i="4"/>
  <c r="R40" i="4"/>
  <c r="R57" i="4"/>
  <c r="R46" i="4"/>
  <c r="R50" i="4"/>
  <c r="R54" i="4"/>
  <c r="R9" i="4"/>
  <c r="R33" i="4"/>
  <c r="R44" i="4"/>
  <c r="R55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48" i="4"/>
  <c r="R116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29" i="4"/>
  <c r="R117" i="4"/>
  <c r="R39" i="4"/>
  <c r="R52" i="4"/>
  <c r="R118" i="4"/>
  <c r="R36" i="4"/>
  <c r="R191" i="4"/>
  <c r="R193" i="4"/>
  <c r="R195" i="4"/>
  <c r="R197" i="4"/>
  <c r="R199" i="4"/>
  <c r="R201" i="4"/>
  <c r="R203" i="4"/>
  <c r="R205" i="4"/>
  <c r="R207" i="4"/>
  <c r="R209" i="4"/>
  <c r="R211" i="4"/>
  <c r="R213" i="4"/>
  <c r="R215" i="4"/>
  <c r="R217" i="4"/>
  <c r="R219" i="4"/>
  <c r="R221" i="4"/>
  <c r="R223" i="4"/>
  <c r="R225" i="4"/>
  <c r="R227" i="4"/>
  <c r="R229" i="4"/>
  <c r="R231" i="4"/>
  <c r="R232" i="4"/>
  <c r="R236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233" i="4"/>
  <c r="R237" i="4"/>
  <c r="R192" i="4"/>
  <c r="R196" i="4"/>
  <c r="R200" i="4"/>
  <c r="R204" i="4"/>
  <c r="R208" i="4"/>
  <c r="R212" i="4"/>
  <c r="R216" i="4"/>
  <c r="R220" i="4"/>
  <c r="R224" i="4"/>
  <c r="R228" i="4"/>
  <c r="R119" i="4"/>
  <c r="R235" i="4"/>
  <c r="R194" i="4"/>
  <c r="R202" i="4"/>
  <c r="R210" i="4"/>
  <c r="R218" i="4"/>
  <c r="R226" i="4"/>
  <c r="R234" i="4"/>
  <c r="R383" i="4"/>
  <c r="R385" i="4"/>
  <c r="R387" i="4"/>
  <c r="R389" i="4"/>
  <c r="R391" i="4"/>
  <c r="R393" i="4"/>
  <c r="R395" i="4"/>
  <c r="R397" i="4"/>
  <c r="R399" i="4"/>
  <c r="R401" i="4"/>
  <c r="R403" i="4"/>
  <c r="R405" i="4"/>
  <c r="R407" i="4"/>
  <c r="R409" i="4"/>
  <c r="R411" i="4"/>
  <c r="R413" i="4"/>
  <c r="R415" i="4"/>
  <c r="R417" i="4"/>
  <c r="R419" i="4"/>
  <c r="R421" i="4"/>
  <c r="R423" i="4"/>
  <c r="R425" i="4"/>
  <c r="R427" i="4"/>
  <c r="R428" i="4"/>
  <c r="R432" i="4"/>
  <c r="R436" i="4"/>
  <c r="R440" i="4"/>
  <c r="R444" i="4"/>
  <c r="R448" i="4"/>
  <c r="R452" i="4"/>
  <c r="R456" i="4"/>
  <c r="R460" i="4"/>
  <c r="R464" i="4"/>
  <c r="R468" i="4"/>
  <c r="R384" i="4"/>
  <c r="R388" i="4"/>
  <c r="R392" i="4"/>
  <c r="R394" i="4"/>
  <c r="R398" i="4"/>
  <c r="R402" i="4"/>
  <c r="R406" i="4"/>
  <c r="R408" i="4"/>
  <c r="R412" i="4"/>
  <c r="R416" i="4"/>
  <c r="R420" i="4"/>
  <c r="R426" i="4"/>
  <c r="R430" i="4"/>
  <c r="R434" i="4"/>
  <c r="R450" i="4"/>
  <c r="R454" i="4"/>
  <c r="R462" i="4"/>
  <c r="R466" i="4"/>
  <c r="R431" i="4"/>
  <c r="R435" i="4"/>
  <c r="R443" i="4"/>
  <c r="R447" i="4"/>
  <c r="R455" i="4"/>
  <c r="R429" i="4"/>
  <c r="R433" i="4"/>
  <c r="R437" i="4"/>
  <c r="R441" i="4"/>
  <c r="R445" i="4"/>
  <c r="R449" i="4"/>
  <c r="R453" i="4"/>
  <c r="R457" i="4"/>
  <c r="R461" i="4"/>
  <c r="R465" i="4"/>
  <c r="R469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" i="4"/>
  <c r="R190" i="4"/>
  <c r="R198" i="4"/>
  <c r="R206" i="4"/>
  <c r="R214" i="4"/>
  <c r="R222" i="4"/>
  <c r="R230" i="4"/>
  <c r="R386" i="4"/>
  <c r="R390" i="4"/>
  <c r="R396" i="4"/>
  <c r="R400" i="4"/>
  <c r="R404" i="4"/>
  <c r="R410" i="4"/>
  <c r="R414" i="4"/>
  <c r="R418" i="4"/>
  <c r="R422" i="4"/>
  <c r="R424" i="4"/>
  <c r="R438" i="4"/>
  <c r="R442" i="4"/>
  <c r="R446" i="4"/>
  <c r="R458" i="4"/>
  <c r="R470" i="4"/>
  <c r="R439" i="4"/>
  <c r="R451" i="4"/>
  <c r="R459" i="4"/>
  <c r="R463" i="4"/>
  <c r="R467" i="4"/>
  <c r="I3" i="3"/>
  <c r="H5" i="4"/>
  <c r="J3" i="3" a="1"/>
  <c r="H4" i="3"/>
  <c r="I5" i="4"/>
  <c r="T3" i="4" l="1" a="1"/>
  <c r="T3" i="4" s="1"/>
  <c r="S4" i="4"/>
  <c r="S6" i="4"/>
  <c r="S7" i="4"/>
  <c r="S8" i="4"/>
  <c r="S9" i="4"/>
  <c r="S10" i="4"/>
  <c r="S11" i="4"/>
  <c r="S12" i="4"/>
  <c r="S16" i="4"/>
  <c r="S17" i="4"/>
  <c r="S18" i="4"/>
  <c r="S19" i="4"/>
  <c r="S20" i="4"/>
  <c r="S21" i="4"/>
  <c r="S13" i="4"/>
  <c r="S15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22" i="4"/>
  <c r="S24" i="4"/>
  <c r="S26" i="4"/>
  <c r="S14" i="4"/>
  <c r="S27" i="4"/>
  <c r="S25" i="4"/>
  <c r="S55" i="4"/>
  <c r="S23" i="4"/>
  <c r="S28" i="4"/>
  <c r="S47" i="4"/>
  <c r="S49" i="4"/>
  <c r="S51" i="4"/>
  <c r="S53" i="4"/>
  <c r="S56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46" i="4"/>
  <c r="S50" i="4"/>
  <c r="S54" i="4"/>
  <c r="S57" i="4"/>
  <c r="S90" i="4"/>
  <c r="S93" i="4"/>
  <c r="S95" i="4"/>
  <c r="S97" i="4"/>
  <c r="S99" i="4"/>
  <c r="S101" i="4"/>
  <c r="S103" i="4"/>
  <c r="S105" i="4"/>
  <c r="S107" i="4"/>
  <c r="S109" i="4"/>
  <c r="S111" i="4"/>
  <c r="S113" i="4"/>
  <c r="S115" i="4"/>
  <c r="S119" i="4"/>
  <c r="S48" i="4"/>
  <c r="S116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94" i="4"/>
  <c r="S98" i="4"/>
  <c r="S102" i="4"/>
  <c r="S106" i="4"/>
  <c r="S110" i="4"/>
  <c r="S114" i="4"/>
  <c r="S186" i="4"/>
  <c r="S52" i="4"/>
  <c r="S91" i="4"/>
  <c r="S118" i="4"/>
  <c r="S187" i="4"/>
  <c r="S96" i="4"/>
  <c r="S104" i="4"/>
  <c r="S112" i="4"/>
  <c r="S117" i="4"/>
  <c r="S188" i="4"/>
  <c r="S235" i="4"/>
  <c r="S185" i="4"/>
  <c r="S191" i="4"/>
  <c r="S193" i="4"/>
  <c r="S195" i="4"/>
  <c r="S197" i="4"/>
  <c r="S199" i="4"/>
  <c r="S201" i="4"/>
  <c r="S203" i="4"/>
  <c r="S205" i="4"/>
  <c r="S207" i="4"/>
  <c r="S209" i="4"/>
  <c r="S211" i="4"/>
  <c r="S213" i="4"/>
  <c r="S215" i="4"/>
  <c r="S217" i="4"/>
  <c r="S219" i="4"/>
  <c r="S221" i="4"/>
  <c r="S223" i="4"/>
  <c r="S225" i="4"/>
  <c r="S227" i="4"/>
  <c r="S229" i="4"/>
  <c r="S231" i="4"/>
  <c r="S232" i="4"/>
  <c r="S236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100" i="4"/>
  <c r="S233" i="4"/>
  <c r="S347" i="4"/>
  <c r="S351" i="4"/>
  <c r="S355" i="4"/>
  <c r="S359" i="4"/>
  <c r="S363" i="4"/>
  <c r="S367" i="4"/>
  <c r="S371" i="4"/>
  <c r="S375" i="4"/>
  <c r="S379" i="4"/>
  <c r="S189" i="4"/>
  <c r="S192" i="4"/>
  <c r="S196" i="4"/>
  <c r="S200" i="4"/>
  <c r="S204" i="4"/>
  <c r="S208" i="4"/>
  <c r="S212" i="4"/>
  <c r="S216" i="4"/>
  <c r="S220" i="4"/>
  <c r="S224" i="4"/>
  <c r="S228" i="4"/>
  <c r="S348" i="4"/>
  <c r="S352" i="4"/>
  <c r="S356" i="4"/>
  <c r="S360" i="4"/>
  <c r="S364" i="4"/>
  <c r="S368" i="4"/>
  <c r="S372" i="4"/>
  <c r="S376" i="4"/>
  <c r="S380" i="4"/>
  <c r="S92" i="4"/>
  <c r="S237" i="4"/>
  <c r="S349" i="4"/>
  <c r="S357" i="4"/>
  <c r="S365" i="4"/>
  <c r="S373" i="4"/>
  <c r="S381" i="4"/>
  <c r="S431" i="4"/>
  <c r="S435" i="4"/>
  <c r="S439" i="4"/>
  <c r="S443" i="4"/>
  <c r="S447" i="4"/>
  <c r="S451" i="4"/>
  <c r="S455" i="4"/>
  <c r="S459" i="4"/>
  <c r="S463" i="4"/>
  <c r="S467" i="4"/>
  <c r="S353" i="4"/>
  <c r="S377" i="4"/>
  <c r="S429" i="4"/>
  <c r="S437" i="4"/>
  <c r="S441" i="4"/>
  <c r="S457" i="4"/>
  <c r="S465" i="4"/>
  <c r="S469" i="4"/>
  <c r="S472" i="4"/>
  <c r="S475" i="4"/>
  <c r="S477" i="4"/>
  <c r="S479" i="4"/>
  <c r="S480" i="4"/>
  <c r="S482" i="4"/>
  <c r="S484" i="4"/>
  <c r="S488" i="4"/>
  <c r="S490" i="4"/>
  <c r="S491" i="4"/>
  <c r="S494" i="4"/>
  <c r="S495" i="4"/>
  <c r="S497" i="4"/>
  <c r="S499" i="4"/>
  <c r="S502" i="4"/>
  <c r="S504" i="4"/>
  <c r="S506" i="4"/>
  <c r="S508" i="4"/>
  <c r="S511" i="4"/>
  <c r="S5" i="4"/>
  <c r="S214" i="4"/>
  <c r="S230" i="4"/>
  <c r="S358" i="4"/>
  <c r="S366" i="4"/>
  <c r="S374" i="4"/>
  <c r="S384" i="4"/>
  <c r="S386" i="4"/>
  <c r="S388" i="4"/>
  <c r="S392" i="4"/>
  <c r="S394" i="4"/>
  <c r="S398" i="4"/>
  <c r="S402" i="4"/>
  <c r="S408" i="4"/>
  <c r="S412" i="4"/>
  <c r="S416" i="4"/>
  <c r="S420" i="4"/>
  <c r="S426" i="4"/>
  <c r="S438" i="4"/>
  <c r="S450" i="4"/>
  <c r="S458" i="4"/>
  <c r="S466" i="4"/>
  <c r="S470" i="4"/>
  <c r="S194" i="4"/>
  <c r="S202" i="4"/>
  <c r="S210" i="4"/>
  <c r="S218" i="4"/>
  <c r="S226" i="4"/>
  <c r="S234" i="4"/>
  <c r="S354" i="4"/>
  <c r="S362" i="4"/>
  <c r="S370" i="4"/>
  <c r="S378" i="4"/>
  <c r="S383" i="4"/>
  <c r="S385" i="4"/>
  <c r="S387" i="4"/>
  <c r="S389" i="4"/>
  <c r="S391" i="4"/>
  <c r="S393" i="4"/>
  <c r="S395" i="4"/>
  <c r="S397" i="4"/>
  <c r="S399" i="4"/>
  <c r="S401" i="4"/>
  <c r="S403" i="4"/>
  <c r="S405" i="4"/>
  <c r="S407" i="4"/>
  <c r="S409" i="4"/>
  <c r="S411" i="4"/>
  <c r="S413" i="4"/>
  <c r="S415" i="4"/>
  <c r="S417" i="4"/>
  <c r="S419" i="4"/>
  <c r="S421" i="4"/>
  <c r="S423" i="4"/>
  <c r="S425" i="4"/>
  <c r="S427" i="4"/>
  <c r="S428" i="4"/>
  <c r="S432" i="4"/>
  <c r="S436" i="4"/>
  <c r="S440" i="4"/>
  <c r="S444" i="4"/>
  <c r="S448" i="4"/>
  <c r="S452" i="4"/>
  <c r="S456" i="4"/>
  <c r="S460" i="4"/>
  <c r="S464" i="4"/>
  <c r="S468" i="4"/>
  <c r="S108" i="4"/>
  <c r="S361" i="4"/>
  <c r="S369" i="4"/>
  <c r="S433" i="4"/>
  <c r="S445" i="4"/>
  <c r="S449" i="4"/>
  <c r="S453" i="4"/>
  <c r="S461" i="4"/>
  <c r="S471" i="4"/>
  <c r="S473" i="4"/>
  <c r="S474" i="4"/>
  <c r="S476" i="4"/>
  <c r="S478" i="4"/>
  <c r="S481" i="4"/>
  <c r="S483" i="4"/>
  <c r="S485" i="4"/>
  <c r="S486" i="4"/>
  <c r="S487" i="4"/>
  <c r="S489" i="4"/>
  <c r="S492" i="4"/>
  <c r="S493" i="4"/>
  <c r="S496" i="4"/>
  <c r="S498" i="4"/>
  <c r="S500" i="4"/>
  <c r="S501" i="4"/>
  <c r="S503" i="4"/>
  <c r="S505" i="4"/>
  <c r="S507" i="4"/>
  <c r="S509" i="4"/>
  <c r="S510" i="4"/>
  <c r="S512" i="4"/>
  <c r="S190" i="4"/>
  <c r="S198" i="4"/>
  <c r="S206" i="4"/>
  <c r="S222" i="4"/>
  <c r="S350" i="4"/>
  <c r="S382" i="4"/>
  <c r="S390" i="4"/>
  <c r="S396" i="4"/>
  <c r="S400" i="4"/>
  <c r="S404" i="4"/>
  <c r="S406" i="4"/>
  <c r="S410" i="4"/>
  <c r="S414" i="4"/>
  <c r="S418" i="4"/>
  <c r="S422" i="4"/>
  <c r="S424" i="4"/>
  <c r="S430" i="4"/>
  <c r="S434" i="4"/>
  <c r="S442" i="4"/>
  <c r="S446" i="4"/>
  <c r="S454" i="4"/>
  <c r="S462" i="4"/>
  <c r="J3" i="3"/>
  <c r="I4" i="3"/>
  <c r="K3" i="3" a="1"/>
  <c r="U3" i="4" l="1" a="1"/>
  <c r="U3" i="4" s="1"/>
  <c r="T7" i="4"/>
  <c r="T9" i="4"/>
  <c r="T11" i="4"/>
  <c r="T15" i="4"/>
  <c r="T16" i="4"/>
  <c r="T8" i="4"/>
  <c r="T12" i="4"/>
  <c r="T13" i="4"/>
  <c r="T17" i="4"/>
  <c r="T21" i="4"/>
  <c r="T22" i="4"/>
  <c r="T23" i="4"/>
  <c r="T24" i="4"/>
  <c r="T25" i="4"/>
  <c r="T26" i="4"/>
  <c r="T27" i="4"/>
  <c r="T28" i="4"/>
  <c r="T18" i="4"/>
  <c r="T4" i="4"/>
  <c r="T6" i="4"/>
  <c r="T19" i="4"/>
  <c r="T29" i="4"/>
  <c r="T30" i="4"/>
  <c r="T31" i="4"/>
  <c r="T32" i="4"/>
  <c r="T33" i="4"/>
  <c r="T10" i="4"/>
  <c r="T36" i="4"/>
  <c r="T40" i="4"/>
  <c r="T44" i="4"/>
  <c r="T46" i="4"/>
  <c r="T47" i="4"/>
  <c r="T48" i="4"/>
  <c r="T49" i="4"/>
  <c r="T50" i="4"/>
  <c r="T51" i="4"/>
  <c r="T52" i="4"/>
  <c r="T53" i="4"/>
  <c r="T54" i="4"/>
  <c r="T55" i="4"/>
  <c r="T56" i="4"/>
  <c r="T57" i="4"/>
  <c r="T14" i="4"/>
  <c r="T20" i="4"/>
  <c r="T37" i="4"/>
  <c r="T41" i="4"/>
  <c r="T45" i="4"/>
  <c r="T38" i="4"/>
  <c r="T35" i="4"/>
  <c r="T43" i="4"/>
  <c r="T34" i="4"/>
  <c r="T58" i="4"/>
  <c r="T60" i="4"/>
  <c r="T62" i="4"/>
  <c r="T64" i="4"/>
  <c r="T66" i="4"/>
  <c r="T68" i="4"/>
  <c r="T70" i="4"/>
  <c r="T72" i="4"/>
  <c r="T74" i="4"/>
  <c r="T76" i="4"/>
  <c r="T78" i="4"/>
  <c r="T80" i="4"/>
  <c r="T82" i="4"/>
  <c r="T84" i="4"/>
  <c r="T86" i="4"/>
  <c r="T88" i="4"/>
  <c r="T91" i="4"/>
  <c r="T61" i="4"/>
  <c r="T65" i="4"/>
  <c r="T69" i="4"/>
  <c r="T73" i="4"/>
  <c r="T77" i="4"/>
  <c r="T81" i="4"/>
  <c r="T85" i="4"/>
  <c r="T89" i="4"/>
  <c r="T118" i="4"/>
  <c r="T90" i="4"/>
  <c r="T93" i="4"/>
  <c r="T95" i="4"/>
  <c r="T97" i="4"/>
  <c r="T99" i="4"/>
  <c r="T101" i="4"/>
  <c r="T103" i="4"/>
  <c r="T105" i="4"/>
  <c r="T107" i="4"/>
  <c r="T109" i="4"/>
  <c r="T111" i="4"/>
  <c r="T113" i="4"/>
  <c r="T115" i="4"/>
  <c r="T119" i="4"/>
  <c r="T42" i="4"/>
  <c r="T63" i="4"/>
  <c r="T71" i="4"/>
  <c r="T79" i="4"/>
  <c r="T87" i="4"/>
  <c r="T116" i="4"/>
  <c r="T120" i="4"/>
  <c r="T122" i="4"/>
  <c r="T124" i="4"/>
  <c r="T126" i="4"/>
  <c r="T128" i="4"/>
  <c r="T130" i="4"/>
  <c r="T132" i="4"/>
  <c r="T134" i="4"/>
  <c r="T136" i="4"/>
  <c r="T138" i="4"/>
  <c r="T140" i="4"/>
  <c r="T142" i="4"/>
  <c r="T144" i="4"/>
  <c r="T146" i="4"/>
  <c r="T148" i="4"/>
  <c r="T150" i="4"/>
  <c r="T152" i="4"/>
  <c r="T154" i="4"/>
  <c r="T156" i="4"/>
  <c r="T158" i="4"/>
  <c r="T160" i="4"/>
  <c r="T162" i="4"/>
  <c r="T164" i="4"/>
  <c r="T166" i="4"/>
  <c r="T168" i="4"/>
  <c r="T170" i="4"/>
  <c r="T172" i="4"/>
  <c r="T174" i="4"/>
  <c r="T176" i="4"/>
  <c r="T178" i="4"/>
  <c r="T180" i="4"/>
  <c r="T182" i="4"/>
  <c r="T184" i="4"/>
  <c r="T185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39" i="4"/>
  <c r="T94" i="4"/>
  <c r="T98" i="4"/>
  <c r="T102" i="4"/>
  <c r="T106" i="4"/>
  <c r="T110" i="4"/>
  <c r="T114" i="4"/>
  <c r="T186" i="4"/>
  <c r="T67" i="4"/>
  <c r="T83" i="4"/>
  <c r="T121" i="4"/>
  <c r="T125" i="4"/>
  <c r="T129" i="4"/>
  <c r="T133" i="4"/>
  <c r="T137" i="4"/>
  <c r="T141" i="4"/>
  <c r="T145" i="4"/>
  <c r="T149" i="4"/>
  <c r="T153" i="4"/>
  <c r="T157" i="4"/>
  <c r="T161" i="4"/>
  <c r="T165" i="4"/>
  <c r="T169" i="4"/>
  <c r="T173" i="4"/>
  <c r="T177" i="4"/>
  <c r="T181" i="4"/>
  <c r="T234" i="4"/>
  <c r="T96" i="4"/>
  <c r="T104" i="4"/>
  <c r="T112" i="4"/>
  <c r="T117" i="4"/>
  <c r="T188" i="4"/>
  <c r="T235" i="4"/>
  <c r="T59" i="4"/>
  <c r="T127" i="4"/>
  <c r="T135" i="4"/>
  <c r="T143" i="4"/>
  <c r="T151" i="4"/>
  <c r="T159" i="4"/>
  <c r="T167" i="4"/>
  <c r="T175" i="4"/>
  <c r="T183" i="4"/>
  <c r="T236" i="4"/>
  <c r="T238" i="4"/>
  <c r="T240" i="4"/>
  <c r="T242" i="4"/>
  <c r="T244" i="4"/>
  <c r="T246" i="4"/>
  <c r="T248" i="4"/>
  <c r="T250" i="4"/>
  <c r="T252" i="4"/>
  <c r="T254" i="4"/>
  <c r="T256" i="4"/>
  <c r="T258" i="4"/>
  <c r="T260" i="4"/>
  <c r="T262" i="4"/>
  <c r="T264" i="4"/>
  <c r="T266" i="4"/>
  <c r="T268" i="4"/>
  <c r="T270" i="4"/>
  <c r="T272" i="4"/>
  <c r="T274" i="4"/>
  <c r="T276" i="4"/>
  <c r="T278" i="4"/>
  <c r="T280" i="4"/>
  <c r="T282" i="4"/>
  <c r="T284" i="4"/>
  <c r="T286" i="4"/>
  <c r="T288" i="4"/>
  <c r="T290" i="4"/>
  <c r="T292" i="4"/>
  <c r="T294" i="4"/>
  <c r="T296" i="4"/>
  <c r="T298" i="4"/>
  <c r="T300" i="4"/>
  <c r="T302" i="4"/>
  <c r="T304" i="4"/>
  <c r="T306" i="4"/>
  <c r="T308" i="4"/>
  <c r="T310" i="4"/>
  <c r="T312" i="4"/>
  <c r="T314" i="4"/>
  <c r="T316" i="4"/>
  <c r="T318" i="4"/>
  <c r="T320" i="4"/>
  <c r="T322" i="4"/>
  <c r="T324" i="4"/>
  <c r="T326" i="4"/>
  <c r="T328" i="4"/>
  <c r="T330" i="4"/>
  <c r="T332" i="4"/>
  <c r="T334" i="4"/>
  <c r="T336" i="4"/>
  <c r="T338" i="4"/>
  <c r="T340" i="4"/>
  <c r="T342" i="4"/>
  <c r="T344" i="4"/>
  <c r="T346" i="4"/>
  <c r="T350" i="4"/>
  <c r="T354" i="4"/>
  <c r="T358" i="4"/>
  <c r="T362" i="4"/>
  <c r="T366" i="4"/>
  <c r="T370" i="4"/>
  <c r="T374" i="4"/>
  <c r="T378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100" i="4"/>
  <c r="T233" i="4"/>
  <c r="T347" i="4"/>
  <c r="T351" i="4"/>
  <c r="T355" i="4"/>
  <c r="T359" i="4"/>
  <c r="T363" i="4"/>
  <c r="T367" i="4"/>
  <c r="T371" i="4"/>
  <c r="T375" i="4"/>
  <c r="T379" i="4"/>
  <c r="T75" i="4"/>
  <c r="T123" i="4"/>
  <c r="T139" i="4"/>
  <c r="T155" i="4"/>
  <c r="T171" i="4"/>
  <c r="T241" i="4"/>
  <c r="T245" i="4"/>
  <c r="T249" i="4"/>
  <c r="T253" i="4"/>
  <c r="T257" i="4"/>
  <c r="T261" i="4"/>
  <c r="T265" i="4"/>
  <c r="T269" i="4"/>
  <c r="T273" i="4"/>
  <c r="T277" i="4"/>
  <c r="T281" i="4"/>
  <c r="T285" i="4"/>
  <c r="T289" i="4"/>
  <c r="T293" i="4"/>
  <c r="T297" i="4"/>
  <c r="T301" i="4"/>
  <c r="T305" i="4"/>
  <c r="T309" i="4"/>
  <c r="T313" i="4"/>
  <c r="T317" i="4"/>
  <c r="T321" i="4"/>
  <c r="T325" i="4"/>
  <c r="T329" i="4"/>
  <c r="T333" i="4"/>
  <c r="T337" i="4"/>
  <c r="T341" i="4"/>
  <c r="T345" i="4"/>
  <c r="T352" i="4"/>
  <c r="T360" i="4"/>
  <c r="T368" i="4"/>
  <c r="T376" i="4"/>
  <c r="T430" i="4"/>
  <c r="T434" i="4"/>
  <c r="T438" i="4"/>
  <c r="T442" i="4"/>
  <c r="T446" i="4"/>
  <c r="T450" i="4"/>
  <c r="T454" i="4"/>
  <c r="T458" i="4"/>
  <c r="T462" i="4"/>
  <c r="T466" i="4"/>
  <c r="T470" i="4"/>
  <c r="T303" i="4"/>
  <c r="T311" i="4"/>
  <c r="T323" i="4"/>
  <c r="T331" i="4"/>
  <c r="T335" i="4"/>
  <c r="T343" i="4"/>
  <c r="T348" i="4"/>
  <c r="T356" i="4"/>
  <c r="T380" i="4"/>
  <c r="T432" i="4"/>
  <c r="T444" i="4"/>
  <c r="T448" i="4"/>
  <c r="T460" i="4"/>
  <c r="T361" i="4"/>
  <c r="T377" i="4"/>
  <c r="T429" i="4"/>
  <c r="T433" i="4"/>
  <c r="T441" i="4"/>
  <c r="T453" i="4"/>
  <c r="T461" i="4"/>
  <c r="T471" i="4"/>
  <c r="T473" i="4"/>
  <c r="T475" i="4"/>
  <c r="T477" i="4"/>
  <c r="T479" i="4"/>
  <c r="T481" i="4"/>
  <c r="T482" i="4"/>
  <c r="T484" i="4"/>
  <c r="T486" i="4"/>
  <c r="T488" i="4"/>
  <c r="T489" i="4"/>
  <c r="T491" i="4"/>
  <c r="T493" i="4"/>
  <c r="T495" i="4"/>
  <c r="T496" i="4"/>
  <c r="T498" i="4"/>
  <c r="T502" i="4"/>
  <c r="T503" i="4"/>
  <c r="T504" i="4"/>
  <c r="T505" i="4"/>
  <c r="T507" i="4"/>
  <c r="T508" i="4"/>
  <c r="T510" i="4"/>
  <c r="T512" i="4"/>
  <c r="T92" i="4"/>
  <c r="T237" i="4"/>
  <c r="T349" i="4"/>
  <c r="T357" i="4"/>
  <c r="T365" i="4"/>
  <c r="T373" i="4"/>
  <c r="T381" i="4"/>
  <c r="T431" i="4"/>
  <c r="T435" i="4"/>
  <c r="T439" i="4"/>
  <c r="T443" i="4"/>
  <c r="T447" i="4"/>
  <c r="T451" i="4"/>
  <c r="T455" i="4"/>
  <c r="T459" i="4"/>
  <c r="T463" i="4"/>
  <c r="T467" i="4"/>
  <c r="T131" i="4"/>
  <c r="T147" i="4"/>
  <c r="T163" i="4"/>
  <c r="T179" i="4"/>
  <c r="T187" i="4"/>
  <c r="T232" i="4"/>
  <c r="T239" i="4"/>
  <c r="T243" i="4"/>
  <c r="T247" i="4"/>
  <c r="T251" i="4"/>
  <c r="T255" i="4"/>
  <c r="T259" i="4"/>
  <c r="T263" i="4"/>
  <c r="T267" i="4"/>
  <c r="T271" i="4"/>
  <c r="T275" i="4"/>
  <c r="T279" i="4"/>
  <c r="T283" i="4"/>
  <c r="T287" i="4"/>
  <c r="T291" i="4"/>
  <c r="T295" i="4"/>
  <c r="T299" i="4"/>
  <c r="T307" i="4"/>
  <c r="T315" i="4"/>
  <c r="T319" i="4"/>
  <c r="T327" i="4"/>
  <c r="T339" i="4"/>
  <c r="T364" i="4"/>
  <c r="T372" i="4"/>
  <c r="T428" i="4"/>
  <c r="T436" i="4"/>
  <c r="T440" i="4"/>
  <c r="T452" i="4"/>
  <c r="T456" i="4"/>
  <c r="T464" i="4"/>
  <c r="T468" i="4"/>
  <c r="T108" i="4"/>
  <c r="T353" i="4"/>
  <c r="T369" i="4"/>
  <c r="T437" i="4"/>
  <c r="T445" i="4"/>
  <c r="T449" i="4"/>
  <c r="T457" i="4"/>
  <c r="T465" i="4"/>
  <c r="T469" i="4"/>
  <c r="T472" i="4"/>
  <c r="T474" i="4"/>
  <c r="T476" i="4"/>
  <c r="T478" i="4"/>
  <c r="T480" i="4"/>
  <c r="T483" i="4"/>
  <c r="T485" i="4"/>
  <c r="T487" i="4"/>
  <c r="T490" i="4"/>
  <c r="T492" i="4"/>
  <c r="T494" i="4"/>
  <c r="T497" i="4"/>
  <c r="T499" i="4"/>
  <c r="T500" i="4"/>
  <c r="T501" i="4"/>
  <c r="T506" i="4"/>
  <c r="T509" i="4"/>
  <c r="T511" i="4"/>
  <c r="T5" i="4"/>
  <c r="K3" i="3"/>
  <c r="J5" i="4"/>
  <c r="L3" i="3" a="1"/>
  <c r="K5" i="4"/>
  <c r="J4" i="3"/>
  <c r="V3" i="4" l="1" a="1"/>
  <c r="V3" i="4" s="1"/>
  <c r="U4" i="4"/>
  <c r="U6" i="4"/>
  <c r="U7" i="4"/>
  <c r="U8" i="4"/>
  <c r="U9" i="4"/>
  <c r="U10" i="4"/>
  <c r="U11" i="4"/>
  <c r="U12" i="4"/>
  <c r="U13" i="4"/>
  <c r="U14" i="4"/>
  <c r="U15" i="4"/>
  <c r="U16" i="4"/>
  <c r="U20" i="4"/>
  <c r="U17" i="4"/>
  <c r="U21" i="4"/>
  <c r="U22" i="4"/>
  <c r="U23" i="4"/>
  <c r="U24" i="4"/>
  <c r="U25" i="4"/>
  <c r="U26" i="4"/>
  <c r="U28" i="4"/>
  <c r="U19" i="4"/>
  <c r="U29" i="4"/>
  <c r="U31" i="4"/>
  <c r="U33" i="4"/>
  <c r="U35" i="4"/>
  <c r="U39" i="4"/>
  <c r="U43" i="4"/>
  <c r="U27" i="4"/>
  <c r="U36" i="4"/>
  <c r="U40" i="4"/>
  <c r="U44" i="4"/>
  <c r="U46" i="4"/>
  <c r="U47" i="4"/>
  <c r="U48" i="4"/>
  <c r="U49" i="4"/>
  <c r="U50" i="4"/>
  <c r="U51" i="4"/>
  <c r="U52" i="4"/>
  <c r="U53" i="4"/>
  <c r="U54" i="4"/>
  <c r="U32" i="4"/>
  <c r="U41" i="4"/>
  <c r="U38" i="4"/>
  <c r="U55" i="4"/>
  <c r="U37" i="4"/>
  <c r="U56" i="4"/>
  <c r="U90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34" i="4"/>
  <c r="U58" i="4"/>
  <c r="U60" i="4"/>
  <c r="U62" i="4"/>
  <c r="U64" i="4"/>
  <c r="U66" i="4"/>
  <c r="U68" i="4"/>
  <c r="U70" i="4"/>
  <c r="U72" i="4"/>
  <c r="U74" i="4"/>
  <c r="U76" i="4"/>
  <c r="U78" i="4"/>
  <c r="U80" i="4"/>
  <c r="U82" i="4"/>
  <c r="U84" i="4"/>
  <c r="U86" i="4"/>
  <c r="U88" i="4"/>
  <c r="U91" i="4"/>
  <c r="U57" i="4"/>
  <c r="U61" i="4"/>
  <c r="U65" i="4"/>
  <c r="U69" i="4"/>
  <c r="U73" i="4"/>
  <c r="U77" i="4"/>
  <c r="U81" i="4"/>
  <c r="U85" i="4"/>
  <c r="U89" i="4"/>
  <c r="U18" i="4"/>
  <c r="U45" i="4"/>
  <c r="U188" i="4"/>
  <c r="U42" i="4"/>
  <c r="U63" i="4"/>
  <c r="U71" i="4"/>
  <c r="U79" i="4"/>
  <c r="U87" i="4"/>
  <c r="U120" i="4"/>
  <c r="U122" i="4"/>
  <c r="U124" i="4"/>
  <c r="U126" i="4"/>
  <c r="U128" i="4"/>
  <c r="U130" i="4"/>
  <c r="U132" i="4"/>
  <c r="U134" i="4"/>
  <c r="U136" i="4"/>
  <c r="U138" i="4"/>
  <c r="U140" i="4"/>
  <c r="U142" i="4"/>
  <c r="U144" i="4"/>
  <c r="U146" i="4"/>
  <c r="U148" i="4"/>
  <c r="U150" i="4"/>
  <c r="U152" i="4"/>
  <c r="U154" i="4"/>
  <c r="U156" i="4"/>
  <c r="U158" i="4"/>
  <c r="U160" i="4"/>
  <c r="U162" i="4"/>
  <c r="U164" i="4"/>
  <c r="U166" i="4"/>
  <c r="U168" i="4"/>
  <c r="U170" i="4"/>
  <c r="U172" i="4"/>
  <c r="U174" i="4"/>
  <c r="U176" i="4"/>
  <c r="U178" i="4"/>
  <c r="U180" i="4"/>
  <c r="U182" i="4"/>
  <c r="U184" i="4"/>
  <c r="U185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186" i="4"/>
  <c r="U67" i="4"/>
  <c r="U83" i="4"/>
  <c r="U121" i="4"/>
  <c r="U125" i="4"/>
  <c r="U129" i="4"/>
  <c r="U133" i="4"/>
  <c r="U137" i="4"/>
  <c r="U141" i="4"/>
  <c r="U145" i="4"/>
  <c r="U149" i="4"/>
  <c r="U153" i="4"/>
  <c r="U157" i="4"/>
  <c r="U161" i="4"/>
  <c r="U165" i="4"/>
  <c r="U169" i="4"/>
  <c r="U173" i="4"/>
  <c r="U177" i="4"/>
  <c r="U181" i="4"/>
  <c r="U30" i="4"/>
  <c r="U349" i="4"/>
  <c r="U353" i="4"/>
  <c r="U357" i="4"/>
  <c r="U361" i="4"/>
  <c r="U365" i="4"/>
  <c r="U369" i="4"/>
  <c r="U373" i="4"/>
  <c r="U377" i="4"/>
  <c r="U381" i="4"/>
  <c r="U59" i="4"/>
  <c r="U127" i="4"/>
  <c r="U135" i="4"/>
  <c r="U143" i="4"/>
  <c r="U151" i="4"/>
  <c r="U159" i="4"/>
  <c r="U167" i="4"/>
  <c r="U175" i="4"/>
  <c r="U183" i="4"/>
  <c r="U238" i="4"/>
  <c r="U240" i="4"/>
  <c r="U242" i="4"/>
  <c r="U244" i="4"/>
  <c r="U246" i="4"/>
  <c r="U248" i="4"/>
  <c r="U250" i="4"/>
  <c r="U252" i="4"/>
  <c r="U254" i="4"/>
  <c r="U256" i="4"/>
  <c r="U258" i="4"/>
  <c r="U260" i="4"/>
  <c r="U262" i="4"/>
  <c r="U264" i="4"/>
  <c r="U266" i="4"/>
  <c r="U268" i="4"/>
  <c r="U270" i="4"/>
  <c r="U272" i="4"/>
  <c r="U274" i="4"/>
  <c r="U276" i="4"/>
  <c r="U278" i="4"/>
  <c r="U280" i="4"/>
  <c r="U282" i="4"/>
  <c r="U284" i="4"/>
  <c r="U286" i="4"/>
  <c r="U288" i="4"/>
  <c r="U290" i="4"/>
  <c r="U292" i="4"/>
  <c r="U294" i="4"/>
  <c r="U296" i="4"/>
  <c r="U298" i="4"/>
  <c r="U300" i="4"/>
  <c r="U302" i="4"/>
  <c r="U304" i="4"/>
  <c r="U306" i="4"/>
  <c r="U308" i="4"/>
  <c r="U310" i="4"/>
  <c r="U312" i="4"/>
  <c r="U314" i="4"/>
  <c r="U316" i="4"/>
  <c r="U318" i="4"/>
  <c r="U320" i="4"/>
  <c r="U322" i="4"/>
  <c r="U324" i="4"/>
  <c r="U326" i="4"/>
  <c r="U328" i="4"/>
  <c r="U330" i="4"/>
  <c r="U332" i="4"/>
  <c r="U334" i="4"/>
  <c r="U336" i="4"/>
  <c r="U338" i="4"/>
  <c r="U340" i="4"/>
  <c r="U342" i="4"/>
  <c r="U344" i="4"/>
  <c r="U346" i="4"/>
  <c r="U350" i="4"/>
  <c r="U354" i="4"/>
  <c r="U358" i="4"/>
  <c r="U362" i="4"/>
  <c r="U366" i="4"/>
  <c r="U370" i="4"/>
  <c r="U374" i="4"/>
  <c r="U378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347" i="4"/>
  <c r="U355" i="4"/>
  <c r="U363" i="4"/>
  <c r="U371" i="4"/>
  <c r="U379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" i="4"/>
  <c r="U351" i="4"/>
  <c r="U359" i="4"/>
  <c r="U367" i="4"/>
  <c r="U243" i="4"/>
  <c r="U267" i="4"/>
  <c r="U287" i="4"/>
  <c r="U291" i="4"/>
  <c r="U295" i="4"/>
  <c r="U299" i="4"/>
  <c r="U303" i="4"/>
  <c r="U315" i="4"/>
  <c r="U323" i="4"/>
  <c r="U335" i="4"/>
  <c r="U343" i="4"/>
  <c r="U348" i="4"/>
  <c r="U380" i="4"/>
  <c r="U75" i="4"/>
  <c r="U123" i="4"/>
  <c r="U139" i="4"/>
  <c r="U155" i="4"/>
  <c r="U171" i="4"/>
  <c r="U241" i="4"/>
  <c r="U245" i="4"/>
  <c r="U249" i="4"/>
  <c r="U253" i="4"/>
  <c r="U257" i="4"/>
  <c r="U261" i="4"/>
  <c r="U265" i="4"/>
  <c r="U269" i="4"/>
  <c r="U273" i="4"/>
  <c r="U277" i="4"/>
  <c r="U281" i="4"/>
  <c r="U285" i="4"/>
  <c r="U289" i="4"/>
  <c r="U293" i="4"/>
  <c r="U297" i="4"/>
  <c r="U301" i="4"/>
  <c r="U305" i="4"/>
  <c r="U309" i="4"/>
  <c r="U313" i="4"/>
  <c r="U317" i="4"/>
  <c r="U321" i="4"/>
  <c r="U325" i="4"/>
  <c r="U329" i="4"/>
  <c r="U333" i="4"/>
  <c r="U337" i="4"/>
  <c r="U341" i="4"/>
  <c r="U345" i="4"/>
  <c r="U352" i="4"/>
  <c r="U360" i="4"/>
  <c r="U368" i="4"/>
  <c r="U376" i="4"/>
  <c r="U375" i="4"/>
  <c r="U131" i="4"/>
  <c r="U147" i="4"/>
  <c r="U163" i="4"/>
  <c r="U179" i="4"/>
  <c r="U187" i="4"/>
  <c r="U239" i="4"/>
  <c r="U247" i="4"/>
  <c r="U251" i="4"/>
  <c r="U255" i="4"/>
  <c r="U259" i="4"/>
  <c r="U263" i="4"/>
  <c r="U271" i="4"/>
  <c r="U275" i="4"/>
  <c r="U279" i="4"/>
  <c r="U283" i="4"/>
  <c r="U307" i="4"/>
  <c r="U311" i="4"/>
  <c r="U319" i="4"/>
  <c r="U327" i="4"/>
  <c r="U331" i="4"/>
  <c r="U339" i="4"/>
  <c r="U356" i="4"/>
  <c r="U364" i="4"/>
  <c r="U372" i="4"/>
  <c r="L3" i="3"/>
  <c r="K4" i="3"/>
  <c r="M3" i="3" a="1"/>
  <c r="W3" i="4" l="1" a="1"/>
  <c r="W3" i="4" s="1"/>
  <c r="V14" i="4"/>
  <c r="V7" i="4"/>
  <c r="V9" i="4"/>
  <c r="V11" i="4"/>
  <c r="V15" i="4"/>
  <c r="V16" i="4"/>
  <c r="V19" i="4"/>
  <c r="V8" i="4"/>
  <c r="V12" i="4"/>
  <c r="V13" i="4"/>
  <c r="V20" i="4"/>
  <c r="V17" i="4"/>
  <c r="V23" i="4"/>
  <c r="V25" i="4"/>
  <c r="V27" i="4"/>
  <c r="V4" i="4"/>
  <c r="V6" i="4"/>
  <c r="V28" i="4"/>
  <c r="V22" i="4"/>
  <c r="V26" i="4"/>
  <c r="V34" i="4"/>
  <c r="V38" i="4"/>
  <c r="V42" i="4"/>
  <c r="V10" i="4"/>
  <c r="V29" i="4"/>
  <c r="V31" i="4"/>
  <c r="V33" i="4"/>
  <c r="V35" i="4"/>
  <c r="V39" i="4"/>
  <c r="V43" i="4"/>
  <c r="V24" i="4"/>
  <c r="V36" i="4"/>
  <c r="V44" i="4"/>
  <c r="V46" i="4"/>
  <c r="V48" i="4"/>
  <c r="V50" i="4"/>
  <c r="V52" i="4"/>
  <c r="V54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32" i="4"/>
  <c r="V41" i="4"/>
  <c r="V40" i="4"/>
  <c r="V47" i="4"/>
  <c r="V51" i="4"/>
  <c r="V37" i="4"/>
  <c r="V56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21" i="4"/>
  <c r="V49" i="4"/>
  <c r="V117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18" i="4"/>
  <c r="V119" i="4"/>
  <c r="V18" i="4"/>
  <c r="V45" i="4"/>
  <c r="V116" i="4"/>
  <c r="V55" i="4"/>
  <c r="V190" i="4"/>
  <c r="V192" i="4"/>
  <c r="V194" i="4"/>
  <c r="V196" i="4"/>
  <c r="V198" i="4"/>
  <c r="V200" i="4"/>
  <c r="V202" i="4"/>
  <c r="V204" i="4"/>
  <c r="V206" i="4"/>
  <c r="V208" i="4"/>
  <c r="V210" i="4"/>
  <c r="V212" i="4"/>
  <c r="V214" i="4"/>
  <c r="V216" i="4"/>
  <c r="V218" i="4"/>
  <c r="V220" i="4"/>
  <c r="V222" i="4"/>
  <c r="V224" i="4"/>
  <c r="V226" i="4"/>
  <c r="V228" i="4"/>
  <c r="V230" i="4"/>
  <c r="V233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234" i="4"/>
  <c r="V53" i="4"/>
  <c r="V193" i="4"/>
  <c r="V197" i="4"/>
  <c r="V201" i="4"/>
  <c r="V205" i="4"/>
  <c r="V209" i="4"/>
  <c r="V213" i="4"/>
  <c r="V217" i="4"/>
  <c r="V221" i="4"/>
  <c r="V225" i="4"/>
  <c r="V229" i="4"/>
  <c r="V30" i="4"/>
  <c r="V236" i="4"/>
  <c r="V195" i="4"/>
  <c r="V203" i="4"/>
  <c r="V211" i="4"/>
  <c r="V219" i="4"/>
  <c r="V227" i="4"/>
  <c r="V382" i="4"/>
  <c r="V384" i="4"/>
  <c r="V386" i="4"/>
  <c r="V388" i="4"/>
  <c r="V390" i="4"/>
  <c r="V392" i="4"/>
  <c r="V394" i="4"/>
  <c r="V396" i="4"/>
  <c r="V398" i="4"/>
  <c r="V400" i="4"/>
  <c r="V402" i="4"/>
  <c r="V404" i="4"/>
  <c r="V406" i="4"/>
  <c r="V408" i="4"/>
  <c r="V410" i="4"/>
  <c r="V412" i="4"/>
  <c r="V414" i="4"/>
  <c r="V416" i="4"/>
  <c r="V418" i="4"/>
  <c r="V420" i="4"/>
  <c r="V422" i="4"/>
  <c r="V424" i="4"/>
  <c r="V426" i="4"/>
  <c r="V429" i="4"/>
  <c r="V433" i="4"/>
  <c r="V437" i="4"/>
  <c r="V441" i="4"/>
  <c r="V445" i="4"/>
  <c r="V449" i="4"/>
  <c r="V453" i="4"/>
  <c r="V457" i="4"/>
  <c r="V461" i="4"/>
  <c r="V465" i="4"/>
  <c r="V469" i="4"/>
  <c r="V385" i="4"/>
  <c r="V389" i="4"/>
  <c r="V393" i="4"/>
  <c r="V395" i="4"/>
  <c r="V399" i="4"/>
  <c r="V403" i="4"/>
  <c r="V409" i="4"/>
  <c r="V413" i="4"/>
  <c r="V417" i="4"/>
  <c r="V421" i="4"/>
  <c r="V423" i="4"/>
  <c r="V427" i="4"/>
  <c r="V435" i="4"/>
  <c r="V451" i="4"/>
  <c r="V455" i="4"/>
  <c r="V463" i="4"/>
  <c r="V467" i="4"/>
  <c r="V432" i="4"/>
  <c r="V436" i="4"/>
  <c r="V444" i="4"/>
  <c r="V448" i="4"/>
  <c r="V456" i="4"/>
  <c r="V464" i="4"/>
  <c r="V430" i="4"/>
  <c r="V434" i="4"/>
  <c r="V438" i="4"/>
  <c r="V442" i="4"/>
  <c r="V446" i="4"/>
  <c r="V450" i="4"/>
  <c r="V454" i="4"/>
  <c r="V458" i="4"/>
  <c r="V462" i="4"/>
  <c r="V466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" i="4"/>
  <c r="V191" i="4"/>
  <c r="V199" i="4"/>
  <c r="V207" i="4"/>
  <c r="V215" i="4"/>
  <c r="V223" i="4"/>
  <c r="V231" i="4"/>
  <c r="V235" i="4"/>
  <c r="V383" i="4"/>
  <c r="V387" i="4"/>
  <c r="V391" i="4"/>
  <c r="V397" i="4"/>
  <c r="V401" i="4"/>
  <c r="V405" i="4"/>
  <c r="V407" i="4"/>
  <c r="V411" i="4"/>
  <c r="V415" i="4"/>
  <c r="V419" i="4"/>
  <c r="V425" i="4"/>
  <c r="V431" i="4"/>
  <c r="V439" i="4"/>
  <c r="V443" i="4"/>
  <c r="V447" i="4"/>
  <c r="V459" i="4"/>
  <c r="V232" i="4"/>
  <c r="V428" i="4"/>
  <c r="V440" i="4"/>
  <c r="V452" i="4"/>
  <c r="V460" i="4"/>
  <c r="V468" i="4"/>
  <c r="M3" i="3"/>
  <c r="L4" i="3"/>
  <c r="N5" i="4" s="1"/>
  <c r="L5" i="4"/>
  <c r="N3" i="3" a="1"/>
  <c r="M5" i="4"/>
  <c r="X3" i="4" l="1" a="1"/>
  <c r="X3" i="4" s="1"/>
  <c r="W4" i="4"/>
  <c r="W6" i="4"/>
  <c r="W7" i="4"/>
  <c r="W8" i="4"/>
  <c r="W9" i="4"/>
  <c r="W10" i="4"/>
  <c r="W11" i="4"/>
  <c r="W12" i="4"/>
  <c r="W13" i="4"/>
  <c r="W17" i="4"/>
  <c r="W18" i="4"/>
  <c r="W19" i="4"/>
  <c r="W20" i="4"/>
  <c r="W21" i="4"/>
  <c r="W14" i="4"/>
  <c r="W16" i="4"/>
  <c r="W15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23" i="4"/>
  <c r="W25" i="4"/>
  <c r="W27" i="4"/>
  <c r="W28" i="4"/>
  <c r="W22" i="4"/>
  <c r="W26" i="4"/>
  <c r="W56" i="4"/>
  <c r="W24" i="4"/>
  <c r="W46" i="4"/>
  <c r="W48" i="4"/>
  <c r="W50" i="4"/>
  <c r="W52" i="4"/>
  <c r="W54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47" i="4"/>
  <c r="W51" i="4"/>
  <c r="W90" i="4"/>
  <c r="W91" i="4"/>
  <c r="W92" i="4"/>
  <c r="W94" i="4"/>
  <c r="W96" i="4"/>
  <c r="W98" i="4"/>
  <c r="W100" i="4"/>
  <c r="W102" i="4"/>
  <c r="W104" i="4"/>
  <c r="W106" i="4"/>
  <c r="W108" i="4"/>
  <c r="W110" i="4"/>
  <c r="W112" i="4"/>
  <c r="W114" i="4"/>
  <c r="W116" i="4"/>
  <c r="W49" i="4"/>
  <c r="W117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95" i="4"/>
  <c r="W99" i="4"/>
  <c r="W103" i="4"/>
  <c r="W107" i="4"/>
  <c r="W111" i="4"/>
  <c r="W115" i="4"/>
  <c r="W187" i="4"/>
  <c r="W119" i="4"/>
  <c r="W188" i="4"/>
  <c r="W97" i="4"/>
  <c r="W105" i="4"/>
  <c r="W113" i="4"/>
  <c r="W189" i="4"/>
  <c r="W232" i="4"/>
  <c r="W236" i="4"/>
  <c r="W55" i="4"/>
  <c r="W186" i="4"/>
  <c r="W190" i="4"/>
  <c r="W192" i="4"/>
  <c r="W194" i="4"/>
  <c r="W196" i="4"/>
  <c r="W198" i="4"/>
  <c r="W200" i="4"/>
  <c r="W202" i="4"/>
  <c r="W204" i="4"/>
  <c r="W206" i="4"/>
  <c r="W208" i="4"/>
  <c r="W210" i="4"/>
  <c r="W212" i="4"/>
  <c r="W214" i="4"/>
  <c r="W216" i="4"/>
  <c r="W218" i="4"/>
  <c r="W220" i="4"/>
  <c r="W222" i="4"/>
  <c r="W224" i="4"/>
  <c r="W226" i="4"/>
  <c r="W228" i="4"/>
  <c r="W230" i="4"/>
  <c r="W233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93" i="4"/>
  <c r="W109" i="4"/>
  <c r="W185" i="4"/>
  <c r="W234" i="4"/>
  <c r="W348" i="4"/>
  <c r="W352" i="4"/>
  <c r="W356" i="4"/>
  <c r="W360" i="4"/>
  <c r="W364" i="4"/>
  <c r="W368" i="4"/>
  <c r="W372" i="4"/>
  <c r="W376" i="4"/>
  <c r="W380" i="4"/>
  <c r="W53" i="4"/>
  <c r="W193" i="4"/>
  <c r="W197" i="4"/>
  <c r="W201" i="4"/>
  <c r="W205" i="4"/>
  <c r="W209" i="4"/>
  <c r="W213" i="4"/>
  <c r="W217" i="4"/>
  <c r="W221" i="4"/>
  <c r="W225" i="4"/>
  <c r="W229" i="4"/>
  <c r="W349" i="4"/>
  <c r="W353" i="4"/>
  <c r="W357" i="4"/>
  <c r="W361" i="4"/>
  <c r="W365" i="4"/>
  <c r="W369" i="4"/>
  <c r="W373" i="4"/>
  <c r="W377" i="4"/>
  <c r="W381" i="4"/>
  <c r="W101" i="4"/>
  <c r="W118" i="4"/>
  <c r="W350" i="4"/>
  <c r="W358" i="4"/>
  <c r="W366" i="4"/>
  <c r="W374" i="4"/>
  <c r="W428" i="4"/>
  <c r="W432" i="4"/>
  <c r="W436" i="4"/>
  <c r="W440" i="4"/>
  <c r="W444" i="4"/>
  <c r="W448" i="4"/>
  <c r="W452" i="4"/>
  <c r="W456" i="4"/>
  <c r="W460" i="4"/>
  <c r="W464" i="4"/>
  <c r="W468" i="4"/>
  <c r="W362" i="4"/>
  <c r="W370" i="4"/>
  <c r="W438" i="4"/>
  <c r="W442" i="4"/>
  <c r="W446" i="4"/>
  <c r="W458" i="4"/>
  <c r="W470" i="4"/>
  <c r="W471" i="4"/>
  <c r="W473" i="4"/>
  <c r="W474" i="4"/>
  <c r="W476" i="4"/>
  <c r="W478" i="4"/>
  <c r="W481" i="4"/>
  <c r="W483" i="4"/>
  <c r="W485" i="4"/>
  <c r="W487" i="4"/>
  <c r="W489" i="4"/>
  <c r="W492" i="4"/>
  <c r="W493" i="4"/>
  <c r="W496" i="4"/>
  <c r="W498" i="4"/>
  <c r="W500" i="4"/>
  <c r="W501" i="4"/>
  <c r="W503" i="4"/>
  <c r="W505" i="4"/>
  <c r="W507" i="4"/>
  <c r="W509" i="4"/>
  <c r="W510" i="4"/>
  <c r="W512" i="4"/>
  <c r="W235" i="4"/>
  <c r="W351" i="4"/>
  <c r="W389" i="4"/>
  <c r="W395" i="4"/>
  <c r="W399" i="4"/>
  <c r="W403" i="4"/>
  <c r="W405" i="4"/>
  <c r="W409" i="4"/>
  <c r="W413" i="4"/>
  <c r="W417" i="4"/>
  <c r="W421" i="4"/>
  <c r="W423" i="4"/>
  <c r="W427" i="4"/>
  <c r="W439" i="4"/>
  <c r="W451" i="4"/>
  <c r="W459" i="4"/>
  <c r="W463" i="4"/>
  <c r="W467" i="4"/>
  <c r="W195" i="4"/>
  <c r="W203" i="4"/>
  <c r="W211" i="4"/>
  <c r="W219" i="4"/>
  <c r="W227" i="4"/>
  <c r="W347" i="4"/>
  <c r="W355" i="4"/>
  <c r="W363" i="4"/>
  <c r="W371" i="4"/>
  <c r="W379" i="4"/>
  <c r="W382" i="4"/>
  <c r="W384" i="4"/>
  <c r="W386" i="4"/>
  <c r="W388" i="4"/>
  <c r="W390" i="4"/>
  <c r="W392" i="4"/>
  <c r="W394" i="4"/>
  <c r="W396" i="4"/>
  <c r="W398" i="4"/>
  <c r="W400" i="4"/>
  <c r="W402" i="4"/>
  <c r="W404" i="4"/>
  <c r="W406" i="4"/>
  <c r="W408" i="4"/>
  <c r="W410" i="4"/>
  <c r="W412" i="4"/>
  <c r="W414" i="4"/>
  <c r="W416" i="4"/>
  <c r="W418" i="4"/>
  <c r="W420" i="4"/>
  <c r="W422" i="4"/>
  <c r="W424" i="4"/>
  <c r="W426" i="4"/>
  <c r="W429" i="4"/>
  <c r="W433" i="4"/>
  <c r="W437" i="4"/>
  <c r="W441" i="4"/>
  <c r="W445" i="4"/>
  <c r="W449" i="4"/>
  <c r="W453" i="4"/>
  <c r="W457" i="4"/>
  <c r="W461" i="4"/>
  <c r="W465" i="4"/>
  <c r="W469" i="4"/>
  <c r="W354" i="4"/>
  <c r="W378" i="4"/>
  <c r="W430" i="4"/>
  <c r="W434" i="4"/>
  <c r="W450" i="4"/>
  <c r="W454" i="4"/>
  <c r="W462" i="4"/>
  <c r="W466" i="4"/>
  <c r="W472" i="4"/>
  <c r="W475" i="4"/>
  <c r="W477" i="4"/>
  <c r="W479" i="4"/>
  <c r="W480" i="4"/>
  <c r="W482" i="4"/>
  <c r="W484" i="4"/>
  <c r="W486" i="4"/>
  <c r="W488" i="4"/>
  <c r="W490" i="4"/>
  <c r="W491" i="4"/>
  <c r="W494" i="4"/>
  <c r="W495" i="4"/>
  <c r="W497" i="4"/>
  <c r="W499" i="4"/>
  <c r="W502" i="4"/>
  <c r="W504" i="4"/>
  <c r="W506" i="4"/>
  <c r="W508" i="4"/>
  <c r="W511" i="4"/>
  <c r="W5" i="4"/>
  <c r="W191" i="4"/>
  <c r="W199" i="4"/>
  <c r="W207" i="4"/>
  <c r="W215" i="4"/>
  <c r="W223" i="4"/>
  <c r="W231" i="4"/>
  <c r="W359" i="4"/>
  <c r="W367" i="4"/>
  <c r="W375" i="4"/>
  <c r="W383" i="4"/>
  <c r="W385" i="4"/>
  <c r="W387" i="4"/>
  <c r="W391" i="4"/>
  <c r="W393" i="4"/>
  <c r="W397" i="4"/>
  <c r="W401" i="4"/>
  <c r="W407" i="4"/>
  <c r="W411" i="4"/>
  <c r="W415" i="4"/>
  <c r="W419" i="4"/>
  <c r="W425" i="4"/>
  <c r="W431" i="4"/>
  <c r="W435" i="4"/>
  <c r="W443" i="4"/>
  <c r="W447" i="4"/>
  <c r="W455" i="4"/>
  <c r="N3" i="3"/>
  <c r="M4" i="3"/>
  <c r="O3" i="3" a="1"/>
  <c r="Y3" i="4" l="1" a="1"/>
  <c r="Y3" i="4" s="1"/>
  <c r="X4" i="4"/>
  <c r="X6" i="4"/>
  <c r="X8" i="4"/>
  <c r="X10" i="4"/>
  <c r="X12" i="4"/>
  <c r="X16" i="4"/>
  <c r="X13" i="4"/>
  <c r="X9" i="4"/>
  <c r="X14" i="4"/>
  <c r="X18" i="4"/>
  <c r="X22" i="4"/>
  <c r="X23" i="4"/>
  <c r="X24" i="4"/>
  <c r="X25" i="4"/>
  <c r="X26" i="4"/>
  <c r="X27" i="4"/>
  <c r="X28" i="4"/>
  <c r="X19" i="4"/>
  <c r="X7" i="4"/>
  <c r="X20" i="4"/>
  <c r="X15" i="4"/>
  <c r="X17" i="4"/>
  <c r="X29" i="4"/>
  <c r="X30" i="4"/>
  <c r="X31" i="4"/>
  <c r="X32" i="4"/>
  <c r="X33" i="4"/>
  <c r="X37" i="4"/>
  <c r="X41" i="4"/>
  <c r="X45" i="4"/>
  <c r="X46" i="4"/>
  <c r="X47" i="4"/>
  <c r="X48" i="4"/>
  <c r="X49" i="4"/>
  <c r="X50" i="4"/>
  <c r="X51" i="4"/>
  <c r="X52" i="4"/>
  <c r="X53" i="4"/>
  <c r="X54" i="4"/>
  <c r="X55" i="4"/>
  <c r="X56" i="4"/>
  <c r="X34" i="4"/>
  <c r="X38" i="4"/>
  <c r="X42" i="4"/>
  <c r="X11" i="4"/>
  <c r="X39" i="4"/>
  <c r="X36" i="4"/>
  <c r="X44" i="4"/>
  <c r="X43" i="4"/>
  <c r="X57" i="4"/>
  <c r="X59" i="4"/>
  <c r="X61" i="4"/>
  <c r="X63" i="4"/>
  <c r="X65" i="4"/>
  <c r="X67" i="4"/>
  <c r="X69" i="4"/>
  <c r="X71" i="4"/>
  <c r="X73" i="4"/>
  <c r="X75" i="4"/>
  <c r="X77" i="4"/>
  <c r="X79" i="4"/>
  <c r="X81" i="4"/>
  <c r="X83" i="4"/>
  <c r="X85" i="4"/>
  <c r="X87" i="4"/>
  <c r="X89" i="4"/>
  <c r="X40" i="4"/>
  <c r="X35" i="4"/>
  <c r="X58" i="4"/>
  <c r="X62" i="4"/>
  <c r="X66" i="4"/>
  <c r="X70" i="4"/>
  <c r="X74" i="4"/>
  <c r="X78" i="4"/>
  <c r="X82" i="4"/>
  <c r="X86" i="4"/>
  <c r="X119" i="4"/>
  <c r="X21" i="4"/>
  <c r="X91" i="4"/>
  <c r="X92" i="4"/>
  <c r="X94" i="4"/>
  <c r="X96" i="4"/>
  <c r="X98" i="4"/>
  <c r="X100" i="4"/>
  <c r="X102" i="4"/>
  <c r="X104" i="4"/>
  <c r="X106" i="4"/>
  <c r="X108" i="4"/>
  <c r="X110" i="4"/>
  <c r="X112" i="4"/>
  <c r="X114" i="4"/>
  <c r="X116" i="4"/>
  <c r="X64" i="4"/>
  <c r="X72" i="4"/>
  <c r="X80" i="4"/>
  <c r="X88" i="4"/>
  <c r="X90" i="4"/>
  <c r="X117" i="4"/>
  <c r="X121" i="4"/>
  <c r="X123" i="4"/>
  <c r="X125" i="4"/>
  <c r="X127" i="4"/>
  <c r="X129" i="4"/>
  <c r="X131" i="4"/>
  <c r="X133" i="4"/>
  <c r="X135" i="4"/>
  <c r="X137" i="4"/>
  <c r="X139" i="4"/>
  <c r="X141" i="4"/>
  <c r="X143" i="4"/>
  <c r="X145" i="4"/>
  <c r="X147" i="4"/>
  <c r="X149" i="4"/>
  <c r="X151" i="4"/>
  <c r="X153" i="4"/>
  <c r="X155" i="4"/>
  <c r="X157" i="4"/>
  <c r="X159" i="4"/>
  <c r="X161" i="4"/>
  <c r="X163" i="4"/>
  <c r="X165" i="4"/>
  <c r="X167" i="4"/>
  <c r="X169" i="4"/>
  <c r="X171" i="4"/>
  <c r="X173" i="4"/>
  <c r="X175" i="4"/>
  <c r="X177" i="4"/>
  <c r="X179" i="4"/>
  <c r="X181" i="4"/>
  <c r="X183" i="4"/>
  <c r="X186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95" i="4"/>
  <c r="X99" i="4"/>
  <c r="X103" i="4"/>
  <c r="X107" i="4"/>
  <c r="X111" i="4"/>
  <c r="X115" i="4"/>
  <c r="X187" i="4"/>
  <c r="X60" i="4"/>
  <c r="X76" i="4"/>
  <c r="X122" i="4"/>
  <c r="X126" i="4"/>
  <c r="X130" i="4"/>
  <c r="X134" i="4"/>
  <c r="X138" i="4"/>
  <c r="X142" i="4"/>
  <c r="X146" i="4"/>
  <c r="X150" i="4"/>
  <c r="X154" i="4"/>
  <c r="X158" i="4"/>
  <c r="X162" i="4"/>
  <c r="X166" i="4"/>
  <c r="X170" i="4"/>
  <c r="X174" i="4"/>
  <c r="X178" i="4"/>
  <c r="X182" i="4"/>
  <c r="X235" i="4"/>
  <c r="X97" i="4"/>
  <c r="X105" i="4"/>
  <c r="X113" i="4"/>
  <c r="X189" i="4"/>
  <c r="X232" i="4"/>
  <c r="X236" i="4"/>
  <c r="X68" i="4"/>
  <c r="X120" i="4"/>
  <c r="X128" i="4"/>
  <c r="X136" i="4"/>
  <c r="X144" i="4"/>
  <c r="X152" i="4"/>
  <c r="X160" i="4"/>
  <c r="X168" i="4"/>
  <c r="X176" i="4"/>
  <c r="X184" i="4"/>
  <c r="X188" i="4"/>
  <c r="X237" i="4"/>
  <c r="X239" i="4"/>
  <c r="X241" i="4"/>
  <c r="X243" i="4"/>
  <c r="X245" i="4"/>
  <c r="X247" i="4"/>
  <c r="X249" i="4"/>
  <c r="X251" i="4"/>
  <c r="X253" i="4"/>
  <c r="X255" i="4"/>
  <c r="X257" i="4"/>
  <c r="X259" i="4"/>
  <c r="X261" i="4"/>
  <c r="X263" i="4"/>
  <c r="X265" i="4"/>
  <c r="X267" i="4"/>
  <c r="X269" i="4"/>
  <c r="X271" i="4"/>
  <c r="X273" i="4"/>
  <c r="X275" i="4"/>
  <c r="X277" i="4"/>
  <c r="X279" i="4"/>
  <c r="X281" i="4"/>
  <c r="X283" i="4"/>
  <c r="X285" i="4"/>
  <c r="X287" i="4"/>
  <c r="X289" i="4"/>
  <c r="X291" i="4"/>
  <c r="X293" i="4"/>
  <c r="X295" i="4"/>
  <c r="X297" i="4"/>
  <c r="X299" i="4"/>
  <c r="X301" i="4"/>
  <c r="X303" i="4"/>
  <c r="X305" i="4"/>
  <c r="X307" i="4"/>
  <c r="X309" i="4"/>
  <c r="X311" i="4"/>
  <c r="X313" i="4"/>
  <c r="X315" i="4"/>
  <c r="X317" i="4"/>
  <c r="X319" i="4"/>
  <c r="X321" i="4"/>
  <c r="X323" i="4"/>
  <c r="X325" i="4"/>
  <c r="X327" i="4"/>
  <c r="X329" i="4"/>
  <c r="X331" i="4"/>
  <c r="X333" i="4"/>
  <c r="X335" i="4"/>
  <c r="X337" i="4"/>
  <c r="X339" i="4"/>
  <c r="X341" i="4"/>
  <c r="X343" i="4"/>
  <c r="X345" i="4"/>
  <c r="X347" i="4"/>
  <c r="X351" i="4"/>
  <c r="X355" i="4"/>
  <c r="X359" i="4"/>
  <c r="X363" i="4"/>
  <c r="X367" i="4"/>
  <c r="X371" i="4"/>
  <c r="X375" i="4"/>
  <c r="X379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93" i="4"/>
  <c r="X109" i="4"/>
  <c r="X185" i="4"/>
  <c r="X234" i="4"/>
  <c r="X348" i="4"/>
  <c r="X352" i="4"/>
  <c r="X356" i="4"/>
  <c r="X360" i="4"/>
  <c r="X364" i="4"/>
  <c r="X368" i="4"/>
  <c r="X372" i="4"/>
  <c r="X376" i="4"/>
  <c r="X380" i="4"/>
  <c r="X84" i="4"/>
  <c r="X132" i="4"/>
  <c r="X148" i="4"/>
  <c r="X164" i="4"/>
  <c r="X180" i="4"/>
  <c r="X233" i="4"/>
  <c r="X238" i="4"/>
  <c r="X242" i="4"/>
  <c r="X246" i="4"/>
  <c r="X250" i="4"/>
  <c r="X254" i="4"/>
  <c r="X258" i="4"/>
  <c r="X262" i="4"/>
  <c r="X266" i="4"/>
  <c r="X270" i="4"/>
  <c r="X274" i="4"/>
  <c r="X278" i="4"/>
  <c r="X282" i="4"/>
  <c r="X286" i="4"/>
  <c r="X290" i="4"/>
  <c r="X294" i="4"/>
  <c r="X298" i="4"/>
  <c r="X302" i="4"/>
  <c r="X306" i="4"/>
  <c r="X310" i="4"/>
  <c r="X314" i="4"/>
  <c r="X318" i="4"/>
  <c r="X322" i="4"/>
  <c r="X326" i="4"/>
  <c r="X330" i="4"/>
  <c r="X334" i="4"/>
  <c r="X338" i="4"/>
  <c r="X342" i="4"/>
  <c r="X346" i="4"/>
  <c r="X353" i="4"/>
  <c r="X361" i="4"/>
  <c r="X369" i="4"/>
  <c r="X377" i="4"/>
  <c r="X427" i="4"/>
  <c r="X431" i="4"/>
  <c r="X435" i="4"/>
  <c r="X439" i="4"/>
  <c r="X443" i="4"/>
  <c r="X447" i="4"/>
  <c r="X451" i="4"/>
  <c r="X455" i="4"/>
  <c r="X459" i="4"/>
  <c r="X463" i="4"/>
  <c r="X467" i="4"/>
  <c r="X260" i="4"/>
  <c r="X296" i="4"/>
  <c r="X304" i="4"/>
  <c r="X312" i="4"/>
  <c r="X324" i="4"/>
  <c r="X336" i="4"/>
  <c r="X344" i="4"/>
  <c r="X365" i="4"/>
  <c r="X373" i="4"/>
  <c r="X433" i="4"/>
  <c r="X449" i="4"/>
  <c r="X453" i="4"/>
  <c r="X461" i="4"/>
  <c r="X354" i="4"/>
  <c r="X362" i="4"/>
  <c r="X370" i="4"/>
  <c r="X430" i="4"/>
  <c r="X434" i="4"/>
  <c r="X442" i="4"/>
  <c r="X446" i="4"/>
  <c r="X454" i="4"/>
  <c r="X462" i="4"/>
  <c r="X472" i="4"/>
  <c r="X474" i="4"/>
  <c r="X476" i="4"/>
  <c r="X478" i="4"/>
  <c r="X480" i="4"/>
  <c r="X483" i="4"/>
  <c r="X485" i="4"/>
  <c r="X487" i="4"/>
  <c r="X490" i="4"/>
  <c r="X492" i="4"/>
  <c r="X494" i="4"/>
  <c r="X497" i="4"/>
  <c r="X500" i="4"/>
  <c r="X501" i="4"/>
  <c r="X506" i="4"/>
  <c r="X509" i="4"/>
  <c r="X511" i="4"/>
  <c r="X5" i="4"/>
  <c r="X101" i="4"/>
  <c r="X118" i="4"/>
  <c r="X350" i="4"/>
  <c r="X358" i="4"/>
  <c r="X366" i="4"/>
  <c r="X374" i="4"/>
  <c r="X428" i="4"/>
  <c r="X432" i="4"/>
  <c r="X436" i="4"/>
  <c r="X440" i="4"/>
  <c r="X444" i="4"/>
  <c r="X448" i="4"/>
  <c r="X452" i="4"/>
  <c r="X456" i="4"/>
  <c r="X460" i="4"/>
  <c r="X464" i="4"/>
  <c r="X468" i="4"/>
  <c r="X124" i="4"/>
  <c r="X140" i="4"/>
  <c r="X156" i="4"/>
  <c r="X172" i="4"/>
  <c r="X240" i="4"/>
  <c r="X244" i="4"/>
  <c r="X248" i="4"/>
  <c r="X252" i="4"/>
  <c r="X256" i="4"/>
  <c r="X264" i="4"/>
  <c r="X268" i="4"/>
  <c r="X272" i="4"/>
  <c r="X276" i="4"/>
  <c r="X280" i="4"/>
  <c r="X284" i="4"/>
  <c r="X288" i="4"/>
  <c r="X292" i="4"/>
  <c r="X300" i="4"/>
  <c r="X308" i="4"/>
  <c r="X316" i="4"/>
  <c r="X320" i="4"/>
  <c r="X328" i="4"/>
  <c r="X332" i="4"/>
  <c r="X340" i="4"/>
  <c r="X349" i="4"/>
  <c r="X357" i="4"/>
  <c r="X381" i="4"/>
  <c r="X429" i="4"/>
  <c r="X437" i="4"/>
  <c r="X441" i="4"/>
  <c r="X445" i="4"/>
  <c r="X457" i="4"/>
  <c r="X465" i="4"/>
  <c r="X469" i="4"/>
  <c r="X378" i="4"/>
  <c r="X438" i="4"/>
  <c r="X450" i="4"/>
  <c r="X458" i="4"/>
  <c r="X466" i="4"/>
  <c r="X470" i="4"/>
  <c r="X471" i="4"/>
  <c r="X473" i="4"/>
  <c r="X475" i="4"/>
  <c r="X477" i="4"/>
  <c r="X479" i="4"/>
  <c r="X481" i="4"/>
  <c r="X482" i="4"/>
  <c r="X484" i="4"/>
  <c r="X486" i="4"/>
  <c r="X488" i="4"/>
  <c r="X489" i="4"/>
  <c r="X491" i="4"/>
  <c r="X493" i="4"/>
  <c r="X495" i="4"/>
  <c r="X496" i="4"/>
  <c r="X498" i="4"/>
  <c r="X499" i="4"/>
  <c r="X502" i="4"/>
  <c r="X503" i="4"/>
  <c r="X504" i="4"/>
  <c r="X505" i="4"/>
  <c r="X507" i="4"/>
  <c r="X508" i="4"/>
  <c r="X510" i="4"/>
  <c r="X512" i="4"/>
  <c r="O3" i="3"/>
  <c r="N4" i="3"/>
  <c r="P3" i="3" a="1"/>
  <c r="Z3" i="4" l="1" a="1"/>
  <c r="Z3" i="4" s="1"/>
  <c r="Y4" i="4"/>
  <c r="Y6" i="4"/>
  <c r="Y7" i="4"/>
  <c r="Y8" i="4"/>
  <c r="Y9" i="4"/>
  <c r="Y10" i="4"/>
  <c r="Y11" i="4"/>
  <c r="Y12" i="4"/>
  <c r="Y13" i="4"/>
  <c r="Y14" i="4"/>
  <c r="Y15" i="4"/>
  <c r="Y16" i="4"/>
  <c r="Y17" i="4"/>
  <c r="Y21" i="4"/>
  <c r="Y18" i="4"/>
  <c r="Y22" i="4"/>
  <c r="Y23" i="4"/>
  <c r="Y24" i="4"/>
  <c r="Y25" i="4"/>
  <c r="Y26" i="4"/>
  <c r="Y20" i="4"/>
  <c r="Y19" i="4"/>
  <c r="Y30" i="4"/>
  <c r="Y32" i="4"/>
  <c r="Y36" i="4"/>
  <c r="Y40" i="4"/>
  <c r="Y44" i="4"/>
  <c r="Y28" i="4"/>
  <c r="Y37" i="4"/>
  <c r="Y41" i="4"/>
  <c r="Y45" i="4"/>
  <c r="Y46" i="4"/>
  <c r="Y47" i="4"/>
  <c r="Y48" i="4"/>
  <c r="Y49" i="4"/>
  <c r="Y50" i="4"/>
  <c r="Y51" i="4"/>
  <c r="Y52" i="4"/>
  <c r="Y53" i="4"/>
  <c r="Y54" i="4"/>
  <c r="Y27" i="4"/>
  <c r="Y29" i="4"/>
  <c r="Y33" i="4"/>
  <c r="Y34" i="4"/>
  <c r="Y42" i="4"/>
  <c r="Y55" i="4"/>
  <c r="Y39" i="4"/>
  <c r="Y56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43" i="4"/>
  <c r="Y57" i="4"/>
  <c r="Y59" i="4"/>
  <c r="Y61" i="4"/>
  <c r="Y63" i="4"/>
  <c r="Y65" i="4"/>
  <c r="Y67" i="4"/>
  <c r="Y69" i="4"/>
  <c r="Y71" i="4"/>
  <c r="Y73" i="4"/>
  <c r="Y75" i="4"/>
  <c r="Y77" i="4"/>
  <c r="Y79" i="4"/>
  <c r="Y81" i="4"/>
  <c r="Y83" i="4"/>
  <c r="Y85" i="4"/>
  <c r="Y87" i="4"/>
  <c r="Y89" i="4"/>
  <c r="Y31" i="4"/>
  <c r="Y38" i="4"/>
  <c r="Y35" i="4"/>
  <c r="Y58" i="4"/>
  <c r="Y62" i="4"/>
  <c r="Y66" i="4"/>
  <c r="Y70" i="4"/>
  <c r="Y74" i="4"/>
  <c r="Y78" i="4"/>
  <c r="Y82" i="4"/>
  <c r="Y86" i="4"/>
  <c r="Y185" i="4"/>
  <c r="Y189" i="4"/>
  <c r="Y64" i="4"/>
  <c r="Y72" i="4"/>
  <c r="Y80" i="4"/>
  <c r="Y88" i="4"/>
  <c r="Y90" i="4"/>
  <c r="Y121" i="4"/>
  <c r="Y123" i="4"/>
  <c r="Y125" i="4"/>
  <c r="Y127" i="4"/>
  <c r="Y129" i="4"/>
  <c r="Y131" i="4"/>
  <c r="Y133" i="4"/>
  <c r="Y135" i="4"/>
  <c r="Y137" i="4"/>
  <c r="Y139" i="4"/>
  <c r="Y141" i="4"/>
  <c r="Y143" i="4"/>
  <c r="Y145" i="4"/>
  <c r="Y147" i="4"/>
  <c r="Y149" i="4"/>
  <c r="Y151" i="4"/>
  <c r="Y153" i="4"/>
  <c r="Y155" i="4"/>
  <c r="Y157" i="4"/>
  <c r="Y159" i="4"/>
  <c r="Y161" i="4"/>
  <c r="Y163" i="4"/>
  <c r="Y165" i="4"/>
  <c r="Y167" i="4"/>
  <c r="Y169" i="4"/>
  <c r="Y171" i="4"/>
  <c r="Y173" i="4"/>
  <c r="Y175" i="4"/>
  <c r="Y177" i="4"/>
  <c r="Y179" i="4"/>
  <c r="Y181" i="4"/>
  <c r="Y183" i="4"/>
  <c r="Y186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187" i="4"/>
  <c r="Y60" i="4"/>
  <c r="Y76" i="4"/>
  <c r="Y122" i="4"/>
  <c r="Y126" i="4"/>
  <c r="Y130" i="4"/>
  <c r="Y134" i="4"/>
  <c r="Y138" i="4"/>
  <c r="Y142" i="4"/>
  <c r="Y146" i="4"/>
  <c r="Y150" i="4"/>
  <c r="Y154" i="4"/>
  <c r="Y158" i="4"/>
  <c r="Y162" i="4"/>
  <c r="Y166" i="4"/>
  <c r="Y170" i="4"/>
  <c r="Y174" i="4"/>
  <c r="Y178" i="4"/>
  <c r="Y182" i="4"/>
  <c r="Y350" i="4"/>
  <c r="Y354" i="4"/>
  <c r="Y358" i="4"/>
  <c r="Y362" i="4"/>
  <c r="Y366" i="4"/>
  <c r="Y370" i="4"/>
  <c r="Y374" i="4"/>
  <c r="Y378" i="4"/>
  <c r="Y68" i="4"/>
  <c r="Y120" i="4"/>
  <c r="Y128" i="4"/>
  <c r="Y136" i="4"/>
  <c r="Y144" i="4"/>
  <c r="Y152" i="4"/>
  <c r="Y160" i="4"/>
  <c r="Y168" i="4"/>
  <c r="Y176" i="4"/>
  <c r="Y184" i="4"/>
  <c r="Y188" i="4"/>
  <c r="Y237" i="4"/>
  <c r="Y239" i="4"/>
  <c r="Y241" i="4"/>
  <c r="Y243" i="4"/>
  <c r="Y245" i="4"/>
  <c r="Y247" i="4"/>
  <c r="Y249" i="4"/>
  <c r="Y251" i="4"/>
  <c r="Y253" i="4"/>
  <c r="Y255" i="4"/>
  <c r="Y257" i="4"/>
  <c r="Y259" i="4"/>
  <c r="Y261" i="4"/>
  <c r="Y263" i="4"/>
  <c r="Y265" i="4"/>
  <c r="Y267" i="4"/>
  <c r="Y269" i="4"/>
  <c r="Y271" i="4"/>
  <c r="Y273" i="4"/>
  <c r="Y275" i="4"/>
  <c r="Y277" i="4"/>
  <c r="Y279" i="4"/>
  <c r="Y281" i="4"/>
  <c r="Y283" i="4"/>
  <c r="Y285" i="4"/>
  <c r="Y287" i="4"/>
  <c r="Y289" i="4"/>
  <c r="Y291" i="4"/>
  <c r="Y293" i="4"/>
  <c r="Y295" i="4"/>
  <c r="Y297" i="4"/>
  <c r="Y299" i="4"/>
  <c r="Y301" i="4"/>
  <c r="Y303" i="4"/>
  <c r="Y305" i="4"/>
  <c r="Y307" i="4"/>
  <c r="Y309" i="4"/>
  <c r="Y311" i="4"/>
  <c r="Y313" i="4"/>
  <c r="Y315" i="4"/>
  <c r="Y317" i="4"/>
  <c r="Y319" i="4"/>
  <c r="Y321" i="4"/>
  <c r="Y323" i="4"/>
  <c r="Y325" i="4"/>
  <c r="Y327" i="4"/>
  <c r="Y329" i="4"/>
  <c r="Y331" i="4"/>
  <c r="Y333" i="4"/>
  <c r="Y335" i="4"/>
  <c r="Y337" i="4"/>
  <c r="Y339" i="4"/>
  <c r="Y341" i="4"/>
  <c r="Y343" i="4"/>
  <c r="Y345" i="4"/>
  <c r="Y347" i="4"/>
  <c r="Y351" i="4"/>
  <c r="Y355" i="4"/>
  <c r="Y359" i="4"/>
  <c r="Y363" i="4"/>
  <c r="Y367" i="4"/>
  <c r="Y371" i="4"/>
  <c r="Y375" i="4"/>
  <c r="Y379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348" i="4"/>
  <c r="Y356" i="4"/>
  <c r="Y364" i="4"/>
  <c r="Y372" i="4"/>
  <c r="Y38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" i="4"/>
  <c r="Y352" i="4"/>
  <c r="Y376" i="4"/>
  <c r="Y256" i="4"/>
  <c r="Y260" i="4"/>
  <c r="Y264" i="4"/>
  <c r="Y268" i="4"/>
  <c r="Y292" i="4"/>
  <c r="Y300" i="4"/>
  <c r="Y304" i="4"/>
  <c r="Y316" i="4"/>
  <c r="Y324" i="4"/>
  <c r="Y336" i="4"/>
  <c r="Y344" i="4"/>
  <c r="Y357" i="4"/>
  <c r="Y365" i="4"/>
  <c r="Y373" i="4"/>
  <c r="Y84" i="4"/>
  <c r="Y132" i="4"/>
  <c r="Y148" i="4"/>
  <c r="Y164" i="4"/>
  <c r="Y180" i="4"/>
  <c r="Y238" i="4"/>
  <c r="Y242" i="4"/>
  <c r="Y246" i="4"/>
  <c r="Y250" i="4"/>
  <c r="Y254" i="4"/>
  <c r="Y258" i="4"/>
  <c r="Y262" i="4"/>
  <c r="Y266" i="4"/>
  <c r="Y270" i="4"/>
  <c r="Y274" i="4"/>
  <c r="Y278" i="4"/>
  <c r="Y282" i="4"/>
  <c r="Y286" i="4"/>
  <c r="Y290" i="4"/>
  <c r="Y294" i="4"/>
  <c r="Y298" i="4"/>
  <c r="Y302" i="4"/>
  <c r="Y306" i="4"/>
  <c r="Y310" i="4"/>
  <c r="Y314" i="4"/>
  <c r="Y318" i="4"/>
  <c r="Y322" i="4"/>
  <c r="Y326" i="4"/>
  <c r="Y330" i="4"/>
  <c r="Y334" i="4"/>
  <c r="Y338" i="4"/>
  <c r="Y342" i="4"/>
  <c r="Y346" i="4"/>
  <c r="Y353" i="4"/>
  <c r="Y361" i="4"/>
  <c r="Y369" i="4"/>
  <c r="Y377" i="4"/>
  <c r="Y360" i="4"/>
  <c r="Y368" i="4"/>
  <c r="Y124" i="4"/>
  <c r="Y140" i="4"/>
  <c r="Y156" i="4"/>
  <c r="Y172" i="4"/>
  <c r="Y240" i="4"/>
  <c r="Y244" i="4"/>
  <c r="Y248" i="4"/>
  <c r="Y252" i="4"/>
  <c r="Y272" i="4"/>
  <c r="Y276" i="4"/>
  <c r="Y280" i="4"/>
  <c r="Y284" i="4"/>
  <c r="Y288" i="4"/>
  <c r="Y296" i="4"/>
  <c r="Y308" i="4"/>
  <c r="Y312" i="4"/>
  <c r="Y320" i="4"/>
  <c r="Y328" i="4"/>
  <c r="Y332" i="4"/>
  <c r="Y340" i="4"/>
  <c r="Y349" i="4"/>
  <c r="Y381" i="4"/>
  <c r="P3" i="3"/>
  <c r="O4" i="3"/>
  <c r="Q3" i="3" a="1"/>
  <c r="AA3" i="4" l="1" a="1"/>
  <c r="AA3" i="4" s="1"/>
  <c r="Z15" i="4"/>
  <c r="Z4" i="4"/>
  <c r="Z6" i="4"/>
  <c r="Z8" i="4"/>
  <c r="Z10" i="4"/>
  <c r="Z12" i="4"/>
  <c r="Z16" i="4"/>
  <c r="Z20" i="4"/>
  <c r="Z9" i="4"/>
  <c r="Z14" i="4"/>
  <c r="Z17" i="4"/>
  <c r="Z21" i="4"/>
  <c r="Z18" i="4"/>
  <c r="Z22" i="4"/>
  <c r="Z24" i="4"/>
  <c r="Z26" i="4"/>
  <c r="Z28" i="4"/>
  <c r="Z7" i="4"/>
  <c r="Z23" i="4"/>
  <c r="Z35" i="4"/>
  <c r="Z39" i="4"/>
  <c r="Z43" i="4"/>
  <c r="Z19" i="4"/>
  <c r="Z30" i="4"/>
  <c r="Z32" i="4"/>
  <c r="Z36" i="4"/>
  <c r="Z40" i="4"/>
  <c r="Z44" i="4"/>
  <c r="Z25" i="4"/>
  <c r="Z37" i="4"/>
  <c r="Z45" i="4"/>
  <c r="Z47" i="4"/>
  <c r="Z49" i="4"/>
  <c r="Z51" i="4"/>
  <c r="Z53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11" i="4"/>
  <c r="Z27" i="4"/>
  <c r="Z29" i="4"/>
  <c r="Z33" i="4"/>
  <c r="Z34" i="4"/>
  <c r="Z42" i="4"/>
  <c r="Z55" i="4"/>
  <c r="Z48" i="4"/>
  <c r="Z52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3" i="4"/>
  <c r="Z41" i="4"/>
  <c r="Z50" i="4"/>
  <c r="Z56" i="4"/>
  <c r="Z118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31" i="4"/>
  <c r="Z38" i="4"/>
  <c r="Z119" i="4"/>
  <c r="Z54" i="4"/>
  <c r="Z117" i="4"/>
  <c r="Z46" i="4"/>
  <c r="Z116" i="4"/>
  <c r="Z191" i="4"/>
  <c r="Z193" i="4"/>
  <c r="Z195" i="4"/>
  <c r="Z197" i="4"/>
  <c r="Z199" i="4"/>
  <c r="Z201" i="4"/>
  <c r="Z203" i="4"/>
  <c r="Z205" i="4"/>
  <c r="Z207" i="4"/>
  <c r="Z209" i="4"/>
  <c r="Z211" i="4"/>
  <c r="Z213" i="4"/>
  <c r="Z215" i="4"/>
  <c r="Z217" i="4"/>
  <c r="Z219" i="4"/>
  <c r="Z221" i="4"/>
  <c r="Z223" i="4"/>
  <c r="Z225" i="4"/>
  <c r="Z227" i="4"/>
  <c r="Z229" i="4"/>
  <c r="Z231" i="4"/>
  <c r="Z234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Z375" i="4"/>
  <c r="Z376" i="4"/>
  <c r="Z377" i="4"/>
  <c r="Z378" i="4"/>
  <c r="Z379" i="4"/>
  <c r="Z380" i="4"/>
  <c r="Z381" i="4"/>
  <c r="Z235" i="4"/>
  <c r="Z190" i="4"/>
  <c r="Z194" i="4"/>
  <c r="Z198" i="4"/>
  <c r="Z202" i="4"/>
  <c r="Z206" i="4"/>
  <c r="Z210" i="4"/>
  <c r="Z214" i="4"/>
  <c r="Z218" i="4"/>
  <c r="Z222" i="4"/>
  <c r="Z226" i="4"/>
  <c r="Z230" i="4"/>
  <c r="Z232" i="4"/>
  <c r="Z196" i="4"/>
  <c r="Z204" i="4"/>
  <c r="Z212" i="4"/>
  <c r="Z220" i="4"/>
  <c r="Z228" i="4"/>
  <c r="Z236" i="4"/>
  <c r="Z383" i="4"/>
  <c r="Z385" i="4"/>
  <c r="Z387" i="4"/>
  <c r="Z389" i="4"/>
  <c r="Z391" i="4"/>
  <c r="Z393" i="4"/>
  <c r="Z395" i="4"/>
  <c r="Z397" i="4"/>
  <c r="Z399" i="4"/>
  <c r="Z401" i="4"/>
  <c r="Z403" i="4"/>
  <c r="Z405" i="4"/>
  <c r="Z407" i="4"/>
  <c r="Z409" i="4"/>
  <c r="Z411" i="4"/>
  <c r="Z413" i="4"/>
  <c r="Z415" i="4"/>
  <c r="Z417" i="4"/>
  <c r="Z419" i="4"/>
  <c r="Z421" i="4"/>
  <c r="Z423" i="4"/>
  <c r="Z425" i="4"/>
  <c r="Z430" i="4"/>
  <c r="Z434" i="4"/>
  <c r="Z438" i="4"/>
  <c r="Z442" i="4"/>
  <c r="Z446" i="4"/>
  <c r="Z450" i="4"/>
  <c r="Z454" i="4"/>
  <c r="Z458" i="4"/>
  <c r="Z462" i="4"/>
  <c r="Z466" i="4"/>
  <c r="Z470" i="4"/>
  <c r="Z382" i="4"/>
  <c r="Z386" i="4"/>
  <c r="Z390" i="4"/>
  <c r="Z396" i="4"/>
  <c r="Z400" i="4"/>
  <c r="Z404" i="4"/>
  <c r="Z410" i="4"/>
  <c r="Z414" i="4"/>
  <c r="Z418" i="4"/>
  <c r="Z422" i="4"/>
  <c r="Z424" i="4"/>
  <c r="Z428" i="4"/>
  <c r="Z436" i="4"/>
  <c r="Z440" i="4"/>
  <c r="Z452" i="4"/>
  <c r="Z456" i="4"/>
  <c r="Z464" i="4"/>
  <c r="Z468" i="4"/>
  <c r="Z437" i="4"/>
  <c r="Z449" i="4"/>
  <c r="Z457" i="4"/>
  <c r="Z465" i="4"/>
  <c r="Z469" i="4"/>
  <c r="Z233" i="4"/>
  <c r="Z427" i="4"/>
  <c r="Z431" i="4"/>
  <c r="Z435" i="4"/>
  <c r="Z439" i="4"/>
  <c r="Z443" i="4"/>
  <c r="Z447" i="4"/>
  <c r="Z451" i="4"/>
  <c r="Z455" i="4"/>
  <c r="Z459" i="4"/>
  <c r="Z463" i="4"/>
  <c r="Z467" i="4"/>
  <c r="Z471" i="4"/>
  <c r="Z472" i="4"/>
  <c r="Z473" i="4"/>
  <c r="Z474" i="4"/>
  <c r="Z475" i="4"/>
  <c r="Z476" i="4"/>
  <c r="Z477" i="4"/>
  <c r="Z478" i="4"/>
  <c r="Z479" i="4"/>
  <c r="Z480" i="4"/>
  <c r="Z481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Z506" i="4"/>
  <c r="Z507" i="4"/>
  <c r="Z508" i="4"/>
  <c r="Z509" i="4"/>
  <c r="Z510" i="4"/>
  <c r="Z511" i="4"/>
  <c r="Z512" i="4"/>
  <c r="Z5" i="4"/>
  <c r="Z192" i="4"/>
  <c r="Z200" i="4"/>
  <c r="Z208" i="4"/>
  <c r="Z216" i="4"/>
  <c r="Z224" i="4"/>
  <c r="Z384" i="4"/>
  <c r="Z388" i="4"/>
  <c r="Z392" i="4"/>
  <c r="Z394" i="4"/>
  <c r="Z398" i="4"/>
  <c r="Z402" i="4"/>
  <c r="Z406" i="4"/>
  <c r="Z408" i="4"/>
  <c r="Z412" i="4"/>
  <c r="Z416" i="4"/>
  <c r="Z420" i="4"/>
  <c r="Z426" i="4"/>
  <c r="Z432" i="4"/>
  <c r="Z444" i="4"/>
  <c r="Z448" i="4"/>
  <c r="Z460" i="4"/>
  <c r="Z429" i="4"/>
  <c r="Z433" i="4"/>
  <c r="Z441" i="4"/>
  <c r="Z445" i="4"/>
  <c r="Z453" i="4"/>
  <c r="Z461" i="4"/>
  <c r="Q3" i="3"/>
  <c r="P4" i="3"/>
  <c r="R3" i="3" a="1"/>
  <c r="AB3" i="4" l="1" a="1"/>
  <c r="AB3" i="4" s="1"/>
  <c r="AA4" i="4"/>
  <c r="AA6" i="4"/>
  <c r="AA7" i="4"/>
  <c r="AA8" i="4"/>
  <c r="AA9" i="4"/>
  <c r="AA10" i="4"/>
  <c r="AA11" i="4"/>
  <c r="AA12" i="4"/>
  <c r="AA14" i="4"/>
  <c r="AA17" i="4"/>
  <c r="AA18" i="4"/>
  <c r="AA19" i="4"/>
  <c r="AA20" i="4"/>
  <c r="AA21" i="4"/>
  <c r="AA15" i="4"/>
  <c r="AA27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22" i="4"/>
  <c r="AA24" i="4"/>
  <c r="AA26" i="4"/>
  <c r="AA28" i="4"/>
  <c r="AA23" i="4"/>
  <c r="AA25" i="4"/>
  <c r="AA45" i="4"/>
  <c r="AA47" i="4"/>
  <c r="AA49" i="4"/>
  <c r="AA51" i="4"/>
  <c r="AA53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16" i="4"/>
  <c r="AA55" i="4"/>
  <c r="AA90" i="4"/>
  <c r="AA48" i="4"/>
  <c r="AA52" i="4"/>
  <c r="AA91" i="4"/>
  <c r="AA93" i="4"/>
  <c r="AA95" i="4"/>
  <c r="AA97" i="4"/>
  <c r="AA99" i="4"/>
  <c r="AA101" i="4"/>
  <c r="AA103" i="4"/>
  <c r="AA105" i="4"/>
  <c r="AA107" i="4"/>
  <c r="AA109" i="4"/>
  <c r="AA111" i="4"/>
  <c r="AA113" i="4"/>
  <c r="AA115" i="4"/>
  <c r="AA117" i="4"/>
  <c r="AA13" i="4"/>
  <c r="AA50" i="4"/>
  <c r="AA56" i="4"/>
  <c r="AA118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92" i="4"/>
  <c r="AA96" i="4"/>
  <c r="AA100" i="4"/>
  <c r="AA104" i="4"/>
  <c r="AA108" i="4"/>
  <c r="AA112" i="4"/>
  <c r="AA188" i="4"/>
  <c r="AA54" i="4"/>
  <c r="AA185" i="4"/>
  <c r="AA189" i="4"/>
  <c r="AA98" i="4"/>
  <c r="AA106" i="4"/>
  <c r="AA114" i="4"/>
  <c r="AA119" i="4"/>
  <c r="AA233" i="4"/>
  <c r="AA46" i="4"/>
  <c r="AA116" i="4"/>
  <c r="AA187" i="4"/>
  <c r="AA191" i="4"/>
  <c r="AA193" i="4"/>
  <c r="AA195" i="4"/>
  <c r="AA197" i="4"/>
  <c r="AA199" i="4"/>
  <c r="AA201" i="4"/>
  <c r="AA203" i="4"/>
  <c r="AA205" i="4"/>
  <c r="AA207" i="4"/>
  <c r="AA209" i="4"/>
  <c r="AA211" i="4"/>
  <c r="AA213" i="4"/>
  <c r="AA215" i="4"/>
  <c r="AA217" i="4"/>
  <c r="AA219" i="4"/>
  <c r="AA221" i="4"/>
  <c r="AA223" i="4"/>
  <c r="AA225" i="4"/>
  <c r="AA227" i="4"/>
  <c r="AA229" i="4"/>
  <c r="AA231" i="4"/>
  <c r="AA234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38" i="4"/>
  <c r="AA339" i="4"/>
  <c r="AA340" i="4"/>
  <c r="AA341" i="4"/>
  <c r="AA342" i="4"/>
  <c r="AA343" i="4"/>
  <c r="AA344" i="4"/>
  <c r="AA345" i="4"/>
  <c r="AA346" i="4"/>
  <c r="AA102" i="4"/>
  <c r="AA235" i="4"/>
  <c r="AA349" i="4"/>
  <c r="AA353" i="4"/>
  <c r="AA357" i="4"/>
  <c r="AA361" i="4"/>
  <c r="AA365" i="4"/>
  <c r="AA369" i="4"/>
  <c r="AA373" i="4"/>
  <c r="AA377" i="4"/>
  <c r="AA381" i="4"/>
  <c r="AA190" i="4"/>
  <c r="AA194" i="4"/>
  <c r="AA198" i="4"/>
  <c r="AA202" i="4"/>
  <c r="AA206" i="4"/>
  <c r="AA210" i="4"/>
  <c r="AA214" i="4"/>
  <c r="AA218" i="4"/>
  <c r="AA222" i="4"/>
  <c r="AA226" i="4"/>
  <c r="AA230" i="4"/>
  <c r="AA232" i="4"/>
  <c r="AA350" i="4"/>
  <c r="AA354" i="4"/>
  <c r="AA358" i="4"/>
  <c r="AA362" i="4"/>
  <c r="AA366" i="4"/>
  <c r="AA370" i="4"/>
  <c r="AA374" i="4"/>
  <c r="AA378" i="4"/>
  <c r="AA110" i="4"/>
  <c r="AA186" i="4"/>
  <c r="AA351" i="4"/>
  <c r="AA359" i="4"/>
  <c r="AA367" i="4"/>
  <c r="AA375" i="4"/>
  <c r="AA429" i="4"/>
  <c r="AA433" i="4"/>
  <c r="AA437" i="4"/>
  <c r="AA441" i="4"/>
  <c r="AA445" i="4"/>
  <c r="AA449" i="4"/>
  <c r="AA453" i="4"/>
  <c r="AA457" i="4"/>
  <c r="AA461" i="4"/>
  <c r="AA465" i="4"/>
  <c r="AA469" i="4"/>
  <c r="AA347" i="4"/>
  <c r="AA355" i="4"/>
  <c r="AA379" i="4"/>
  <c r="AA431" i="4"/>
  <c r="AA439" i="4"/>
  <c r="AA443" i="4"/>
  <c r="AA447" i="4"/>
  <c r="AA459" i="4"/>
  <c r="AA472" i="4"/>
  <c r="AA475" i="4"/>
  <c r="AA477" i="4"/>
  <c r="AA479" i="4"/>
  <c r="AA480" i="4"/>
  <c r="AA482" i="4"/>
  <c r="AA484" i="4"/>
  <c r="AA486" i="4"/>
  <c r="AA488" i="4"/>
  <c r="AA491" i="4"/>
  <c r="AA495" i="4"/>
  <c r="AA497" i="4"/>
  <c r="AA499" i="4"/>
  <c r="AA502" i="4"/>
  <c r="AA504" i="4"/>
  <c r="AA506" i="4"/>
  <c r="AA508" i="4"/>
  <c r="AA511" i="4"/>
  <c r="AA5" i="4"/>
  <c r="AA360" i="4"/>
  <c r="AA376" i="4"/>
  <c r="AA382" i="4"/>
  <c r="AA384" i="4"/>
  <c r="AA390" i="4"/>
  <c r="AA396" i="4"/>
  <c r="AA400" i="4"/>
  <c r="AA404" i="4"/>
  <c r="AA406" i="4"/>
  <c r="AA410" i="4"/>
  <c r="AA414" i="4"/>
  <c r="AA418" i="4"/>
  <c r="AA422" i="4"/>
  <c r="AA424" i="4"/>
  <c r="AA428" i="4"/>
  <c r="AA440" i="4"/>
  <c r="AA452" i="4"/>
  <c r="AA460" i="4"/>
  <c r="AA468" i="4"/>
  <c r="AA196" i="4"/>
  <c r="AA204" i="4"/>
  <c r="AA212" i="4"/>
  <c r="AA220" i="4"/>
  <c r="AA228" i="4"/>
  <c r="AA236" i="4"/>
  <c r="AA348" i="4"/>
  <c r="AA356" i="4"/>
  <c r="AA364" i="4"/>
  <c r="AA372" i="4"/>
  <c r="AA380" i="4"/>
  <c r="AA383" i="4"/>
  <c r="AA385" i="4"/>
  <c r="AA387" i="4"/>
  <c r="AA389" i="4"/>
  <c r="AA391" i="4"/>
  <c r="AA393" i="4"/>
  <c r="AA395" i="4"/>
  <c r="AA397" i="4"/>
  <c r="AA399" i="4"/>
  <c r="AA401" i="4"/>
  <c r="AA403" i="4"/>
  <c r="AA405" i="4"/>
  <c r="AA407" i="4"/>
  <c r="AA409" i="4"/>
  <c r="AA411" i="4"/>
  <c r="AA413" i="4"/>
  <c r="AA415" i="4"/>
  <c r="AA417" i="4"/>
  <c r="AA419" i="4"/>
  <c r="AA421" i="4"/>
  <c r="AA423" i="4"/>
  <c r="AA425" i="4"/>
  <c r="AA430" i="4"/>
  <c r="AA434" i="4"/>
  <c r="AA438" i="4"/>
  <c r="AA442" i="4"/>
  <c r="AA446" i="4"/>
  <c r="AA450" i="4"/>
  <c r="AA454" i="4"/>
  <c r="AA458" i="4"/>
  <c r="AA462" i="4"/>
  <c r="AA466" i="4"/>
  <c r="AA470" i="4"/>
  <c r="AA94" i="4"/>
  <c r="AA363" i="4"/>
  <c r="AA371" i="4"/>
  <c r="AA427" i="4"/>
  <c r="AA435" i="4"/>
  <c r="AA451" i="4"/>
  <c r="AA455" i="4"/>
  <c r="AA463" i="4"/>
  <c r="AA467" i="4"/>
  <c r="AA471" i="4"/>
  <c r="AA473" i="4"/>
  <c r="AA474" i="4"/>
  <c r="AA476" i="4"/>
  <c r="AA478" i="4"/>
  <c r="AA481" i="4"/>
  <c r="AA483" i="4"/>
  <c r="AA485" i="4"/>
  <c r="AA487" i="4"/>
  <c r="AA489" i="4"/>
  <c r="AA490" i="4"/>
  <c r="AA492" i="4"/>
  <c r="AA493" i="4"/>
  <c r="AA494" i="4"/>
  <c r="AA496" i="4"/>
  <c r="AA498" i="4"/>
  <c r="AA500" i="4"/>
  <c r="AA501" i="4"/>
  <c r="AA503" i="4"/>
  <c r="AA505" i="4"/>
  <c r="AA507" i="4"/>
  <c r="AA509" i="4"/>
  <c r="AA510" i="4"/>
  <c r="AA512" i="4"/>
  <c r="AA192" i="4"/>
  <c r="AA200" i="4"/>
  <c r="AA208" i="4"/>
  <c r="AA216" i="4"/>
  <c r="AA224" i="4"/>
  <c r="AA352" i="4"/>
  <c r="AA368" i="4"/>
  <c r="AA386" i="4"/>
  <c r="AA388" i="4"/>
  <c r="AA392" i="4"/>
  <c r="AA394" i="4"/>
  <c r="AA398" i="4"/>
  <c r="AA402" i="4"/>
  <c r="AA408" i="4"/>
  <c r="AA412" i="4"/>
  <c r="AA416" i="4"/>
  <c r="AA420" i="4"/>
  <c r="AA426" i="4"/>
  <c r="AA432" i="4"/>
  <c r="AA436" i="4"/>
  <c r="AA444" i="4"/>
  <c r="AA448" i="4"/>
  <c r="AA456" i="4"/>
  <c r="AA464" i="4"/>
  <c r="R3" i="3"/>
  <c r="Q4" i="3"/>
  <c r="S3" i="3" a="1"/>
  <c r="AC3" i="4" l="1" a="1"/>
  <c r="AC3" i="4" s="1"/>
  <c r="AB7" i="4"/>
  <c r="AB9" i="4"/>
  <c r="AB11" i="4"/>
  <c r="AB13" i="4"/>
  <c r="AB14" i="4"/>
  <c r="AB4" i="4"/>
  <c r="AB6" i="4"/>
  <c r="AB10" i="4"/>
  <c r="AB15" i="4"/>
  <c r="AB19" i="4"/>
  <c r="AB22" i="4"/>
  <c r="AB23" i="4"/>
  <c r="AB24" i="4"/>
  <c r="AB25" i="4"/>
  <c r="AB26" i="4"/>
  <c r="AB27" i="4"/>
  <c r="AB28" i="4"/>
  <c r="AB20" i="4"/>
  <c r="AB8" i="4"/>
  <c r="AB21" i="4"/>
  <c r="AB18" i="4"/>
  <c r="AB29" i="4"/>
  <c r="AB30" i="4"/>
  <c r="AB31" i="4"/>
  <c r="AB32" i="4"/>
  <c r="AB33" i="4"/>
  <c r="AB12" i="4"/>
  <c r="AB34" i="4"/>
  <c r="AB38" i="4"/>
  <c r="AB42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35" i="4"/>
  <c r="AB39" i="4"/>
  <c r="AB43" i="4"/>
  <c r="AB17" i="4"/>
  <c r="AB40" i="4"/>
  <c r="AB37" i="4"/>
  <c r="AB36" i="4"/>
  <c r="AB58" i="4"/>
  <c r="AB60" i="4"/>
  <c r="AB62" i="4"/>
  <c r="AB64" i="4"/>
  <c r="AB66" i="4"/>
  <c r="AB68" i="4"/>
  <c r="AB70" i="4"/>
  <c r="AB72" i="4"/>
  <c r="AB74" i="4"/>
  <c r="AB76" i="4"/>
  <c r="AB78" i="4"/>
  <c r="AB80" i="4"/>
  <c r="AB82" i="4"/>
  <c r="AB84" i="4"/>
  <c r="AB86" i="4"/>
  <c r="AB88" i="4"/>
  <c r="AB16" i="4"/>
  <c r="AB90" i="4"/>
  <c r="AB44" i="4"/>
  <c r="AB59" i="4"/>
  <c r="AB63" i="4"/>
  <c r="AB67" i="4"/>
  <c r="AB71" i="4"/>
  <c r="AB75" i="4"/>
  <c r="AB79" i="4"/>
  <c r="AB83" i="4"/>
  <c r="AB87" i="4"/>
  <c r="AB116" i="4"/>
  <c r="AB41" i="4"/>
  <c r="AB93" i="4"/>
  <c r="AB95" i="4"/>
  <c r="AB97" i="4"/>
  <c r="AB99" i="4"/>
  <c r="AB101" i="4"/>
  <c r="AB103" i="4"/>
  <c r="AB105" i="4"/>
  <c r="AB107" i="4"/>
  <c r="AB109" i="4"/>
  <c r="AB111" i="4"/>
  <c r="AB113" i="4"/>
  <c r="AB115" i="4"/>
  <c r="AB117" i="4"/>
  <c r="AB57" i="4"/>
  <c r="AB65" i="4"/>
  <c r="AB73" i="4"/>
  <c r="AB81" i="4"/>
  <c r="AB89" i="4"/>
  <c r="AB118" i="4"/>
  <c r="AB120" i="4"/>
  <c r="AB122" i="4"/>
  <c r="AB124" i="4"/>
  <c r="AB126" i="4"/>
  <c r="AB128" i="4"/>
  <c r="AB130" i="4"/>
  <c r="AB132" i="4"/>
  <c r="AB134" i="4"/>
  <c r="AB136" i="4"/>
  <c r="AB138" i="4"/>
  <c r="AB140" i="4"/>
  <c r="AB142" i="4"/>
  <c r="AB144" i="4"/>
  <c r="AB146" i="4"/>
  <c r="AB148" i="4"/>
  <c r="AB150" i="4"/>
  <c r="AB152" i="4"/>
  <c r="AB154" i="4"/>
  <c r="AB156" i="4"/>
  <c r="AB158" i="4"/>
  <c r="AB160" i="4"/>
  <c r="AB162" i="4"/>
  <c r="AB164" i="4"/>
  <c r="AB166" i="4"/>
  <c r="AB168" i="4"/>
  <c r="AB170" i="4"/>
  <c r="AB172" i="4"/>
  <c r="AB174" i="4"/>
  <c r="AB176" i="4"/>
  <c r="AB178" i="4"/>
  <c r="AB180" i="4"/>
  <c r="AB182" i="4"/>
  <c r="AB184" i="4"/>
  <c r="AB187" i="4"/>
  <c r="AB190" i="4"/>
  <c r="AB191" i="4"/>
  <c r="AB192" i="4"/>
  <c r="AB193" i="4"/>
  <c r="AB194" i="4"/>
  <c r="AB195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08" i="4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92" i="4"/>
  <c r="AB96" i="4"/>
  <c r="AB100" i="4"/>
  <c r="AB104" i="4"/>
  <c r="AB108" i="4"/>
  <c r="AB112" i="4"/>
  <c r="AB188" i="4"/>
  <c r="AB69" i="4"/>
  <c r="AB85" i="4"/>
  <c r="AB91" i="4"/>
  <c r="AB123" i="4"/>
  <c r="AB127" i="4"/>
  <c r="AB131" i="4"/>
  <c r="AB135" i="4"/>
  <c r="AB139" i="4"/>
  <c r="AB143" i="4"/>
  <c r="AB147" i="4"/>
  <c r="AB151" i="4"/>
  <c r="AB155" i="4"/>
  <c r="AB159" i="4"/>
  <c r="AB163" i="4"/>
  <c r="AB167" i="4"/>
  <c r="AB171" i="4"/>
  <c r="AB175" i="4"/>
  <c r="AB179" i="4"/>
  <c r="AB183" i="4"/>
  <c r="AB185" i="4"/>
  <c r="AB232" i="4"/>
  <c r="AB236" i="4"/>
  <c r="AB98" i="4"/>
  <c r="AB106" i="4"/>
  <c r="AB114" i="4"/>
  <c r="AB119" i="4"/>
  <c r="AB233" i="4"/>
  <c r="AB77" i="4"/>
  <c r="AB121" i="4"/>
  <c r="AB129" i="4"/>
  <c r="AB137" i="4"/>
  <c r="AB145" i="4"/>
  <c r="AB153" i="4"/>
  <c r="AB161" i="4"/>
  <c r="AB169" i="4"/>
  <c r="AB177" i="4"/>
  <c r="AB238" i="4"/>
  <c r="AB240" i="4"/>
  <c r="AB242" i="4"/>
  <c r="AB244" i="4"/>
  <c r="AB246" i="4"/>
  <c r="AB248" i="4"/>
  <c r="AB250" i="4"/>
  <c r="AB252" i="4"/>
  <c r="AB254" i="4"/>
  <c r="AB256" i="4"/>
  <c r="AB258" i="4"/>
  <c r="AB260" i="4"/>
  <c r="AB262" i="4"/>
  <c r="AB264" i="4"/>
  <c r="AB266" i="4"/>
  <c r="AB268" i="4"/>
  <c r="AB270" i="4"/>
  <c r="AB272" i="4"/>
  <c r="AB274" i="4"/>
  <c r="AB276" i="4"/>
  <c r="AB278" i="4"/>
  <c r="AB280" i="4"/>
  <c r="AB282" i="4"/>
  <c r="AB284" i="4"/>
  <c r="AB286" i="4"/>
  <c r="AB288" i="4"/>
  <c r="AB290" i="4"/>
  <c r="AB292" i="4"/>
  <c r="AB294" i="4"/>
  <c r="AB296" i="4"/>
  <c r="AB298" i="4"/>
  <c r="AB300" i="4"/>
  <c r="AB302" i="4"/>
  <c r="AB304" i="4"/>
  <c r="AB306" i="4"/>
  <c r="AB308" i="4"/>
  <c r="AB310" i="4"/>
  <c r="AB312" i="4"/>
  <c r="AB314" i="4"/>
  <c r="AB316" i="4"/>
  <c r="AB318" i="4"/>
  <c r="AB320" i="4"/>
  <c r="AB322" i="4"/>
  <c r="AB324" i="4"/>
  <c r="AB326" i="4"/>
  <c r="AB328" i="4"/>
  <c r="AB330" i="4"/>
  <c r="AB332" i="4"/>
  <c r="AB334" i="4"/>
  <c r="AB336" i="4"/>
  <c r="AB338" i="4"/>
  <c r="AB340" i="4"/>
  <c r="AB342" i="4"/>
  <c r="AB344" i="4"/>
  <c r="AB346" i="4"/>
  <c r="AB348" i="4"/>
  <c r="AB352" i="4"/>
  <c r="AB356" i="4"/>
  <c r="AB360" i="4"/>
  <c r="AB364" i="4"/>
  <c r="AB368" i="4"/>
  <c r="AB372" i="4"/>
  <c r="AB376" i="4"/>
  <c r="AB380" i="4"/>
  <c r="AB382" i="4"/>
  <c r="AB383" i="4"/>
  <c r="AB384" i="4"/>
  <c r="AB385" i="4"/>
  <c r="AB386" i="4"/>
  <c r="AB387" i="4"/>
  <c r="AB388" i="4"/>
  <c r="AB389" i="4"/>
  <c r="AB390" i="4"/>
  <c r="AB391" i="4"/>
  <c r="AB392" i="4"/>
  <c r="AB393" i="4"/>
  <c r="AB394" i="4"/>
  <c r="AB395" i="4"/>
  <c r="AB396" i="4"/>
  <c r="AB397" i="4"/>
  <c r="AB398" i="4"/>
  <c r="AB399" i="4"/>
  <c r="AB400" i="4"/>
  <c r="AB401" i="4"/>
  <c r="AB402" i="4"/>
  <c r="AB403" i="4"/>
  <c r="AB404" i="4"/>
  <c r="AB405" i="4"/>
  <c r="AB406" i="4"/>
  <c r="AB407" i="4"/>
  <c r="AB408" i="4"/>
  <c r="AB409" i="4"/>
  <c r="AB410" i="4"/>
  <c r="AB411" i="4"/>
  <c r="AB412" i="4"/>
  <c r="AB413" i="4"/>
  <c r="AB414" i="4"/>
  <c r="AB415" i="4"/>
  <c r="AB416" i="4"/>
  <c r="AB417" i="4"/>
  <c r="AB418" i="4"/>
  <c r="AB419" i="4"/>
  <c r="AB420" i="4"/>
  <c r="AB421" i="4"/>
  <c r="AB422" i="4"/>
  <c r="AB423" i="4"/>
  <c r="AB424" i="4"/>
  <c r="AB425" i="4"/>
  <c r="AB426" i="4"/>
  <c r="AB102" i="4"/>
  <c r="AB235" i="4"/>
  <c r="AB349" i="4"/>
  <c r="AB353" i="4"/>
  <c r="AB357" i="4"/>
  <c r="AB361" i="4"/>
  <c r="AB365" i="4"/>
  <c r="AB369" i="4"/>
  <c r="AB373" i="4"/>
  <c r="AB377" i="4"/>
  <c r="AB381" i="4"/>
  <c r="AB125" i="4"/>
  <c r="AB141" i="4"/>
  <c r="AB157" i="4"/>
  <c r="AB173" i="4"/>
  <c r="AB189" i="4"/>
  <c r="AB239" i="4"/>
  <c r="AB243" i="4"/>
  <c r="AB247" i="4"/>
  <c r="AB251" i="4"/>
  <c r="AB255" i="4"/>
  <c r="AB259" i="4"/>
  <c r="AB263" i="4"/>
  <c r="AB267" i="4"/>
  <c r="AB271" i="4"/>
  <c r="AB275" i="4"/>
  <c r="AB279" i="4"/>
  <c r="AB283" i="4"/>
  <c r="AB287" i="4"/>
  <c r="AB291" i="4"/>
  <c r="AB295" i="4"/>
  <c r="AB299" i="4"/>
  <c r="AB303" i="4"/>
  <c r="AB307" i="4"/>
  <c r="AB311" i="4"/>
  <c r="AB315" i="4"/>
  <c r="AB319" i="4"/>
  <c r="AB323" i="4"/>
  <c r="AB327" i="4"/>
  <c r="AB331" i="4"/>
  <c r="AB335" i="4"/>
  <c r="AB339" i="4"/>
  <c r="AB343" i="4"/>
  <c r="AB354" i="4"/>
  <c r="AB362" i="4"/>
  <c r="AB370" i="4"/>
  <c r="AB378" i="4"/>
  <c r="AB428" i="4"/>
  <c r="AB432" i="4"/>
  <c r="AB436" i="4"/>
  <c r="AB440" i="4"/>
  <c r="AB444" i="4"/>
  <c r="AB448" i="4"/>
  <c r="AB452" i="4"/>
  <c r="AB456" i="4"/>
  <c r="AB460" i="4"/>
  <c r="AB464" i="4"/>
  <c r="AB468" i="4"/>
  <c r="AB297" i="4"/>
  <c r="AB305" i="4"/>
  <c r="AB313" i="4"/>
  <c r="AB325" i="4"/>
  <c r="AB337" i="4"/>
  <c r="AB345" i="4"/>
  <c r="AB350" i="4"/>
  <c r="AB358" i="4"/>
  <c r="AB366" i="4"/>
  <c r="AB434" i="4"/>
  <c r="AB450" i="4"/>
  <c r="AB454" i="4"/>
  <c r="AB462" i="4"/>
  <c r="AB466" i="4"/>
  <c r="AB347" i="4"/>
  <c r="AB379" i="4"/>
  <c r="AB431" i="4"/>
  <c r="AB435" i="4"/>
  <c r="AB443" i="4"/>
  <c r="AB447" i="4"/>
  <c r="AB455" i="4"/>
  <c r="AB471" i="4"/>
  <c r="AB473" i="4"/>
  <c r="AB475" i="4"/>
  <c r="AB477" i="4"/>
  <c r="AB479" i="4"/>
  <c r="AB481" i="4"/>
  <c r="AB482" i="4"/>
  <c r="AB484" i="4"/>
  <c r="AB486" i="4"/>
  <c r="AB489" i="4"/>
  <c r="AB491" i="4"/>
  <c r="AB493" i="4"/>
  <c r="AB496" i="4"/>
  <c r="AB498" i="4"/>
  <c r="AB499" i="4"/>
  <c r="AB502" i="4"/>
  <c r="AB503" i="4"/>
  <c r="AB505" i="4"/>
  <c r="AB507" i="4"/>
  <c r="AB508" i="4"/>
  <c r="AB510" i="4"/>
  <c r="AB512" i="4"/>
  <c r="AB110" i="4"/>
  <c r="AB186" i="4"/>
  <c r="AB351" i="4"/>
  <c r="AB359" i="4"/>
  <c r="AB367" i="4"/>
  <c r="AB375" i="4"/>
  <c r="AB429" i="4"/>
  <c r="AB433" i="4"/>
  <c r="AB437" i="4"/>
  <c r="AB441" i="4"/>
  <c r="AB445" i="4"/>
  <c r="AB449" i="4"/>
  <c r="AB453" i="4"/>
  <c r="AB457" i="4"/>
  <c r="AB461" i="4"/>
  <c r="AB465" i="4"/>
  <c r="AB469" i="4"/>
  <c r="AB61" i="4"/>
  <c r="AB133" i="4"/>
  <c r="AB149" i="4"/>
  <c r="AB165" i="4"/>
  <c r="AB181" i="4"/>
  <c r="AB234" i="4"/>
  <c r="AB237" i="4"/>
  <c r="AB241" i="4"/>
  <c r="AB245" i="4"/>
  <c r="AB249" i="4"/>
  <c r="AB253" i="4"/>
  <c r="AB257" i="4"/>
  <c r="AB261" i="4"/>
  <c r="AB265" i="4"/>
  <c r="AB269" i="4"/>
  <c r="AB273" i="4"/>
  <c r="AB277" i="4"/>
  <c r="AB281" i="4"/>
  <c r="AB285" i="4"/>
  <c r="AB289" i="4"/>
  <c r="AB293" i="4"/>
  <c r="AB301" i="4"/>
  <c r="AB309" i="4"/>
  <c r="AB317" i="4"/>
  <c r="AB321" i="4"/>
  <c r="AB329" i="4"/>
  <c r="AB333" i="4"/>
  <c r="AB341" i="4"/>
  <c r="AB374" i="4"/>
  <c r="AB430" i="4"/>
  <c r="AB438" i="4"/>
  <c r="AB442" i="4"/>
  <c r="AB446" i="4"/>
  <c r="AB458" i="4"/>
  <c r="AB470" i="4"/>
  <c r="AB94" i="4"/>
  <c r="AB355" i="4"/>
  <c r="AB363" i="4"/>
  <c r="AB371" i="4"/>
  <c r="AB427" i="4"/>
  <c r="AB439" i="4"/>
  <c r="AB451" i="4"/>
  <c r="AB459" i="4"/>
  <c r="AB463" i="4"/>
  <c r="AB467" i="4"/>
  <c r="AB472" i="4"/>
  <c r="AB474" i="4"/>
  <c r="AB476" i="4"/>
  <c r="AB478" i="4"/>
  <c r="AB480" i="4"/>
  <c r="AB483" i="4"/>
  <c r="AB485" i="4"/>
  <c r="AB487" i="4"/>
  <c r="AB488" i="4"/>
  <c r="AB490" i="4"/>
  <c r="AB492" i="4"/>
  <c r="AB494" i="4"/>
  <c r="AB495" i="4"/>
  <c r="AB497" i="4"/>
  <c r="AB500" i="4"/>
  <c r="AB501" i="4"/>
  <c r="AB504" i="4"/>
  <c r="AB506" i="4"/>
  <c r="AB509" i="4"/>
  <c r="AB511" i="4"/>
  <c r="AB5" i="4"/>
  <c r="S3" i="3"/>
  <c r="R4" i="3"/>
  <c r="T3" i="3" a="1"/>
  <c r="AD3" i="4" l="1" a="1"/>
  <c r="AD3" i="4" s="1"/>
  <c r="AC4" i="4"/>
  <c r="AC6" i="4"/>
  <c r="AC7" i="4"/>
  <c r="AC8" i="4"/>
  <c r="AC9" i="4"/>
  <c r="AC10" i="4"/>
  <c r="AC11" i="4"/>
  <c r="AC12" i="4"/>
  <c r="AC13" i="4"/>
  <c r="AC14" i="4"/>
  <c r="AC15" i="4"/>
  <c r="AC16" i="4"/>
  <c r="AC18" i="4"/>
  <c r="AC19" i="4"/>
  <c r="AC22" i="4"/>
  <c r="AC23" i="4"/>
  <c r="AC24" i="4"/>
  <c r="AC25" i="4"/>
  <c r="AC26" i="4"/>
  <c r="AC21" i="4"/>
  <c r="AC27" i="4"/>
  <c r="AC29" i="4"/>
  <c r="AC31" i="4"/>
  <c r="AC33" i="4"/>
  <c r="AC37" i="4"/>
  <c r="AC41" i="4"/>
  <c r="AC34" i="4"/>
  <c r="AC38" i="4"/>
  <c r="AC42" i="4"/>
  <c r="AC45" i="4"/>
  <c r="AC46" i="4"/>
  <c r="AC47" i="4"/>
  <c r="AC48" i="4"/>
  <c r="AC49" i="4"/>
  <c r="AC50" i="4"/>
  <c r="AC51" i="4"/>
  <c r="AC52" i="4"/>
  <c r="AC53" i="4"/>
  <c r="AC54" i="4"/>
  <c r="AC20" i="4"/>
  <c r="AC30" i="4"/>
  <c r="AC35" i="4"/>
  <c r="AC43" i="4"/>
  <c r="AC56" i="4"/>
  <c r="AC17" i="4"/>
  <c r="AC40" i="4"/>
  <c r="AC28" i="4"/>
  <c r="AC39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36" i="4"/>
  <c r="AC55" i="4"/>
  <c r="AC58" i="4"/>
  <c r="AC60" i="4"/>
  <c r="AC62" i="4"/>
  <c r="AC64" i="4"/>
  <c r="AC66" i="4"/>
  <c r="AC68" i="4"/>
  <c r="AC70" i="4"/>
  <c r="AC72" i="4"/>
  <c r="AC74" i="4"/>
  <c r="AC76" i="4"/>
  <c r="AC78" i="4"/>
  <c r="AC80" i="4"/>
  <c r="AC82" i="4"/>
  <c r="AC84" i="4"/>
  <c r="AC86" i="4"/>
  <c r="AC88" i="4"/>
  <c r="AC90" i="4"/>
  <c r="AC44" i="4"/>
  <c r="AC59" i="4"/>
  <c r="AC63" i="4"/>
  <c r="AC67" i="4"/>
  <c r="AC71" i="4"/>
  <c r="AC75" i="4"/>
  <c r="AC79" i="4"/>
  <c r="AC83" i="4"/>
  <c r="AC87" i="4"/>
  <c r="AC32" i="4"/>
  <c r="AC186" i="4"/>
  <c r="AC57" i="4"/>
  <c r="AC65" i="4"/>
  <c r="AC73" i="4"/>
  <c r="AC81" i="4"/>
  <c r="AC89" i="4"/>
  <c r="AC120" i="4"/>
  <c r="AC122" i="4"/>
  <c r="AC124" i="4"/>
  <c r="AC126" i="4"/>
  <c r="AC128" i="4"/>
  <c r="AC130" i="4"/>
  <c r="AC132" i="4"/>
  <c r="AC134" i="4"/>
  <c r="AC136" i="4"/>
  <c r="AC138" i="4"/>
  <c r="AC140" i="4"/>
  <c r="AC142" i="4"/>
  <c r="AC144" i="4"/>
  <c r="AC146" i="4"/>
  <c r="AC148" i="4"/>
  <c r="AC150" i="4"/>
  <c r="AC152" i="4"/>
  <c r="AC154" i="4"/>
  <c r="AC156" i="4"/>
  <c r="AC158" i="4"/>
  <c r="AC160" i="4"/>
  <c r="AC162" i="4"/>
  <c r="AC164" i="4"/>
  <c r="AC166" i="4"/>
  <c r="AC168" i="4"/>
  <c r="AC170" i="4"/>
  <c r="AC172" i="4"/>
  <c r="AC174" i="4"/>
  <c r="AC176" i="4"/>
  <c r="AC178" i="4"/>
  <c r="AC180" i="4"/>
  <c r="AC182" i="4"/>
  <c r="AC184" i="4"/>
  <c r="AC187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188" i="4"/>
  <c r="AC69" i="4"/>
  <c r="AC85" i="4"/>
  <c r="AC91" i="4"/>
  <c r="AC123" i="4"/>
  <c r="AC127" i="4"/>
  <c r="AC131" i="4"/>
  <c r="AC135" i="4"/>
  <c r="AC139" i="4"/>
  <c r="AC143" i="4"/>
  <c r="AC147" i="4"/>
  <c r="AC151" i="4"/>
  <c r="AC155" i="4"/>
  <c r="AC159" i="4"/>
  <c r="AC163" i="4"/>
  <c r="AC167" i="4"/>
  <c r="AC171" i="4"/>
  <c r="AC175" i="4"/>
  <c r="AC179" i="4"/>
  <c r="AC183" i="4"/>
  <c r="AC185" i="4"/>
  <c r="AC347" i="4"/>
  <c r="AC351" i="4"/>
  <c r="AC355" i="4"/>
  <c r="AC359" i="4"/>
  <c r="AC363" i="4"/>
  <c r="AC367" i="4"/>
  <c r="AC371" i="4"/>
  <c r="AC375" i="4"/>
  <c r="AC379" i="4"/>
  <c r="AC77" i="4"/>
  <c r="AC121" i="4"/>
  <c r="AC129" i="4"/>
  <c r="AC137" i="4"/>
  <c r="AC145" i="4"/>
  <c r="AC153" i="4"/>
  <c r="AC161" i="4"/>
  <c r="AC169" i="4"/>
  <c r="AC177" i="4"/>
  <c r="AC238" i="4"/>
  <c r="AC240" i="4"/>
  <c r="AC242" i="4"/>
  <c r="AC244" i="4"/>
  <c r="AC246" i="4"/>
  <c r="AC248" i="4"/>
  <c r="AC250" i="4"/>
  <c r="AC252" i="4"/>
  <c r="AC254" i="4"/>
  <c r="AC256" i="4"/>
  <c r="AC258" i="4"/>
  <c r="AC260" i="4"/>
  <c r="AC262" i="4"/>
  <c r="AC264" i="4"/>
  <c r="AC266" i="4"/>
  <c r="AC268" i="4"/>
  <c r="AC270" i="4"/>
  <c r="AC272" i="4"/>
  <c r="AC274" i="4"/>
  <c r="AC276" i="4"/>
  <c r="AC278" i="4"/>
  <c r="AC280" i="4"/>
  <c r="AC282" i="4"/>
  <c r="AC284" i="4"/>
  <c r="AC286" i="4"/>
  <c r="AC288" i="4"/>
  <c r="AC290" i="4"/>
  <c r="AC292" i="4"/>
  <c r="AC294" i="4"/>
  <c r="AC296" i="4"/>
  <c r="AC298" i="4"/>
  <c r="AC300" i="4"/>
  <c r="AC302" i="4"/>
  <c r="AC304" i="4"/>
  <c r="AC306" i="4"/>
  <c r="AC308" i="4"/>
  <c r="AC310" i="4"/>
  <c r="AC312" i="4"/>
  <c r="AC314" i="4"/>
  <c r="AC316" i="4"/>
  <c r="AC318" i="4"/>
  <c r="AC320" i="4"/>
  <c r="AC322" i="4"/>
  <c r="AC324" i="4"/>
  <c r="AC326" i="4"/>
  <c r="AC328" i="4"/>
  <c r="AC330" i="4"/>
  <c r="AC332" i="4"/>
  <c r="AC334" i="4"/>
  <c r="AC336" i="4"/>
  <c r="AC338" i="4"/>
  <c r="AC340" i="4"/>
  <c r="AC342" i="4"/>
  <c r="AC344" i="4"/>
  <c r="AC346" i="4"/>
  <c r="AC348" i="4"/>
  <c r="AC352" i="4"/>
  <c r="AC356" i="4"/>
  <c r="AC360" i="4"/>
  <c r="AC364" i="4"/>
  <c r="AC368" i="4"/>
  <c r="AC372" i="4"/>
  <c r="AC376" i="4"/>
  <c r="AC380" i="4"/>
  <c r="AC382" i="4"/>
  <c r="AC383" i="4"/>
  <c r="AC384" i="4"/>
  <c r="AC385" i="4"/>
  <c r="AC386" i="4"/>
  <c r="AC387" i="4"/>
  <c r="AC388" i="4"/>
  <c r="AC389" i="4"/>
  <c r="AC390" i="4"/>
  <c r="AC391" i="4"/>
  <c r="AC392" i="4"/>
  <c r="AC393" i="4"/>
  <c r="AC394" i="4"/>
  <c r="AC395" i="4"/>
  <c r="AC396" i="4"/>
  <c r="AC397" i="4"/>
  <c r="AC398" i="4"/>
  <c r="AC399" i="4"/>
  <c r="AC400" i="4"/>
  <c r="AC401" i="4"/>
  <c r="AC402" i="4"/>
  <c r="AC403" i="4"/>
  <c r="AC404" i="4"/>
  <c r="AC405" i="4"/>
  <c r="AC406" i="4"/>
  <c r="AC407" i="4"/>
  <c r="AC408" i="4"/>
  <c r="AC409" i="4"/>
  <c r="AC410" i="4"/>
  <c r="AC411" i="4"/>
  <c r="AC412" i="4"/>
  <c r="AC413" i="4"/>
  <c r="AC414" i="4"/>
  <c r="AC415" i="4"/>
  <c r="AC416" i="4"/>
  <c r="AC417" i="4"/>
  <c r="AC418" i="4"/>
  <c r="AC419" i="4"/>
  <c r="AC420" i="4"/>
  <c r="AC421" i="4"/>
  <c r="AC422" i="4"/>
  <c r="AC423" i="4"/>
  <c r="AC424" i="4"/>
  <c r="AC425" i="4"/>
  <c r="AC426" i="4"/>
  <c r="AC427" i="4"/>
  <c r="AC428" i="4"/>
  <c r="AC429" i="4"/>
  <c r="AC430" i="4"/>
  <c r="AC431" i="4"/>
  <c r="AC432" i="4"/>
  <c r="AC433" i="4"/>
  <c r="AC434" i="4"/>
  <c r="AC435" i="4"/>
  <c r="AC436" i="4"/>
  <c r="AC437" i="4"/>
  <c r="AC438" i="4"/>
  <c r="AC439" i="4"/>
  <c r="AC440" i="4"/>
  <c r="AC441" i="4"/>
  <c r="AC442" i="4"/>
  <c r="AC443" i="4"/>
  <c r="AC444" i="4"/>
  <c r="AC445" i="4"/>
  <c r="AC446" i="4"/>
  <c r="AC447" i="4"/>
  <c r="AC448" i="4"/>
  <c r="AC449" i="4"/>
  <c r="AC450" i="4"/>
  <c r="AC451" i="4"/>
  <c r="AC452" i="4"/>
  <c r="AC453" i="4"/>
  <c r="AC454" i="4"/>
  <c r="AC455" i="4"/>
  <c r="AC456" i="4"/>
  <c r="AC457" i="4"/>
  <c r="AC458" i="4"/>
  <c r="AC459" i="4"/>
  <c r="AC460" i="4"/>
  <c r="AC461" i="4"/>
  <c r="AC462" i="4"/>
  <c r="AC463" i="4"/>
  <c r="AC464" i="4"/>
  <c r="AC465" i="4"/>
  <c r="AC466" i="4"/>
  <c r="AC467" i="4"/>
  <c r="AC468" i="4"/>
  <c r="AC469" i="4"/>
  <c r="AC470" i="4"/>
  <c r="AC349" i="4"/>
  <c r="AC357" i="4"/>
  <c r="AC365" i="4"/>
  <c r="AC373" i="4"/>
  <c r="AC381" i="4"/>
  <c r="AC471" i="4"/>
  <c r="AC472" i="4"/>
  <c r="AC473" i="4"/>
  <c r="AC474" i="4"/>
  <c r="AC475" i="4"/>
  <c r="AC476" i="4"/>
  <c r="AC477" i="4"/>
  <c r="AC478" i="4"/>
  <c r="AC479" i="4"/>
  <c r="AC480" i="4"/>
  <c r="AC481" i="4"/>
  <c r="AC482" i="4"/>
  <c r="AC483" i="4"/>
  <c r="AC484" i="4"/>
  <c r="AC485" i="4"/>
  <c r="AC486" i="4"/>
  <c r="AC487" i="4"/>
  <c r="AC488" i="4"/>
  <c r="AC489" i="4"/>
  <c r="AC490" i="4"/>
  <c r="AC491" i="4"/>
  <c r="AC492" i="4"/>
  <c r="AC493" i="4"/>
  <c r="AC494" i="4"/>
  <c r="AC495" i="4"/>
  <c r="AC496" i="4"/>
  <c r="AC497" i="4"/>
  <c r="AC498" i="4"/>
  <c r="AC499" i="4"/>
  <c r="AC500" i="4"/>
  <c r="AC501" i="4"/>
  <c r="AC502" i="4"/>
  <c r="AC503" i="4"/>
  <c r="AC504" i="4"/>
  <c r="AC505" i="4"/>
  <c r="AC506" i="4"/>
  <c r="AC507" i="4"/>
  <c r="AC508" i="4"/>
  <c r="AC509" i="4"/>
  <c r="AC510" i="4"/>
  <c r="AC511" i="4"/>
  <c r="AC512" i="4"/>
  <c r="AC5" i="4"/>
  <c r="AC361" i="4"/>
  <c r="AC369" i="4"/>
  <c r="AC241" i="4"/>
  <c r="AC249" i="4"/>
  <c r="AC253" i="4"/>
  <c r="AC257" i="4"/>
  <c r="AC269" i="4"/>
  <c r="AC273" i="4"/>
  <c r="AC281" i="4"/>
  <c r="AC293" i="4"/>
  <c r="AC301" i="4"/>
  <c r="AC305" i="4"/>
  <c r="AC317" i="4"/>
  <c r="AC325" i="4"/>
  <c r="AC337" i="4"/>
  <c r="AC345" i="4"/>
  <c r="AC350" i="4"/>
  <c r="AC125" i="4"/>
  <c r="AC141" i="4"/>
  <c r="AC157" i="4"/>
  <c r="AC173" i="4"/>
  <c r="AC189" i="4"/>
  <c r="AC239" i="4"/>
  <c r="AC243" i="4"/>
  <c r="AC247" i="4"/>
  <c r="AC251" i="4"/>
  <c r="AC255" i="4"/>
  <c r="AC259" i="4"/>
  <c r="AC263" i="4"/>
  <c r="AC267" i="4"/>
  <c r="AC271" i="4"/>
  <c r="AC275" i="4"/>
  <c r="AC279" i="4"/>
  <c r="AC283" i="4"/>
  <c r="AC287" i="4"/>
  <c r="AC291" i="4"/>
  <c r="AC295" i="4"/>
  <c r="AC299" i="4"/>
  <c r="AC303" i="4"/>
  <c r="AC307" i="4"/>
  <c r="AC311" i="4"/>
  <c r="AC315" i="4"/>
  <c r="AC319" i="4"/>
  <c r="AC323" i="4"/>
  <c r="AC327" i="4"/>
  <c r="AC331" i="4"/>
  <c r="AC335" i="4"/>
  <c r="AC339" i="4"/>
  <c r="AC343" i="4"/>
  <c r="AC354" i="4"/>
  <c r="AC362" i="4"/>
  <c r="AC370" i="4"/>
  <c r="AC378" i="4"/>
  <c r="AC353" i="4"/>
  <c r="AC377" i="4"/>
  <c r="AC61" i="4"/>
  <c r="AC133" i="4"/>
  <c r="AC149" i="4"/>
  <c r="AC165" i="4"/>
  <c r="AC181" i="4"/>
  <c r="AC237" i="4"/>
  <c r="AC245" i="4"/>
  <c r="AC261" i="4"/>
  <c r="AC265" i="4"/>
  <c r="AC277" i="4"/>
  <c r="AC285" i="4"/>
  <c r="AC289" i="4"/>
  <c r="AC297" i="4"/>
  <c r="AC309" i="4"/>
  <c r="AC313" i="4"/>
  <c r="AC321" i="4"/>
  <c r="AC329" i="4"/>
  <c r="AC333" i="4"/>
  <c r="AC341" i="4"/>
  <c r="AC358" i="4"/>
  <c r="AC366" i="4"/>
  <c r="AC374" i="4"/>
  <c r="T3" i="3"/>
  <c r="S4" i="3"/>
  <c r="U3" i="3" a="1"/>
  <c r="AE3" i="4" l="1" a="1"/>
  <c r="AE3" i="4" s="1"/>
  <c r="AD16" i="4"/>
  <c r="AD7" i="4"/>
  <c r="AD9" i="4"/>
  <c r="AD11" i="4"/>
  <c r="AD13" i="4"/>
  <c r="AD17" i="4"/>
  <c r="AD21" i="4"/>
  <c r="AD4" i="4"/>
  <c r="AD6" i="4"/>
  <c r="AD10" i="4"/>
  <c r="AD15" i="4"/>
  <c r="AD18" i="4"/>
  <c r="AD14" i="4"/>
  <c r="AD19" i="4"/>
  <c r="AD23" i="4"/>
  <c r="AD25" i="4"/>
  <c r="AD8" i="4"/>
  <c r="AD24" i="4"/>
  <c r="AD27" i="4"/>
  <c r="AD36" i="4"/>
  <c r="AD40" i="4"/>
  <c r="AD44" i="4"/>
  <c r="AD12" i="4"/>
  <c r="AD29" i="4"/>
  <c r="AD31" i="4"/>
  <c r="AD33" i="4"/>
  <c r="AD37" i="4"/>
  <c r="AD41" i="4"/>
  <c r="AD26" i="4"/>
  <c r="AD38" i="4"/>
  <c r="AD46" i="4"/>
  <c r="AD48" i="4"/>
  <c r="AD50" i="4"/>
  <c r="AD52" i="4"/>
  <c r="AD54" i="4"/>
  <c r="AD55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20" i="4"/>
  <c r="AD30" i="4"/>
  <c r="AD35" i="4"/>
  <c r="AD43" i="4"/>
  <c r="AD56" i="4"/>
  <c r="AD22" i="4"/>
  <c r="AD42" i="4"/>
  <c r="AD45" i="4"/>
  <c r="AD49" i="4"/>
  <c r="AD53" i="4"/>
  <c r="AD28" i="4"/>
  <c r="AD39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51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78" i="4"/>
  <c r="AD179" i="4"/>
  <c r="AD180" i="4"/>
  <c r="AD181" i="4"/>
  <c r="AD182" i="4"/>
  <c r="AD183" i="4"/>
  <c r="AD184" i="4"/>
  <c r="AD185" i="4"/>
  <c r="AD186" i="4"/>
  <c r="AD187" i="4"/>
  <c r="AD188" i="4"/>
  <c r="AD189" i="4"/>
  <c r="AD116" i="4"/>
  <c r="AD47" i="4"/>
  <c r="AD32" i="4"/>
  <c r="AD118" i="4"/>
  <c r="AD34" i="4"/>
  <c r="AD190" i="4"/>
  <c r="AD192" i="4"/>
  <c r="AD194" i="4"/>
  <c r="AD196" i="4"/>
  <c r="AD198" i="4"/>
  <c r="AD200" i="4"/>
  <c r="AD202" i="4"/>
  <c r="AD204" i="4"/>
  <c r="AD206" i="4"/>
  <c r="AD208" i="4"/>
  <c r="AD210" i="4"/>
  <c r="AD212" i="4"/>
  <c r="AD214" i="4"/>
  <c r="AD216" i="4"/>
  <c r="AD218" i="4"/>
  <c r="AD220" i="4"/>
  <c r="AD222" i="4"/>
  <c r="AD224" i="4"/>
  <c r="AD226" i="4"/>
  <c r="AD228" i="4"/>
  <c r="AD230" i="4"/>
  <c r="AD235" i="4"/>
  <c r="AD237" i="4"/>
  <c r="AD238" i="4"/>
  <c r="AD239" i="4"/>
  <c r="AD240" i="4"/>
  <c r="AD241" i="4"/>
  <c r="AD242" i="4"/>
  <c r="AD243" i="4"/>
  <c r="AD244" i="4"/>
  <c r="AD245" i="4"/>
  <c r="AD246" i="4"/>
  <c r="AD247" i="4"/>
  <c r="AD248" i="4"/>
  <c r="AD249" i="4"/>
  <c r="AD250" i="4"/>
  <c r="AD251" i="4"/>
  <c r="AD252" i="4"/>
  <c r="AD253" i="4"/>
  <c r="AD254" i="4"/>
  <c r="AD255" i="4"/>
  <c r="AD256" i="4"/>
  <c r="AD257" i="4"/>
  <c r="AD258" i="4"/>
  <c r="AD259" i="4"/>
  <c r="AD260" i="4"/>
  <c r="AD261" i="4"/>
  <c r="AD262" i="4"/>
  <c r="AD263" i="4"/>
  <c r="AD264" i="4"/>
  <c r="AD265" i="4"/>
  <c r="AD266" i="4"/>
  <c r="AD267" i="4"/>
  <c r="AD268" i="4"/>
  <c r="AD269" i="4"/>
  <c r="AD270" i="4"/>
  <c r="AD271" i="4"/>
  <c r="AD272" i="4"/>
  <c r="AD273" i="4"/>
  <c r="AD274" i="4"/>
  <c r="AD275" i="4"/>
  <c r="AD276" i="4"/>
  <c r="AD277" i="4"/>
  <c r="AD278" i="4"/>
  <c r="AD279" i="4"/>
  <c r="AD280" i="4"/>
  <c r="AD281" i="4"/>
  <c r="AD282" i="4"/>
  <c r="AD283" i="4"/>
  <c r="AD284" i="4"/>
  <c r="AD285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7" i="4"/>
  <c r="AD308" i="4"/>
  <c r="AD309" i="4"/>
  <c r="AD310" i="4"/>
  <c r="AD311" i="4"/>
  <c r="AD312" i="4"/>
  <c r="AD313" i="4"/>
  <c r="AD314" i="4"/>
  <c r="AD315" i="4"/>
  <c r="AD316" i="4"/>
  <c r="AD317" i="4"/>
  <c r="AD318" i="4"/>
  <c r="AD319" i="4"/>
  <c r="AD320" i="4"/>
  <c r="AD321" i="4"/>
  <c r="AD322" i="4"/>
  <c r="AD323" i="4"/>
  <c r="AD324" i="4"/>
  <c r="AD325" i="4"/>
  <c r="AD326" i="4"/>
  <c r="AD327" i="4"/>
  <c r="AD328" i="4"/>
  <c r="AD329" i="4"/>
  <c r="AD330" i="4"/>
  <c r="AD331" i="4"/>
  <c r="AD332" i="4"/>
  <c r="AD333" i="4"/>
  <c r="AD334" i="4"/>
  <c r="AD335" i="4"/>
  <c r="AD336" i="4"/>
  <c r="AD337" i="4"/>
  <c r="AD338" i="4"/>
  <c r="AD339" i="4"/>
  <c r="AD340" i="4"/>
  <c r="AD341" i="4"/>
  <c r="AD342" i="4"/>
  <c r="AD343" i="4"/>
  <c r="AD344" i="4"/>
  <c r="AD345" i="4"/>
  <c r="AD346" i="4"/>
  <c r="AD347" i="4"/>
  <c r="AD348" i="4"/>
  <c r="AD349" i="4"/>
  <c r="AD350" i="4"/>
  <c r="AD351" i="4"/>
  <c r="AD352" i="4"/>
  <c r="AD353" i="4"/>
  <c r="AD354" i="4"/>
  <c r="AD355" i="4"/>
  <c r="AD356" i="4"/>
  <c r="AD357" i="4"/>
  <c r="AD358" i="4"/>
  <c r="AD359" i="4"/>
  <c r="AD360" i="4"/>
  <c r="AD361" i="4"/>
  <c r="AD362" i="4"/>
  <c r="AD363" i="4"/>
  <c r="AD364" i="4"/>
  <c r="AD365" i="4"/>
  <c r="AD366" i="4"/>
  <c r="AD367" i="4"/>
  <c r="AD368" i="4"/>
  <c r="AD369" i="4"/>
  <c r="AD370" i="4"/>
  <c r="AD371" i="4"/>
  <c r="AD372" i="4"/>
  <c r="AD373" i="4"/>
  <c r="AD374" i="4"/>
  <c r="AD375" i="4"/>
  <c r="AD376" i="4"/>
  <c r="AD377" i="4"/>
  <c r="AD378" i="4"/>
  <c r="AD379" i="4"/>
  <c r="AD380" i="4"/>
  <c r="AD381" i="4"/>
  <c r="AD232" i="4"/>
  <c r="AD236" i="4"/>
  <c r="AD117" i="4"/>
  <c r="AD191" i="4"/>
  <c r="AD195" i="4"/>
  <c r="AD199" i="4"/>
  <c r="AD203" i="4"/>
  <c r="AD207" i="4"/>
  <c r="AD211" i="4"/>
  <c r="AD215" i="4"/>
  <c r="AD219" i="4"/>
  <c r="AD223" i="4"/>
  <c r="AD227" i="4"/>
  <c r="AD231" i="4"/>
  <c r="AD233" i="4"/>
  <c r="AD197" i="4"/>
  <c r="AD205" i="4"/>
  <c r="AD213" i="4"/>
  <c r="AD221" i="4"/>
  <c r="AD229" i="4"/>
  <c r="AD382" i="4"/>
  <c r="AD384" i="4"/>
  <c r="AD386" i="4"/>
  <c r="AD388" i="4"/>
  <c r="AD390" i="4"/>
  <c r="AD392" i="4"/>
  <c r="AD394" i="4"/>
  <c r="AD396" i="4"/>
  <c r="AD398" i="4"/>
  <c r="AD400" i="4"/>
  <c r="AD402" i="4"/>
  <c r="AD404" i="4"/>
  <c r="AD406" i="4"/>
  <c r="AD408" i="4"/>
  <c r="AD410" i="4"/>
  <c r="AD412" i="4"/>
  <c r="AD414" i="4"/>
  <c r="AD416" i="4"/>
  <c r="AD418" i="4"/>
  <c r="AD420" i="4"/>
  <c r="AD422" i="4"/>
  <c r="AD424" i="4"/>
  <c r="AD426" i="4"/>
  <c r="AD427" i="4"/>
  <c r="AD431" i="4"/>
  <c r="AD435" i="4"/>
  <c r="AD439" i="4"/>
  <c r="AD443" i="4"/>
  <c r="AD447" i="4"/>
  <c r="AD451" i="4"/>
  <c r="AD455" i="4"/>
  <c r="AD459" i="4"/>
  <c r="AD463" i="4"/>
  <c r="AD467" i="4"/>
  <c r="AD383" i="4"/>
  <c r="AD387" i="4"/>
  <c r="AD391" i="4"/>
  <c r="AD397" i="4"/>
  <c r="AD401" i="4"/>
  <c r="AD405" i="4"/>
  <c r="AD407" i="4"/>
  <c r="AD411" i="4"/>
  <c r="AD415" i="4"/>
  <c r="AD419" i="4"/>
  <c r="AD425" i="4"/>
  <c r="AD429" i="4"/>
  <c r="AD437" i="4"/>
  <c r="AD441" i="4"/>
  <c r="AD445" i="4"/>
  <c r="AD457" i="4"/>
  <c r="AD465" i="4"/>
  <c r="AD469" i="4"/>
  <c r="AD438" i="4"/>
  <c r="AD450" i="4"/>
  <c r="AD458" i="4"/>
  <c r="AD466" i="4"/>
  <c r="AD470" i="4"/>
  <c r="AD428" i="4"/>
  <c r="AD432" i="4"/>
  <c r="AD436" i="4"/>
  <c r="AD440" i="4"/>
  <c r="AD444" i="4"/>
  <c r="AD448" i="4"/>
  <c r="AD452" i="4"/>
  <c r="AD456" i="4"/>
  <c r="AD460" i="4"/>
  <c r="AD464" i="4"/>
  <c r="AD468" i="4"/>
  <c r="AD471" i="4"/>
  <c r="AD472" i="4"/>
  <c r="AD473" i="4"/>
  <c r="AD474" i="4"/>
  <c r="AD475" i="4"/>
  <c r="AD476" i="4"/>
  <c r="AD477" i="4"/>
  <c r="AD478" i="4"/>
  <c r="AD479" i="4"/>
  <c r="AD480" i="4"/>
  <c r="AD481" i="4"/>
  <c r="AD482" i="4"/>
  <c r="AD483" i="4"/>
  <c r="AD484" i="4"/>
  <c r="AD485" i="4"/>
  <c r="AD486" i="4"/>
  <c r="AD487" i="4"/>
  <c r="AD488" i="4"/>
  <c r="AD489" i="4"/>
  <c r="AD490" i="4"/>
  <c r="AD491" i="4"/>
  <c r="AD492" i="4"/>
  <c r="AD493" i="4"/>
  <c r="AD494" i="4"/>
  <c r="AD495" i="4"/>
  <c r="AD496" i="4"/>
  <c r="AD497" i="4"/>
  <c r="AD498" i="4"/>
  <c r="AD499" i="4"/>
  <c r="AD500" i="4"/>
  <c r="AD501" i="4"/>
  <c r="AD502" i="4"/>
  <c r="AD503" i="4"/>
  <c r="AD504" i="4"/>
  <c r="AD505" i="4"/>
  <c r="AD506" i="4"/>
  <c r="AD507" i="4"/>
  <c r="AD508" i="4"/>
  <c r="AD509" i="4"/>
  <c r="AD510" i="4"/>
  <c r="AD511" i="4"/>
  <c r="AD512" i="4"/>
  <c r="AD5" i="4"/>
  <c r="AD193" i="4"/>
  <c r="AD201" i="4"/>
  <c r="AD209" i="4"/>
  <c r="AD217" i="4"/>
  <c r="AD225" i="4"/>
  <c r="AD385" i="4"/>
  <c r="AD389" i="4"/>
  <c r="AD393" i="4"/>
  <c r="AD395" i="4"/>
  <c r="AD399" i="4"/>
  <c r="AD403" i="4"/>
  <c r="AD409" i="4"/>
  <c r="AD413" i="4"/>
  <c r="AD417" i="4"/>
  <c r="AD421" i="4"/>
  <c r="AD423" i="4"/>
  <c r="AD433" i="4"/>
  <c r="AD449" i="4"/>
  <c r="AD453" i="4"/>
  <c r="AD461" i="4"/>
  <c r="AD234" i="4"/>
  <c r="AD430" i="4"/>
  <c r="AD434" i="4"/>
  <c r="AD442" i="4"/>
  <c r="AD446" i="4"/>
  <c r="AD454" i="4"/>
  <c r="AD462" i="4"/>
  <c r="U3" i="3"/>
  <c r="T4" i="3"/>
  <c r="V3" i="3" a="1"/>
  <c r="AF3" i="4" l="1" a="1"/>
  <c r="AF3" i="4" s="1"/>
  <c r="AG3" i="4" s="1" a="1"/>
  <c r="AE4" i="4"/>
  <c r="AE6" i="4"/>
  <c r="AE7" i="4"/>
  <c r="AE8" i="4"/>
  <c r="AE9" i="4"/>
  <c r="AE10" i="4"/>
  <c r="AE11" i="4"/>
  <c r="AE12" i="4"/>
  <c r="AE15" i="4"/>
  <c r="AE17" i="4"/>
  <c r="AE18" i="4"/>
  <c r="AE19" i="4"/>
  <c r="AE20" i="4"/>
  <c r="AE21" i="4"/>
  <c r="AE16" i="4"/>
  <c r="AE13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14" i="4"/>
  <c r="AE23" i="4"/>
  <c r="AE25" i="4"/>
  <c r="AE24" i="4"/>
  <c r="AE27" i="4"/>
  <c r="AE26" i="4"/>
  <c r="AE46" i="4"/>
  <c r="AE48" i="4"/>
  <c r="AE50" i="4"/>
  <c r="AE52" i="4"/>
  <c r="AE54" i="4"/>
  <c r="AE55" i="4"/>
  <c r="AE57" i="4"/>
  <c r="AE58" i="4"/>
  <c r="AE59" i="4"/>
  <c r="AE60" i="4"/>
  <c r="AE61" i="4"/>
  <c r="AE62" i="4"/>
  <c r="AE63" i="4"/>
  <c r="AE64" i="4"/>
  <c r="AE65" i="4"/>
  <c r="AE66" i="4"/>
  <c r="AE67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88" i="4"/>
  <c r="AE89" i="4"/>
  <c r="AE56" i="4"/>
  <c r="AE91" i="4"/>
  <c r="AE22" i="4"/>
  <c r="AE45" i="4"/>
  <c r="AE49" i="4"/>
  <c r="AE53" i="4"/>
  <c r="AE92" i="4"/>
  <c r="AE94" i="4"/>
  <c r="AE96" i="4"/>
  <c r="AE98" i="4"/>
  <c r="AE100" i="4"/>
  <c r="AE102" i="4"/>
  <c r="AE104" i="4"/>
  <c r="AE106" i="4"/>
  <c r="AE108" i="4"/>
  <c r="AE110" i="4"/>
  <c r="AE112" i="4"/>
  <c r="AE114" i="4"/>
  <c r="AE118" i="4"/>
  <c r="AE51" i="4"/>
  <c r="AE90" i="4"/>
  <c r="AE119" i="4"/>
  <c r="AE120" i="4"/>
  <c r="AE121" i="4"/>
  <c r="AE122" i="4"/>
  <c r="AE123" i="4"/>
  <c r="AE124" i="4"/>
  <c r="AE125" i="4"/>
  <c r="AE126" i="4"/>
  <c r="AE127" i="4"/>
  <c r="AE128" i="4"/>
  <c r="AE129" i="4"/>
  <c r="AE130" i="4"/>
  <c r="AE131" i="4"/>
  <c r="AE132" i="4"/>
  <c r="AE133" i="4"/>
  <c r="AE134" i="4"/>
  <c r="AE135" i="4"/>
  <c r="AE136" i="4"/>
  <c r="AE137" i="4"/>
  <c r="AE138" i="4"/>
  <c r="AE139" i="4"/>
  <c r="AE140" i="4"/>
  <c r="AE141" i="4"/>
  <c r="AE142" i="4"/>
  <c r="AE143" i="4"/>
  <c r="AE144" i="4"/>
  <c r="AE145" i="4"/>
  <c r="AE146" i="4"/>
  <c r="AE147" i="4"/>
  <c r="AE148" i="4"/>
  <c r="AE149" i="4"/>
  <c r="AE150" i="4"/>
  <c r="AE151" i="4"/>
  <c r="AE152" i="4"/>
  <c r="AE153" i="4"/>
  <c r="AE154" i="4"/>
  <c r="AE155" i="4"/>
  <c r="AE156" i="4"/>
  <c r="AE157" i="4"/>
  <c r="AE158" i="4"/>
  <c r="AE159" i="4"/>
  <c r="AE160" i="4"/>
  <c r="AE161" i="4"/>
  <c r="AE162" i="4"/>
  <c r="AE163" i="4"/>
  <c r="AE164" i="4"/>
  <c r="AE165" i="4"/>
  <c r="AE166" i="4"/>
  <c r="AE167" i="4"/>
  <c r="AE168" i="4"/>
  <c r="AE169" i="4"/>
  <c r="AE170" i="4"/>
  <c r="AE171" i="4"/>
  <c r="AE172" i="4"/>
  <c r="AE173" i="4"/>
  <c r="AE174" i="4"/>
  <c r="AE175" i="4"/>
  <c r="AE176" i="4"/>
  <c r="AE177" i="4"/>
  <c r="AE178" i="4"/>
  <c r="AE179" i="4"/>
  <c r="AE180" i="4"/>
  <c r="AE181" i="4"/>
  <c r="AE182" i="4"/>
  <c r="AE183" i="4"/>
  <c r="AE184" i="4"/>
  <c r="AE93" i="4"/>
  <c r="AE97" i="4"/>
  <c r="AE101" i="4"/>
  <c r="AE105" i="4"/>
  <c r="AE109" i="4"/>
  <c r="AE113" i="4"/>
  <c r="AE116" i="4"/>
  <c r="AE185" i="4"/>
  <c r="AE189" i="4"/>
  <c r="AE47" i="4"/>
  <c r="AE186" i="4"/>
  <c r="AE99" i="4"/>
  <c r="AE107" i="4"/>
  <c r="AE115" i="4"/>
  <c r="AE234" i="4"/>
  <c r="AE188" i="4"/>
  <c r="AE190" i="4"/>
  <c r="AE192" i="4"/>
  <c r="AE194" i="4"/>
  <c r="AE196" i="4"/>
  <c r="AE198" i="4"/>
  <c r="AE200" i="4"/>
  <c r="AE202" i="4"/>
  <c r="AE204" i="4"/>
  <c r="AE206" i="4"/>
  <c r="AE208" i="4"/>
  <c r="AE210" i="4"/>
  <c r="AE212" i="4"/>
  <c r="AE214" i="4"/>
  <c r="AE216" i="4"/>
  <c r="AE218" i="4"/>
  <c r="AE220" i="4"/>
  <c r="AE222" i="4"/>
  <c r="AE224" i="4"/>
  <c r="AE226" i="4"/>
  <c r="AE228" i="4"/>
  <c r="AE230" i="4"/>
  <c r="AE235" i="4"/>
  <c r="AE237" i="4"/>
  <c r="AE238" i="4"/>
  <c r="AE239" i="4"/>
  <c r="AE240" i="4"/>
  <c r="AE241" i="4"/>
  <c r="AE242" i="4"/>
  <c r="AE243" i="4"/>
  <c r="AE244" i="4"/>
  <c r="AE245" i="4"/>
  <c r="AE246" i="4"/>
  <c r="AE247" i="4"/>
  <c r="AE248" i="4"/>
  <c r="AE249" i="4"/>
  <c r="AE250" i="4"/>
  <c r="AE251" i="4"/>
  <c r="AE252" i="4"/>
  <c r="AE253" i="4"/>
  <c r="AE254" i="4"/>
  <c r="AE255" i="4"/>
  <c r="AE256" i="4"/>
  <c r="AE257" i="4"/>
  <c r="AE258" i="4"/>
  <c r="AE259" i="4"/>
  <c r="AE260" i="4"/>
  <c r="AE261" i="4"/>
  <c r="AE262" i="4"/>
  <c r="AE263" i="4"/>
  <c r="AE264" i="4"/>
  <c r="AE265" i="4"/>
  <c r="AE266" i="4"/>
  <c r="AE267" i="4"/>
  <c r="AE268" i="4"/>
  <c r="AE269" i="4"/>
  <c r="AE270" i="4"/>
  <c r="AE271" i="4"/>
  <c r="AE272" i="4"/>
  <c r="AE273" i="4"/>
  <c r="AE274" i="4"/>
  <c r="AE275" i="4"/>
  <c r="AE276" i="4"/>
  <c r="AE277" i="4"/>
  <c r="AE278" i="4"/>
  <c r="AE279" i="4"/>
  <c r="AE280" i="4"/>
  <c r="AE281" i="4"/>
  <c r="AE282" i="4"/>
  <c r="AE283" i="4"/>
  <c r="AE284" i="4"/>
  <c r="AE285" i="4"/>
  <c r="AE286" i="4"/>
  <c r="AE287" i="4"/>
  <c r="AE288" i="4"/>
  <c r="AE289" i="4"/>
  <c r="AE290" i="4"/>
  <c r="AE291" i="4"/>
  <c r="AE292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E306" i="4"/>
  <c r="AE307" i="4"/>
  <c r="AE308" i="4"/>
  <c r="AE309" i="4"/>
  <c r="AE310" i="4"/>
  <c r="AE311" i="4"/>
  <c r="AE312" i="4"/>
  <c r="AE313" i="4"/>
  <c r="AE314" i="4"/>
  <c r="AE315" i="4"/>
  <c r="AE316" i="4"/>
  <c r="AE317" i="4"/>
  <c r="AE318" i="4"/>
  <c r="AE319" i="4"/>
  <c r="AE320" i="4"/>
  <c r="AE321" i="4"/>
  <c r="AE322" i="4"/>
  <c r="AE323" i="4"/>
  <c r="AE324" i="4"/>
  <c r="AE325" i="4"/>
  <c r="AE326" i="4"/>
  <c r="AE327" i="4"/>
  <c r="AE328" i="4"/>
  <c r="AE329" i="4"/>
  <c r="AE330" i="4"/>
  <c r="AE331" i="4"/>
  <c r="AE332" i="4"/>
  <c r="AE333" i="4"/>
  <c r="AE334" i="4"/>
  <c r="AE335" i="4"/>
  <c r="AE336" i="4"/>
  <c r="AE337" i="4"/>
  <c r="AE338" i="4"/>
  <c r="AE339" i="4"/>
  <c r="AE340" i="4"/>
  <c r="AE341" i="4"/>
  <c r="AE342" i="4"/>
  <c r="AE343" i="4"/>
  <c r="AE344" i="4"/>
  <c r="AE345" i="4"/>
  <c r="AE346" i="4"/>
  <c r="AE95" i="4"/>
  <c r="AE111" i="4"/>
  <c r="AE187" i="4"/>
  <c r="AE236" i="4"/>
  <c r="AE350" i="4"/>
  <c r="AE354" i="4"/>
  <c r="AE358" i="4"/>
  <c r="AE362" i="4"/>
  <c r="AE366" i="4"/>
  <c r="AE370" i="4"/>
  <c r="AE374" i="4"/>
  <c r="AE378" i="4"/>
  <c r="AE117" i="4"/>
  <c r="AE191" i="4"/>
  <c r="AE195" i="4"/>
  <c r="AE199" i="4"/>
  <c r="AE203" i="4"/>
  <c r="AE207" i="4"/>
  <c r="AE211" i="4"/>
  <c r="AE215" i="4"/>
  <c r="AE219" i="4"/>
  <c r="AE223" i="4"/>
  <c r="AE227" i="4"/>
  <c r="AE231" i="4"/>
  <c r="AE233" i="4"/>
  <c r="AE347" i="4"/>
  <c r="AE351" i="4"/>
  <c r="AE355" i="4"/>
  <c r="AE359" i="4"/>
  <c r="AE363" i="4"/>
  <c r="AE367" i="4"/>
  <c r="AE371" i="4"/>
  <c r="AE375" i="4"/>
  <c r="AE379" i="4"/>
  <c r="AE232" i="4"/>
  <c r="AE352" i="4"/>
  <c r="AE360" i="4"/>
  <c r="AE368" i="4"/>
  <c r="AE376" i="4"/>
  <c r="AE430" i="4"/>
  <c r="AE434" i="4"/>
  <c r="AE438" i="4"/>
  <c r="AE442" i="4"/>
  <c r="AE446" i="4"/>
  <c r="AE450" i="4"/>
  <c r="AE454" i="4"/>
  <c r="AE458" i="4"/>
  <c r="AE462" i="4"/>
  <c r="AE466" i="4"/>
  <c r="AE470" i="4"/>
  <c r="AE364" i="4"/>
  <c r="AE372" i="4"/>
  <c r="AE432" i="4"/>
  <c r="AE444" i="4"/>
  <c r="AE448" i="4"/>
  <c r="AE460" i="4"/>
  <c r="AE471" i="4"/>
  <c r="AE474" i="4"/>
  <c r="AE476" i="4"/>
  <c r="AE478" i="4"/>
  <c r="AE481" i="4"/>
  <c r="AE483" i="4"/>
  <c r="AE485" i="4"/>
  <c r="AE487" i="4"/>
  <c r="AE489" i="4"/>
  <c r="AE490" i="4"/>
  <c r="AE492" i="4"/>
  <c r="AE493" i="4"/>
  <c r="AE494" i="4"/>
  <c r="AE496" i="4"/>
  <c r="AE498" i="4"/>
  <c r="AE500" i="4"/>
  <c r="AE501" i="4"/>
  <c r="AE503" i="4"/>
  <c r="AE505" i="4"/>
  <c r="AE507" i="4"/>
  <c r="AE510" i="4"/>
  <c r="AE512" i="4"/>
  <c r="AE353" i="4"/>
  <c r="AE369" i="4"/>
  <c r="AE383" i="4"/>
  <c r="AE385" i="4"/>
  <c r="AE387" i="4"/>
  <c r="AE391" i="4"/>
  <c r="AE393" i="4"/>
  <c r="AE397" i="4"/>
  <c r="AE401" i="4"/>
  <c r="AE407" i="4"/>
  <c r="AE411" i="4"/>
  <c r="AE415" i="4"/>
  <c r="AE419" i="4"/>
  <c r="AE425" i="4"/>
  <c r="AE429" i="4"/>
  <c r="AE433" i="4"/>
  <c r="AE441" i="4"/>
  <c r="AE445" i="4"/>
  <c r="AE453" i="4"/>
  <c r="AE461" i="4"/>
  <c r="AE197" i="4"/>
  <c r="AE205" i="4"/>
  <c r="AE213" i="4"/>
  <c r="AE221" i="4"/>
  <c r="AE229" i="4"/>
  <c r="AE349" i="4"/>
  <c r="AE357" i="4"/>
  <c r="AE365" i="4"/>
  <c r="AE373" i="4"/>
  <c r="AE381" i="4"/>
  <c r="AE382" i="4"/>
  <c r="AE384" i="4"/>
  <c r="AE386" i="4"/>
  <c r="AE388" i="4"/>
  <c r="AE390" i="4"/>
  <c r="AE392" i="4"/>
  <c r="AE394" i="4"/>
  <c r="AE396" i="4"/>
  <c r="AE398" i="4"/>
  <c r="AE400" i="4"/>
  <c r="AE402" i="4"/>
  <c r="AE404" i="4"/>
  <c r="AE406" i="4"/>
  <c r="AE408" i="4"/>
  <c r="AE410" i="4"/>
  <c r="AE412" i="4"/>
  <c r="AE414" i="4"/>
  <c r="AE416" i="4"/>
  <c r="AE418" i="4"/>
  <c r="AE420" i="4"/>
  <c r="AE422" i="4"/>
  <c r="AE424" i="4"/>
  <c r="AE426" i="4"/>
  <c r="AE427" i="4"/>
  <c r="AE431" i="4"/>
  <c r="AE435" i="4"/>
  <c r="AE439" i="4"/>
  <c r="AE443" i="4"/>
  <c r="AE447" i="4"/>
  <c r="AE451" i="4"/>
  <c r="AE455" i="4"/>
  <c r="AE459" i="4"/>
  <c r="AE463" i="4"/>
  <c r="AE467" i="4"/>
  <c r="AE103" i="4"/>
  <c r="AE348" i="4"/>
  <c r="AE356" i="4"/>
  <c r="AE380" i="4"/>
  <c r="AE428" i="4"/>
  <c r="AE436" i="4"/>
  <c r="AE440" i="4"/>
  <c r="AE452" i="4"/>
  <c r="AE456" i="4"/>
  <c r="AE464" i="4"/>
  <c r="AE468" i="4"/>
  <c r="AE472" i="4"/>
  <c r="AE473" i="4"/>
  <c r="AE475" i="4"/>
  <c r="AE477" i="4"/>
  <c r="AE479" i="4"/>
  <c r="AE480" i="4"/>
  <c r="AE482" i="4"/>
  <c r="AE484" i="4"/>
  <c r="AE486" i="4"/>
  <c r="AE488" i="4"/>
  <c r="AE491" i="4"/>
  <c r="AE495" i="4"/>
  <c r="AE497" i="4"/>
  <c r="AE499" i="4"/>
  <c r="AE502" i="4"/>
  <c r="AE504" i="4"/>
  <c r="AE506" i="4"/>
  <c r="AE508" i="4"/>
  <c r="AE509" i="4"/>
  <c r="AE511" i="4"/>
  <c r="AE5" i="4"/>
  <c r="AE193" i="4"/>
  <c r="AE201" i="4"/>
  <c r="AE209" i="4"/>
  <c r="AE217" i="4"/>
  <c r="AE225" i="4"/>
  <c r="AE361" i="4"/>
  <c r="AE377" i="4"/>
  <c r="AE389" i="4"/>
  <c r="AE395" i="4"/>
  <c r="AE399" i="4"/>
  <c r="AE403" i="4"/>
  <c r="AE405" i="4"/>
  <c r="AE409" i="4"/>
  <c r="AE413" i="4"/>
  <c r="AE417" i="4"/>
  <c r="AE421" i="4"/>
  <c r="AE423" i="4"/>
  <c r="AE437" i="4"/>
  <c r="AE449" i="4"/>
  <c r="AE457" i="4"/>
  <c r="AE465" i="4"/>
  <c r="AE469" i="4"/>
  <c r="V3" i="3"/>
  <c r="U4" i="3"/>
  <c r="W3" i="3" a="1"/>
  <c r="AF4" i="4" l="1"/>
  <c r="AF6" i="4"/>
  <c r="AF8" i="4"/>
  <c r="AF10" i="4"/>
  <c r="AF12" i="4"/>
  <c r="AF14" i="4"/>
  <c r="AF15" i="4"/>
  <c r="AF7" i="4"/>
  <c r="AF11" i="4"/>
  <c r="AF16" i="4"/>
  <c r="AF20" i="4"/>
  <c r="AF22" i="4"/>
  <c r="AF23" i="4"/>
  <c r="AF24" i="4"/>
  <c r="AF25" i="4"/>
  <c r="AF26" i="4"/>
  <c r="AF27" i="4"/>
  <c r="AF13" i="4"/>
  <c r="AF17" i="4"/>
  <c r="AF21" i="4"/>
  <c r="AF9" i="4"/>
  <c r="AF19" i="4"/>
  <c r="AF28" i="4"/>
  <c r="AF29" i="4"/>
  <c r="AF30" i="4"/>
  <c r="AF31" i="4"/>
  <c r="AF32" i="4"/>
  <c r="AF33" i="4"/>
  <c r="AF18" i="4"/>
  <c r="AF35" i="4"/>
  <c r="AF39" i="4"/>
  <c r="AF43" i="4"/>
  <c r="AF45" i="4"/>
  <c r="AF46" i="4"/>
  <c r="AF47" i="4"/>
  <c r="AF48" i="4"/>
  <c r="AF49" i="4"/>
  <c r="AF50" i="4"/>
  <c r="AF51" i="4"/>
  <c r="AF52" i="4"/>
  <c r="AF53" i="4"/>
  <c r="AF54" i="4"/>
  <c r="AF55" i="4"/>
  <c r="AF56" i="4"/>
  <c r="AF36" i="4"/>
  <c r="AF40" i="4"/>
  <c r="AF44" i="4"/>
  <c r="AF41" i="4"/>
  <c r="AF38" i="4"/>
  <c r="AF57" i="4"/>
  <c r="AF59" i="4"/>
  <c r="AF61" i="4"/>
  <c r="AF63" i="4"/>
  <c r="AF65" i="4"/>
  <c r="AF67" i="4"/>
  <c r="AF69" i="4"/>
  <c r="AF71" i="4"/>
  <c r="AF73" i="4"/>
  <c r="AF75" i="4"/>
  <c r="AF77" i="4"/>
  <c r="AF79" i="4"/>
  <c r="AF81" i="4"/>
  <c r="AF83" i="4"/>
  <c r="AF85" i="4"/>
  <c r="AF87" i="4"/>
  <c r="AF89" i="4"/>
  <c r="AF90" i="4"/>
  <c r="AF42" i="4"/>
  <c r="AF91" i="4"/>
  <c r="AF60" i="4"/>
  <c r="AF64" i="4"/>
  <c r="AF68" i="4"/>
  <c r="AF72" i="4"/>
  <c r="AF76" i="4"/>
  <c r="AF80" i="4"/>
  <c r="AF84" i="4"/>
  <c r="AF88" i="4"/>
  <c r="AF117" i="4"/>
  <c r="AF92" i="4"/>
  <c r="AF94" i="4"/>
  <c r="AF96" i="4"/>
  <c r="AF98" i="4"/>
  <c r="AF100" i="4"/>
  <c r="AF102" i="4"/>
  <c r="AF104" i="4"/>
  <c r="AF106" i="4"/>
  <c r="AF108" i="4"/>
  <c r="AF110" i="4"/>
  <c r="AF112" i="4"/>
  <c r="AF114" i="4"/>
  <c r="AF118" i="4"/>
  <c r="AF58" i="4"/>
  <c r="AF66" i="4"/>
  <c r="AF74" i="4"/>
  <c r="AF82" i="4"/>
  <c r="AF119" i="4"/>
  <c r="AF121" i="4"/>
  <c r="AF123" i="4"/>
  <c r="AF125" i="4"/>
  <c r="AF127" i="4"/>
  <c r="AF129" i="4"/>
  <c r="AF131" i="4"/>
  <c r="AF133" i="4"/>
  <c r="AF135" i="4"/>
  <c r="AF137" i="4"/>
  <c r="AF139" i="4"/>
  <c r="AF141" i="4"/>
  <c r="AF143" i="4"/>
  <c r="AF145" i="4"/>
  <c r="AF147" i="4"/>
  <c r="AF149" i="4"/>
  <c r="AF151" i="4"/>
  <c r="AF153" i="4"/>
  <c r="AF155" i="4"/>
  <c r="AF157" i="4"/>
  <c r="AF159" i="4"/>
  <c r="AF161" i="4"/>
  <c r="AF163" i="4"/>
  <c r="AF165" i="4"/>
  <c r="AF167" i="4"/>
  <c r="AF169" i="4"/>
  <c r="AF171" i="4"/>
  <c r="AF173" i="4"/>
  <c r="AF175" i="4"/>
  <c r="AF177" i="4"/>
  <c r="AF179" i="4"/>
  <c r="AF181" i="4"/>
  <c r="AF183" i="4"/>
  <c r="AF188" i="4"/>
  <c r="AF190" i="4"/>
  <c r="AF191" i="4"/>
  <c r="AF192" i="4"/>
  <c r="AF193" i="4"/>
  <c r="AF194" i="4"/>
  <c r="AF195" i="4"/>
  <c r="AF196" i="4"/>
  <c r="AF197" i="4"/>
  <c r="AF198" i="4"/>
  <c r="AF199" i="4"/>
  <c r="AF200" i="4"/>
  <c r="AF201" i="4"/>
  <c r="AF202" i="4"/>
  <c r="AF203" i="4"/>
  <c r="AF204" i="4"/>
  <c r="AF205" i="4"/>
  <c r="AF206" i="4"/>
  <c r="AF207" i="4"/>
  <c r="AF208" i="4"/>
  <c r="AF209" i="4"/>
  <c r="AF210" i="4"/>
  <c r="AF211" i="4"/>
  <c r="AF212" i="4"/>
  <c r="AF213" i="4"/>
  <c r="AF214" i="4"/>
  <c r="AF215" i="4"/>
  <c r="AF216" i="4"/>
  <c r="AF217" i="4"/>
  <c r="AF218" i="4"/>
  <c r="AF219" i="4"/>
  <c r="AF220" i="4"/>
  <c r="AF221" i="4"/>
  <c r="AF222" i="4"/>
  <c r="AF223" i="4"/>
  <c r="AF224" i="4"/>
  <c r="AF225" i="4"/>
  <c r="AF226" i="4"/>
  <c r="AF227" i="4"/>
  <c r="AF228" i="4"/>
  <c r="AF229" i="4"/>
  <c r="AF230" i="4"/>
  <c r="AF231" i="4"/>
  <c r="AF93" i="4"/>
  <c r="AF97" i="4"/>
  <c r="AF101" i="4"/>
  <c r="AF105" i="4"/>
  <c r="AF109" i="4"/>
  <c r="AF113" i="4"/>
  <c r="AF116" i="4"/>
  <c r="AF185" i="4"/>
  <c r="AF189" i="4"/>
  <c r="AF62" i="4"/>
  <c r="AF78" i="4"/>
  <c r="AF120" i="4"/>
  <c r="AF124" i="4"/>
  <c r="AF128" i="4"/>
  <c r="AF132" i="4"/>
  <c r="AF136" i="4"/>
  <c r="AF140" i="4"/>
  <c r="AF144" i="4"/>
  <c r="AF148" i="4"/>
  <c r="AF152" i="4"/>
  <c r="AF156" i="4"/>
  <c r="AF160" i="4"/>
  <c r="AF164" i="4"/>
  <c r="AF168" i="4"/>
  <c r="AF172" i="4"/>
  <c r="AF176" i="4"/>
  <c r="AF180" i="4"/>
  <c r="AF184" i="4"/>
  <c r="AF186" i="4"/>
  <c r="AF233" i="4"/>
  <c r="AF34" i="4"/>
  <c r="AF99" i="4"/>
  <c r="AF107" i="4"/>
  <c r="AF115" i="4"/>
  <c r="AF234" i="4"/>
  <c r="AF86" i="4"/>
  <c r="AF122" i="4"/>
  <c r="AF130" i="4"/>
  <c r="AF138" i="4"/>
  <c r="AF146" i="4"/>
  <c r="AF154" i="4"/>
  <c r="AF162" i="4"/>
  <c r="AF170" i="4"/>
  <c r="AF178" i="4"/>
  <c r="AF237" i="4"/>
  <c r="AF239" i="4"/>
  <c r="AF241" i="4"/>
  <c r="AF243" i="4"/>
  <c r="AF245" i="4"/>
  <c r="AF247" i="4"/>
  <c r="AF249" i="4"/>
  <c r="AF251" i="4"/>
  <c r="AF253" i="4"/>
  <c r="AF255" i="4"/>
  <c r="AF257" i="4"/>
  <c r="AF259" i="4"/>
  <c r="AF261" i="4"/>
  <c r="AF263" i="4"/>
  <c r="AF265" i="4"/>
  <c r="AF267" i="4"/>
  <c r="AF269" i="4"/>
  <c r="AF271" i="4"/>
  <c r="AF273" i="4"/>
  <c r="AF275" i="4"/>
  <c r="AF277" i="4"/>
  <c r="AF279" i="4"/>
  <c r="AF281" i="4"/>
  <c r="AF283" i="4"/>
  <c r="AF285" i="4"/>
  <c r="AF287" i="4"/>
  <c r="AF289" i="4"/>
  <c r="AF291" i="4"/>
  <c r="AF293" i="4"/>
  <c r="AF295" i="4"/>
  <c r="AF297" i="4"/>
  <c r="AF299" i="4"/>
  <c r="AF301" i="4"/>
  <c r="AF303" i="4"/>
  <c r="AF305" i="4"/>
  <c r="AF307" i="4"/>
  <c r="AF309" i="4"/>
  <c r="AF311" i="4"/>
  <c r="AF313" i="4"/>
  <c r="AF315" i="4"/>
  <c r="AF317" i="4"/>
  <c r="AF319" i="4"/>
  <c r="AF321" i="4"/>
  <c r="AF323" i="4"/>
  <c r="AF325" i="4"/>
  <c r="AF327" i="4"/>
  <c r="AF329" i="4"/>
  <c r="AF331" i="4"/>
  <c r="AF333" i="4"/>
  <c r="AF335" i="4"/>
  <c r="AF337" i="4"/>
  <c r="AF339" i="4"/>
  <c r="AF341" i="4"/>
  <c r="AF343" i="4"/>
  <c r="AF345" i="4"/>
  <c r="AF349" i="4"/>
  <c r="AF353" i="4"/>
  <c r="AF357" i="4"/>
  <c r="AF361" i="4"/>
  <c r="AF365" i="4"/>
  <c r="AF369" i="4"/>
  <c r="AF373" i="4"/>
  <c r="AF377" i="4"/>
  <c r="AF381" i="4"/>
  <c r="AF382" i="4"/>
  <c r="AF383" i="4"/>
  <c r="AF384" i="4"/>
  <c r="AF385" i="4"/>
  <c r="AF386" i="4"/>
  <c r="AF387" i="4"/>
  <c r="AF388" i="4"/>
  <c r="AF389" i="4"/>
  <c r="AF390" i="4"/>
  <c r="AF391" i="4"/>
  <c r="AF392" i="4"/>
  <c r="AF393" i="4"/>
  <c r="AF394" i="4"/>
  <c r="AF395" i="4"/>
  <c r="AF396" i="4"/>
  <c r="AF397" i="4"/>
  <c r="AF398" i="4"/>
  <c r="AF399" i="4"/>
  <c r="AF400" i="4"/>
  <c r="AF401" i="4"/>
  <c r="AF402" i="4"/>
  <c r="AF403" i="4"/>
  <c r="AF404" i="4"/>
  <c r="AF405" i="4"/>
  <c r="AF406" i="4"/>
  <c r="AF407" i="4"/>
  <c r="AF408" i="4"/>
  <c r="AF409" i="4"/>
  <c r="AF410" i="4"/>
  <c r="AF411" i="4"/>
  <c r="AF412" i="4"/>
  <c r="AF413" i="4"/>
  <c r="AF414" i="4"/>
  <c r="AF415" i="4"/>
  <c r="AF416" i="4"/>
  <c r="AF417" i="4"/>
  <c r="AF418" i="4"/>
  <c r="AF419" i="4"/>
  <c r="AF420" i="4"/>
  <c r="AF421" i="4"/>
  <c r="AF422" i="4"/>
  <c r="AF423" i="4"/>
  <c r="AF424" i="4"/>
  <c r="AF425" i="4"/>
  <c r="AF426" i="4"/>
  <c r="AF95" i="4"/>
  <c r="AF111" i="4"/>
  <c r="AF187" i="4"/>
  <c r="AF236" i="4"/>
  <c r="AF350" i="4"/>
  <c r="AF354" i="4"/>
  <c r="AF358" i="4"/>
  <c r="AF362" i="4"/>
  <c r="AF366" i="4"/>
  <c r="AF370" i="4"/>
  <c r="AF374" i="4"/>
  <c r="AF378" i="4"/>
  <c r="AF37" i="4"/>
  <c r="AF134" i="4"/>
  <c r="AF150" i="4"/>
  <c r="AF166" i="4"/>
  <c r="AF182" i="4"/>
  <c r="AF235" i="4"/>
  <c r="AF240" i="4"/>
  <c r="AF244" i="4"/>
  <c r="AF248" i="4"/>
  <c r="AF252" i="4"/>
  <c r="AF256" i="4"/>
  <c r="AF260" i="4"/>
  <c r="AF264" i="4"/>
  <c r="AF268" i="4"/>
  <c r="AF272" i="4"/>
  <c r="AF276" i="4"/>
  <c r="AF280" i="4"/>
  <c r="AF284" i="4"/>
  <c r="AF288" i="4"/>
  <c r="AF292" i="4"/>
  <c r="AF296" i="4"/>
  <c r="AF300" i="4"/>
  <c r="AF304" i="4"/>
  <c r="AF308" i="4"/>
  <c r="AF312" i="4"/>
  <c r="AF316" i="4"/>
  <c r="AF320" i="4"/>
  <c r="AF324" i="4"/>
  <c r="AF328" i="4"/>
  <c r="AF332" i="4"/>
  <c r="AF336" i="4"/>
  <c r="AF340" i="4"/>
  <c r="AF344" i="4"/>
  <c r="AF347" i="4"/>
  <c r="AF355" i="4"/>
  <c r="AF363" i="4"/>
  <c r="AF371" i="4"/>
  <c r="AF379" i="4"/>
  <c r="AF429" i="4"/>
  <c r="AF433" i="4"/>
  <c r="AF437" i="4"/>
  <c r="AF441" i="4"/>
  <c r="AF445" i="4"/>
  <c r="AF449" i="4"/>
  <c r="AF453" i="4"/>
  <c r="AF457" i="4"/>
  <c r="AF461" i="4"/>
  <c r="AF465" i="4"/>
  <c r="AF469" i="4"/>
  <c r="AF286" i="4"/>
  <c r="AF294" i="4"/>
  <c r="AF298" i="4"/>
  <c r="AF306" i="4"/>
  <c r="AF314" i="4"/>
  <c r="AF326" i="4"/>
  <c r="AF338" i="4"/>
  <c r="AF346" i="4"/>
  <c r="AF375" i="4"/>
  <c r="AF427" i="4"/>
  <c r="AF435" i="4"/>
  <c r="AF451" i="4"/>
  <c r="AF455" i="4"/>
  <c r="AF463" i="4"/>
  <c r="AF467" i="4"/>
  <c r="AF356" i="4"/>
  <c r="AF364" i="4"/>
  <c r="AF372" i="4"/>
  <c r="AF436" i="4"/>
  <c r="AF444" i="4"/>
  <c r="AF448" i="4"/>
  <c r="AF456" i="4"/>
  <c r="AF464" i="4"/>
  <c r="AF472" i="4"/>
  <c r="AF474" i="4"/>
  <c r="AF476" i="4"/>
  <c r="AF478" i="4"/>
  <c r="AF480" i="4"/>
  <c r="AF483" i="4"/>
  <c r="AF485" i="4"/>
  <c r="AF487" i="4"/>
  <c r="AF488" i="4"/>
  <c r="AF490" i="4"/>
  <c r="AF492" i="4"/>
  <c r="AF494" i="4"/>
  <c r="AF495" i="4"/>
  <c r="AF497" i="4"/>
  <c r="AF500" i="4"/>
  <c r="AF501" i="4"/>
  <c r="AF504" i="4"/>
  <c r="AF506" i="4"/>
  <c r="AF509" i="4"/>
  <c r="AF511" i="4"/>
  <c r="AF5" i="4"/>
  <c r="AF232" i="4"/>
  <c r="AF352" i="4"/>
  <c r="AF360" i="4"/>
  <c r="AF368" i="4"/>
  <c r="AF376" i="4"/>
  <c r="AF430" i="4"/>
  <c r="AF434" i="4"/>
  <c r="AF438" i="4"/>
  <c r="AF442" i="4"/>
  <c r="AF446" i="4"/>
  <c r="AF450" i="4"/>
  <c r="AF454" i="4"/>
  <c r="AF458" i="4"/>
  <c r="AF462" i="4"/>
  <c r="AF466" i="4"/>
  <c r="AF470" i="4"/>
  <c r="AF70" i="4"/>
  <c r="AF126" i="4"/>
  <c r="AF142" i="4"/>
  <c r="AF158" i="4"/>
  <c r="AF174" i="4"/>
  <c r="AF238" i="4"/>
  <c r="AF242" i="4"/>
  <c r="AF246" i="4"/>
  <c r="AF250" i="4"/>
  <c r="AF254" i="4"/>
  <c r="AF258" i="4"/>
  <c r="AF262" i="4"/>
  <c r="AF266" i="4"/>
  <c r="AF270" i="4"/>
  <c r="AF274" i="4"/>
  <c r="AF278" i="4"/>
  <c r="AF282" i="4"/>
  <c r="AF290" i="4"/>
  <c r="AF302" i="4"/>
  <c r="AF310" i="4"/>
  <c r="AF318" i="4"/>
  <c r="AF322" i="4"/>
  <c r="AF330" i="4"/>
  <c r="AF334" i="4"/>
  <c r="AF342" i="4"/>
  <c r="AF351" i="4"/>
  <c r="AF359" i="4"/>
  <c r="AF367" i="4"/>
  <c r="AF431" i="4"/>
  <c r="AF439" i="4"/>
  <c r="AF443" i="4"/>
  <c r="AF447" i="4"/>
  <c r="AF459" i="4"/>
  <c r="AF103" i="4"/>
  <c r="AF348" i="4"/>
  <c r="AF380" i="4"/>
  <c r="AF428" i="4"/>
  <c r="AF432" i="4"/>
  <c r="AF440" i="4"/>
  <c r="AF452" i="4"/>
  <c r="AF460" i="4"/>
  <c r="AF468" i="4"/>
  <c r="AF471" i="4"/>
  <c r="AF473" i="4"/>
  <c r="AF475" i="4"/>
  <c r="AF477" i="4"/>
  <c r="AF479" i="4"/>
  <c r="AF481" i="4"/>
  <c r="AF482" i="4"/>
  <c r="AF484" i="4"/>
  <c r="AF486" i="4"/>
  <c r="AF489" i="4"/>
  <c r="AF491" i="4"/>
  <c r="AF493" i="4"/>
  <c r="AF496" i="4"/>
  <c r="AF498" i="4"/>
  <c r="AF499" i="4"/>
  <c r="AF502" i="4"/>
  <c r="AF503" i="4"/>
  <c r="AF505" i="4"/>
  <c r="AF507" i="4"/>
  <c r="AF508" i="4"/>
  <c r="AF510" i="4"/>
  <c r="AF512" i="4"/>
  <c r="AG3" i="4"/>
  <c r="W3" i="3"/>
  <c r="V4" i="3"/>
  <c r="X3" i="3" a="1"/>
  <c r="AH3" i="4" l="1" a="1"/>
  <c r="AH3" i="4" s="1"/>
  <c r="AG4" i="4"/>
  <c r="AG6" i="4"/>
  <c r="AG7" i="4"/>
  <c r="AG8" i="4"/>
  <c r="AG9" i="4"/>
  <c r="AG10" i="4"/>
  <c r="AG11" i="4"/>
  <c r="AG12" i="4"/>
  <c r="AG13" i="4"/>
  <c r="AG14" i="4"/>
  <c r="AG15" i="4"/>
  <c r="AG16" i="4"/>
  <c r="AG19" i="4"/>
  <c r="AG20" i="4"/>
  <c r="AG22" i="4"/>
  <c r="AG23" i="4"/>
  <c r="AG24" i="4"/>
  <c r="AG25" i="4"/>
  <c r="AG26" i="4"/>
  <c r="AG17" i="4"/>
  <c r="AG27" i="4"/>
  <c r="AG21" i="4"/>
  <c r="AG28" i="4"/>
  <c r="AG30" i="4"/>
  <c r="AG32" i="4"/>
  <c r="AG34" i="4"/>
  <c r="AG38" i="4"/>
  <c r="AG42" i="4"/>
  <c r="AG18" i="4"/>
  <c r="AG35" i="4"/>
  <c r="AG39" i="4"/>
  <c r="AG43" i="4"/>
  <c r="AG45" i="4"/>
  <c r="AG46" i="4"/>
  <c r="AG47" i="4"/>
  <c r="AG48" i="4"/>
  <c r="AG49" i="4"/>
  <c r="AG50" i="4"/>
  <c r="AG51" i="4"/>
  <c r="AG52" i="4"/>
  <c r="AG53" i="4"/>
  <c r="AG54" i="4"/>
  <c r="AG31" i="4"/>
  <c r="AG36" i="4"/>
  <c r="AG44" i="4"/>
  <c r="AG41" i="4"/>
  <c r="AG29" i="4"/>
  <c r="AG92" i="4"/>
  <c r="AG93" i="4"/>
  <c r="AG94" i="4"/>
  <c r="AG95" i="4"/>
  <c r="AG96" i="4"/>
  <c r="AG97" i="4"/>
  <c r="AG98" i="4"/>
  <c r="AG99" i="4"/>
  <c r="AG100" i="4"/>
  <c r="AG101" i="4"/>
  <c r="AG102" i="4"/>
  <c r="AG103" i="4"/>
  <c r="AG104" i="4"/>
  <c r="AG105" i="4"/>
  <c r="AG106" i="4"/>
  <c r="AG107" i="4"/>
  <c r="AG108" i="4"/>
  <c r="AG109" i="4"/>
  <c r="AG110" i="4"/>
  <c r="AG111" i="4"/>
  <c r="AG112" i="4"/>
  <c r="AG113" i="4"/>
  <c r="AG114" i="4"/>
  <c r="AG115" i="4"/>
  <c r="AG116" i="4"/>
  <c r="AG117" i="4"/>
  <c r="AG118" i="4"/>
  <c r="AG56" i="4"/>
  <c r="AG57" i="4"/>
  <c r="AG59" i="4"/>
  <c r="AG61" i="4"/>
  <c r="AG63" i="4"/>
  <c r="AG65" i="4"/>
  <c r="AG67" i="4"/>
  <c r="AG69" i="4"/>
  <c r="AG71" i="4"/>
  <c r="AG73" i="4"/>
  <c r="AG75" i="4"/>
  <c r="AG77" i="4"/>
  <c r="AG79" i="4"/>
  <c r="AG81" i="4"/>
  <c r="AG83" i="4"/>
  <c r="AG85" i="4"/>
  <c r="AG87" i="4"/>
  <c r="AG89" i="4"/>
  <c r="AG90" i="4"/>
  <c r="AG33" i="4"/>
  <c r="AG55" i="4"/>
  <c r="AG91" i="4"/>
  <c r="AG60" i="4"/>
  <c r="AG64" i="4"/>
  <c r="AG68" i="4"/>
  <c r="AG72" i="4"/>
  <c r="AG76" i="4"/>
  <c r="AG80" i="4"/>
  <c r="AG84" i="4"/>
  <c r="AG88" i="4"/>
  <c r="AG187" i="4"/>
  <c r="AG58" i="4"/>
  <c r="AG66" i="4"/>
  <c r="AG74" i="4"/>
  <c r="AG82" i="4"/>
  <c r="AG119" i="4"/>
  <c r="AG121" i="4"/>
  <c r="AG123" i="4"/>
  <c r="AG125" i="4"/>
  <c r="AG127" i="4"/>
  <c r="AG129" i="4"/>
  <c r="AG131" i="4"/>
  <c r="AG133" i="4"/>
  <c r="AG135" i="4"/>
  <c r="AG137" i="4"/>
  <c r="AG139" i="4"/>
  <c r="AG141" i="4"/>
  <c r="AG143" i="4"/>
  <c r="AG145" i="4"/>
  <c r="AG147" i="4"/>
  <c r="AG149" i="4"/>
  <c r="AG151" i="4"/>
  <c r="AG153" i="4"/>
  <c r="AG155" i="4"/>
  <c r="AG157" i="4"/>
  <c r="AG159" i="4"/>
  <c r="AG161" i="4"/>
  <c r="AG163" i="4"/>
  <c r="AG165" i="4"/>
  <c r="AG167" i="4"/>
  <c r="AG169" i="4"/>
  <c r="AG171" i="4"/>
  <c r="AG173" i="4"/>
  <c r="AG175" i="4"/>
  <c r="AG177" i="4"/>
  <c r="AG179" i="4"/>
  <c r="AG181" i="4"/>
  <c r="AG183" i="4"/>
  <c r="AG188" i="4"/>
  <c r="AG190" i="4"/>
  <c r="AG191" i="4"/>
  <c r="AG192" i="4"/>
  <c r="AG193" i="4"/>
  <c r="AG194" i="4"/>
  <c r="AG195" i="4"/>
  <c r="AG196" i="4"/>
  <c r="AG197" i="4"/>
  <c r="AG198" i="4"/>
  <c r="AG199" i="4"/>
  <c r="AG200" i="4"/>
  <c r="AG201" i="4"/>
  <c r="AG202" i="4"/>
  <c r="AG203" i="4"/>
  <c r="AG204" i="4"/>
  <c r="AG205" i="4"/>
  <c r="AG206" i="4"/>
  <c r="AG207" i="4"/>
  <c r="AG208" i="4"/>
  <c r="AG209" i="4"/>
  <c r="AG210" i="4"/>
  <c r="AG211" i="4"/>
  <c r="AG212" i="4"/>
  <c r="AG213" i="4"/>
  <c r="AG214" i="4"/>
  <c r="AG215" i="4"/>
  <c r="AG216" i="4"/>
  <c r="AG217" i="4"/>
  <c r="AG218" i="4"/>
  <c r="AG219" i="4"/>
  <c r="AG220" i="4"/>
  <c r="AG221" i="4"/>
  <c r="AG222" i="4"/>
  <c r="AG223" i="4"/>
  <c r="AG224" i="4"/>
  <c r="AG225" i="4"/>
  <c r="AG226" i="4"/>
  <c r="AG227" i="4"/>
  <c r="AG228" i="4"/>
  <c r="AG229" i="4"/>
  <c r="AG230" i="4"/>
  <c r="AG231" i="4"/>
  <c r="AG232" i="4"/>
  <c r="AG233" i="4"/>
  <c r="AG234" i="4"/>
  <c r="AG235" i="4"/>
  <c r="AG236" i="4"/>
  <c r="AG40" i="4"/>
  <c r="AG189" i="4"/>
  <c r="AG62" i="4"/>
  <c r="AG78" i="4"/>
  <c r="AG120" i="4"/>
  <c r="AG124" i="4"/>
  <c r="AG128" i="4"/>
  <c r="AG132" i="4"/>
  <c r="AG136" i="4"/>
  <c r="AG140" i="4"/>
  <c r="AG144" i="4"/>
  <c r="AG148" i="4"/>
  <c r="AG152" i="4"/>
  <c r="AG156" i="4"/>
  <c r="AG160" i="4"/>
  <c r="AG164" i="4"/>
  <c r="AG168" i="4"/>
  <c r="AG172" i="4"/>
  <c r="AG176" i="4"/>
  <c r="AG180" i="4"/>
  <c r="AG184" i="4"/>
  <c r="AG186" i="4"/>
  <c r="AG348" i="4"/>
  <c r="AG352" i="4"/>
  <c r="AG356" i="4"/>
  <c r="AG360" i="4"/>
  <c r="AG364" i="4"/>
  <c r="AG368" i="4"/>
  <c r="AG372" i="4"/>
  <c r="AG376" i="4"/>
  <c r="AG380" i="4"/>
  <c r="AG86" i="4"/>
  <c r="AG122" i="4"/>
  <c r="AG130" i="4"/>
  <c r="AG138" i="4"/>
  <c r="AG146" i="4"/>
  <c r="AG154" i="4"/>
  <c r="AG162" i="4"/>
  <c r="AG170" i="4"/>
  <c r="AG178" i="4"/>
  <c r="AG237" i="4"/>
  <c r="AG239" i="4"/>
  <c r="AG241" i="4"/>
  <c r="AG243" i="4"/>
  <c r="AG245" i="4"/>
  <c r="AG247" i="4"/>
  <c r="AG249" i="4"/>
  <c r="AG251" i="4"/>
  <c r="AG253" i="4"/>
  <c r="AG255" i="4"/>
  <c r="AG257" i="4"/>
  <c r="AG259" i="4"/>
  <c r="AG261" i="4"/>
  <c r="AG263" i="4"/>
  <c r="AG265" i="4"/>
  <c r="AG267" i="4"/>
  <c r="AG269" i="4"/>
  <c r="AG271" i="4"/>
  <c r="AG273" i="4"/>
  <c r="AG275" i="4"/>
  <c r="AG277" i="4"/>
  <c r="AG279" i="4"/>
  <c r="AG281" i="4"/>
  <c r="AG283" i="4"/>
  <c r="AG285" i="4"/>
  <c r="AG287" i="4"/>
  <c r="AG289" i="4"/>
  <c r="AG291" i="4"/>
  <c r="AG293" i="4"/>
  <c r="AG295" i="4"/>
  <c r="AG297" i="4"/>
  <c r="AG299" i="4"/>
  <c r="AG301" i="4"/>
  <c r="AG303" i="4"/>
  <c r="AG305" i="4"/>
  <c r="AG307" i="4"/>
  <c r="AG309" i="4"/>
  <c r="AG311" i="4"/>
  <c r="AG313" i="4"/>
  <c r="AG315" i="4"/>
  <c r="AG317" i="4"/>
  <c r="AG319" i="4"/>
  <c r="AG321" i="4"/>
  <c r="AG323" i="4"/>
  <c r="AG325" i="4"/>
  <c r="AG327" i="4"/>
  <c r="AG329" i="4"/>
  <c r="AG331" i="4"/>
  <c r="AG333" i="4"/>
  <c r="AG335" i="4"/>
  <c r="AG337" i="4"/>
  <c r="AG339" i="4"/>
  <c r="AG341" i="4"/>
  <c r="AG343" i="4"/>
  <c r="AG345" i="4"/>
  <c r="AG349" i="4"/>
  <c r="AG353" i="4"/>
  <c r="AG357" i="4"/>
  <c r="AG361" i="4"/>
  <c r="AG365" i="4"/>
  <c r="AG369" i="4"/>
  <c r="AG373" i="4"/>
  <c r="AG377" i="4"/>
  <c r="AG381" i="4"/>
  <c r="AG382" i="4"/>
  <c r="AG383" i="4"/>
  <c r="AG384" i="4"/>
  <c r="AG385" i="4"/>
  <c r="AG386" i="4"/>
  <c r="AG387" i="4"/>
  <c r="AG388" i="4"/>
  <c r="AG389" i="4"/>
  <c r="AG390" i="4"/>
  <c r="AG391" i="4"/>
  <c r="AG392" i="4"/>
  <c r="AG393" i="4"/>
  <c r="AG394" i="4"/>
  <c r="AG395" i="4"/>
  <c r="AG396" i="4"/>
  <c r="AG397" i="4"/>
  <c r="AG398" i="4"/>
  <c r="AG399" i="4"/>
  <c r="AG400" i="4"/>
  <c r="AG401" i="4"/>
  <c r="AG402" i="4"/>
  <c r="AG403" i="4"/>
  <c r="AG404" i="4"/>
  <c r="AG405" i="4"/>
  <c r="AG406" i="4"/>
  <c r="AG407" i="4"/>
  <c r="AG408" i="4"/>
  <c r="AG409" i="4"/>
  <c r="AG410" i="4"/>
  <c r="AG411" i="4"/>
  <c r="AG412" i="4"/>
  <c r="AG413" i="4"/>
  <c r="AG414" i="4"/>
  <c r="AG415" i="4"/>
  <c r="AG416" i="4"/>
  <c r="AG417" i="4"/>
  <c r="AG418" i="4"/>
  <c r="AG419" i="4"/>
  <c r="AG420" i="4"/>
  <c r="AG421" i="4"/>
  <c r="AG422" i="4"/>
  <c r="AG423" i="4"/>
  <c r="AG424" i="4"/>
  <c r="AG425" i="4"/>
  <c r="AG426" i="4"/>
  <c r="AG427" i="4"/>
  <c r="AG428" i="4"/>
  <c r="AG429" i="4"/>
  <c r="AG430" i="4"/>
  <c r="AG431" i="4"/>
  <c r="AG432" i="4"/>
  <c r="AG433" i="4"/>
  <c r="AG434" i="4"/>
  <c r="AG435" i="4"/>
  <c r="AG436" i="4"/>
  <c r="AG437" i="4"/>
  <c r="AG438" i="4"/>
  <c r="AG439" i="4"/>
  <c r="AG440" i="4"/>
  <c r="AG441" i="4"/>
  <c r="AG442" i="4"/>
  <c r="AG443" i="4"/>
  <c r="AG444" i="4"/>
  <c r="AG445" i="4"/>
  <c r="AG446" i="4"/>
  <c r="AG447" i="4"/>
  <c r="AG448" i="4"/>
  <c r="AG449" i="4"/>
  <c r="AG450" i="4"/>
  <c r="AG451" i="4"/>
  <c r="AG452" i="4"/>
  <c r="AG453" i="4"/>
  <c r="AG454" i="4"/>
  <c r="AG455" i="4"/>
  <c r="AG456" i="4"/>
  <c r="AG457" i="4"/>
  <c r="AG458" i="4"/>
  <c r="AG459" i="4"/>
  <c r="AG460" i="4"/>
  <c r="AG461" i="4"/>
  <c r="AG462" i="4"/>
  <c r="AG463" i="4"/>
  <c r="AG464" i="4"/>
  <c r="AG465" i="4"/>
  <c r="AG466" i="4"/>
  <c r="AG467" i="4"/>
  <c r="AG468" i="4"/>
  <c r="AG469" i="4"/>
  <c r="AG470" i="4"/>
  <c r="AG350" i="4"/>
  <c r="AG358" i="4"/>
  <c r="AG366" i="4"/>
  <c r="AG374" i="4"/>
  <c r="AG471" i="4"/>
  <c r="AG472" i="4"/>
  <c r="AG473" i="4"/>
  <c r="AG474" i="4"/>
  <c r="AG475" i="4"/>
  <c r="AG476" i="4"/>
  <c r="AG477" i="4"/>
  <c r="AG478" i="4"/>
  <c r="AG479" i="4"/>
  <c r="AG480" i="4"/>
  <c r="AG481" i="4"/>
  <c r="AG482" i="4"/>
  <c r="AG483" i="4"/>
  <c r="AG484" i="4"/>
  <c r="AG485" i="4"/>
  <c r="AG486" i="4"/>
  <c r="AG487" i="4"/>
  <c r="AG488" i="4"/>
  <c r="AG489" i="4"/>
  <c r="AG490" i="4"/>
  <c r="AG491" i="4"/>
  <c r="AG492" i="4"/>
  <c r="AG493" i="4"/>
  <c r="AG494" i="4"/>
  <c r="AG495" i="4"/>
  <c r="AG496" i="4"/>
  <c r="AG497" i="4"/>
  <c r="AG498" i="4"/>
  <c r="AG499" i="4"/>
  <c r="AG500" i="4"/>
  <c r="AG501" i="4"/>
  <c r="AG502" i="4"/>
  <c r="AG503" i="4"/>
  <c r="AG504" i="4"/>
  <c r="AG505" i="4"/>
  <c r="AG506" i="4"/>
  <c r="AG507" i="4"/>
  <c r="AG508" i="4"/>
  <c r="AG509" i="4"/>
  <c r="AG510" i="4"/>
  <c r="AG511" i="4"/>
  <c r="AG512" i="4"/>
  <c r="AG5" i="4"/>
  <c r="AG354" i="4"/>
  <c r="AG378" i="4"/>
  <c r="AG246" i="4"/>
  <c r="AG250" i="4"/>
  <c r="AG254" i="4"/>
  <c r="AG258" i="4"/>
  <c r="AG262" i="4"/>
  <c r="AG270" i="4"/>
  <c r="AG274" i="4"/>
  <c r="AG282" i="4"/>
  <c r="AG306" i="4"/>
  <c r="AG318" i="4"/>
  <c r="AG326" i="4"/>
  <c r="AG330" i="4"/>
  <c r="AG338" i="4"/>
  <c r="AG346" i="4"/>
  <c r="AG359" i="4"/>
  <c r="AG367" i="4"/>
  <c r="AG375" i="4"/>
  <c r="AG37" i="4"/>
  <c r="AG134" i="4"/>
  <c r="AG150" i="4"/>
  <c r="AG166" i="4"/>
  <c r="AG182" i="4"/>
  <c r="AG240" i="4"/>
  <c r="AG244" i="4"/>
  <c r="AG248" i="4"/>
  <c r="AG252" i="4"/>
  <c r="AG256" i="4"/>
  <c r="AG260" i="4"/>
  <c r="AG264" i="4"/>
  <c r="AG268" i="4"/>
  <c r="AG272" i="4"/>
  <c r="AG276" i="4"/>
  <c r="AG280" i="4"/>
  <c r="AG284" i="4"/>
  <c r="AG288" i="4"/>
  <c r="AG292" i="4"/>
  <c r="AG296" i="4"/>
  <c r="AG300" i="4"/>
  <c r="AG304" i="4"/>
  <c r="AG308" i="4"/>
  <c r="AG312" i="4"/>
  <c r="AG316" i="4"/>
  <c r="AG320" i="4"/>
  <c r="AG324" i="4"/>
  <c r="AG328" i="4"/>
  <c r="AG332" i="4"/>
  <c r="AG336" i="4"/>
  <c r="AG340" i="4"/>
  <c r="AG344" i="4"/>
  <c r="AG347" i="4"/>
  <c r="AG355" i="4"/>
  <c r="AG363" i="4"/>
  <c r="AG371" i="4"/>
  <c r="AG379" i="4"/>
  <c r="AG185" i="4"/>
  <c r="AG362" i="4"/>
  <c r="AG370" i="4"/>
  <c r="AG70" i="4"/>
  <c r="AG126" i="4"/>
  <c r="AG142" i="4"/>
  <c r="AG158" i="4"/>
  <c r="AG174" i="4"/>
  <c r="AG238" i="4"/>
  <c r="AG242" i="4"/>
  <c r="AG266" i="4"/>
  <c r="AG278" i="4"/>
  <c r="AG286" i="4"/>
  <c r="AG290" i="4"/>
  <c r="AG294" i="4"/>
  <c r="AG298" i="4"/>
  <c r="AG302" i="4"/>
  <c r="AG310" i="4"/>
  <c r="AG314" i="4"/>
  <c r="AG322" i="4"/>
  <c r="AG334" i="4"/>
  <c r="AG342" i="4"/>
  <c r="AG351" i="4"/>
  <c r="X3" i="3"/>
  <c r="W4" i="3"/>
  <c r="Y3" i="3" a="1"/>
  <c r="AI3" i="4" l="1" a="1"/>
  <c r="AI3" i="4" s="1"/>
  <c r="AH13" i="4"/>
  <c r="AH4" i="4"/>
  <c r="AH6" i="4"/>
  <c r="AH8" i="4"/>
  <c r="AH10" i="4"/>
  <c r="AH12" i="4"/>
  <c r="AH14" i="4"/>
  <c r="AH18" i="4"/>
  <c r="AH7" i="4"/>
  <c r="AH11" i="4"/>
  <c r="AH16" i="4"/>
  <c r="AH19" i="4"/>
  <c r="AH20" i="4"/>
  <c r="AH22" i="4"/>
  <c r="AH24" i="4"/>
  <c r="AH26" i="4"/>
  <c r="AH9" i="4"/>
  <c r="AH17" i="4"/>
  <c r="AH27" i="4"/>
  <c r="AH15" i="4"/>
  <c r="AH25" i="4"/>
  <c r="AH37" i="4"/>
  <c r="AH41" i="4"/>
  <c r="AH21" i="4"/>
  <c r="AH28" i="4"/>
  <c r="AH30" i="4"/>
  <c r="AH32" i="4"/>
  <c r="AH34" i="4"/>
  <c r="AH38" i="4"/>
  <c r="AH42" i="4"/>
  <c r="AH39" i="4"/>
  <c r="AH45" i="4"/>
  <c r="AH47" i="4"/>
  <c r="AH49" i="4"/>
  <c r="AH51" i="4"/>
  <c r="AH53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H84" i="4"/>
  <c r="AH85" i="4"/>
  <c r="AH86" i="4"/>
  <c r="AH87" i="4"/>
  <c r="AH88" i="4"/>
  <c r="AH89" i="4"/>
  <c r="AH90" i="4"/>
  <c r="AH91" i="4"/>
  <c r="AH31" i="4"/>
  <c r="AH36" i="4"/>
  <c r="AH44" i="4"/>
  <c r="AH35" i="4"/>
  <c r="AH46" i="4"/>
  <c r="AH50" i="4"/>
  <c r="AH54" i="4"/>
  <c r="AH29" i="4"/>
  <c r="AH92" i="4"/>
  <c r="AH93" i="4"/>
  <c r="AH94" i="4"/>
  <c r="AH95" i="4"/>
  <c r="AH96" i="4"/>
  <c r="AH97" i="4"/>
  <c r="AH98" i="4"/>
  <c r="AH99" i="4"/>
  <c r="AH100" i="4"/>
  <c r="AH101" i="4"/>
  <c r="AH102" i="4"/>
  <c r="AH103" i="4"/>
  <c r="AH104" i="4"/>
  <c r="AH105" i="4"/>
  <c r="AH106" i="4"/>
  <c r="AH107" i="4"/>
  <c r="AH108" i="4"/>
  <c r="AH109" i="4"/>
  <c r="AH110" i="4"/>
  <c r="AH111" i="4"/>
  <c r="AH112" i="4"/>
  <c r="AH113" i="4"/>
  <c r="AH114" i="4"/>
  <c r="AH115" i="4"/>
  <c r="AH52" i="4"/>
  <c r="AH116" i="4"/>
  <c r="AH119" i="4"/>
  <c r="AH120" i="4"/>
  <c r="AH121" i="4"/>
  <c r="AH122" i="4"/>
  <c r="AH123" i="4"/>
  <c r="AH124" i="4"/>
  <c r="AH125" i="4"/>
  <c r="AH126" i="4"/>
  <c r="AH127" i="4"/>
  <c r="AH128" i="4"/>
  <c r="AH129" i="4"/>
  <c r="AH130" i="4"/>
  <c r="AH131" i="4"/>
  <c r="AH132" i="4"/>
  <c r="AH133" i="4"/>
  <c r="AH134" i="4"/>
  <c r="AH135" i="4"/>
  <c r="AH136" i="4"/>
  <c r="AH137" i="4"/>
  <c r="AH138" i="4"/>
  <c r="AH139" i="4"/>
  <c r="AH140" i="4"/>
  <c r="AH141" i="4"/>
  <c r="AH142" i="4"/>
  <c r="AH143" i="4"/>
  <c r="AH144" i="4"/>
  <c r="AH145" i="4"/>
  <c r="AH146" i="4"/>
  <c r="AH147" i="4"/>
  <c r="AH148" i="4"/>
  <c r="AH149" i="4"/>
  <c r="AH150" i="4"/>
  <c r="AH151" i="4"/>
  <c r="AH152" i="4"/>
  <c r="AH153" i="4"/>
  <c r="AH154" i="4"/>
  <c r="AH155" i="4"/>
  <c r="AH156" i="4"/>
  <c r="AH157" i="4"/>
  <c r="AH158" i="4"/>
  <c r="AH159" i="4"/>
  <c r="AH160" i="4"/>
  <c r="AH161" i="4"/>
  <c r="AH162" i="4"/>
  <c r="AH163" i="4"/>
  <c r="AH164" i="4"/>
  <c r="AH165" i="4"/>
  <c r="AH166" i="4"/>
  <c r="AH167" i="4"/>
  <c r="AH168" i="4"/>
  <c r="AH169" i="4"/>
  <c r="AH170" i="4"/>
  <c r="AH171" i="4"/>
  <c r="AH172" i="4"/>
  <c r="AH173" i="4"/>
  <c r="AH174" i="4"/>
  <c r="AH175" i="4"/>
  <c r="AH176" i="4"/>
  <c r="AH177" i="4"/>
  <c r="AH178" i="4"/>
  <c r="AH179" i="4"/>
  <c r="AH180" i="4"/>
  <c r="AH181" i="4"/>
  <c r="AH182" i="4"/>
  <c r="AH183" i="4"/>
  <c r="AH184" i="4"/>
  <c r="AH185" i="4"/>
  <c r="AH186" i="4"/>
  <c r="AH187" i="4"/>
  <c r="AH188" i="4"/>
  <c r="AH189" i="4"/>
  <c r="AH33" i="4"/>
  <c r="AH55" i="4"/>
  <c r="AH117" i="4"/>
  <c r="AH23" i="4"/>
  <c r="AH118" i="4"/>
  <c r="AH191" i="4"/>
  <c r="AH193" i="4"/>
  <c r="AH195" i="4"/>
  <c r="AH197" i="4"/>
  <c r="AH199" i="4"/>
  <c r="AH201" i="4"/>
  <c r="AH203" i="4"/>
  <c r="AH205" i="4"/>
  <c r="AH207" i="4"/>
  <c r="AH209" i="4"/>
  <c r="AH211" i="4"/>
  <c r="AH213" i="4"/>
  <c r="AH215" i="4"/>
  <c r="AH217" i="4"/>
  <c r="AH219" i="4"/>
  <c r="AH221" i="4"/>
  <c r="AH223" i="4"/>
  <c r="AH225" i="4"/>
  <c r="AH227" i="4"/>
  <c r="AH229" i="4"/>
  <c r="AH231" i="4"/>
  <c r="AH232" i="4"/>
  <c r="AH236" i="4"/>
  <c r="AH237" i="4"/>
  <c r="AH238" i="4"/>
  <c r="AH239" i="4"/>
  <c r="AH240" i="4"/>
  <c r="AH241" i="4"/>
  <c r="AH242" i="4"/>
  <c r="AH243" i="4"/>
  <c r="AH244" i="4"/>
  <c r="AH245" i="4"/>
  <c r="AH246" i="4"/>
  <c r="AH247" i="4"/>
  <c r="AH248" i="4"/>
  <c r="AH249" i="4"/>
  <c r="AH250" i="4"/>
  <c r="AH251" i="4"/>
  <c r="AH252" i="4"/>
  <c r="AH253" i="4"/>
  <c r="AH254" i="4"/>
  <c r="AH255" i="4"/>
  <c r="AH256" i="4"/>
  <c r="AH257" i="4"/>
  <c r="AH258" i="4"/>
  <c r="AH259" i="4"/>
  <c r="AH260" i="4"/>
  <c r="AH261" i="4"/>
  <c r="AH262" i="4"/>
  <c r="AH263" i="4"/>
  <c r="AH264" i="4"/>
  <c r="AH265" i="4"/>
  <c r="AH266" i="4"/>
  <c r="AH267" i="4"/>
  <c r="AH268" i="4"/>
  <c r="AH269" i="4"/>
  <c r="AH270" i="4"/>
  <c r="AH271" i="4"/>
  <c r="AH272" i="4"/>
  <c r="AH273" i="4"/>
  <c r="AH274" i="4"/>
  <c r="AH275" i="4"/>
  <c r="AH276" i="4"/>
  <c r="AH277" i="4"/>
  <c r="AH278" i="4"/>
  <c r="AH279" i="4"/>
  <c r="AH280" i="4"/>
  <c r="AH281" i="4"/>
  <c r="AH282" i="4"/>
  <c r="AH283" i="4"/>
  <c r="AH284" i="4"/>
  <c r="AH285" i="4"/>
  <c r="AH286" i="4"/>
  <c r="AH287" i="4"/>
  <c r="AH288" i="4"/>
  <c r="AH289" i="4"/>
  <c r="AH290" i="4"/>
  <c r="AH291" i="4"/>
  <c r="AH292" i="4"/>
  <c r="AH293" i="4"/>
  <c r="AH294" i="4"/>
  <c r="AH295" i="4"/>
  <c r="AH296" i="4"/>
  <c r="AH297" i="4"/>
  <c r="AH298" i="4"/>
  <c r="AH299" i="4"/>
  <c r="AH300" i="4"/>
  <c r="AH301" i="4"/>
  <c r="AH302" i="4"/>
  <c r="AH303" i="4"/>
  <c r="AH304" i="4"/>
  <c r="AH305" i="4"/>
  <c r="AH306" i="4"/>
  <c r="AH307" i="4"/>
  <c r="AH308" i="4"/>
  <c r="AH309" i="4"/>
  <c r="AH310" i="4"/>
  <c r="AH311" i="4"/>
  <c r="AH312" i="4"/>
  <c r="AH313" i="4"/>
  <c r="AH314" i="4"/>
  <c r="AH315" i="4"/>
  <c r="AH316" i="4"/>
  <c r="AH317" i="4"/>
  <c r="AH318" i="4"/>
  <c r="AH319" i="4"/>
  <c r="AH320" i="4"/>
  <c r="AH321" i="4"/>
  <c r="AH322" i="4"/>
  <c r="AH323" i="4"/>
  <c r="AH324" i="4"/>
  <c r="AH325" i="4"/>
  <c r="AH326" i="4"/>
  <c r="AH327" i="4"/>
  <c r="AH328" i="4"/>
  <c r="AH329" i="4"/>
  <c r="AH330" i="4"/>
  <c r="AH331" i="4"/>
  <c r="AH332" i="4"/>
  <c r="AH333" i="4"/>
  <c r="AH334" i="4"/>
  <c r="AH335" i="4"/>
  <c r="AH336" i="4"/>
  <c r="AH337" i="4"/>
  <c r="AH338" i="4"/>
  <c r="AH339" i="4"/>
  <c r="AH340" i="4"/>
  <c r="AH341" i="4"/>
  <c r="AH342" i="4"/>
  <c r="AH343" i="4"/>
  <c r="AH344" i="4"/>
  <c r="AH345" i="4"/>
  <c r="AH346" i="4"/>
  <c r="AH347" i="4"/>
  <c r="AH348" i="4"/>
  <c r="AH349" i="4"/>
  <c r="AH350" i="4"/>
  <c r="AH351" i="4"/>
  <c r="AH352" i="4"/>
  <c r="AH353" i="4"/>
  <c r="AH354" i="4"/>
  <c r="AH355" i="4"/>
  <c r="AH356" i="4"/>
  <c r="AH357" i="4"/>
  <c r="AH358" i="4"/>
  <c r="AH359" i="4"/>
  <c r="AH360" i="4"/>
  <c r="AH361" i="4"/>
  <c r="AH362" i="4"/>
  <c r="AH363" i="4"/>
  <c r="AH364" i="4"/>
  <c r="AH365" i="4"/>
  <c r="AH366" i="4"/>
  <c r="AH367" i="4"/>
  <c r="AH368" i="4"/>
  <c r="AH369" i="4"/>
  <c r="AH370" i="4"/>
  <c r="AH371" i="4"/>
  <c r="AH372" i="4"/>
  <c r="AH373" i="4"/>
  <c r="AH374" i="4"/>
  <c r="AH375" i="4"/>
  <c r="AH376" i="4"/>
  <c r="AH377" i="4"/>
  <c r="AH378" i="4"/>
  <c r="AH379" i="4"/>
  <c r="AH380" i="4"/>
  <c r="AH381" i="4"/>
  <c r="AH40" i="4"/>
  <c r="AH233" i="4"/>
  <c r="AH43" i="4"/>
  <c r="AH192" i="4"/>
  <c r="AH196" i="4"/>
  <c r="AH200" i="4"/>
  <c r="AH204" i="4"/>
  <c r="AH208" i="4"/>
  <c r="AH212" i="4"/>
  <c r="AH216" i="4"/>
  <c r="AH220" i="4"/>
  <c r="AH224" i="4"/>
  <c r="AH228" i="4"/>
  <c r="AH234" i="4"/>
  <c r="AH190" i="4"/>
  <c r="AH198" i="4"/>
  <c r="AH206" i="4"/>
  <c r="AH214" i="4"/>
  <c r="AH222" i="4"/>
  <c r="AH230" i="4"/>
  <c r="AH383" i="4"/>
  <c r="AH385" i="4"/>
  <c r="AH387" i="4"/>
  <c r="AH389" i="4"/>
  <c r="AH391" i="4"/>
  <c r="AH393" i="4"/>
  <c r="AH395" i="4"/>
  <c r="AH397" i="4"/>
  <c r="AH399" i="4"/>
  <c r="AH401" i="4"/>
  <c r="AH403" i="4"/>
  <c r="AH405" i="4"/>
  <c r="AH407" i="4"/>
  <c r="AH409" i="4"/>
  <c r="AH411" i="4"/>
  <c r="AH413" i="4"/>
  <c r="AH415" i="4"/>
  <c r="AH417" i="4"/>
  <c r="AH419" i="4"/>
  <c r="AH421" i="4"/>
  <c r="AH423" i="4"/>
  <c r="AH425" i="4"/>
  <c r="AH428" i="4"/>
  <c r="AH432" i="4"/>
  <c r="AH436" i="4"/>
  <c r="AH440" i="4"/>
  <c r="AH444" i="4"/>
  <c r="AH448" i="4"/>
  <c r="AH452" i="4"/>
  <c r="AH456" i="4"/>
  <c r="AH460" i="4"/>
  <c r="AH464" i="4"/>
  <c r="AH468" i="4"/>
  <c r="AH384" i="4"/>
  <c r="AH388" i="4"/>
  <c r="AH392" i="4"/>
  <c r="AH394" i="4"/>
  <c r="AH398" i="4"/>
  <c r="AH402" i="4"/>
  <c r="AH408" i="4"/>
  <c r="AH412" i="4"/>
  <c r="AH416" i="4"/>
  <c r="AH420" i="4"/>
  <c r="AH426" i="4"/>
  <c r="AH430" i="4"/>
  <c r="AH438" i="4"/>
  <c r="AH442" i="4"/>
  <c r="AH446" i="4"/>
  <c r="AH458" i="4"/>
  <c r="AH470" i="4"/>
  <c r="AH427" i="4"/>
  <c r="AH439" i="4"/>
  <c r="AH459" i="4"/>
  <c r="AH463" i="4"/>
  <c r="AH467" i="4"/>
  <c r="AH235" i="4"/>
  <c r="AH429" i="4"/>
  <c r="AH433" i="4"/>
  <c r="AH437" i="4"/>
  <c r="AH441" i="4"/>
  <c r="AH445" i="4"/>
  <c r="AH449" i="4"/>
  <c r="AH453" i="4"/>
  <c r="AH457" i="4"/>
  <c r="AH461" i="4"/>
  <c r="AH465" i="4"/>
  <c r="AH469" i="4"/>
  <c r="AH471" i="4"/>
  <c r="AH472" i="4"/>
  <c r="AH473" i="4"/>
  <c r="AH474" i="4"/>
  <c r="AH475" i="4"/>
  <c r="AH476" i="4"/>
  <c r="AH477" i="4"/>
  <c r="AH478" i="4"/>
  <c r="AH479" i="4"/>
  <c r="AH480" i="4"/>
  <c r="AH481" i="4"/>
  <c r="AH482" i="4"/>
  <c r="AH483" i="4"/>
  <c r="AH484" i="4"/>
  <c r="AH485" i="4"/>
  <c r="AH486" i="4"/>
  <c r="AH487" i="4"/>
  <c r="AH488" i="4"/>
  <c r="AH489" i="4"/>
  <c r="AH490" i="4"/>
  <c r="AH491" i="4"/>
  <c r="AH492" i="4"/>
  <c r="AH493" i="4"/>
  <c r="AH494" i="4"/>
  <c r="AH495" i="4"/>
  <c r="AH496" i="4"/>
  <c r="AH497" i="4"/>
  <c r="AH498" i="4"/>
  <c r="AH499" i="4"/>
  <c r="AH500" i="4"/>
  <c r="AH501" i="4"/>
  <c r="AH502" i="4"/>
  <c r="AH503" i="4"/>
  <c r="AH504" i="4"/>
  <c r="AH505" i="4"/>
  <c r="AH506" i="4"/>
  <c r="AH507" i="4"/>
  <c r="AH508" i="4"/>
  <c r="AH509" i="4"/>
  <c r="AH510" i="4"/>
  <c r="AH511" i="4"/>
  <c r="AH512" i="4"/>
  <c r="AH5" i="4"/>
  <c r="AH48" i="4"/>
  <c r="AH194" i="4"/>
  <c r="AH202" i="4"/>
  <c r="AH210" i="4"/>
  <c r="AH218" i="4"/>
  <c r="AH226" i="4"/>
  <c r="AH382" i="4"/>
  <c r="AH386" i="4"/>
  <c r="AH390" i="4"/>
  <c r="AH396" i="4"/>
  <c r="AH400" i="4"/>
  <c r="AH404" i="4"/>
  <c r="AH406" i="4"/>
  <c r="AH410" i="4"/>
  <c r="AH414" i="4"/>
  <c r="AH418" i="4"/>
  <c r="AH422" i="4"/>
  <c r="AH424" i="4"/>
  <c r="AH434" i="4"/>
  <c r="AH450" i="4"/>
  <c r="AH454" i="4"/>
  <c r="AH462" i="4"/>
  <c r="AH466" i="4"/>
  <c r="AH431" i="4"/>
  <c r="AH435" i="4"/>
  <c r="AH443" i="4"/>
  <c r="AH447" i="4"/>
  <c r="AH451" i="4"/>
  <c r="AH455" i="4"/>
  <c r="Y3" i="3"/>
  <c r="Y4" i="3" s="1"/>
  <c r="X4" i="3"/>
  <c r="AJ3" i="4" l="1" a="1"/>
  <c r="AJ3" i="4" s="1"/>
  <c r="AI4" i="4"/>
  <c r="AI6" i="4"/>
  <c r="AI7" i="4"/>
  <c r="AI8" i="4"/>
  <c r="AI9" i="4"/>
  <c r="AI10" i="4"/>
  <c r="AI11" i="4"/>
  <c r="AI12" i="4"/>
  <c r="AI16" i="4"/>
  <c r="AI17" i="4"/>
  <c r="AI18" i="4"/>
  <c r="AI19" i="4"/>
  <c r="AI20" i="4"/>
  <c r="AI21" i="4"/>
  <c r="AI13" i="4"/>
  <c r="AI14" i="4"/>
  <c r="AI28" i="4"/>
  <c r="AI29" i="4"/>
  <c r="AI30" i="4"/>
  <c r="AI31" i="4"/>
  <c r="AI32" i="4"/>
  <c r="AI33" i="4"/>
  <c r="AI34" i="4"/>
  <c r="AI35" i="4"/>
  <c r="AI36" i="4"/>
  <c r="AI37" i="4"/>
  <c r="AI38" i="4"/>
  <c r="AI39" i="4"/>
  <c r="AI40" i="4"/>
  <c r="AI41" i="4"/>
  <c r="AI42" i="4"/>
  <c r="AI43" i="4"/>
  <c r="AI44" i="4"/>
  <c r="AI22" i="4"/>
  <c r="AI24" i="4"/>
  <c r="AI26" i="4"/>
  <c r="AI15" i="4"/>
  <c r="AI25" i="4"/>
  <c r="AI55" i="4"/>
  <c r="AI45" i="4"/>
  <c r="AI47" i="4"/>
  <c r="AI49" i="4"/>
  <c r="AI51" i="4"/>
  <c r="AI53" i="4"/>
  <c r="AI56" i="4"/>
  <c r="AI57" i="4"/>
  <c r="AI58" i="4"/>
  <c r="AI59" i="4"/>
  <c r="AI60" i="4"/>
  <c r="AI61" i="4"/>
  <c r="AI62" i="4"/>
  <c r="AI63" i="4"/>
  <c r="AI64" i="4"/>
  <c r="AI65" i="4"/>
  <c r="AI66" i="4"/>
  <c r="AI67" i="4"/>
  <c r="AI68" i="4"/>
  <c r="AI69" i="4"/>
  <c r="AI70" i="4"/>
  <c r="AI71" i="4"/>
  <c r="AI72" i="4"/>
  <c r="AI73" i="4"/>
  <c r="AI74" i="4"/>
  <c r="AI75" i="4"/>
  <c r="AI76" i="4"/>
  <c r="AI77" i="4"/>
  <c r="AI78" i="4"/>
  <c r="AI79" i="4"/>
  <c r="AI80" i="4"/>
  <c r="AI81" i="4"/>
  <c r="AI82" i="4"/>
  <c r="AI83" i="4"/>
  <c r="AI84" i="4"/>
  <c r="AI85" i="4"/>
  <c r="AI86" i="4"/>
  <c r="AI87" i="4"/>
  <c r="AI88" i="4"/>
  <c r="AI89" i="4"/>
  <c r="AI46" i="4"/>
  <c r="AI50" i="4"/>
  <c r="AI54" i="4"/>
  <c r="AI93" i="4"/>
  <c r="AI95" i="4"/>
  <c r="AI97" i="4"/>
  <c r="AI99" i="4"/>
  <c r="AI101" i="4"/>
  <c r="AI103" i="4"/>
  <c r="AI105" i="4"/>
  <c r="AI107" i="4"/>
  <c r="AI109" i="4"/>
  <c r="AI111" i="4"/>
  <c r="AI113" i="4"/>
  <c r="AI115" i="4"/>
  <c r="AI52" i="4"/>
  <c r="AI91" i="4"/>
  <c r="AI116" i="4"/>
  <c r="AI119" i="4"/>
  <c r="AI120" i="4"/>
  <c r="AI121" i="4"/>
  <c r="AI122" i="4"/>
  <c r="AI123" i="4"/>
  <c r="AI124" i="4"/>
  <c r="AI125" i="4"/>
  <c r="AI126" i="4"/>
  <c r="AI127" i="4"/>
  <c r="AI128" i="4"/>
  <c r="AI129" i="4"/>
  <c r="AI130" i="4"/>
  <c r="AI131" i="4"/>
  <c r="AI132" i="4"/>
  <c r="AI133" i="4"/>
  <c r="AI134" i="4"/>
  <c r="AI135" i="4"/>
  <c r="AI136" i="4"/>
  <c r="AI137" i="4"/>
  <c r="AI138" i="4"/>
  <c r="AI139" i="4"/>
  <c r="AI140" i="4"/>
  <c r="AI141" i="4"/>
  <c r="AI142" i="4"/>
  <c r="AI143" i="4"/>
  <c r="AI144" i="4"/>
  <c r="AI145" i="4"/>
  <c r="AI146" i="4"/>
  <c r="AI147" i="4"/>
  <c r="AI148" i="4"/>
  <c r="AI149" i="4"/>
  <c r="AI150" i="4"/>
  <c r="AI151" i="4"/>
  <c r="AI152" i="4"/>
  <c r="AI153" i="4"/>
  <c r="AI154" i="4"/>
  <c r="AI155" i="4"/>
  <c r="AI156" i="4"/>
  <c r="AI157" i="4"/>
  <c r="AI158" i="4"/>
  <c r="AI159" i="4"/>
  <c r="AI160" i="4"/>
  <c r="AI161" i="4"/>
  <c r="AI162" i="4"/>
  <c r="AI163" i="4"/>
  <c r="AI164" i="4"/>
  <c r="AI165" i="4"/>
  <c r="AI166" i="4"/>
  <c r="AI167" i="4"/>
  <c r="AI168" i="4"/>
  <c r="AI169" i="4"/>
  <c r="AI170" i="4"/>
  <c r="AI171" i="4"/>
  <c r="AI172" i="4"/>
  <c r="AI173" i="4"/>
  <c r="AI174" i="4"/>
  <c r="AI175" i="4"/>
  <c r="AI176" i="4"/>
  <c r="AI177" i="4"/>
  <c r="AI178" i="4"/>
  <c r="AI179" i="4"/>
  <c r="AI180" i="4"/>
  <c r="AI181" i="4"/>
  <c r="AI182" i="4"/>
  <c r="AI183" i="4"/>
  <c r="AI184" i="4"/>
  <c r="AI27" i="4"/>
  <c r="AI94" i="4"/>
  <c r="AI98" i="4"/>
  <c r="AI102" i="4"/>
  <c r="AI106" i="4"/>
  <c r="AI110" i="4"/>
  <c r="AI114" i="4"/>
  <c r="AI117" i="4"/>
  <c r="AI186" i="4"/>
  <c r="AI187" i="4"/>
  <c r="AI92" i="4"/>
  <c r="AI100" i="4"/>
  <c r="AI108" i="4"/>
  <c r="AI235" i="4"/>
  <c r="AI23" i="4"/>
  <c r="AI118" i="4"/>
  <c r="AI189" i="4"/>
  <c r="AI191" i="4"/>
  <c r="AI193" i="4"/>
  <c r="AI195" i="4"/>
  <c r="AI197" i="4"/>
  <c r="AI199" i="4"/>
  <c r="AI201" i="4"/>
  <c r="AI203" i="4"/>
  <c r="AI205" i="4"/>
  <c r="AI207" i="4"/>
  <c r="AI209" i="4"/>
  <c r="AI211" i="4"/>
  <c r="AI213" i="4"/>
  <c r="AI215" i="4"/>
  <c r="AI217" i="4"/>
  <c r="AI219" i="4"/>
  <c r="AI221" i="4"/>
  <c r="AI223" i="4"/>
  <c r="AI225" i="4"/>
  <c r="AI227" i="4"/>
  <c r="AI229" i="4"/>
  <c r="AI231" i="4"/>
  <c r="AI232" i="4"/>
  <c r="AI236" i="4"/>
  <c r="AI237" i="4"/>
  <c r="AI238" i="4"/>
  <c r="AI239" i="4"/>
  <c r="AI240" i="4"/>
  <c r="AI241" i="4"/>
  <c r="AI242" i="4"/>
  <c r="AI243" i="4"/>
  <c r="AI244" i="4"/>
  <c r="AI245" i="4"/>
  <c r="AI246" i="4"/>
  <c r="AI247" i="4"/>
  <c r="AI248" i="4"/>
  <c r="AI249" i="4"/>
  <c r="AI250" i="4"/>
  <c r="AI251" i="4"/>
  <c r="AI252" i="4"/>
  <c r="AI253" i="4"/>
  <c r="AI254" i="4"/>
  <c r="AI255" i="4"/>
  <c r="AI256" i="4"/>
  <c r="AI257" i="4"/>
  <c r="AI258" i="4"/>
  <c r="AI259" i="4"/>
  <c r="AI260" i="4"/>
  <c r="AI261" i="4"/>
  <c r="AI262" i="4"/>
  <c r="AI263" i="4"/>
  <c r="AI264" i="4"/>
  <c r="AI265" i="4"/>
  <c r="AI266" i="4"/>
  <c r="AI267" i="4"/>
  <c r="AI268" i="4"/>
  <c r="AI269" i="4"/>
  <c r="AI270" i="4"/>
  <c r="AI271" i="4"/>
  <c r="AI272" i="4"/>
  <c r="AI273" i="4"/>
  <c r="AI274" i="4"/>
  <c r="AI275" i="4"/>
  <c r="AI276" i="4"/>
  <c r="AI277" i="4"/>
  <c r="AI278" i="4"/>
  <c r="AI279" i="4"/>
  <c r="AI280" i="4"/>
  <c r="AI281" i="4"/>
  <c r="AI282" i="4"/>
  <c r="AI283" i="4"/>
  <c r="AI284" i="4"/>
  <c r="AI285" i="4"/>
  <c r="AI286" i="4"/>
  <c r="AI287" i="4"/>
  <c r="AI288" i="4"/>
  <c r="AI289" i="4"/>
  <c r="AI290" i="4"/>
  <c r="AI291" i="4"/>
  <c r="AI292" i="4"/>
  <c r="AI293" i="4"/>
  <c r="AI294" i="4"/>
  <c r="AI295" i="4"/>
  <c r="AI296" i="4"/>
  <c r="AI297" i="4"/>
  <c r="AI298" i="4"/>
  <c r="AI299" i="4"/>
  <c r="AI300" i="4"/>
  <c r="AI301" i="4"/>
  <c r="AI302" i="4"/>
  <c r="AI303" i="4"/>
  <c r="AI304" i="4"/>
  <c r="AI305" i="4"/>
  <c r="AI306" i="4"/>
  <c r="AI307" i="4"/>
  <c r="AI308" i="4"/>
  <c r="AI309" i="4"/>
  <c r="AI310" i="4"/>
  <c r="AI311" i="4"/>
  <c r="AI312" i="4"/>
  <c r="AI313" i="4"/>
  <c r="AI314" i="4"/>
  <c r="AI315" i="4"/>
  <c r="AI316" i="4"/>
  <c r="AI317" i="4"/>
  <c r="AI318" i="4"/>
  <c r="AI319" i="4"/>
  <c r="AI320" i="4"/>
  <c r="AI321" i="4"/>
  <c r="AI322" i="4"/>
  <c r="AI323" i="4"/>
  <c r="AI324" i="4"/>
  <c r="AI325" i="4"/>
  <c r="AI326" i="4"/>
  <c r="AI327" i="4"/>
  <c r="AI328" i="4"/>
  <c r="AI329" i="4"/>
  <c r="AI330" i="4"/>
  <c r="AI331" i="4"/>
  <c r="AI332" i="4"/>
  <c r="AI333" i="4"/>
  <c r="AI334" i="4"/>
  <c r="AI335" i="4"/>
  <c r="AI336" i="4"/>
  <c r="AI337" i="4"/>
  <c r="AI338" i="4"/>
  <c r="AI339" i="4"/>
  <c r="AI340" i="4"/>
  <c r="AI341" i="4"/>
  <c r="AI342" i="4"/>
  <c r="AI343" i="4"/>
  <c r="AI344" i="4"/>
  <c r="AI345" i="4"/>
  <c r="AI346" i="4"/>
  <c r="AI90" i="4"/>
  <c r="AI104" i="4"/>
  <c r="AI347" i="4"/>
  <c r="AI351" i="4"/>
  <c r="AI355" i="4"/>
  <c r="AI359" i="4"/>
  <c r="AI363" i="4"/>
  <c r="AI367" i="4"/>
  <c r="AI371" i="4"/>
  <c r="AI375" i="4"/>
  <c r="AI379" i="4"/>
  <c r="AI192" i="4"/>
  <c r="AI196" i="4"/>
  <c r="AI200" i="4"/>
  <c r="AI204" i="4"/>
  <c r="AI208" i="4"/>
  <c r="AI212" i="4"/>
  <c r="AI216" i="4"/>
  <c r="AI220" i="4"/>
  <c r="AI224" i="4"/>
  <c r="AI228" i="4"/>
  <c r="AI234" i="4"/>
  <c r="AI348" i="4"/>
  <c r="AI352" i="4"/>
  <c r="AI356" i="4"/>
  <c r="AI360" i="4"/>
  <c r="AI364" i="4"/>
  <c r="AI368" i="4"/>
  <c r="AI372" i="4"/>
  <c r="AI376" i="4"/>
  <c r="AI380" i="4"/>
  <c r="AI96" i="4"/>
  <c r="AI353" i="4"/>
  <c r="AI361" i="4"/>
  <c r="AI369" i="4"/>
  <c r="AI377" i="4"/>
  <c r="AI427" i="4"/>
  <c r="AI431" i="4"/>
  <c r="AI435" i="4"/>
  <c r="AI439" i="4"/>
  <c r="AI443" i="4"/>
  <c r="AI447" i="4"/>
  <c r="AI451" i="4"/>
  <c r="AI455" i="4"/>
  <c r="AI459" i="4"/>
  <c r="AI463" i="4"/>
  <c r="AI467" i="4"/>
  <c r="AI349" i="4"/>
  <c r="AI357" i="4"/>
  <c r="AI381" i="4"/>
  <c r="AI433" i="4"/>
  <c r="AI449" i="4"/>
  <c r="AI453" i="4"/>
  <c r="AI461" i="4"/>
  <c r="AI472" i="4"/>
  <c r="AI473" i="4"/>
  <c r="AI475" i="4"/>
  <c r="AI477" i="4"/>
  <c r="AI479" i="4"/>
  <c r="AI480" i="4"/>
  <c r="AI482" i="4"/>
  <c r="AI484" i="4"/>
  <c r="AI486" i="4"/>
  <c r="AI488" i="4"/>
  <c r="AI491" i="4"/>
  <c r="AI492" i="4"/>
  <c r="AI495" i="4"/>
  <c r="AI497" i="4"/>
  <c r="AI499" i="4"/>
  <c r="AI502" i="4"/>
  <c r="AI504" i="4"/>
  <c r="AI506" i="4"/>
  <c r="AI508" i="4"/>
  <c r="AI509" i="4"/>
  <c r="AI511" i="4"/>
  <c r="AI5" i="4"/>
  <c r="AI48" i="4"/>
  <c r="AI378" i="4"/>
  <c r="AI388" i="4"/>
  <c r="AI394" i="4"/>
  <c r="AI398" i="4"/>
  <c r="AI402" i="4"/>
  <c r="AI408" i="4"/>
  <c r="AI412" i="4"/>
  <c r="AI416" i="4"/>
  <c r="AI420" i="4"/>
  <c r="AI426" i="4"/>
  <c r="AI430" i="4"/>
  <c r="AI434" i="4"/>
  <c r="AI442" i="4"/>
  <c r="AI446" i="4"/>
  <c r="AI454" i="4"/>
  <c r="AI190" i="4"/>
  <c r="AI198" i="4"/>
  <c r="AI206" i="4"/>
  <c r="AI214" i="4"/>
  <c r="AI222" i="4"/>
  <c r="AI230" i="4"/>
  <c r="AI350" i="4"/>
  <c r="AI358" i="4"/>
  <c r="AI366" i="4"/>
  <c r="AI374" i="4"/>
  <c r="AI383" i="4"/>
  <c r="AI385" i="4"/>
  <c r="AI387" i="4"/>
  <c r="AI389" i="4"/>
  <c r="AI391" i="4"/>
  <c r="AI393" i="4"/>
  <c r="AI395" i="4"/>
  <c r="AI397" i="4"/>
  <c r="AI399" i="4"/>
  <c r="AI401" i="4"/>
  <c r="AI403" i="4"/>
  <c r="AI405" i="4"/>
  <c r="AI407" i="4"/>
  <c r="AI409" i="4"/>
  <c r="AI411" i="4"/>
  <c r="AI413" i="4"/>
  <c r="AI415" i="4"/>
  <c r="AI417" i="4"/>
  <c r="AI419" i="4"/>
  <c r="AI421" i="4"/>
  <c r="AI423" i="4"/>
  <c r="AI425" i="4"/>
  <c r="AI428" i="4"/>
  <c r="AI432" i="4"/>
  <c r="AI436" i="4"/>
  <c r="AI440" i="4"/>
  <c r="AI444" i="4"/>
  <c r="AI448" i="4"/>
  <c r="AI452" i="4"/>
  <c r="AI456" i="4"/>
  <c r="AI460" i="4"/>
  <c r="AI464" i="4"/>
  <c r="AI468" i="4"/>
  <c r="AI112" i="4"/>
  <c r="AI188" i="4"/>
  <c r="AI233" i="4"/>
  <c r="AI365" i="4"/>
  <c r="AI373" i="4"/>
  <c r="AI429" i="4"/>
  <c r="AI437" i="4"/>
  <c r="AI441" i="4"/>
  <c r="AI445" i="4"/>
  <c r="AI457" i="4"/>
  <c r="AI465" i="4"/>
  <c r="AI469" i="4"/>
  <c r="AI471" i="4"/>
  <c r="AI474" i="4"/>
  <c r="AI476" i="4"/>
  <c r="AI478" i="4"/>
  <c r="AI481" i="4"/>
  <c r="AI483" i="4"/>
  <c r="AI485" i="4"/>
  <c r="AI487" i="4"/>
  <c r="AI489" i="4"/>
  <c r="AI490" i="4"/>
  <c r="AI493" i="4"/>
  <c r="AI494" i="4"/>
  <c r="AI496" i="4"/>
  <c r="AI498" i="4"/>
  <c r="AI500" i="4"/>
  <c r="AI501" i="4"/>
  <c r="AI503" i="4"/>
  <c r="AI505" i="4"/>
  <c r="AI507" i="4"/>
  <c r="AI510" i="4"/>
  <c r="AI512" i="4"/>
  <c r="AI185" i="4"/>
  <c r="AI194" i="4"/>
  <c r="AI202" i="4"/>
  <c r="AI210" i="4"/>
  <c r="AI218" i="4"/>
  <c r="AI226" i="4"/>
  <c r="AI354" i="4"/>
  <c r="AI362" i="4"/>
  <c r="AI370" i="4"/>
  <c r="AI382" i="4"/>
  <c r="AI384" i="4"/>
  <c r="AI386" i="4"/>
  <c r="AI390" i="4"/>
  <c r="AI392" i="4"/>
  <c r="AI396" i="4"/>
  <c r="AI400" i="4"/>
  <c r="AI404" i="4"/>
  <c r="AI406" i="4"/>
  <c r="AI410" i="4"/>
  <c r="AI414" i="4"/>
  <c r="AI418" i="4"/>
  <c r="AI422" i="4"/>
  <c r="AI424" i="4"/>
  <c r="AI438" i="4"/>
  <c r="AI450" i="4"/>
  <c r="AI458" i="4"/>
  <c r="AI462" i="4"/>
  <c r="AI466" i="4"/>
  <c r="AI470" i="4"/>
  <c r="AK3" i="4" l="1" a="1"/>
  <c r="AK3" i="4" s="1"/>
  <c r="AJ7" i="4"/>
  <c r="AJ9" i="4"/>
  <c r="AJ11" i="4"/>
  <c r="AJ15" i="4"/>
  <c r="AJ16" i="4"/>
  <c r="AJ8" i="4"/>
  <c r="AJ12" i="4"/>
  <c r="AJ17" i="4"/>
  <c r="AJ21" i="4"/>
  <c r="AJ22" i="4"/>
  <c r="AJ23" i="4"/>
  <c r="AJ24" i="4"/>
  <c r="AJ25" i="4"/>
  <c r="AJ26" i="4"/>
  <c r="AJ27" i="4"/>
  <c r="AJ14" i="4"/>
  <c r="AJ18" i="4"/>
  <c r="AJ10" i="4"/>
  <c r="AJ13" i="4"/>
  <c r="AJ20" i="4"/>
  <c r="AJ28" i="4"/>
  <c r="AJ29" i="4"/>
  <c r="AJ30" i="4"/>
  <c r="AJ31" i="4"/>
  <c r="AJ32" i="4"/>
  <c r="AJ33" i="4"/>
  <c r="AJ4" i="4"/>
  <c r="AJ36" i="4"/>
  <c r="AJ40" i="4"/>
  <c r="AJ44" i="4"/>
  <c r="AJ45" i="4"/>
  <c r="AJ46" i="4"/>
  <c r="AJ47" i="4"/>
  <c r="AJ48" i="4"/>
  <c r="AJ49" i="4"/>
  <c r="AJ50" i="4"/>
  <c r="AJ51" i="4"/>
  <c r="AJ52" i="4"/>
  <c r="AJ53" i="4"/>
  <c r="AJ54" i="4"/>
  <c r="AJ55" i="4"/>
  <c r="AJ56" i="4"/>
  <c r="AJ37" i="4"/>
  <c r="AJ41" i="4"/>
  <c r="AJ6" i="4"/>
  <c r="AJ34" i="4"/>
  <c r="AJ42" i="4"/>
  <c r="AJ39" i="4"/>
  <c r="AJ19" i="4"/>
  <c r="AJ38" i="4"/>
  <c r="AJ58" i="4"/>
  <c r="AJ60" i="4"/>
  <c r="AJ62" i="4"/>
  <c r="AJ64" i="4"/>
  <c r="AJ66" i="4"/>
  <c r="AJ68" i="4"/>
  <c r="AJ70" i="4"/>
  <c r="AJ72" i="4"/>
  <c r="AJ74" i="4"/>
  <c r="AJ76" i="4"/>
  <c r="AJ78" i="4"/>
  <c r="AJ80" i="4"/>
  <c r="AJ82" i="4"/>
  <c r="AJ84" i="4"/>
  <c r="AJ86" i="4"/>
  <c r="AJ88" i="4"/>
  <c r="AJ91" i="4"/>
  <c r="AJ35" i="4"/>
  <c r="AJ57" i="4"/>
  <c r="AJ61" i="4"/>
  <c r="AJ65" i="4"/>
  <c r="AJ69" i="4"/>
  <c r="AJ73" i="4"/>
  <c r="AJ77" i="4"/>
  <c r="AJ81" i="4"/>
  <c r="AJ85" i="4"/>
  <c r="AJ89" i="4"/>
  <c r="AJ118" i="4"/>
  <c r="AJ93" i="4"/>
  <c r="AJ95" i="4"/>
  <c r="AJ97" i="4"/>
  <c r="AJ99" i="4"/>
  <c r="AJ101" i="4"/>
  <c r="AJ103" i="4"/>
  <c r="AJ105" i="4"/>
  <c r="AJ107" i="4"/>
  <c r="AJ109" i="4"/>
  <c r="AJ111" i="4"/>
  <c r="AJ113" i="4"/>
  <c r="AJ115" i="4"/>
  <c r="AJ59" i="4"/>
  <c r="AJ67" i="4"/>
  <c r="AJ75" i="4"/>
  <c r="AJ83" i="4"/>
  <c r="AJ120" i="4"/>
  <c r="AJ122" i="4"/>
  <c r="AJ124" i="4"/>
  <c r="AJ126" i="4"/>
  <c r="AJ128" i="4"/>
  <c r="AJ130" i="4"/>
  <c r="AJ132" i="4"/>
  <c r="AJ134" i="4"/>
  <c r="AJ136" i="4"/>
  <c r="AJ138" i="4"/>
  <c r="AJ140" i="4"/>
  <c r="AJ142" i="4"/>
  <c r="AJ144" i="4"/>
  <c r="AJ146" i="4"/>
  <c r="AJ148" i="4"/>
  <c r="AJ150" i="4"/>
  <c r="AJ152" i="4"/>
  <c r="AJ154" i="4"/>
  <c r="AJ156" i="4"/>
  <c r="AJ158" i="4"/>
  <c r="AJ160" i="4"/>
  <c r="AJ162" i="4"/>
  <c r="AJ164" i="4"/>
  <c r="AJ166" i="4"/>
  <c r="AJ168" i="4"/>
  <c r="AJ170" i="4"/>
  <c r="AJ172" i="4"/>
  <c r="AJ174" i="4"/>
  <c r="AJ176" i="4"/>
  <c r="AJ178" i="4"/>
  <c r="AJ180" i="4"/>
  <c r="AJ182" i="4"/>
  <c r="AJ184" i="4"/>
  <c r="AJ185" i="4"/>
  <c r="AJ189" i="4"/>
  <c r="AJ190" i="4"/>
  <c r="AJ191" i="4"/>
  <c r="AJ192" i="4"/>
  <c r="AJ193" i="4"/>
  <c r="AJ194" i="4"/>
  <c r="AJ195" i="4"/>
  <c r="AJ196" i="4"/>
  <c r="AJ197" i="4"/>
  <c r="AJ198" i="4"/>
  <c r="AJ199" i="4"/>
  <c r="AJ200" i="4"/>
  <c r="AJ201" i="4"/>
  <c r="AJ202" i="4"/>
  <c r="AJ203" i="4"/>
  <c r="AJ204" i="4"/>
  <c r="AJ205" i="4"/>
  <c r="AJ206" i="4"/>
  <c r="AJ207" i="4"/>
  <c r="AJ208" i="4"/>
  <c r="AJ209" i="4"/>
  <c r="AJ210" i="4"/>
  <c r="AJ211" i="4"/>
  <c r="AJ212" i="4"/>
  <c r="AJ213" i="4"/>
  <c r="AJ214" i="4"/>
  <c r="AJ215" i="4"/>
  <c r="AJ216" i="4"/>
  <c r="AJ217" i="4"/>
  <c r="AJ218" i="4"/>
  <c r="AJ219" i="4"/>
  <c r="AJ220" i="4"/>
  <c r="AJ221" i="4"/>
  <c r="AJ222" i="4"/>
  <c r="AJ223" i="4"/>
  <c r="AJ224" i="4"/>
  <c r="AJ225" i="4"/>
  <c r="AJ226" i="4"/>
  <c r="AJ227" i="4"/>
  <c r="AJ228" i="4"/>
  <c r="AJ229" i="4"/>
  <c r="AJ230" i="4"/>
  <c r="AJ231" i="4"/>
  <c r="AJ94" i="4"/>
  <c r="AJ98" i="4"/>
  <c r="AJ102" i="4"/>
  <c r="AJ106" i="4"/>
  <c r="AJ110" i="4"/>
  <c r="AJ114" i="4"/>
  <c r="AJ117" i="4"/>
  <c r="AJ186" i="4"/>
  <c r="AJ71" i="4"/>
  <c r="AJ87" i="4"/>
  <c r="AJ121" i="4"/>
  <c r="AJ125" i="4"/>
  <c r="AJ129" i="4"/>
  <c r="AJ133" i="4"/>
  <c r="AJ137" i="4"/>
  <c r="AJ141" i="4"/>
  <c r="AJ145" i="4"/>
  <c r="AJ149" i="4"/>
  <c r="AJ153" i="4"/>
  <c r="AJ157" i="4"/>
  <c r="AJ161" i="4"/>
  <c r="AJ165" i="4"/>
  <c r="AJ169" i="4"/>
  <c r="AJ173" i="4"/>
  <c r="AJ177" i="4"/>
  <c r="AJ181" i="4"/>
  <c r="AJ187" i="4"/>
  <c r="AJ234" i="4"/>
  <c r="AJ92" i="4"/>
  <c r="AJ100" i="4"/>
  <c r="AJ108" i="4"/>
  <c r="AJ235" i="4"/>
  <c r="AJ63" i="4"/>
  <c r="AJ123" i="4"/>
  <c r="AJ131" i="4"/>
  <c r="AJ139" i="4"/>
  <c r="AJ147" i="4"/>
  <c r="AJ155" i="4"/>
  <c r="AJ163" i="4"/>
  <c r="AJ171" i="4"/>
  <c r="AJ179" i="4"/>
  <c r="AJ232" i="4"/>
  <c r="AJ238" i="4"/>
  <c r="AJ240" i="4"/>
  <c r="AJ242" i="4"/>
  <c r="AJ244" i="4"/>
  <c r="AJ246" i="4"/>
  <c r="AJ248" i="4"/>
  <c r="AJ250" i="4"/>
  <c r="AJ252" i="4"/>
  <c r="AJ254" i="4"/>
  <c r="AJ256" i="4"/>
  <c r="AJ258" i="4"/>
  <c r="AJ260" i="4"/>
  <c r="AJ262" i="4"/>
  <c r="AJ264" i="4"/>
  <c r="AJ266" i="4"/>
  <c r="AJ268" i="4"/>
  <c r="AJ270" i="4"/>
  <c r="AJ272" i="4"/>
  <c r="AJ274" i="4"/>
  <c r="AJ276" i="4"/>
  <c r="AJ278" i="4"/>
  <c r="AJ280" i="4"/>
  <c r="AJ282" i="4"/>
  <c r="AJ284" i="4"/>
  <c r="AJ286" i="4"/>
  <c r="AJ288" i="4"/>
  <c r="AJ290" i="4"/>
  <c r="AJ292" i="4"/>
  <c r="AJ294" i="4"/>
  <c r="AJ296" i="4"/>
  <c r="AJ298" i="4"/>
  <c r="AJ300" i="4"/>
  <c r="AJ302" i="4"/>
  <c r="AJ304" i="4"/>
  <c r="AJ306" i="4"/>
  <c r="AJ308" i="4"/>
  <c r="AJ310" i="4"/>
  <c r="AJ312" i="4"/>
  <c r="AJ314" i="4"/>
  <c r="AJ316" i="4"/>
  <c r="AJ318" i="4"/>
  <c r="AJ320" i="4"/>
  <c r="AJ322" i="4"/>
  <c r="AJ324" i="4"/>
  <c r="AJ326" i="4"/>
  <c r="AJ328" i="4"/>
  <c r="AJ330" i="4"/>
  <c r="AJ332" i="4"/>
  <c r="AJ334" i="4"/>
  <c r="AJ336" i="4"/>
  <c r="AJ338" i="4"/>
  <c r="AJ340" i="4"/>
  <c r="AJ342" i="4"/>
  <c r="AJ344" i="4"/>
  <c r="AJ346" i="4"/>
  <c r="AJ350" i="4"/>
  <c r="AJ354" i="4"/>
  <c r="AJ358" i="4"/>
  <c r="AJ362" i="4"/>
  <c r="AJ366" i="4"/>
  <c r="AJ370" i="4"/>
  <c r="AJ374" i="4"/>
  <c r="AJ378" i="4"/>
  <c r="AJ382" i="4"/>
  <c r="AJ383" i="4"/>
  <c r="AJ384" i="4"/>
  <c r="AJ385" i="4"/>
  <c r="AJ386" i="4"/>
  <c r="AJ387" i="4"/>
  <c r="AJ388" i="4"/>
  <c r="AJ389" i="4"/>
  <c r="AJ390" i="4"/>
  <c r="AJ391" i="4"/>
  <c r="AJ392" i="4"/>
  <c r="AJ393" i="4"/>
  <c r="AJ394" i="4"/>
  <c r="AJ395" i="4"/>
  <c r="AJ396" i="4"/>
  <c r="AJ397" i="4"/>
  <c r="AJ398" i="4"/>
  <c r="AJ399" i="4"/>
  <c r="AJ400" i="4"/>
  <c r="AJ401" i="4"/>
  <c r="AJ402" i="4"/>
  <c r="AJ403" i="4"/>
  <c r="AJ404" i="4"/>
  <c r="AJ405" i="4"/>
  <c r="AJ406" i="4"/>
  <c r="AJ407" i="4"/>
  <c r="AJ408" i="4"/>
  <c r="AJ409" i="4"/>
  <c r="AJ410" i="4"/>
  <c r="AJ411" i="4"/>
  <c r="AJ412" i="4"/>
  <c r="AJ413" i="4"/>
  <c r="AJ414" i="4"/>
  <c r="AJ415" i="4"/>
  <c r="AJ416" i="4"/>
  <c r="AJ417" i="4"/>
  <c r="AJ418" i="4"/>
  <c r="AJ419" i="4"/>
  <c r="AJ420" i="4"/>
  <c r="AJ421" i="4"/>
  <c r="AJ422" i="4"/>
  <c r="AJ423" i="4"/>
  <c r="AJ424" i="4"/>
  <c r="AJ425" i="4"/>
  <c r="AJ426" i="4"/>
  <c r="AJ43" i="4"/>
  <c r="AJ90" i="4"/>
  <c r="AJ104" i="4"/>
  <c r="AJ347" i="4"/>
  <c r="AJ351" i="4"/>
  <c r="AJ355" i="4"/>
  <c r="AJ359" i="4"/>
  <c r="AJ363" i="4"/>
  <c r="AJ367" i="4"/>
  <c r="AJ371" i="4"/>
  <c r="AJ375" i="4"/>
  <c r="AJ379" i="4"/>
  <c r="AJ127" i="4"/>
  <c r="AJ143" i="4"/>
  <c r="AJ159" i="4"/>
  <c r="AJ175" i="4"/>
  <c r="AJ237" i="4"/>
  <c r="AJ241" i="4"/>
  <c r="AJ245" i="4"/>
  <c r="AJ249" i="4"/>
  <c r="AJ253" i="4"/>
  <c r="AJ257" i="4"/>
  <c r="AJ261" i="4"/>
  <c r="AJ265" i="4"/>
  <c r="AJ269" i="4"/>
  <c r="AJ273" i="4"/>
  <c r="AJ277" i="4"/>
  <c r="AJ281" i="4"/>
  <c r="AJ285" i="4"/>
  <c r="AJ289" i="4"/>
  <c r="AJ293" i="4"/>
  <c r="AJ297" i="4"/>
  <c r="AJ301" i="4"/>
  <c r="AJ305" i="4"/>
  <c r="AJ309" i="4"/>
  <c r="AJ313" i="4"/>
  <c r="AJ317" i="4"/>
  <c r="AJ321" i="4"/>
  <c r="AJ325" i="4"/>
  <c r="AJ329" i="4"/>
  <c r="AJ333" i="4"/>
  <c r="AJ337" i="4"/>
  <c r="AJ341" i="4"/>
  <c r="AJ345" i="4"/>
  <c r="AJ348" i="4"/>
  <c r="AJ356" i="4"/>
  <c r="AJ364" i="4"/>
  <c r="AJ372" i="4"/>
  <c r="AJ380" i="4"/>
  <c r="AJ430" i="4"/>
  <c r="AJ434" i="4"/>
  <c r="AJ438" i="4"/>
  <c r="AJ442" i="4"/>
  <c r="AJ446" i="4"/>
  <c r="AJ450" i="4"/>
  <c r="AJ454" i="4"/>
  <c r="AJ458" i="4"/>
  <c r="AJ462" i="4"/>
  <c r="AJ466" i="4"/>
  <c r="AJ470" i="4"/>
  <c r="AJ291" i="4"/>
  <c r="AJ299" i="4"/>
  <c r="AJ307" i="4"/>
  <c r="AJ315" i="4"/>
  <c r="AJ319" i="4"/>
  <c r="AJ327" i="4"/>
  <c r="AJ339" i="4"/>
  <c r="AJ360" i="4"/>
  <c r="AJ368" i="4"/>
  <c r="AJ428" i="4"/>
  <c r="AJ436" i="4"/>
  <c r="AJ440" i="4"/>
  <c r="AJ456" i="4"/>
  <c r="AJ464" i="4"/>
  <c r="AJ468" i="4"/>
  <c r="AJ349" i="4"/>
  <c r="AJ381" i="4"/>
  <c r="AJ437" i="4"/>
  <c r="AJ449" i="4"/>
  <c r="AJ457" i="4"/>
  <c r="AJ465" i="4"/>
  <c r="AJ469" i="4"/>
  <c r="AJ471" i="4"/>
  <c r="AJ473" i="4"/>
  <c r="AJ475" i="4"/>
  <c r="AJ477" i="4"/>
  <c r="AJ479" i="4"/>
  <c r="AJ481" i="4"/>
  <c r="AJ482" i="4"/>
  <c r="AJ484" i="4"/>
  <c r="AJ486" i="4"/>
  <c r="AJ489" i="4"/>
  <c r="AJ491" i="4"/>
  <c r="AJ493" i="4"/>
  <c r="AJ498" i="4"/>
  <c r="AJ499" i="4"/>
  <c r="AJ505" i="4"/>
  <c r="AJ508" i="4"/>
  <c r="AJ510" i="4"/>
  <c r="AJ512" i="4"/>
  <c r="AJ96" i="4"/>
  <c r="AJ353" i="4"/>
  <c r="AJ361" i="4"/>
  <c r="AJ369" i="4"/>
  <c r="AJ377" i="4"/>
  <c r="AJ427" i="4"/>
  <c r="AJ431" i="4"/>
  <c r="AJ435" i="4"/>
  <c r="AJ439" i="4"/>
  <c r="AJ443" i="4"/>
  <c r="AJ447" i="4"/>
  <c r="AJ451" i="4"/>
  <c r="AJ455" i="4"/>
  <c r="AJ459" i="4"/>
  <c r="AJ463" i="4"/>
  <c r="AJ467" i="4"/>
  <c r="AJ79" i="4"/>
  <c r="AJ116" i="4"/>
  <c r="AJ119" i="4"/>
  <c r="AJ135" i="4"/>
  <c r="AJ151" i="4"/>
  <c r="AJ167" i="4"/>
  <c r="AJ183" i="4"/>
  <c r="AJ236" i="4"/>
  <c r="AJ239" i="4"/>
  <c r="AJ243" i="4"/>
  <c r="AJ247" i="4"/>
  <c r="AJ251" i="4"/>
  <c r="AJ255" i="4"/>
  <c r="AJ259" i="4"/>
  <c r="AJ263" i="4"/>
  <c r="AJ267" i="4"/>
  <c r="AJ271" i="4"/>
  <c r="AJ275" i="4"/>
  <c r="AJ279" i="4"/>
  <c r="AJ283" i="4"/>
  <c r="AJ287" i="4"/>
  <c r="AJ295" i="4"/>
  <c r="AJ303" i="4"/>
  <c r="AJ311" i="4"/>
  <c r="AJ323" i="4"/>
  <c r="AJ331" i="4"/>
  <c r="AJ335" i="4"/>
  <c r="AJ343" i="4"/>
  <c r="AJ352" i="4"/>
  <c r="AJ376" i="4"/>
  <c r="AJ432" i="4"/>
  <c r="AJ444" i="4"/>
  <c r="AJ448" i="4"/>
  <c r="AJ452" i="4"/>
  <c r="AJ460" i="4"/>
  <c r="AJ112" i="4"/>
  <c r="AJ188" i="4"/>
  <c r="AJ233" i="4"/>
  <c r="AJ357" i="4"/>
  <c r="AJ365" i="4"/>
  <c r="AJ373" i="4"/>
  <c r="AJ429" i="4"/>
  <c r="AJ433" i="4"/>
  <c r="AJ441" i="4"/>
  <c r="AJ445" i="4"/>
  <c r="AJ453" i="4"/>
  <c r="AJ461" i="4"/>
  <c r="AJ472" i="4"/>
  <c r="AJ474" i="4"/>
  <c r="AJ476" i="4"/>
  <c r="AJ478" i="4"/>
  <c r="AJ480" i="4"/>
  <c r="AJ483" i="4"/>
  <c r="AJ485" i="4"/>
  <c r="AJ487" i="4"/>
  <c r="AJ488" i="4"/>
  <c r="AJ490" i="4"/>
  <c r="AJ492" i="4"/>
  <c r="AJ494" i="4"/>
  <c r="AJ495" i="4"/>
  <c r="AJ496" i="4"/>
  <c r="AJ497" i="4"/>
  <c r="AJ500" i="4"/>
  <c r="AJ501" i="4"/>
  <c r="AJ502" i="4"/>
  <c r="AJ503" i="4"/>
  <c r="AJ504" i="4"/>
  <c r="AJ506" i="4"/>
  <c r="AJ507" i="4"/>
  <c r="AJ509" i="4"/>
  <c r="AJ511" i="4"/>
  <c r="AJ5" i="4"/>
  <c r="AL3" i="4" l="1" a="1"/>
  <c r="AL3" i="4" s="1"/>
  <c r="AK4" i="4"/>
  <c r="AK6" i="4"/>
  <c r="AK7" i="4"/>
  <c r="AK8" i="4"/>
  <c r="AK9" i="4"/>
  <c r="AK10" i="4"/>
  <c r="AK11" i="4"/>
  <c r="AK12" i="4"/>
  <c r="AK13" i="4"/>
  <c r="AK14" i="4"/>
  <c r="AK15" i="4"/>
  <c r="AK20" i="4"/>
  <c r="AK17" i="4"/>
  <c r="AK21" i="4"/>
  <c r="AK22" i="4"/>
  <c r="AK23" i="4"/>
  <c r="AK24" i="4"/>
  <c r="AK25" i="4"/>
  <c r="AK16" i="4"/>
  <c r="AK18" i="4"/>
  <c r="AK26" i="4"/>
  <c r="AK29" i="4"/>
  <c r="AK31" i="4"/>
  <c r="AK33" i="4"/>
  <c r="AK35" i="4"/>
  <c r="AK39" i="4"/>
  <c r="AK43" i="4"/>
  <c r="AK36" i="4"/>
  <c r="AK40" i="4"/>
  <c r="AK44" i="4"/>
  <c r="AK45" i="4"/>
  <c r="AK46" i="4"/>
  <c r="AK47" i="4"/>
  <c r="AK48" i="4"/>
  <c r="AK49" i="4"/>
  <c r="AK50" i="4"/>
  <c r="AK51" i="4"/>
  <c r="AK52" i="4"/>
  <c r="AK53" i="4"/>
  <c r="AK28" i="4"/>
  <c r="AK32" i="4"/>
  <c r="AK37" i="4"/>
  <c r="AK54" i="4"/>
  <c r="AK34" i="4"/>
  <c r="AK42" i="4"/>
  <c r="AK55" i="4"/>
  <c r="AK30" i="4"/>
  <c r="AK41" i="4"/>
  <c r="AK90" i="4"/>
  <c r="AK92" i="4"/>
  <c r="AK93" i="4"/>
  <c r="AK94" i="4"/>
  <c r="AK95" i="4"/>
  <c r="AK96" i="4"/>
  <c r="AK97" i="4"/>
  <c r="AK98" i="4"/>
  <c r="AK99" i="4"/>
  <c r="AK100" i="4"/>
  <c r="AK101" i="4"/>
  <c r="AK102" i="4"/>
  <c r="AK103" i="4"/>
  <c r="AK104" i="4"/>
  <c r="AK105" i="4"/>
  <c r="AK106" i="4"/>
  <c r="AK107" i="4"/>
  <c r="AK108" i="4"/>
  <c r="AK109" i="4"/>
  <c r="AK110" i="4"/>
  <c r="AK111" i="4"/>
  <c r="AK112" i="4"/>
  <c r="AK113" i="4"/>
  <c r="AK114" i="4"/>
  <c r="AK115" i="4"/>
  <c r="AK116" i="4"/>
  <c r="AK117" i="4"/>
  <c r="AK118" i="4"/>
  <c r="AK19" i="4"/>
  <c r="AK38" i="4"/>
  <c r="AK58" i="4"/>
  <c r="AK60" i="4"/>
  <c r="AK62" i="4"/>
  <c r="AK64" i="4"/>
  <c r="AK66" i="4"/>
  <c r="AK68" i="4"/>
  <c r="AK70" i="4"/>
  <c r="AK72" i="4"/>
  <c r="AK74" i="4"/>
  <c r="AK76" i="4"/>
  <c r="AK78" i="4"/>
  <c r="AK80" i="4"/>
  <c r="AK82" i="4"/>
  <c r="AK84" i="4"/>
  <c r="AK86" i="4"/>
  <c r="AK88" i="4"/>
  <c r="AK91" i="4"/>
  <c r="AK57" i="4"/>
  <c r="AK61" i="4"/>
  <c r="AK65" i="4"/>
  <c r="AK69" i="4"/>
  <c r="AK73" i="4"/>
  <c r="AK77" i="4"/>
  <c r="AK81" i="4"/>
  <c r="AK85" i="4"/>
  <c r="AK89" i="4"/>
  <c r="AK188" i="4"/>
  <c r="AK27" i="4"/>
  <c r="AK59" i="4"/>
  <c r="AK67" i="4"/>
  <c r="AK75" i="4"/>
  <c r="AK83" i="4"/>
  <c r="AK120" i="4"/>
  <c r="AK122" i="4"/>
  <c r="AK124" i="4"/>
  <c r="AK126" i="4"/>
  <c r="AK128" i="4"/>
  <c r="AK130" i="4"/>
  <c r="AK132" i="4"/>
  <c r="AK134" i="4"/>
  <c r="AK136" i="4"/>
  <c r="AK138" i="4"/>
  <c r="AK140" i="4"/>
  <c r="AK142" i="4"/>
  <c r="AK144" i="4"/>
  <c r="AK146" i="4"/>
  <c r="AK148" i="4"/>
  <c r="AK150" i="4"/>
  <c r="AK152" i="4"/>
  <c r="AK154" i="4"/>
  <c r="AK156" i="4"/>
  <c r="AK158" i="4"/>
  <c r="AK160" i="4"/>
  <c r="AK162" i="4"/>
  <c r="AK164" i="4"/>
  <c r="AK166" i="4"/>
  <c r="AK168" i="4"/>
  <c r="AK170" i="4"/>
  <c r="AK172" i="4"/>
  <c r="AK174" i="4"/>
  <c r="AK176" i="4"/>
  <c r="AK178" i="4"/>
  <c r="AK180" i="4"/>
  <c r="AK182" i="4"/>
  <c r="AK184" i="4"/>
  <c r="AK185" i="4"/>
  <c r="AK189" i="4"/>
  <c r="AK190" i="4"/>
  <c r="AK191" i="4"/>
  <c r="AK192" i="4"/>
  <c r="AK193" i="4"/>
  <c r="AK194" i="4"/>
  <c r="AK195" i="4"/>
  <c r="AK196" i="4"/>
  <c r="AK197" i="4"/>
  <c r="AK198" i="4"/>
  <c r="AK199" i="4"/>
  <c r="AK200" i="4"/>
  <c r="AK201" i="4"/>
  <c r="AK202" i="4"/>
  <c r="AK203" i="4"/>
  <c r="AK204" i="4"/>
  <c r="AK205" i="4"/>
  <c r="AK206" i="4"/>
  <c r="AK207" i="4"/>
  <c r="AK208" i="4"/>
  <c r="AK209" i="4"/>
  <c r="AK210" i="4"/>
  <c r="AK211" i="4"/>
  <c r="AK212" i="4"/>
  <c r="AK213" i="4"/>
  <c r="AK214" i="4"/>
  <c r="AK215" i="4"/>
  <c r="AK216" i="4"/>
  <c r="AK217" i="4"/>
  <c r="AK218" i="4"/>
  <c r="AK219" i="4"/>
  <c r="AK220" i="4"/>
  <c r="AK221" i="4"/>
  <c r="AK222" i="4"/>
  <c r="AK223" i="4"/>
  <c r="AK224" i="4"/>
  <c r="AK225" i="4"/>
  <c r="AK226" i="4"/>
  <c r="AK227" i="4"/>
  <c r="AK228" i="4"/>
  <c r="AK229" i="4"/>
  <c r="AK230" i="4"/>
  <c r="AK231" i="4"/>
  <c r="AK232" i="4"/>
  <c r="AK233" i="4"/>
  <c r="AK234" i="4"/>
  <c r="AK235" i="4"/>
  <c r="AK236" i="4"/>
  <c r="AK71" i="4"/>
  <c r="AK87" i="4"/>
  <c r="AK121" i="4"/>
  <c r="AK125" i="4"/>
  <c r="AK129" i="4"/>
  <c r="AK133" i="4"/>
  <c r="AK137" i="4"/>
  <c r="AK141" i="4"/>
  <c r="AK145" i="4"/>
  <c r="AK149" i="4"/>
  <c r="AK153" i="4"/>
  <c r="AK157" i="4"/>
  <c r="AK161" i="4"/>
  <c r="AK165" i="4"/>
  <c r="AK169" i="4"/>
  <c r="AK173" i="4"/>
  <c r="AK177" i="4"/>
  <c r="AK181" i="4"/>
  <c r="AK187" i="4"/>
  <c r="AK186" i="4"/>
  <c r="AK349" i="4"/>
  <c r="AK353" i="4"/>
  <c r="AK357" i="4"/>
  <c r="AK361" i="4"/>
  <c r="AK365" i="4"/>
  <c r="AK369" i="4"/>
  <c r="AK373" i="4"/>
  <c r="AK377" i="4"/>
  <c r="AK381" i="4"/>
  <c r="AK63" i="4"/>
  <c r="AK123" i="4"/>
  <c r="AK131" i="4"/>
  <c r="AK139" i="4"/>
  <c r="AK147" i="4"/>
  <c r="AK155" i="4"/>
  <c r="AK163" i="4"/>
  <c r="AK171" i="4"/>
  <c r="AK179" i="4"/>
  <c r="AK238" i="4"/>
  <c r="AK240" i="4"/>
  <c r="AK242" i="4"/>
  <c r="AK244" i="4"/>
  <c r="AK246" i="4"/>
  <c r="AK248" i="4"/>
  <c r="AK250" i="4"/>
  <c r="AK252" i="4"/>
  <c r="AK254" i="4"/>
  <c r="AK256" i="4"/>
  <c r="AK258" i="4"/>
  <c r="AK260" i="4"/>
  <c r="AK262" i="4"/>
  <c r="AK264" i="4"/>
  <c r="AK266" i="4"/>
  <c r="AK268" i="4"/>
  <c r="AK270" i="4"/>
  <c r="AK272" i="4"/>
  <c r="AK274" i="4"/>
  <c r="AK276" i="4"/>
  <c r="AK278" i="4"/>
  <c r="AK280" i="4"/>
  <c r="AK282" i="4"/>
  <c r="AK284" i="4"/>
  <c r="AK286" i="4"/>
  <c r="AK288" i="4"/>
  <c r="AK290" i="4"/>
  <c r="AK292" i="4"/>
  <c r="AK294" i="4"/>
  <c r="AK296" i="4"/>
  <c r="AK298" i="4"/>
  <c r="AK300" i="4"/>
  <c r="AK302" i="4"/>
  <c r="AK304" i="4"/>
  <c r="AK306" i="4"/>
  <c r="AK308" i="4"/>
  <c r="AK310" i="4"/>
  <c r="AK312" i="4"/>
  <c r="AK314" i="4"/>
  <c r="AK316" i="4"/>
  <c r="AK318" i="4"/>
  <c r="AK320" i="4"/>
  <c r="AK322" i="4"/>
  <c r="AK324" i="4"/>
  <c r="AK326" i="4"/>
  <c r="AK328" i="4"/>
  <c r="AK330" i="4"/>
  <c r="AK332" i="4"/>
  <c r="AK334" i="4"/>
  <c r="AK336" i="4"/>
  <c r="AK338" i="4"/>
  <c r="AK340" i="4"/>
  <c r="AK342" i="4"/>
  <c r="AK344" i="4"/>
  <c r="AK346" i="4"/>
  <c r="AK350" i="4"/>
  <c r="AK354" i="4"/>
  <c r="AK358" i="4"/>
  <c r="AK362" i="4"/>
  <c r="AK366" i="4"/>
  <c r="AK370" i="4"/>
  <c r="AK374" i="4"/>
  <c r="AK378" i="4"/>
  <c r="AK382" i="4"/>
  <c r="AK383" i="4"/>
  <c r="AK384" i="4"/>
  <c r="AK385" i="4"/>
  <c r="AK386" i="4"/>
  <c r="AK387" i="4"/>
  <c r="AK388" i="4"/>
  <c r="AK389" i="4"/>
  <c r="AK390" i="4"/>
  <c r="AK391" i="4"/>
  <c r="AK392" i="4"/>
  <c r="AK393" i="4"/>
  <c r="AK394" i="4"/>
  <c r="AK395" i="4"/>
  <c r="AK396" i="4"/>
  <c r="AK397" i="4"/>
  <c r="AK398" i="4"/>
  <c r="AK399" i="4"/>
  <c r="AK400" i="4"/>
  <c r="AK401" i="4"/>
  <c r="AK402" i="4"/>
  <c r="AK403" i="4"/>
  <c r="AK404" i="4"/>
  <c r="AK405" i="4"/>
  <c r="AK406" i="4"/>
  <c r="AK407" i="4"/>
  <c r="AK408" i="4"/>
  <c r="AK409" i="4"/>
  <c r="AK410" i="4"/>
  <c r="AK411" i="4"/>
  <c r="AK412" i="4"/>
  <c r="AK413" i="4"/>
  <c r="AK414" i="4"/>
  <c r="AK415" i="4"/>
  <c r="AK416" i="4"/>
  <c r="AK417" i="4"/>
  <c r="AK418" i="4"/>
  <c r="AK419" i="4"/>
  <c r="AK420" i="4"/>
  <c r="AK421" i="4"/>
  <c r="AK422" i="4"/>
  <c r="AK423" i="4"/>
  <c r="AK424" i="4"/>
  <c r="AK425" i="4"/>
  <c r="AK426" i="4"/>
  <c r="AK427" i="4"/>
  <c r="AK428" i="4"/>
  <c r="AK429" i="4"/>
  <c r="AK430" i="4"/>
  <c r="AK431" i="4"/>
  <c r="AK432" i="4"/>
  <c r="AK433" i="4"/>
  <c r="AK434" i="4"/>
  <c r="AK435" i="4"/>
  <c r="AK436" i="4"/>
  <c r="AK437" i="4"/>
  <c r="AK438" i="4"/>
  <c r="AK439" i="4"/>
  <c r="AK440" i="4"/>
  <c r="AK441" i="4"/>
  <c r="AK442" i="4"/>
  <c r="AK443" i="4"/>
  <c r="AK444" i="4"/>
  <c r="AK445" i="4"/>
  <c r="AK446" i="4"/>
  <c r="AK447" i="4"/>
  <c r="AK448" i="4"/>
  <c r="AK449" i="4"/>
  <c r="AK450" i="4"/>
  <c r="AK451" i="4"/>
  <c r="AK452" i="4"/>
  <c r="AK453" i="4"/>
  <c r="AK454" i="4"/>
  <c r="AK455" i="4"/>
  <c r="AK456" i="4"/>
  <c r="AK457" i="4"/>
  <c r="AK458" i="4"/>
  <c r="AK459" i="4"/>
  <c r="AK460" i="4"/>
  <c r="AK461" i="4"/>
  <c r="AK462" i="4"/>
  <c r="AK463" i="4"/>
  <c r="AK464" i="4"/>
  <c r="AK465" i="4"/>
  <c r="AK466" i="4"/>
  <c r="AK467" i="4"/>
  <c r="AK468" i="4"/>
  <c r="AK469" i="4"/>
  <c r="AK470" i="4"/>
  <c r="AK56" i="4"/>
  <c r="AK351" i="4"/>
  <c r="AK359" i="4"/>
  <c r="AK367" i="4"/>
  <c r="AK375" i="4"/>
  <c r="AK471" i="4"/>
  <c r="AK472" i="4"/>
  <c r="AK473" i="4"/>
  <c r="AK474" i="4"/>
  <c r="AK475" i="4"/>
  <c r="AK476" i="4"/>
  <c r="AK477" i="4"/>
  <c r="AK478" i="4"/>
  <c r="AK479" i="4"/>
  <c r="AK480" i="4"/>
  <c r="AK481" i="4"/>
  <c r="AK482" i="4"/>
  <c r="AK483" i="4"/>
  <c r="AK484" i="4"/>
  <c r="AK485" i="4"/>
  <c r="AK486" i="4"/>
  <c r="AK487" i="4"/>
  <c r="AK488" i="4"/>
  <c r="AK489" i="4"/>
  <c r="AK490" i="4"/>
  <c r="AK491" i="4"/>
  <c r="AK492" i="4"/>
  <c r="AK493" i="4"/>
  <c r="AK494" i="4"/>
  <c r="AK495" i="4"/>
  <c r="AK496" i="4"/>
  <c r="AK497" i="4"/>
  <c r="AK498" i="4"/>
  <c r="AK499" i="4"/>
  <c r="AK500" i="4"/>
  <c r="AK501" i="4"/>
  <c r="AK502" i="4"/>
  <c r="AK503" i="4"/>
  <c r="AK504" i="4"/>
  <c r="AK505" i="4"/>
  <c r="AK506" i="4"/>
  <c r="AK507" i="4"/>
  <c r="AK508" i="4"/>
  <c r="AK509" i="4"/>
  <c r="AK510" i="4"/>
  <c r="AK511" i="4"/>
  <c r="AK512" i="4"/>
  <c r="AK5" i="4"/>
  <c r="AK363" i="4"/>
  <c r="AK371" i="4"/>
  <c r="AK239" i="4"/>
  <c r="AK247" i="4"/>
  <c r="AK251" i="4"/>
  <c r="AK271" i="4"/>
  <c r="AK275" i="4"/>
  <c r="AK279" i="4"/>
  <c r="AK283" i="4"/>
  <c r="AK307" i="4"/>
  <c r="AK311" i="4"/>
  <c r="AK319" i="4"/>
  <c r="AK327" i="4"/>
  <c r="AK331" i="4"/>
  <c r="AK339" i="4"/>
  <c r="AK352" i="4"/>
  <c r="AK368" i="4"/>
  <c r="AK127" i="4"/>
  <c r="AK143" i="4"/>
  <c r="AK159" i="4"/>
  <c r="AK175" i="4"/>
  <c r="AK237" i="4"/>
  <c r="AK241" i="4"/>
  <c r="AK245" i="4"/>
  <c r="AK249" i="4"/>
  <c r="AK253" i="4"/>
  <c r="AK257" i="4"/>
  <c r="AK261" i="4"/>
  <c r="AK265" i="4"/>
  <c r="AK269" i="4"/>
  <c r="AK273" i="4"/>
  <c r="AK277" i="4"/>
  <c r="AK281" i="4"/>
  <c r="AK285" i="4"/>
  <c r="AK289" i="4"/>
  <c r="AK293" i="4"/>
  <c r="AK297" i="4"/>
  <c r="AK301" i="4"/>
  <c r="AK305" i="4"/>
  <c r="AK309" i="4"/>
  <c r="AK313" i="4"/>
  <c r="AK317" i="4"/>
  <c r="AK321" i="4"/>
  <c r="AK325" i="4"/>
  <c r="AK329" i="4"/>
  <c r="AK333" i="4"/>
  <c r="AK337" i="4"/>
  <c r="AK341" i="4"/>
  <c r="AK345" i="4"/>
  <c r="AK348" i="4"/>
  <c r="AK356" i="4"/>
  <c r="AK364" i="4"/>
  <c r="AK372" i="4"/>
  <c r="AK380" i="4"/>
  <c r="AK347" i="4"/>
  <c r="AK355" i="4"/>
  <c r="AK379" i="4"/>
  <c r="AK79" i="4"/>
  <c r="AK119" i="4"/>
  <c r="AK135" i="4"/>
  <c r="AK151" i="4"/>
  <c r="AK167" i="4"/>
  <c r="AK183" i="4"/>
  <c r="AK243" i="4"/>
  <c r="AK255" i="4"/>
  <c r="AK259" i="4"/>
  <c r="AK263" i="4"/>
  <c r="AK267" i="4"/>
  <c r="AK287" i="4"/>
  <c r="AK291" i="4"/>
  <c r="AK295" i="4"/>
  <c r="AK299" i="4"/>
  <c r="AK303" i="4"/>
  <c r="AK315" i="4"/>
  <c r="AK323" i="4"/>
  <c r="AK335" i="4"/>
  <c r="AK343" i="4"/>
  <c r="AK360" i="4"/>
  <c r="AK376" i="4"/>
  <c r="AM3" i="4" l="1" a="1"/>
  <c r="AM3" i="4" s="1"/>
  <c r="AL14" i="4"/>
  <c r="AL7" i="4"/>
  <c r="AL9" i="4"/>
  <c r="AL11" i="4"/>
  <c r="AL15" i="4"/>
  <c r="AL19" i="4"/>
  <c r="AL8" i="4"/>
  <c r="AL12" i="4"/>
  <c r="AL20" i="4"/>
  <c r="AL21" i="4"/>
  <c r="AL23" i="4"/>
  <c r="AL25" i="4"/>
  <c r="AL27" i="4"/>
  <c r="AL10" i="4"/>
  <c r="AL13" i="4"/>
  <c r="AL16" i="4"/>
  <c r="AL18" i="4"/>
  <c r="AL17" i="4"/>
  <c r="AL22" i="4"/>
  <c r="AL34" i="4"/>
  <c r="AL38" i="4"/>
  <c r="AL42" i="4"/>
  <c r="AL4" i="4"/>
  <c r="AL26" i="4"/>
  <c r="AL29" i="4"/>
  <c r="AL31" i="4"/>
  <c r="AL33" i="4"/>
  <c r="AL35" i="4"/>
  <c r="AL39" i="4"/>
  <c r="AL43" i="4"/>
  <c r="AL40" i="4"/>
  <c r="AL46" i="4"/>
  <c r="AL48" i="4"/>
  <c r="AL50" i="4"/>
  <c r="AL52" i="4"/>
  <c r="AL57" i="4"/>
  <c r="AL58" i="4"/>
  <c r="AL59" i="4"/>
  <c r="AL60" i="4"/>
  <c r="AL61" i="4"/>
  <c r="AL62" i="4"/>
  <c r="AL63" i="4"/>
  <c r="AL64" i="4"/>
  <c r="AL65" i="4"/>
  <c r="AL66" i="4"/>
  <c r="AL67" i="4"/>
  <c r="AL68" i="4"/>
  <c r="AL69" i="4"/>
  <c r="AL70" i="4"/>
  <c r="AL71" i="4"/>
  <c r="AL72" i="4"/>
  <c r="AL73" i="4"/>
  <c r="AL74" i="4"/>
  <c r="AL75" i="4"/>
  <c r="AL76" i="4"/>
  <c r="AL77" i="4"/>
  <c r="AL78" i="4"/>
  <c r="AL79" i="4"/>
  <c r="AL80" i="4"/>
  <c r="AL81" i="4"/>
  <c r="AL82" i="4"/>
  <c r="AL83" i="4"/>
  <c r="AL84" i="4"/>
  <c r="AL85" i="4"/>
  <c r="AL86" i="4"/>
  <c r="AL87" i="4"/>
  <c r="AL88" i="4"/>
  <c r="AL89" i="4"/>
  <c r="AL90" i="4"/>
  <c r="AL91" i="4"/>
  <c r="AL6" i="4"/>
  <c r="AL28" i="4"/>
  <c r="AL32" i="4"/>
  <c r="AL37" i="4"/>
  <c r="AL54" i="4"/>
  <c r="AL24" i="4"/>
  <c r="AL44" i="4"/>
  <c r="AL47" i="4"/>
  <c r="AL51" i="4"/>
  <c r="AL55" i="4"/>
  <c r="AL30" i="4"/>
  <c r="AL41" i="4"/>
  <c r="AL92" i="4"/>
  <c r="AL93" i="4"/>
  <c r="AL94" i="4"/>
  <c r="AL95" i="4"/>
  <c r="AL96" i="4"/>
  <c r="AL97" i="4"/>
  <c r="AL98" i="4"/>
  <c r="AL99" i="4"/>
  <c r="AL100" i="4"/>
  <c r="AL101" i="4"/>
  <c r="AL102" i="4"/>
  <c r="AL103" i="4"/>
  <c r="AL104" i="4"/>
  <c r="AL105" i="4"/>
  <c r="AL106" i="4"/>
  <c r="AL107" i="4"/>
  <c r="AL108" i="4"/>
  <c r="AL109" i="4"/>
  <c r="AL110" i="4"/>
  <c r="AL111" i="4"/>
  <c r="AL112" i="4"/>
  <c r="AL113" i="4"/>
  <c r="AL114" i="4"/>
  <c r="AL36" i="4"/>
  <c r="AL45" i="4"/>
  <c r="AL53" i="4"/>
  <c r="AL117" i="4"/>
  <c r="AL119" i="4"/>
  <c r="AL120" i="4"/>
  <c r="AL121" i="4"/>
  <c r="AL122" i="4"/>
  <c r="AL123" i="4"/>
  <c r="AL124" i="4"/>
  <c r="AL125" i="4"/>
  <c r="AL126" i="4"/>
  <c r="AL127" i="4"/>
  <c r="AL128" i="4"/>
  <c r="AL129" i="4"/>
  <c r="AL130" i="4"/>
  <c r="AL131" i="4"/>
  <c r="AL132" i="4"/>
  <c r="AL133" i="4"/>
  <c r="AL134" i="4"/>
  <c r="AL135" i="4"/>
  <c r="AL136" i="4"/>
  <c r="AL137" i="4"/>
  <c r="AL138" i="4"/>
  <c r="AL139" i="4"/>
  <c r="AL140" i="4"/>
  <c r="AL141" i="4"/>
  <c r="AL142" i="4"/>
  <c r="AL143" i="4"/>
  <c r="AL144" i="4"/>
  <c r="AL145" i="4"/>
  <c r="AL146" i="4"/>
  <c r="AL147" i="4"/>
  <c r="AL148" i="4"/>
  <c r="AL149" i="4"/>
  <c r="AL150" i="4"/>
  <c r="AL151" i="4"/>
  <c r="AL152" i="4"/>
  <c r="AL153" i="4"/>
  <c r="AL154" i="4"/>
  <c r="AL155" i="4"/>
  <c r="AL156" i="4"/>
  <c r="AL157" i="4"/>
  <c r="AL158" i="4"/>
  <c r="AL159" i="4"/>
  <c r="AL160" i="4"/>
  <c r="AL161" i="4"/>
  <c r="AL162" i="4"/>
  <c r="AL163" i="4"/>
  <c r="AL164" i="4"/>
  <c r="AL165" i="4"/>
  <c r="AL166" i="4"/>
  <c r="AL167" i="4"/>
  <c r="AL168" i="4"/>
  <c r="AL169" i="4"/>
  <c r="AL170" i="4"/>
  <c r="AL171" i="4"/>
  <c r="AL172" i="4"/>
  <c r="AL173" i="4"/>
  <c r="AL174" i="4"/>
  <c r="AL175" i="4"/>
  <c r="AL176" i="4"/>
  <c r="AL177" i="4"/>
  <c r="AL178" i="4"/>
  <c r="AL179" i="4"/>
  <c r="AL180" i="4"/>
  <c r="AL181" i="4"/>
  <c r="AL182" i="4"/>
  <c r="AL183" i="4"/>
  <c r="AL184" i="4"/>
  <c r="AL185" i="4"/>
  <c r="AL186" i="4"/>
  <c r="AL187" i="4"/>
  <c r="AL188" i="4"/>
  <c r="AL118" i="4"/>
  <c r="AL49" i="4"/>
  <c r="AL115" i="4"/>
  <c r="AL190" i="4"/>
  <c r="AL192" i="4"/>
  <c r="AL194" i="4"/>
  <c r="AL196" i="4"/>
  <c r="AL198" i="4"/>
  <c r="AL200" i="4"/>
  <c r="AL202" i="4"/>
  <c r="AL204" i="4"/>
  <c r="AL206" i="4"/>
  <c r="AL208" i="4"/>
  <c r="AL210" i="4"/>
  <c r="AL212" i="4"/>
  <c r="AL214" i="4"/>
  <c r="AL216" i="4"/>
  <c r="AL218" i="4"/>
  <c r="AL220" i="4"/>
  <c r="AL222" i="4"/>
  <c r="AL224" i="4"/>
  <c r="AL226" i="4"/>
  <c r="AL228" i="4"/>
  <c r="AL230" i="4"/>
  <c r="AL233" i="4"/>
  <c r="AL237" i="4"/>
  <c r="AL238" i="4"/>
  <c r="AL239" i="4"/>
  <c r="AL240" i="4"/>
  <c r="AL241" i="4"/>
  <c r="AL242" i="4"/>
  <c r="AL243" i="4"/>
  <c r="AL244" i="4"/>
  <c r="AL245" i="4"/>
  <c r="AL246" i="4"/>
  <c r="AL247" i="4"/>
  <c r="AL248" i="4"/>
  <c r="AL249" i="4"/>
  <c r="AL250" i="4"/>
  <c r="AL251" i="4"/>
  <c r="AL252" i="4"/>
  <c r="AL253" i="4"/>
  <c r="AL254" i="4"/>
  <c r="AL255" i="4"/>
  <c r="AL256" i="4"/>
  <c r="AL257" i="4"/>
  <c r="AL258" i="4"/>
  <c r="AL259" i="4"/>
  <c r="AL260" i="4"/>
  <c r="AL261" i="4"/>
  <c r="AL262" i="4"/>
  <c r="AL263" i="4"/>
  <c r="AL264" i="4"/>
  <c r="AL265" i="4"/>
  <c r="AL266" i="4"/>
  <c r="AL267" i="4"/>
  <c r="AL268" i="4"/>
  <c r="AL269" i="4"/>
  <c r="AL270" i="4"/>
  <c r="AL271" i="4"/>
  <c r="AL272" i="4"/>
  <c r="AL273" i="4"/>
  <c r="AL274" i="4"/>
  <c r="AL275" i="4"/>
  <c r="AL276" i="4"/>
  <c r="AL277" i="4"/>
  <c r="AL278" i="4"/>
  <c r="AL279" i="4"/>
  <c r="AL280" i="4"/>
  <c r="AL281" i="4"/>
  <c r="AL282" i="4"/>
  <c r="AL283" i="4"/>
  <c r="AL284" i="4"/>
  <c r="AL285" i="4"/>
  <c r="AL286" i="4"/>
  <c r="AL287" i="4"/>
  <c r="AL288" i="4"/>
  <c r="AL289" i="4"/>
  <c r="AL290" i="4"/>
  <c r="AL291" i="4"/>
  <c r="AL292" i="4"/>
  <c r="AL293" i="4"/>
  <c r="AL294" i="4"/>
  <c r="AL295" i="4"/>
  <c r="AL296" i="4"/>
  <c r="AL297" i="4"/>
  <c r="AL298" i="4"/>
  <c r="AL299" i="4"/>
  <c r="AL300" i="4"/>
  <c r="AL301" i="4"/>
  <c r="AL302" i="4"/>
  <c r="AL303" i="4"/>
  <c r="AL304" i="4"/>
  <c r="AL305" i="4"/>
  <c r="AL306" i="4"/>
  <c r="AL307" i="4"/>
  <c r="AL308" i="4"/>
  <c r="AL309" i="4"/>
  <c r="AL310" i="4"/>
  <c r="AL311" i="4"/>
  <c r="AL312" i="4"/>
  <c r="AL313" i="4"/>
  <c r="AL314" i="4"/>
  <c r="AL315" i="4"/>
  <c r="AL316" i="4"/>
  <c r="AL317" i="4"/>
  <c r="AL318" i="4"/>
  <c r="AL319" i="4"/>
  <c r="AL320" i="4"/>
  <c r="AL321" i="4"/>
  <c r="AL322" i="4"/>
  <c r="AL323" i="4"/>
  <c r="AL324" i="4"/>
  <c r="AL325" i="4"/>
  <c r="AL326" i="4"/>
  <c r="AL327" i="4"/>
  <c r="AL328" i="4"/>
  <c r="AL329" i="4"/>
  <c r="AL330" i="4"/>
  <c r="AL331" i="4"/>
  <c r="AL332" i="4"/>
  <c r="AL333" i="4"/>
  <c r="AL334" i="4"/>
  <c r="AL335" i="4"/>
  <c r="AL336" i="4"/>
  <c r="AL337" i="4"/>
  <c r="AL338" i="4"/>
  <c r="AL339" i="4"/>
  <c r="AL340" i="4"/>
  <c r="AL341" i="4"/>
  <c r="AL342" i="4"/>
  <c r="AL343" i="4"/>
  <c r="AL344" i="4"/>
  <c r="AL345" i="4"/>
  <c r="AL346" i="4"/>
  <c r="AL347" i="4"/>
  <c r="AL348" i="4"/>
  <c r="AL349" i="4"/>
  <c r="AL350" i="4"/>
  <c r="AL351" i="4"/>
  <c r="AL352" i="4"/>
  <c r="AL353" i="4"/>
  <c r="AL354" i="4"/>
  <c r="AL355" i="4"/>
  <c r="AL356" i="4"/>
  <c r="AL357" i="4"/>
  <c r="AL358" i="4"/>
  <c r="AL359" i="4"/>
  <c r="AL360" i="4"/>
  <c r="AL361" i="4"/>
  <c r="AL362" i="4"/>
  <c r="AL363" i="4"/>
  <c r="AL364" i="4"/>
  <c r="AL365" i="4"/>
  <c r="AL366" i="4"/>
  <c r="AL367" i="4"/>
  <c r="AL368" i="4"/>
  <c r="AL369" i="4"/>
  <c r="AL370" i="4"/>
  <c r="AL371" i="4"/>
  <c r="AL372" i="4"/>
  <c r="AL373" i="4"/>
  <c r="AL374" i="4"/>
  <c r="AL375" i="4"/>
  <c r="AL376" i="4"/>
  <c r="AL377" i="4"/>
  <c r="AL378" i="4"/>
  <c r="AL379" i="4"/>
  <c r="AL380" i="4"/>
  <c r="AL381" i="4"/>
  <c r="AL234" i="4"/>
  <c r="AL189" i="4"/>
  <c r="AL193" i="4"/>
  <c r="AL197" i="4"/>
  <c r="AL201" i="4"/>
  <c r="AL205" i="4"/>
  <c r="AL209" i="4"/>
  <c r="AL213" i="4"/>
  <c r="AL217" i="4"/>
  <c r="AL221" i="4"/>
  <c r="AL225" i="4"/>
  <c r="AL229" i="4"/>
  <c r="AL235" i="4"/>
  <c r="AL232" i="4"/>
  <c r="AL191" i="4"/>
  <c r="AL199" i="4"/>
  <c r="AL207" i="4"/>
  <c r="AL215" i="4"/>
  <c r="AL223" i="4"/>
  <c r="AL231" i="4"/>
  <c r="AL382" i="4"/>
  <c r="AL384" i="4"/>
  <c r="AL386" i="4"/>
  <c r="AL388" i="4"/>
  <c r="AL390" i="4"/>
  <c r="AL392" i="4"/>
  <c r="AL394" i="4"/>
  <c r="AL396" i="4"/>
  <c r="AL398" i="4"/>
  <c r="AL400" i="4"/>
  <c r="AL402" i="4"/>
  <c r="AL404" i="4"/>
  <c r="AL406" i="4"/>
  <c r="AL408" i="4"/>
  <c r="AL410" i="4"/>
  <c r="AL412" i="4"/>
  <c r="AL414" i="4"/>
  <c r="AL416" i="4"/>
  <c r="AL418" i="4"/>
  <c r="AL420" i="4"/>
  <c r="AL422" i="4"/>
  <c r="AL424" i="4"/>
  <c r="AL426" i="4"/>
  <c r="AL429" i="4"/>
  <c r="AL433" i="4"/>
  <c r="AL437" i="4"/>
  <c r="AL441" i="4"/>
  <c r="AL445" i="4"/>
  <c r="AL449" i="4"/>
  <c r="AL453" i="4"/>
  <c r="AL457" i="4"/>
  <c r="AL461" i="4"/>
  <c r="AL465" i="4"/>
  <c r="AL469" i="4"/>
  <c r="AL385" i="4"/>
  <c r="AL389" i="4"/>
  <c r="AL395" i="4"/>
  <c r="AL399" i="4"/>
  <c r="AL403" i="4"/>
  <c r="AL409" i="4"/>
  <c r="AL413" i="4"/>
  <c r="AL417" i="4"/>
  <c r="AL421" i="4"/>
  <c r="AL423" i="4"/>
  <c r="AL431" i="4"/>
  <c r="AL439" i="4"/>
  <c r="AL443" i="4"/>
  <c r="AL447" i="4"/>
  <c r="AL459" i="4"/>
  <c r="AL428" i="4"/>
  <c r="AL432" i="4"/>
  <c r="AL440" i="4"/>
  <c r="AL452" i="4"/>
  <c r="AL460" i="4"/>
  <c r="AL468" i="4"/>
  <c r="AL56" i="4"/>
  <c r="AL430" i="4"/>
  <c r="AL434" i="4"/>
  <c r="AL438" i="4"/>
  <c r="AL442" i="4"/>
  <c r="AL446" i="4"/>
  <c r="AL450" i="4"/>
  <c r="AL454" i="4"/>
  <c r="AL458" i="4"/>
  <c r="AL462" i="4"/>
  <c r="AL466" i="4"/>
  <c r="AL470" i="4"/>
  <c r="AL471" i="4"/>
  <c r="AL472" i="4"/>
  <c r="AL473" i="4"/>
  <c r="AL474" i="4"/>
  <c r="AL475" i="4"/>
  <c r="AL476" i="4"/>
  <c r="AL477" i="4"/>
  <c r="AL478" i="4"/>
  <c r="AL479" i="4"/>
  <c r="AL480" i="4"/>
  <c r="AL481" i="4"/>
  <c r="AL482" i="4"/>
  <c r="AL483" i="4"/>
  <c r="AL484" i="4"/>
  <c r="AL485" i="4"/>
  <c r="AL486" i="4"/>
  <c r="AL487" i="4"/>
  <c r="AL488" i="4"/>
  <c r="AL489" i="4"/>
  <c r="AL490" i="4"/>
  <c r="AL491" i="4"/>
  <c r="AL492" i="4"/>
  <c r="AL493" i="4"/>
  <c r="AL494" i="4"/>
  <c r="AL495" i="4"/>
  <c r="AL496" i="4"/>
  <c r="AL497" i="4"/>
  <c r="AL498" i="4"/>
  <c r="AL499" i="4"/>
  <c r="AL500" i="4"/>
  <c r="AL501" i="4"/>
  <c r="AL502" i="4"/>
  <c r="AL503" i="4"/>
  <c r="AL504" i="4"/>
  <c r="AL505" i="4"/>
  <c r="AL506" i="4"/>
  <c r="AL507" i="4"/>
  <c r="AL508" i="4"/>
  <c r="AL509" i="4"/>
  <c r="AL510" i="4"/>
  <c r="AL511" i="4"/>
  <c r="AL512" i="4"/>
  <c r="AL5" i="4"/>
  <c r="AL195" i="4"/>
  <c r="AL203" i="4"/>
  <c r="AL211" i="4"/>
  <c r="AL219" i="4"/>
  <c r="AL227" i="4"/>
  <c r="AL383" i="4"/>
  <c r="AL387" i="4"/>
  <c r="AL391" i="4"/>
  <c r="AL393" i="4"/>
  <c r="AL397" i="4"/>
  <c r="AL401" i="4"/>
  <c r="AL405" i="4"/>
  <c r="AL407" i="4"/>
  <c r="AL411" i="4"/>
  <c r="AL415" i="4"/>
  <c r="AL419" i="4"/>
  <c r="AL425" i="4"/>
  <c r="AL427" i="4"/>
  <c r="AL435" i="4"/>
  <c r="AL451" i="4"/>
  <c r="AL455" i="4"/>
  <c r="AL463" i="4"/>
  <c r="AL467" i="4"/>
  <c r="AL116" i="4"/>
  <c r="AL236" i="4"/>
  <c r="AL436" i="4"/>
  <c r="AL444" i="4"/>
  <c r="AL448" i="4"/>
  <c r="AL456" i="4"/>
  <c r="AL464" i="4"/>
  <c r="AN3" i="4" l="1" a="1"/>
  <c r="AN3" i="4" s="1"/>
  <c r="AM4" i="4"/>
  <c r="AM6" i="4"/>
  <c r="AM7" i="4"/>
  <c r="AM8" i="4"/>
  <c r="AM9" i="4"/>
  <c r="AM10" i="4"/>
  <c r="AM11" i="4"/>
  <c r="AM12" i="4"/>
  <c r="AM13" i="4"/>
  <c r="AM16" i="4"/>
  <c r="AM17" i="4"/>
  <c r="AM18" i="4"/>
  <c r="AM19" i="4"/>
  <c r="AM20" i="4"/>
  <c r="AM14" i="4"/>
  <c r="AM15" i="4"/>
  <c r="AM26" i="4"/>
  <c r="AM28" i="4"/>
  <c r="AM29" i="4"/>
  <c r="AM30" i="4"/>
  <c r="AM31" i="4"/>
  <c r="AM32" i="4"/>
  <c r="AM33" i="4"/>
  <c r="AM34" i="4"/>
  <c r="AM35" i="4"/>
  <c r="AM36" i="4"/>
  <c r="AM37" i="4"/>
  <c r="AM38" i="4"/>
  <c r="AM39" i="4"/>
  <c r="AM40" i="4"/>
  <c r="AM41" i="4"/>
  <c r="AM42" i="4"/>
  <c r="AM43" i="4"/>
  <c r="AM44" i="4"/>
  <c r="AM21" i="4"/>
  <c r="AM23" i="4"/>
  <c r="AM25" i="4"/>
  <c r="AM27" i="4"/>
  <c r="AM22" i="4"/>
  <c r="AM56" i="4"/>
  <c r="AM46" i="4"/>
  <c r="AM48" i="4"/>
  <c r="AM50" i="4"/>
  <c r="AM52" i="4"/>
  <c r="AM57" i="4"/>
  <c r="AM58" i="4"/>
  <c r="AM59" i="4"/>
  <c r="AM60" i="4"/>
  <c r="AM61" i="4"/>
  <c r="AM62" i="4"/>
  <c r="AM63" i="4"/>
  <c r="AM64" i="4"/>
  <c r="AM65" i="4"/>
  <c r="AM66" i="4"/>
  <c r="AM67" i="4"/>
  <c r="AM68" i="4"/>
  <c r="AM69" i="4"/>
  <c r="AM70" i="4"/>
  <c r="AM71" i="4"/>
  <c r="AM72" i="4"/>
  <c r="AM73" i="4"/>
  <c r="AM74" i="4"/>
  <c r="AM75" i="4"/>
  <c r="AM76" i="4"/>
  <c r="AM77" i="4"/>
  <c r="AM78" i="4"/>
  <c r="AM79" i="4"/>
  <c r="AM80" i="4"/>
  <c r="AM81" i="4"/>
  <c r="AM82" i="4"/>
  <c r="AM83" i="4"/>
  <c r="AM84" i="4"/>
  <c r="AM85" i="4"/>
  <c r="AM86" i="4"/>
  <c r="AM87" i="4"/>
  <c r="AM88" i="4"/>
  <c r="AM89" i="4"/>
  <c r="AM24" i="4"/>
  <c r="AM47" i="4"/>
  <c r="AM51" i="4"/>
  <c r="AM55" i="4"/>
  <c r="AM90" i="4"/>
  <c r="AM54" i="4"/>
  <c r="AM92" i="4"/>
  <c r="AM94" i="4"/>
  <c r="AM96" i="4"/>
  <c r="AM98" i="4"/>
  <c r="AM100" i="4"/>
  <c r="AM102" i="4"/>
  <c r="AM104" i="4"/>
  <c r="AM106" i="4"/>
  <c r="AM108" i="4"/>
  <c r="AM110" i="4"/>
  <c r="AM112" i="4"/>
  <c r="AM114" i="4"/>
  <c r="AM116" i="4"/>
  <c r="AM45" i="4"/>
  <c r="AM53" i="4"/>
  <c r="AM117" i="4"/>
  <c r="AM119" i="4"/>
  <c r="AM120" i="4"/>
  <c r="AM121" i="4"/>
  <c r="AM122" i="4"/>
  <c r="AM123" i="4"/>
  <c r="AM124" i="4"/>
  <c r="AM125" i="4"/>
  <c r="AM126" i="4"/>
  <c r="AM127" i="4"/>
  <c r="AM128" i="4"/>
  <c r="AM129" i="4"/>
  <c r="AM130" i="4"/>
  <c r="AM131" i="4"/>
  <c r="AM132" i="4"/>
  <c r="AM133" i="4"/>
  <c r="AM134" i="4"/>
  <c r="AM135" i="4"/>
  <c r="AM136" i="4"/>
  <c r="AM137" i="4"/>
  <c r="AM138" i="4"/>
  <c r="AM139" i="4"/>
  <c r="AM140" i="4"/>
  <c r="AM141" i="4"/>
  <c r="AM142" i="4"/>
  <c r="AM143" i="4"/>
  <c r="AM144" i="4"/>
  <c r="AM145" i="4"/>
  <c r="AM146" i="4"/>
  <c r="AM147" i="4"/>
  <c r="AM148" i="4"/>
  <c r="AM149" i="4"/>
  <c r="AM150" i="4"/>
  <c r="AM151" i="4"/>
  <c r="AM152" i="4"/>
  <c r="AM153" i="4"/>
  <c r="AM154" i="4"/>
  <c r="AM155" i="4"/>
  <c r="AM156" i="4"/>
  <c r="AM157" i="4"/>
  <c r="AM158" i="4"/>
  <c r="AM159" i="4"/>
  <c r="AM160" i="4"/>
  <c r="AM161" i="4"/>
  <c r="AM162" i="4"/>
  <c r="AM163" i="4"/>
  <c r="AM164" i="4"/>
  <c r="AM165" i="4"/>
  <c r="AM166" i="4"/>
  <c r="AM167" i="4"/>
  <c r="AM168" i="4"/>
  <c r="AM169" i="4"/>
  <c r="AM170" i="4"/>
  <c r="AM171" i="4"/>
  <c r="AM172" i="4"/>
  <c r="AM173" i="4"/>
  <c r="AM174" i="4"/>
  <c r="AM175" i="4"/>
  <c r="AM176" i="4"/>
  <c r="AM177" i="4"/>
  <c r="AM178" i="4"/>
  <c r="AM179" i="4"/>
  <c r="AM180" i="4"/>
  <c r="AM181" i="4"/>
  <c r="AM182" i="4"/>
  <c r="AM183" i="4"/>
  <c r="AM184" i="4"/>
  <c r="AM91" i="4"/>
  <c r="AM95" i="4"/>
  <c r="AM99" i="4"/>
  <c r="AM103" i="4"/>
  <c r="AM107" i="4"/>
  <c r="AM111" i="4"/>
  <c r="AM118" i="4"/>
  <c r="AM187" i="4"/>
  <c r="AM49" i="4"/>
  <c r="AM115" i="4"/>
  <c r="AM188" i="4"/>
  <c r="AM93" i="4"/>
  <c r="AM101" i="4"/>
  <c r="AM109" i="4"/>
  <c r="AM185" i="4"/>
  <c r="AM232" i="4"/>
  <c r="AM236" i="4"/>
  <c r="AM190" i="4"/>
  <c r="AM192" i="4"/>
  <c r="AM194" i="4"/>
  <c r="AM196" i="4"/>
  <c r="AM198" i="4"/>
  <c r="AM200" i="4"/>
  <c r="AM202" i="4"/>
  <c r="AM204" i="4"/>
  <c r="AM206" i="4"/>
  <c r="AM208" i="4"/>
  <c r="AM210" i="4"/>
  <c r="AM212" i="4"/>
  <c r="AM214" i="4"/>
  <c r="AM216" i="4"/>
  <c r="AM218" i="4"/>
  <c r="AM220" i="4"/>
  <c r="AM222" i="4"/>
  <c r="AM224" i="4"/>
  <c r="AM226" i="4"/>
  <c r="AM228" i="4"/>
  <c r="AM230" i="4"/>
  <c r="AM233" i="4"/>
  <c r="AM237" i="4"/>
  <c r="AM238" i="4"/>
  <c r="AM239" i="4"/>
  <c r="AM240" i="4"/>
  <c r="AM241" i="4"/>
  <c r="AM242" i="4"/>
  <c r="AM243" i="4"/>
  <c r="AM244" i="4"/>
  <c r="AM245" i="4"/>
  <c r="AM246" i="4"/>
  <c r="AM247" i="4"/>
  <c r="AM248" i="4"/>
  <c r="AM249" i="4"/>
  <c r="AM250" i="4"/>
  <c r="AM251" i="4"/>
  <c r="AM252" i="4"/>
  <c r="AM253" i="4"/>
  <c r="AM254" i="4"/>
  <c r="AM255" i="4"/>
  <c r="AM256" i="4"/>
  <c r="AM257" i="4"/>
  <c r="AM258" i="4"/>
  <c r="AM259" i="4"/>
  <c r="AM260" i="4"/>
  <c r="AM261" i="4"/>
  <c r="AM262" i="4"/>
  <c r="AM263" i="4"/>
  <c r="AM264" i="4"/>
  <c r="AM265" i="4"/>
  <c r="AM266" i="4"/>
  <c r="AM267" i="4"/>
  <c r="AM268" i="4"/>
  <c r="AM269" i="4"/>
  <c r="AM270" i="4"/>
  <c r="AM271" i="4"/>
  <c r="AM272" i="4"/>
  <c r="AM273" i="4"/>
  <c r="AM274" i="4"/>
  <c r="AM275" i="4"/>
  <c r="AM276" i="4"/>
  <c r="AM277" i="4"/>
  <c r="AM278" i="4"/>
  <c r="AM279" i="4"/>
  <c r="AM280" i="4"/>
  <c r="AM281" i="4"/>
  <c r="AM282" i="4"/>
  <c r="AM283" i="4"/>
  <c r="AM284" i="4"/>
  <c r="AM285" i="4"/>
  <c r="AM286" i="4"/>
  <c r="AM287" i="4"/>
  <c r="AM288" i="4"/>
  <c r="AM289" i="4"/>
  <c r="AM290" i="4"/>
  <c r="AM291" i="4"/>
  <c r="AM292" i="4"/>
  <c r="AM293" i="4"/>
  <c r="AM294" i="4"/>
  <c r="AM295" i="4"/>
  <c r="AM296" i="4"/>
  <c r="AM297" i="4"/>
  <c r="AM298" i="4"/>
  <c r="AM299" i="4"/>
  <c r="AM300" i="4"/>
  <c r="AM301" i="4"/>
  <c r="AM302" i="4"/>
  <c r="AM303" i="4"/>
  <c r="AM304" i="4"/>
  <c r="AM305" i="4"/>
  <c r="AM306" i="4"/>
  <c r="AM307" i="4"/>
  <c r="AM308" i="4"/>
  <c r="AM309" i="4"/>
  <c r="AM310" i="4"/>
  <c r="AM311" i="4"/>
  <c r="AM312" i="4"/>
  <c r="AM313" i="4"/>
  <c r="AM314" i="4"/>
  <c r="AM315" i="4"/>
  <c r="AM316" i="4"/>
  <c r="AM317" i="4"/>
  <c r="AM318" i="4"/>
  <c r="AM319" i="4"/>
  <c r="AM320" i="4"/>
  <c r="AM321" i="4"/>
  <c r="AM322" i="4"/>
  <c r="AM323" i="4"/>
  <c r="AM324" i="4"/>
  <c r="AM325" i="4"/>
  <c r="AM326" i="4"/>
  <c r="AM327" i="4"/>
  <c r="AM328" i="4"/>
  <c r="AM329" i="4"/>
  <c r="AM330" i="4"/>
  <c r="AM331" i="4"/>
  <c r="AM332" i="4"/>
  <c r="AM333" i="4"/>
  <c r="AM334" i="4"/>
  <c r="AM335" i="4"/>
  <c r="AM336" i="4"/>
  <c r="AM337" i="4"/>
  <c r="AM338" i="4"/>
  <c r="AM339" i="4"/>
  <c r="AM340" i="4"/>
  <c r="AM341" i="4"/>
  <c r="AM342" i="4"/>
  <c r="AM343" i="4"/>
  <c r="AM344" i="4"/>
  <c r="AM345" i="4"/>
  <c r="AM97" i="4"/>
  <c r="AM113" i="4"/>
  <c r="AM348" i="4"/>
  <c r="AM352" i="4"/>
  <c r="AM356" i="4"/>
  <c r="AM360" i="4"/>
  <c r="AM364" i="4"/>
  <c r="AM368" i="4"/>
  <c r="AM372" i="4"/>
  <c r="AM376" i="4"/>
  <c r="AM380" i="4"/>
  <c r="AM186" i="4"/>
  <c r="AM189" i="4"/>
  <c r="AM193" i="4"/>
  <c r="AM197" i="4"/>
  <c r="AM201" i="4"/>
  <c r="AM205" i="4"/>
  <c r="AM209" i="4"/>
  <c r="AM213" i="4"/>
  <c r="AM217" i="4"/>
  <c r="AM221" i="4"/>
  <c r="AM225" i="4"/>
  <c r="AM229" i="4"/>
  <c r="AM235" i="4"/>
  <c r="AM349" i="4"/>
  <c r="AM353" i="4"/>
  <c r="AM357" i="4"/>
  <c r="AM361" i="4"/>
  <c r="AM365" i="4"/>
  <c r="AM369" i="4"/>
  <c r="AM373" i="4"/>
  <c r="AM377" i="4"/>
  <c r="AM381" i="4"/>
  <c r="AM105" i="4"/>
  <c r="AM234" i="4"/>
  <c r="AM346" i="4"/>
  <c r="AM354" i="4"/>
  <c r="AM362" i="4"/>
  <c r="AM370" i="4"/>
  <c r="AM378" i="4"/>
  <c r="AM428" i="4"/>
  <c r="AM432" i="4"/>
  <c r="AM436" i="4"/>
  <c r="AM440" i="4"/>
  <c r="AM444" i="4"/>
  <c r="AM448" i="4"/>
  <c r="AM452" i="4"/>
  <c r="AM456" i="4"/>
  <c r="AM460" i="4"/>
  <c r="AM464" i="4"/>
  <c r="AM468" i="4"/>
  <c r="AM374" i="4"/>
  <c r="AM434" i="4"/>
  <c r="AM450" i="4"/>
  <c r="AM454" i="4"/>
  <c r="AM462" i="4"/>
  <c r="AM466" i="4"/>
  <c r="AM471" i="4"/>
  <c r="AM474" i="4"/>
  <c r="AM476" i="4"/>
  <c r="AM478" i="4"/>
  <c r="AM481" i="4"/>
  <c r="AM483" i="4"/>
  <c r="AM487" i="4"/>
  <c r="AM489" i="4"/>
  <c r="AM490" i="4"/>
  <c r="AM493" i="4"/>
  <c r="AM494" i="4"/>
  <c r="AM496" i="4"/>
  <c r="AM498" i="4"/>
  <c r="AM501" i="4"/>
  <c r="AM503" i="4"/>
  <c r="AM505" i="4"/>
  <c r="AM507" i="4"/>
  <c r="AM510" i="4"/>
  <c r="AM512" i="4"/>
  <c r="AM355" i="4"/>
  <c r="AM363" i="4"/>
  <c r="AM371" i="4"/>
  <c r="AM389" i="4"/>
  <c r="AM395" i="4"/>
  <c r="AM399" i="4"/>
  <c r="AM403" i="4"/>
  <c r="AM405" i="4"/>
  <c r="AM409" i="4"/>
  <c r="AM413" i="4"/>
  <c r="AM417" i="4"/>
  <c r="AM421" i="4"/>
  <c r="AM423" i="4"/>
  <c r="AM431" i="4"/>
  <c r="AM435" i="4"/>
  <c r="AM443" i="4"/>
  <c r="AM447" i="4"/>
  <c r="AM451" i="4"/>
  <c r="AM455" i="4"/>
  <c r="AM191" i="4"/>
  <c r="AM199" i="4"/>
  <c r="AM207" i="4"/>
  <c r="AM215" i="4"/>
  <c r="AM223" i="4"/>
  <c r="AM231" i="4"/>
  <c r="AM351" i="4"/>
  <c r="AM359" i="4"/>
  <c r="AM367" i="4"/>
  <c r="AM375" i="4"/>
  <c r="AM382" i="4"/>
  <c r="AM384" i="4"/>
  <c r="AM386" i="4"/>
  <c r="AM388" i="4"/>
  <c r="AM390" i="4"/>
  <c r="AM392" i="4"/>
  <c r="AM394" i="4"/>
  <c r="AM396" i="4"/>
  <c r="AM398" i="4"/>
  <c r="AM400" i="4"/>
  <c r="AM402" i="4"/>
  <c r="AM404" i="4"/>
  <c r="AM406" i="4"/>
  <c r="AM408" i="4"/>
  <c r="AM410" i="4"/>
  <c r="AM412" i="4"/>
  <c r="AM414" i="4"/>
  <c r="AM416" i="4"/>
  <c r="AM418" i="4"/>
  <c r="AM420" i="4"/>
  <c r="AM422" i="4"/>
  <c r="AM424" i="4"/>
  <c r="AM426" i="4"/>
  <c r="AM429" i="4"/>
  <c r="AM433" i="4"/>
  <c r="AM437" i="4"/>
  <c r="AM441" i="4"/>
  <c r="AM445" i="4"/>
  <c r="AM449" i="4"/>
  <c r="AM453" i="4"/>
  <c r="AM457" i="4"/>
  <c r="AM461" i="4"/>
  <c r="AM465" i="4"/>
  <c r="AM469" i="4"/>
  <c r="AM350" i="4"/>
  <c r="AM358" i="4"/>
  <c r="AM366" i="4"/>
  <c r="AM430" i="4"/>
  <c r="AM438" i="4"/>
  <c r="AM442" i="4"/>
  <c r="AM446" i="4"/>
  <c r="AM458" i="4"/>
  <c r="AM470" i="4"/>
  <c r="AM472" i="4"/>
  <c r="AM473" i="4"/>
  <c r="AM475" i="4"/>
  <c r="AM477" i="4"/>
  <c r="AM479" i="4"/>
  <c r="AM480" i="4"/>
  <c r="AM482" i="4"/>
  <c r="AM484" i="4"/>
  <c r="AM485" i="4"/>
  <c r="AM486" i="4"/>
  <c r="AM488" i="4"/>
  <c r="AM491" i="4"/>
  <c r="AM492" i="4"/>
  <c r="AM495" i="4"/>
  <c r="AM497" i="4"/>
  <c r="AM499" i="4"/>
  <c r="AM500" i="4"/>
  <c r="AM502" i="4"/>
  <c r="AM504" i="4"/>
  <c r="AM506" i="4"/>
  <c r="AM508" i="4"/>
  <c r="AM509" i="4"/>
  <c r="AM511" i="4"/>
  <c r="AM5" i="4"/>
  <c r="AM195" i="4"/>
  <c r="AM203" i="4"/>
  <c r="AM211" i="4"/>
  <c r="AM219" i="4"/>
  <c r="AM227" i="4"/>
  <c r="AM347" i="4"/>
  <c r="AM379" i="4"/>
  <c r="AM383" i="4"/>
  <c r="AM385" i="4"/>
  <c r="AM387" i="4"/>
  <c r="AM391" i="4"/>
  <c r="AM393" i="4"/>
  <c r="AM397" i="4"/>
  <c r="AM401" i="4"/>
  <c r="AM407" i="4"/>
  <c r="AM411" i="4"/>
  <c r="AM415" i="4"/>
  <c r="AM419" i="4"/>
  <c r="AM425" i="4"/>
  <c r="AM427" i="4"/>
  <c r="AM439" i="4"/>
  <c r="AM459" i="4"/>
  <c r="AM463" i="4"/>
  <c r="AM467" i="4"/>
  <c r="AN4" i="4" l="1"/>
  <c r="AN6" i="4"/>
  <c r="B6" i="4" s="1"/>
  <c r="A6" i="5" s="1"/>
  <c r="AN8" i="4"/>
  <c r="B8" i="4" s="1"/>
  <c r="A8" i="5" s="1"/>
  <c r="AN10" i="4"/>
  <c r="B10" i="4" s="1"/>
  <c r="A10" i="5" s="1"/>
  <c r="AN12" i="4"/>
  <c r="B12" i="4" s="1"/>
  <c r="A12" i="5" s="1"/>
  <c r="AN13" i="4"/>
  <c r="B13" i="4" s="1"/>
  <c r="A13" i="5" s="1"/>
  <c r="AN16" i="4"/>
  <c r="B16" i="4" s="1"/>
  <c r="AN9" i="4"/>
  <c r="B9" i="4" s="1"/>
  <c r="AN18" i="4"/>
  <c r="B18" i="4" s="1"/>
  <c r="A18" i="5" s="1"/>
  <c r="AN21" i="4"/>
  <c r="B21" i="4" s="1"/>
  <c r="A21" i="5" s="1"/>
  <c r="AN22" i="4"/>
  <c r="B22" i="4" s="1"/>
  <c r="A22" i="5" s="1"/>
  <c r="AN23" i="4"/>
  <c r="B23" i="4" s="1"/>
  <c r="A23" i="5" s="1"/>
  <c r="AN24" i="4"/>
  <c r="B24" i="4" s="1"/>
  <c r="AN25" i="4"/>
  <c r="B25" i="4" s="1"/>
  <c r="A25" i="5" s="1"/>
  <c r="AN26" i="4"/>
  <c r="B26" i="4" s="1"/>
  <c r="A26" i="5" s="1"/>
  <c r="AN27" i="4"/>
  <c r="B27" i="4" s="1"/>
  <c r="AN15" i="4"/>
  <c r="B15" i="4" s="1"/>
  <c r="AN19" i="4"/>
  <c r="B19" i="4" s="1"/>
  <c r="A19" i="5" s="1"/>
  <c r="AN11" i="4"/>
  <c r="B11" i="4" s="1"/>
  <c r="A11" i="5" s="1"/>
  <c r="AN28" i="4"/>
  <c r="B28" i="4" s="1"/>
  <c r="AN29" i="4"/>
  <c r="B29" i="4" s="1"/>
  <c r="A29" i="5" s="1"/>
  <c r="AN30" i="4"/>
  <c r="B30" i="4" s="1"/>
  <c r="AN31" i="4"/>
  <c r="B31" i="4" s="1"/>
  <c r="AN32" i="4"/>
  <c r="B32" i="4" s="1"/>
  <c r="A32" i="5" s="1"/>
  <c r="AN33" i="4"/>
  <c r="B33" i="4" s="1"/>
  <c r="A33" i="5" s="1"/>
  <c r="AN7" i="4"/>
  <c r="B7" i="4" s="1"/>
  <c r="A7" i="5" s="1"/>
  <c r="AN20" i="4"/>
  <c r="B20" i="4" s="1"/>
  <c r="A20" i="5" s="1"/>
  <c r="AN37" i="4"/>
  <c r="B37" i="4" s="1"/>
  <c r="AN41" i="4"/>
  <c r="B41" i="4" s="1"/>
  <c r="AN45" i="4"/>
  <c r="B45" i="4" s="1"/>
  <c r="A45" i="5" s="1"/>
  <c r="AN46" i="4"/>
  <c r="B46" i="4" s="1"/>
  <c r="AN47" i="4"/>
  <c r="B47" i="4" s="1"/>
  <c r="AN48" i="4"/>
  <c r="B48" i="4" s="1"/>
  <c r="A48" i="5" s="1"/>
  <c r="AN49" i="4"/>
  <c r="B49" i="4" s="1"/>
  <c r="A49" i="5" s="1"/>
  <c r="AN50" i="4"/>
  <c r="B50" i="4" s="1"/>
  <c r="A50" i="5" s="1"/>
  <c r="AN51" i="4"/>
  <c r="B51" i="4" s="1"/>
  <c r="A51" i="5" s="1"/>
  <c r="AN52" i="4"/>
  <c r="B52" i="4" s="1"/>
  <c r="AN53" i="4"/>
  <c r="B53" i="4" s="1"/>
  <c r="A53" i="5" s="1"/>
  <c r="AN54" i="4"/>
  <c r="B54" i="4" s="1"/>
  <c r="AN55" i="4"/>
  <c r="B55" i="4" s="1"/>
  <c r="A55" i="5" s="1"/>
  <c r="AN56" i="4"/>
  <c r="B56" i="4" s="1"/>
  <c r="A56" i="5" s="1"/>
  <c r="AN17" i="4"/>
  <c r="B17" i="4" s="1"/>
  <c r="A17" i="5" s="1"/>
  <c r="AN34" i="4"/>
  <c r="B34" i="4" s="1"/>
  <c r="A34" i="5" s="1"/>
  <c r="AN38" i="4"/>
  <c r="B38" i="4" s="1"/>
  <c r="AN42" i="4"/>
  <c r="B42" i="4" s="1"/>
  <c r="A42" i="5" s="1"/>
  <c r="AN14" i="4"/>
  <c r="B14" i="4" s="1"/>
  <c r="A14" i="5" s="1"/>
  <c r="AN35" i="4"/>
  <c r="B35" i="4" s="1"/>
  <c r="A35" i="5" s="1"/>
  <c r="AN43" i="4"/>
  <c r="B43" i="4" s="1"/>
  <c r="AN40" i="4"/>
  <c r="B40" i="4" s="1"/>
  <c r="A40" i="5" s="1"/>
  <c r="AN57" i="4"/>
  <c r="B57" i="4" s="1"/>
  <c r="AN59" i="4"/>
  <c r="B59" i="4" s="1"/>
  <c r="AN61" i="4"/>
  <c r="B61" i="4" s="1"/>
  <c r="A61" i="5" s="1"/>
  <c r="AN63" i="4"/>
  <c r="B63" i="4" s="1"/>
  <c r="A63" i="5" s="1"/>
  <c r="AN65" i="4"/>
  <c r="B65" i="4" s="1"/>
  <c r="A65" i="5" s="1"/>
  <c r="AN67" i="4"/>
  <c r="B67" i="4" s="1"/>
  <c r="AN69" i="4"/>
  <c r="B69" i="4" s="1"/>
  <c r="A69" i="5" s="1"/>
  <c r="AN71" i="4"/>
  <c r="B71" i="4" s="1"/>
  <c r="A71" i="5" s="1"/>
  <c r="AN73" i="4"/>
  <c r="B73" i="4" s="1"/>
  <c r="AN75" i="4"/>
  <c r="B75" i="4" s="1"/>
  <c r="A75" i="5" s="1"/>
  <c r="AN77" i="4"/>
  <c r="B77" i="4" s="1"/>
  <c r="A77" i="5" s="1"/>
  <c r="AN79" i="4"/>
  <c r="B79" i="4" s="1"/>
  <c r="A79" i="5" s="1"/>
  <c r="AN81" i="4"/>
  <c r="B81" i="4" s="1"/>
  <c r="AN83" i="4"/>
  <c r="B83" i="4" s="1"/>
  <c r="A83" i="5" s="1"/>
  <c r="AN85" i="4"/>
  <c r="B85" i="4" s="1"/>
  <c r="A85" i="5" s="1"/>
  <c r="AN87" i="4"/>
  <c r="B87" i="4" s="1"/>
  <c r="AN44" i="4"/>
  <c r="B44" i="4" s="1"/>
  <c r="A44" i="5" s="1"/>
  <c r="AN89" i="4"/>
  <c r="B89" i="4" s="1"/>
  <c r="A89" i="5" s="1"/>
  <c r="AN39" i="4"/>
  <c r="B39" i="4" s="1"/>
  <c r="A39" i="5" s="1"/>
  <c r="AN58" i="4"/>
  <c r="B58" i="4" s="1"/>
  <c r="AN62" i="4"/>
  <c r="B62" i="4" s="1"/>
  <c r="A62" i="5" s="1"/>
  <c r="AN66" i="4"/>
  <c r="B66" i="4" s="1"/>
  <c r="A66" i="5" s="1"/>
  <c r="AN70" i="4"/>
  <c r="B70" i="4" s="1"/>
  <c r="A70" i="5" s="1"/>
  <c r="AN74" i="4"/>
  <c r="B74" i="4" s="1"/>
  <c r="AN78" i="4"/>
  <c r="B78" i="4" s="1"/>
  <c r="A78" i="5" s="1"/>
  <c r="AN82" i="4"/>
  <c r="B82" i="4" s="1"/>
  <c r="A82" i="5" s="1"/>
  <c r="AN86" i="4"/>
  <c r="B86" i="4" s="1"/>
  <c r="AN90" i="4"/>
  <c r="B90" i="4" s="1"/>
  <c r="A90" i="5" s="1"/>
  <c r="AN115" i="4"/>
  <c r="B115" i="4" s="1"/>
  <c r="A115" i="5" s="1"/>
  <c r="AN36" i="4"/>
  <c r="B36" i="4" s="1"/>
  <c r="A36" i="5" s="1"/>
  <c r="AN92" i="4"/>
  <c r="B92" i="4" s="1"/>
  <c r="A92" i="5" s="1"/>
  <c r="AN94" i="4"/>
  <c r="B94" i="4" s="1"/>
  <c r="AN96" i="4"/>
  <c r="B96" i="4" s="1"/>
  <c r="A96" i="5" s="1"/>
  <c r="AN98" i="4"/>
  <c r="B98" i="4" s="1"/>
  <c r="AN100" i="4"/>
  <c r="B100" i="4" s="1"/>
  <c r="A100" i="5" s="1"/>
  <c r="AN102" i="4"/>
  <c r="B102" i="4" s="1"/>
  <c r="A102" i="5" s="1"/>
  <c r="AN104" i="4"/>
  <c r="B104" i="4" s="1"/>
  <c r="A104" i="5" s="1"/>
  <c r="AN106" i="4"/>
  <c r="B106" i="4" s="1"/>
  <c r="A106" i="5" s="1"/>
  <c r="AN108" i="4"/>
  <c r="B108" i="4" s="1"/>
  <c r="A108" i="5" s="1"/>
  <c r="AN110" i="4"/>
  <c r="B110" i="4" s="1"/>
  <c r="A110" i="5" s="1"/>
  <c r="AN112" i="4"/>
  <c r="B112" i="4" s="1"/>
  <c r="A112" i="5" s="1"/>
  <c r="AN114" i="4"/>
  <c r="B114" i="4" s="1"/>
  <c r="A114" i="5" s="1"/>
  <c r="AN116" i="4"/>
  <c r="B116" i="4" s="1"/>
  <c r="AN60" i="4"/>
  <c r="B60" i="4" s="1"/>
  <c r="A60" i="5" s="1"/>
  <c r="AN68" i="4"/>
  <c r="B68" i="4" s="1"/>
  <c r="A68" i="5" s="1"/>
  <c r="AN76" i="4"/>
  <c r="B76" i="4" s="1"/>
  <c r="A76" i="5" s="1"/>
  <c r="AN84" i="4"/>
  <c r="B84" i="4" s="1"/>
  <c r="A84" i="5" s="1"/>
  <c r="AN119" i="4"/>
  <c r="B119" i="4" s="1"/>
  <c r="A119" i="5" s="1"/>
  <c r="AN121" i="4"/>
  <c r="B121" i="4" s="1"/>
  <c r="A121" i="5" s="1"/>
  <c r="AN123" i="4"/>
  <c r="B123" i="4" s="1"/>
  <c r="AN125" i="4"/>
  <c r="B125" i="4" s="1"/>
  <c r="A125" i="5" s="1"/>
  <c r="AN127" i="4"/>
  <c r="B127" i="4" s="1"/>
  <c r="AN129" i="4"/>
  <c r="B129" i="4" s="1"/>
  <c r="A129" i="5" s="1"/>
  <c r="AN131" i="4"/>
  <c r="B131" i="4" s="1"/>
  <c r="AN133" i="4"/>
  <c r="B133" i="4" s="1"/>
  <c r="AN135" i="4"/>
  <c r="B135" i="4" s="1"/>
  <c r="AN137" i="4"/>
  <c r="B137" i="4" s="1"/>
  <c r="A137" i="5" s="1"/>
  <c r="AN139" i="4"/>
  <c r="B139" i="4" s="1"/>
  <c r="A139" i="5" s="1"/>
  <c r="AN141" i="4"/>
  <c r="B141" i="4" s="1"/>
  <c r="A141" i="5" s="1"/>
  <c r="AN143" i="4"/>
  <c r="B143" i="4" s="1"/>
  <c r="A143" i="5" s="1"/>
  <c r="AN145" i="4"/>
  <c r="B145" i="4" s="1"/>
  <c r="A145" i="5" s="1"/>
  <c r="AN147" i="4"/>
  <c r="B147" i="4" s="1"/>
  <c r="AN149" i="4"/>
  <c r="B149" i="4" s="1"/>
  <c r="A149" i="5" s="1"/>
  <c r="AN151" i="4"/>
  <c r="B151" i="4" s="1"/>
  <c r="A151" i="5" s="1"/>
  <c r="AN153" i="4"/>
  <c r="B153" i="4" s="1"/>
  <c r="A153" i="5" s="1"/>
  <c r="AN155" i="4"/>
  <c r="B155" i="4" s="1"/>
  <c r="A155" i="5" s="1"/>
  <c r="AN157" i="4"/>
  <c r="B157" i="4" s="1"/>
  <c r="AN159" i="4"/>
  <c r="B159" i="4" s="1"/>
  <c r="A159" i="5" s="1"/>
  <c r="AN161" i="4"/>
  <c r="B161" i="4" s="1"/>
  <c r="AN163" i="4"/>
  <c r="B163" i="4" s="1"/>
  <c r="A163" i="5" s="1"/>
  <c r="AN165" i="4"/>
  <c r="B165" i="4" s="1"/>
  <c r="AN167" i="4"/>
  <c r="B167" i="4" s="1"/>
  <c r="AN169" i="4"/>
  <c r="B169" i="4" s="1"/>
  <c r="A169" i="5" s="1"/>
  <c r="AN171" i="4"/>
  <c r="B171" i="4" s="1"/>
  <c r="AN173" i="4"/>
  <c r="B173" i="4" s="1"/>
  <c r="A173" i="5" s="1"/>
  <c r="AN175" i="4"/>
  <c r="B175" i="4" s="1"/>
  <c r="A175" i="5" s="1"/>
  <c r="AN177" i="4"/>
  <c r="B177" i="4" s="1"/>
  <c r="A177" i="5" s="1"/>
  <c r="AN179" i="4"/>
  <c r="B179" i="4" s="1"/>
  <c r="AN181" i="4"/>
  <c r="B181" i="4" s="1"/>
  <c r="A181" i="5" s="1"/>
  <c r="AN183" i="4"/>
  <c r="B183" i="4" s="1"/>
  <c r="A183" i="5" s="1"/>
  <c r="AN186" i="4"/>
  <c r="B186" i="4" s="1"/>
  <c r="AN189" i="4"/>
  <c r="B189" i="4" s="1"/>
  <c r="AN190" i="4"/>
  <c r="B190" i="4" s="1"/>
  <c r="A190" i="5" s="1"/>
  <c r="AN191" i="4"/>
  <c r="B191" i="4" s="1"/>
  <c r="A191" i="5" s="1"/>
  <c r="AN192" i="4"/>
  <c r="B192" i="4" s="1"/>
  <c r="AN193" i="4"/>
  <c r="B193" i="4" s="1"/>
  <c r="A193" i="5" s="1"/>
  <c r="AN194" i="4"/>
  <c r="B194" i="4" s="1"/>
  <c r="A194" i="5" s="1"/>
  <c r="AN195" i="4"/>
  <c r="B195" i="4" s="1"/>
  <c r="AN196" i="4"/>
  <c r="B196" i="4" s="1"/>
  <c r="A196" i="5" s="1"/>
  <c r="AN197" i="4"/>
  <c r="B197" i="4" s="1"/>
  <c r="A197" i="5" s="1"/>
  <c r="AN198" i="4"/>
  <c r="B198" i="4" s="1"/>
  <c r="A198" i="5" s="1"/>
  <c r="AN199" i="4"/>
  <c r="B199" i="4" s="1"/>
  <c r="AN200" i="4"/>
  <c r="B200" i="4" s="1"/>
  <c r="A200" i="5" s="1"/>
  <c r="AN201" i="4"/>
  <c r="B201" i="4" s="1"/>
  <c r="A201" i="5" s="1"/>
  <c r="AN202" i="4"/>
  <c r="B202" i="4" s="1"/>
  <c r="AN203" i="4"/>
  <c r="B203" i="4" s="1"/>
  <c r="A203" i="5" s="1"/>
  <c r="AN204" i="4"/>
  <c r="B204" i="4" s="1"/>
  <c r="A204" i="5" s="1"/>
  <c r="AN205" i="4"/>
  <c r="B205" i="4" s="1"/>
  <c r="AN206" i="4"/>
  <c r="B206" i="4" s="1"/>
  <c r="A206" i="5" s="1"/>
  <c r="AN207" i="4"/>
  <c r="B207" i="4" s="1"/>
  <c r="A207" i="5" s="1"/>
  <c r="AN208" i="4"/>
  <c r="B208" i="4" s="1"/>
  <c r="A208" i="5" s="1"/>
  <c r="AN209" i="4"/>
  <c r="B209" i="4" s="1"/>
  <c r="A209" i="5" s="1"/>
  <c r="AN210" i="4"/>
  <c r="B210" i="4" s="1"/>
  <c r="AN211" i="4"/>
  <c r="B211" i="4" s="1"/>
  <c r="AN212" i="4"/>
  <c r="B212" i="4" s="1"/>
  <c r="AN213" i="4"/>
  <c r="B213" i="4" s="1"/>
  <c r="A213" i="5" s="1"/>
  <c r="AN214" i="4"/>
  <c r="B214" i="4" s="1"/>
  <c r="AN215" i="4"/>
  <c r="B215" i="4" s="1"/>
  <c r="A215" i="5" s="1"/>
  <c r="AN216" i="4"/>
  <c r="B216" i="4" s="1"/>
  <c r="A216" i="5" s="1"/>
  <c r="AN217" i="4"/>
  <c r="B217" i="4" s="1"/>
  <c r="A217" i="5" s="1"/>
  <c r="AN218" i="4"/>
  <c r="B218" i="4" s="1"/>
  <c r="A218" i="5" s="1"/>
  <c r="AN219" i="4"/>
  <c r="B219" i="4" s="1"/>
  <c r="AN220" i="4"/>
  <c r="B220" i="4" s="1"/>
  <c r="A220" i="5" s="1"/>
  <c r="AN221" i="4"/>
  <c r="B221" i="4" s="1"/>
  <c r="A221" i="5" s="1"/>
  <c r="AN222" i="4"/>
  <c r="B222" i="4" s="1"/>
  <c r="AN223" i="4"/>
  <c r="B223" i="4" s="1"/>
  <c r="A223" i="5" s="1"/>
  <c r="AN224" i="4"/>
  <c r="B224" i="4" s="1"/>
  <c r="A224" i="5" s="1"/>
  <c r="AN225" i="4"/>
  <c r="B225" i="4" s="1"/>
  <c r="A225" i="5" s="1"/>
  <c r="AN226" i="4"/>
  <c r="B226" i="4" s="1"/>
  <c r="A226" i="5" s="1"/>
  <c r="AN227" i="4"/>
  <c r="B227" i="4" s="1"/>
  <c r="A227" i="5" s="1"/>
  <c r="AN228" i="4"/>
  <c r="B228" i="4" s="1"/>
  <c r="AN229" i="4"/>
  <c r="B229" i="4" s="1"/>
  <c r="A229" i="5" s="1"/>
  <c r="AN230" i="4"/>
  <c r="B230" i="4" s="1"/>
  <c r="AN91" i="4"/>
  <c r="B91" i="4" s="1"/>
  <c r="AN95" i="4"/>
  <c r="B95" i="4" s="1"/>
  <c r="AN99" i="4"/>
  <c r="B99" i="4" s="1"/>
  <c r="AN103" i="4"/>
  <c r="B103" i="4" s="1"/>
  <c r="A103" i="5" s="1"/>
  <c r="AN107" i="4"/>
  <c r="B107" i="4" s="1"/>
  <c r="AN111" i="4"/>
  <c r="B111" i="4" s="1"/>
  <c r="AN118" i="4"/>
  <c r="B118" i="4" s="1"/>
  <c r="A118" i="5" s="1"/>
  <c r="AN187" i="4"/>
  <c r="B187" i="4" s="1"/>
  <c r="AN64" i="4"/>
  <c r="B64" i="4" s="1"/>
  <c r="A64" i="5" s="1"/>
  <c r="AN80" i="4"/>
  <c r="B80" i="4" s="1"/>
  <c r="A80" i="5" s="1"/>
  <c r="AN117" i="4"/>
  <c r="B117" i="4" s="1"/>
  <c r="AN122" i="4"/>
  <c r="B122" i="4" s="1"/>
  <c r="AN126" i="4"/>
  <c r="B126" i="4" s="1"/>
  <c r="A126" i="5" s="1"/>
  <c r="AN130" i="4"/>
  <c r="B130" i="4" s="1"/>
  <c r="A130" i="5" s="1"/>
  <c r="AN134" i="4"/>
  <c r="B134" i="4" s="1"/>
  <c r="AN138" i="4"/>
  <c r="B138" i="4" s="1"/>
  <c r="A138" i="5" s="1"/>
  <c r="AN142" i="4"/>
  <c r="B142" i="4" s="1"/>
  <c r="A142" i="5" s="1"/>
  <c r="AN146" i="4"/>
  <c r="B146" i="4" s="1"/>
  <c r="A146" i="5" s="1"/>
  <c r="AN150" i="4"/>
  <c r="B150" i="4" s="1"/>
  <c r="A150" i="5" s="1"/>
  <c r="AN154" i="4"/>
  <c r="B154" i="4" s="1"/>
  <c r="A154" i="5" s="1"/>
  <c r="AN158" i="4"/>
  <c r="B158" i="4" s="1"/>
  <c r="AN162" i="4"/>
  <c r="B162" i="4" s="1"/>
  <c r="A162" i="5" s="1"/>
  <c r="AN166" i="4"/>
  <c r="B166" i="4" s="1"/>
  <c r="A166" i="5" s="1"/>
  <c r="AN170" i="4"/>
  <c r="B170" i="4" s="1"/>
  <c r="A170" i="5" s="1"/>
  <c r="AN174" i="4"/>
  <c r="B174" i="4" s="1"/>
  <c r="A174" i="5" s="1"/>
  <c r="AN178" i="4"/>
  <c r="B178" i="4" s="1"/>
  <c r="A178" i="5" s="1"/>
  <c r="AN182" i="4"/>
  <c r="B182" i="4" s="1"/>
  <c r="A182" i="5" s="1"/>
  <c r="AN188" i="4"/>
  <c r="B188" i="4" s="1"/>
  <c r="A188" i="5" s="1"/>
  <c r="AN231" i="4"/>
  <c r="B231" i="4" s="1"/>
  <c r="A231" i="5" s="1"/>
  <c r="AN235" i="4"/>
  <c r="B235" i="4" s="1"/>
  <c r="AN93" i="4"/>
  <c r="B93" i="4" s="1"/>
  <c r="A93" i="5" s="1"/>
  <c r="AN101" i="4"/>
  <c r="B101" i="4" s="1"/>
  <c r="AN109" i="4"/>
  <c r="B109" i="4" s="1"/>
  <c r="A109" i="5" s="1"/>
  <c r="AN185" i="4"/>
  <c r="B185" i="4" s="1"/>
  <c r="A185" i="5" s="1"/>
  <c r="AN232" i="4"/>
  <c r="B232" i="4" s="1"/>
  <c r="A232" i="5" s="1"/>
  <c r="AN236" i="4"/>
  <c r="B236" i="4" s="1"/>
  <c r="A236" i="5" s="1"/>
  <c r="AN72" i="4"/>
  <c r="B72" i="4" s="1"/>
  <c r="A72" i="5" s="1"/>
  <c r="AN124" i="4"/>
  <c r="B124" i="4" s="1"/>
  <c r="A124" i="5" s="1"/>
  <c r="AN132" i="4"/>
  <c r="B132" i="4" s="1"/>
  <c r="AN140" i="4"/>
  <c r="B140" i="4" s="1"/>
  <c r="AN148" i="4"/>
  <c r="B148" i="4" s="1"/>
  <c r="A148" i="5" s="1"/>
  <c r="AN156" i="4"/>
  <c r="B156" i="4" s="1"/>
  <c r="AN164" i="4"/>
  <c r="B164" i="4" s="1"/>
  <c r="A164" i="5" s="1"/>
  <c r="AN172" i="4"/>
  <c r="B172" i="4" s="1"/>
  <c r="AN180" i="4"/>
  <c r="B180" i="4" s="1"/>
  <c r="AN233" i="4"/>
  <c r="B233" i="4" s="1"/>
  <c r="A233" i="5" s="1"/>
  <c r="AN237" i="4"/>
  <c r="B237" i="4" s="1"/>
  <c r="A237" i="5" s="1"/>
  <c r="AN239" i="4"/>
  <c r="B239" i="4" s="1"/>
  <c r="A239" i="5" s="1"/>
  <c r="AN241" i="4"/>
  <c r="B241" i="4" s="1"/>
  <c r="A241" i="5" s="1"/>
  <c r="AN243" i="4"/>
  <c r="AN245" i="4"/>
  <c r="B245" i="4" s="1"/>
  <c r="A245" i="5" s="1"/>
  <c r="AN247" i="4"/>
  <c r="B247" i="4" s="1"/>
  <c r="A247" i="5" s="1"/>
  <c r="AN249" i="4"/>
  <c r="B249" i="4" s="1"/>
  <c r="A249" i="5" s="1"/>
  <c r="AN251" i="4"/>
  <c r="B251" i="4" s="1"/>
  <c r="AN253" i="4"/>
  <c r="B253" i="4" s="1"/>
  <c r="AN255" i="4"/>
  <c r="B255" i="4" s="1"/>
  <c r="AN257" i="4"/>
  <c r="B257" i="4" s="1"/>
  <c r="AN259" i="4"/>
  <c r="B259" i="4" s="1"/>
  <c r="AN261" i="4"/>
  <c r="B261" i="4" s="1"/>
  <c r="AN263" i="4"/>
  <c r="B263" i="4" s="1"/>
  <c r="AN265" i="4"/>
  <c r="B265" i="4" s="1"/>
  <c r="AN267" i="4"/>
  <c r="B267" i="4" s="1"/>
  <c r="AN269" i="4"/>
  <c r="B269" i="4" s="1"/>
  <c r="AN271" i="4"/>
  <c r="B271" i="4" s="1"/>
  <c r="AN273" i="4"/>
  <c r="B273" i="4" s="1"/>
  <c r="AN275" i="4"/>
  <c r="B275" i="4" s="1"/>
  <c r="AN277" i="4"/>
  <c r="B277" i="4" s="1"/>
  <c r="AN279" i="4"/>
  <c r="B279" i="4" s="1"/>
  <c r="AN281" i="4"/>
  <c r="B281" i="4" s="1"/>
  <c r="AN283" i="4"/>
  <c r="B283" i="4" s="1"/>
  <c r="AN285" i="4"/>
  <c r="B285" i="4" s="1"/>
  <c r="AN287" i="4"/>
  <c r="B287" i="4" s="1"/>
  <c r="AN289" i="4"/>
  <c r="B289" i="4" s="1"/>
  <c r="AN291" i="4"/>
  <c r="B291" i="4" s="1"/>
  <c r="AN293" i="4"/>
  <c r="B293" i="4" s="1"/>
  <c r="AN295" i="4"/>
  <c r="B295" i="4" s="1"/>
  <c r="AN297" i="4"/>
  <c r="B297" i="4" s="1"/>
  <c r="AN299" i="4"/>
  <c r="B299" i="4" s="1"/>
  <c r="AN301" i="4"/>
  <c r="B301" i="4" s="1"/>
  <c r="AN303" i="4"/>
  <c r="B303" i="4" s="1"/>
  <c r="AN305" i="4"/>
  <c r="B305" i="4" s="1"/>
  <c r="AN307" i="4"/>
  <c r="B307" i="4" s="1"/>
  <c r="AN309" i="4"/>
  <c r="B309" i="4" s="1"/>
  <c r="AN311" i="4"/>
  <c r="B311" i="4" s="1"/>
  <c r="AN313" i="4"/>
  <c r="B313" i="4" s="1"/>
  <c r="AN315" i="4"/>
  <c r="B315" i="4" s="1"/>
  <c r="AN317" i="4"/>
  <c r="B317" i="4" s="1"/>
  <c r="AN319" i="4"/>
  <c r="B319" i="4" s="1"/>
  <c r="AN321" i="4"/>
  <c r="B321" i="4" s="1"/>
  <c r="AN323" i="4"/>
  <c r="B323" i="4" s="1"/>
  <c r="AN325" i="4"/>
  <c r="B325" i="4" s="1"/>
  <c r="AN327" i="4"/>
  <c r="B327" i="4" s="1"/>
  <c r="AN329" i="4"/>
  <c r="B329" i="4" s="1"/>
  <c r="AN331" i="4"/>
  <c r="B331" i="4" s="1"/>
  <c r="AN333" i="4"/>
  <c r="B333" i="4" s="1"/>
  <c r="AN335" i="4"/>
  <c r="B335" i="4" s="1"/>
  <c r="AN337" i="4"/>
  <c r="B337" i="4" s="1"/>
  <c r="AN339" i="4"/>
  <c r="B339" i="4" s="1"/>
  <c r="AN341" i="4"/>
  <c r="B341" i="4" s="1"/>
  <c r="AN343" i="4"/>
  <c r="B343" i="4" s="1"/>
  <c r="AN345" i="4"/>
  <c r="B345" i="4" s="1"/>
  <c r="AN347" i="4"/>
  <c r="B347" i="4" s="1"/>
  <c r="AN351" i="4"/>
  <c r="B351" i="4" s="1"/>
  <c r="AN355" i="4"/>
  <c r="B355" i="4" s="1"/>
  <c r="AN359" i="4"/>
  <c r="B359" i="4" s="1"/>
  <c r="AN363" i="4"/>
  <c r="B363" i="4" s="1"/>
  <c r="AN367" i="4"/>
  <c r="B367" i="4" s="1"/>
  <c r="AN371" i="4"/>
  <c r="B371" i="4" s="1"/>
  <c r="AN375" i="4"/>
  <c r="B375" i="4" s="1"/>
  <c r="AN379" i="4"/>
  <c r="B379" i="4" s="1"/>
  <c r="AN382" i="4"/>
  <c r="B382" i="4" s="1"/>
  <c r="AN383" i="4"/>
  <c r="B383" i="4" s="1"/>
  <c r="AN384" i="4"/>
  <c r="B384" i="4" s="1"/>
  <c r="AN385" i="4"/>
  <c r="B385" i="4" s="1"/>
  <c r="AN386" i="4"/>
  <c r="B386" i="4" s="1"/>
  <c r="AN387" i="4"/>
  <c r="B387" i="4" s="1"/>
  <c r="AN388" i="4"/>
  <c r="B388" i="4" s="1"/>
  <c r="AN389" i="4"/>
  <c r="B389" i="4" s="1"/>
  <c r="AN390" i="4"/>
  <c r="B390" i="4" s="1"/>
  <c r="AN391" i="4"/>
  <c r="B391" i="4" s="1"/>
  <c r="AN392" i="4"/>
  <c r="B392" i="4" s="1"/>
  <c r="AN393" i="4"/>
  <c r="B393" i="4" s="1"/>
  <c r="AN394" i="4"/>
  <c r="B394" i="4" s="1"/>
  <c r="AN395" i="4"/>
  <c r="B395" i="4" s="1"/>
  <c r="AN396" i="4"/>
  <c r="B396" i="4" s="1"/>
  <c r="AN397" i="4"/>
  <c r="B397" i="4" s="1"/>
  <c r="AN398" i="4"/>
  <c r="B398" i="4" s="1"/>
  <c r="AN399" i="4"/>
  <c r="B399" i="4" s="1"/>
  <c r="AN400" i="4"/>
  <c r="B400" i="4" s="1"/>
  <c r="AN401" i="4"/>
  <c r="B401" i="4" s="1"/>
  <c r="AN402" i="4"/>
  <c r="B402" i="4" s="1"/>
  <c r="AN403" i="4"/>
  <c r="B403" i="4" s="1"/>
  <c r="AN404" i="4"/>
  <c r="B404" i="4" s="1"/>
  <c r="AN405" i="4"/>
  <c r="B405" i="4" s="1"/>
  <c r="AN406" i="4"/>
  <c r="B406" i="4" s="1"/>
  <c r="AN407" i="4"/>
  <c r="B407" i="4" s="1"/>
  <c r="AN408" i="4"/>
  <c r="B408" i="4" s="1"/>
  <c r="AN409" i="4"/>
  <c r="B409" i="4" s="1"/>
  <c r="AN410" i="4"/>
  <c r="B410" i="4" s="1"/>
  <c r="AN411" i="4"/>
  <c r="B411" i="4" s="1"/>
  <c r="AN412" i="4"/>
  <c r="B412" i="4" s="1"/>
  <c r="AN413" i="4"/>
  <c r="B413" i="4" s="1"/>
  <c r="AN414" i="4"/>
  <c r="B414" i="4" s="1"/>
  <c r="AN415" i="4"/>
  <c r="B415" i="4" s="1"/>
  <c r="AN416" i="4"/>
  <c r="B416" i="4" s="1"/>
  <c r="AN417" i="4"/>
  <c r="B417" i="4" s="1"/>
  <c r="AN418" i="4"/>
  <c r="B418" i="4" s="1"/>
  <c r="AN419" i="4"/>
  <c r="B419" i="4" s="1"/>
  <c r="AN420" i="4"/>
  <c r="B420" i="4" s="1"/>
  <c r="AN421" i="4"/>
  <c r="B421" i="4" s="1"/>
  <c r="AN422" i="4"/>
  <c r="B422" i="4" s="1"/>
  <c r="AN423" i="4"/>
  <c r="B423" i="4" s="1"/>
  <c r="AN424" i="4"/>
  <c r="B424" i="4" s="1"/>
  <c r="AN425" i="4"/>
  <c r="B425" i="4" s="1"/>
  <c r="AN426" i="4"/>
  <c r="B426" i="4" s="1"/>
  <c r="AN97" i="4"/>
  <c r="B97" i="4" s="1"/>
  <c r="A97" i="5" s="1"/>
  <c r="AN113" i="4"/>
  <c r="B113" i="4" s="1"/>
  <c r="A113" i="5" s="1"/>
  <c r="AN348" i="4"/>
  <c r="B348" i="4" s="1"/>
  <c r="AN352" i="4"/>
  <c r="B352" i="4" s="1"/>
  <c r="AN356" i="4"/>
  <c r="B356" i="4" s="1"/>
  <c r="AN360" i="4"/>
  <c r="B360" i="4" s="1"/>
  <c r="AN364" i="4"/>
  <c r="B364" i="4" s="1"/>
  <c r="AN368" i="4"/>
  <c r="B368" i="4" s="1"/>
  <c r="AN372" i="4"/>
  <c r="B372" i="4" s="1"/>
  <c r="AN376" i="4"/>
  <c r="B376" i="4" s="1"/>
  <c r="AN380" i="4"/>
  <c r="B380" i="4" s="1"/>
  <c r="AN120" i="4"/>
  <c r="B120" i="4" s="1"/>
  <c r="A120" i="5" s="1"/>
  <c r="AN136" i="4"/>
  <c r="B136" i="4" s="1"/>
  <c r="A136" i="5" s="1"/>
  <c r="AN152" i="4"/>
  <c r="B152" i="4" s="1"/>
  <c r="A152" i="5" s="1"/>
  <c r="AN168" i="4"/>
  <c r="B168" i="4" s="1"/>
  <c r="A168" i="5" s="1"/>
  <c r="AN184" i="4"/>
  <c r="B184" i="4" s="1"/>
  <c r="A184" i="5" s="1"/>
  <c r="AN238" i="4"/>
  <c r="B238" i="4" s="1"/>
  <c r="AN242" i="4"/>
  <c r="B242" i="4" s="1"/>
  <c r="A242" i="5" s="1"/>
  <c r="AN246" i="4"/>
  <c r="B246" i="4" s="1"/>
  <c r="AN250" i="4"/>
  <c r="B250" i="4" s="1"/>
  <c r="AN254" i="4"/>
  <c r="B254" i="4" s="1"/>
  <c r="AN258" i="4"/>
  <c r="B258" i="4" s="1"/>
  <c r="AN262" i="4"/>
  <c r="B262" i="4" s="1"/>
  <c r="AN266" i="4"/>
  <c r="B266" i="4" s="1"/>
  <c r="AN270" i="4"/>
  <c r="B270" i="4" s="1"/>
  <c r="AN274" i="4"/>
  <c r="B274" i="4" s="1"/>
  <c r="AN278" i="4"/>
  <c r="B278" i="4" s="1"/>
  <c r="AN282" i="4"/>
  <c r="B282" i="4" s="1"/>
  <c r="AN286" i="4"/>
  <c r="B286" i="4" s="1"/>
  <c r="AN290" i="4"/>
  <c r="B290" i="4" s="1"/>
  <c r="AN294" i="4"/>
  <c r="B294" i="4" s="1"/>
  <c r="AN298" i="4"/>
  <c r="B298" i="4" s="1"/>
  <c r="AN302" i="4"/>
  <c r="B302" i="4" s="1"/>
  <c r="AN306" i="4"/>
  <c r="B306" i="4" s="1"/>
  <c r="AN310" i="4"/>
  <c r="B310" i="4" s="1"/>
  <c r="AN314" i="4"/>
  <c r="B314" i="4" s="1"/>
  <c r="AN318" i="4"/>
  <c r="B318" i="4" s="1"/>
  <c r="AN322" i="4"/>
  <c r="B322" i="4" s="1"/>
  <c r="AN326" i="4"/>
  <c r="B326" i="4" s="1"/>
  <c r="AN330" i="4"/>
  <c r="B330" i="4" s="1"/>
  <c r="AN334" i="4"/>
  <c r="B334" i="4" s="1"/>
  <c r="AN338" i="4"/>
  <c r="B338" i="4" s="1"/>
  <c r="AN342" i="4"/>
  <c r="B342" i="4" s="1"/>
  <c r="AN349" i="4"/>
  <c r="B349" i="4" s="1"/>
  <c r="AN357" i="4"/>
  <c r="B357" i="4" s="1"/>
  <c r="AN365" i="4"/>
  <c r="B365" i="4" s="1"/>
  <c r="AN373" i="4"/>
  <c r="B373" i="4" s="1"/>
  <c r="AN381" i="4"/>
  <c r="B381" i="4" s="1"/>
  <c r="AN427" i="4"/>
  <c r="B427" i="4" s="1"/>
  <c r="AN431" i="4"/>
  <c r="B431" i="4" s="1"/>
  <c r="AN435" i="4"/>
  <c r="B435" i="4" s="1"/>
  <c r="AN439" i="4"/>
  <c r="B439" i="4" s="1"/>
  <c r="AN443" i="4"/>
  <c r="B443" i="4" s="1"/>
  <c r="AN447" i="4"/>
  <c r="B447" i="4" s="1"/>
  <c r="AN451" i="4"/>
  <c r="B451" i="4" s="1"/>
  <c r="AN455" i="4"/>
  <c r="B455" i="4" s="1"/>
  <c r="AN459" i="4"/>
  <c r="B459" i="4" s="1"/>
  <c r="AN463" i="4"/>
  <c r="B463" i="4" s="1"/>
  <c r="AN467" i="4"/>
  <c r="B467" i="4" s="1"/>
  <c r="AN300" i="4"/>
  <c r="B300" i="4" s="1"/>
  <c r="AN308" i="4"/>
  <c r="B308" i="4" s="1"/>
  <c r="AN316" i="4"/>
  <c r="B316" i="4" s="1"/>
  <c r="AN320" i="4"/>
  <c r="B320" i="4" s="1"/>
  <c r="AN328" i="4"/>
  <c r="B328" i="4" s="1"/>
  <c r="AN332" i="4"/>
  <c r="B332" i="4" s="1"/>
  <c r="AN340" i="4"/>
  <c r="B340" i="4" s="1"/>
  <c r="AN353" i="4"/>
  <c r="B353" i="4" s="1"/>
  <c r="AN377" i="4"/>
  <c r="B377" i="4" s="1"/>
  <c r="AN437" i="4"/>
  <c r="B437" i="4" s="1"/>
  <c r="AN441" i="4"/>
  <c r="B441" i="4" s="1"/>
  <c r="AN445" i="4"/>
  <c r="B445" i="4" s="1"/>
  <c r="AN457" i="4"/>
  <c r="B457" i="4" s="1"/>
  <c r="AN469" i="4"/>
  <c r="B469" i="4" s="1"/>
  <c r="AN358" i="4"/>
  <c r="B358" i="4" s="1"/>
  <c r="AN366" i="4"/>
  <c r="B366" i="4" s="1"/>
  <c r="AN374" i="4"/>
  <c r="B374" i="4" s="1"/>
  <c r="AN438" i="4"/>
  <c r="B438" i="4" s="1"/>
  <c r="AN450" i="4"/>
  <c r="B450" i="4" s="1"/>
  <c r="AN458" i="4"/>
  <c r="B458" i="4" s="1"/>
  <c r="AN462" i="4"/>
  <c r="B462" i="4" s="1"/>
  <c r="AN466" i="4"/>
  <c r="B466" i="4" s="1"/>
  <c r="AN470" i="4"/>
  <c r="B470" i="4" s="1"/>
  <c r="AN472" i="4"/>
  <c r="B472" i="4" s="1"/>
  <c r="AN474" i="4"/>
  <c r="B474" i="4" s="1"/>
  <c r="AN476" i="4"/>
  <c r="B476" i="4" s="1"/>
  <c r="AN478" i="4"/>
  <c r="B478" i="4" s="1"/>
  <c r="AN480" i="4"/>
  <c r="B480" i="4" s="1"/>
  <c r="AN481" i="4"/>
  <c r="B481" i="4" s="1"/>
  <c r="AN483" i="4"/>
  <c r="B483" i="4" s="1"/>
  <c r="AN485" i="4"/>
  <c r="B485" i="4" s="1"/>
  <c r="AN487" i="4"/>
  <c r="B487" i="4" s="1"/>
  <c r="AN488" i="4"/>
  <c r="B488" i="4" s="1"/>
  <c r="AN490" i="4"/>
  <c r="B490" i="4" s="1"/>
  <c r="AN492" i="4"/>
  <c r="B492" i="4" s="1"/>
  <c r="AN494" i="4"/>
  <c r="B494" i="4" s="1"/>
  <c r="AN495" i="4"/>
  <c r="B495" i="4" s="1"/>
  <c r="AN496" i="4"/>
  <c r="B496" i="4" s="1"/>
  <c r="AN497" i="4"/>
  <c r="B497" i="4" s="1"/>
  <c r="AN501" i="4"/>
  <c r="B501" i="4" s="1"/>
  <c r="AN502" i="4"/>
  <c r="B502" i="4" s="1"/>
  <c r="AN503" i="4"/>
  <c r="B503" i="4" s="1"/>
  <c r="AN504" i="4"/>
  <c r="B504" i="4" s="1"/>
  <c r="AN506" i="4"/>
  <c r="B506" i="4" s="1"/>
  <c r="AN507" i="4"/>
  <c r="B507" i="4" s="1"/>
  <c r="AN509" i="4"/>
  <c r="B509" i="4" s="1"/>
  <c r="AN511" i="4"/>
  <c r="B511" i="4" s="1"/>
  <c r="AN5" i="4"/>
  <c r="B5" i="4" s="1"/>
  <c r="AN105" i="4"/>
  <c r="B105" i="4" s="1"/>
  <c r="A105" i="5" s="1"/>
  <c r="AN234" i="4"/>
  <c r="B234" i="4" s="1"/>
  <c r="AN346" i="4"/>
  <c r="B346" i="4" s="1"/>
  <c r="AN354" i="4"/>
  <c r="B354" i="4" s="1"/>
  <c r="AN362" i="4"/>
  <c r="B362" i="4" s="1"/>
  <c r="AN370" i="4"/>
  <c r="B370" i="4" s="1"/>
  <c r="AN378" i="4"/>
  <c r="B378" i="4" s="1"/>
  <c r="AN428" i="4"/>
  <c r="B428" i="4" s="1"/>
  <c r="AN432" i="4"/>
  <c r="B432" i="4" s="1"/>
  <c r="AN436" i="4"/>
  <c r="B436" i="4" s="1"/>
  <c r="AN440" i="4"/>
  <c r="B440" i="4" s="1"/>
  <c r="AN444" i="4"/>
  <c r="B444" i="4" s="1"/>
  <c r="AN448" i="4"/>
  <c r="B448" i="4" s="1"/>
  <c r="AN452" i="4"/>
  <c r="B452" i="4" s="1"/>
  <c r="AN456" i="4"/>
  <c r="B456" i="4" s="1"/>
  <c r="AN460" i="4"/>
  <c r="B460" i="4" s="1"/>
  <c r="AN464" i="4"/>
  <c r="B464" i="4" s="1"/>
  <c r="AN468" i="4"/>
  <c r="B468" i="4" s="1"/>
  <c r="AN88" i="4"/>
  <c r="B88" i="4" s="1"/>
  <c r="A88" i="5" s="1"/>
  <c r="AN128" i="4"/>
  <c r="B128" i="4" s="1"/>
  <c r="A128" i="5" s="1"/>
  <c r="AN144" i="4"/>
  <c r="B144" i="4" s="1"/>
  <c r="A144" i="5" s="1"/>
  <c r="AN160" i="4"/>
  <c r="B160" i="4" s="1"/>
  <c r="A160" i="5" s="1"/>
  <c r="AN176" i="4"/>
  <c r="B176" i="4" s="1"/>
  <c r="A176" i="5" s="1"/>
  <c r="AN240" i="4"/>
  <c r="B240" i="4" s="1"/>
  <c r="AN244" i="4"/>
  <c r="B244" i="4" s="1"/>
  <c r="A244" i="5" s="1"/>
  <c r="AN248" i="4"/>
  <c r="B248" i="4" s="1"/>
  <c r="AN252" i="4"/>
  <c r="B252" i="4" s="1"/>
  <c r="AN256" i="4"/>
  <c r="B256" i="4" s="1"/>
  <c r="AN260" i="4"/>
  <c r="B260" i="4" s="1"/>
  <c r="AN264" i="4"/>
  <c r="B264" i="4" s="1"/>
  <c r="AN268" i="4"/>
  <c r="B268" i="4" s="1"/>
  <c r="AN272" i="4"/>
  <c r="B272" i="4" s="1"/>
  <c r="AN276" i="4"/>
  <c r="B276" i="4" s="1"/>
  <c r="AN280" i="4"/>
  <c r="B280" i="4" s="1"/>
  <c r="AN284" i="4"/>
  <c r="B284" i="4" s="1"/>
  <c r="AN288" i="4"/>
  <c r="B288" i="4" s="1"/>
  <c r="AN292" i="4"/>
  <c r="B292" i="4" s="1"/>
  <c r="AN296" i="4"/>
  <c r="B296" i="4" s="1"/>
  <c r="AN304" i="4"/>
  <c r="B304" i="4" s="1"/>
  <c r="AN312" i="4"/>
  <c r="B312" i="4" s="1"/>
  <c r="AN324" i="4"/>
  <c r="B324" i="4" s="1"/>
  <c r="AN336" i="4"/>
  <c r="B336" i="4" s="1"/>
  <c r="AN344" i="4"/>
  <c r="B344" i="4" s="1"/>
  <c r="AN361" i="4"/>
  <c r="B361" i="4" s="1"/>
  <c r="AN369" i="4"/>
  <c r="B369" i="4" s="1"/>
  <c r="AN429" i="4"/>
  <c r="B429" i="4" s="1"/>
  <c r="AN433" i="4"/>
  <c r="B433" i="4" s="1"/>
  <c r="AN449" i="4"/>
  <c r="B449" i="4" s="1"/>
  <c r="AN453" i="4"/>
  <c r="B453" i="4" s="1"/>
  <c r="AN461" i="4"/>
  <c r="B461" i="4" s="1"/>
  <c r="AN465" i="4"/>
  <c r="B465" i="4" s="1"/>
  <c r="AN350" i="4"/>
  <c r="B350" i="4" s="1"/>
  <c r="AN430" i="4"/>
  <c r="B430" i="4" s="1"/>
  <c r="AN434" i="4"/>
  <c r="B434" i="4" s="1"/>
  <c r="AN442" i="4"/>
  <c r="B442" i="4" s="1"/>
  <c r="AN446" i="4"/>
  <c r="B446" i="4" s="1"/>
  <c r="AN454" i="4"/>
  <c r="B454" i="4" s="1"/>
  <c r="AN471" i="4"/>
  <c r="B471" i="4" s="1"/>
  <c r="AN473" i="4"/>
  <c r="B473" i="4" s="1"/>
  <c r="AN475" i="4"/>
  <c r="B475" i="4" s="1"/>
  <c r="AN477" i="4"/>
  <c r="B477" i="4" s="1"/>
  <c r="AN479" i="4"/>
  <c r="B479" i="4" s="1"/>
  <c r="AN482" i="4"/>
  <c r="B482" i="4" s="1"/>
  <c r="AN484" i="4"/>
  <c r="B484" i="4" s="1"/>
  <c r="AN486" i="4"/>
  <c r="B486" i="4" s="1"/>
  <c r="AN489" i="4"/>
  <c r="B489" i="4" s="1"/>
  <c r="AN491" i="4"/>
  <c r="B491" i="4" s="1"/>
  <c r="AN493" i="4"/>
  <c r="B493" i="4" s="1"/>
  <c r="AN498" i="4"/>
  <c r="B498" i="4" s="1"/>
  <c r="AN499" i="4"/>
  <c r="B499" i="4" s="1"/>
  <c r="AN500" i="4"/>
  <c r="B500" i="4" s="1"/>
  <c r="AN505" i="4"/>
  <c r="B505" i="4" s="1"/>
  <c r="AN508" i="4"/>
  <c r="B508" i="4" s="1"/>
  <c r="AN510" i="4"/>
  <c r="B510" i="4" s="1"/>
  <c r="AN512" i="4"/>
  <c r="B512" i="4" s="1"/>
  <c r="B243" i="4"/>
  <c r="A243" i="5" s="1"/>
  <c r="A203" i="4" l="1"/>
  <c r="A493" i="5"/>
  <c r="A446" i="5"/>
  <c r="A449" i="5"/>
  <c r="A361" i="5"/>
  <c r="A312" i="5"/>
  <c r="A288" i="5"/>
  <c r="A272" i="5"/>
  <c r="A256" i="5"/>
  <c r="A240" i="5"/>
  <c r="A460" i="5"/>
  <c r="A444" i="5"/>
  <c r="A428" i="5"/>
  <c r="A354" i="5"/>
  <c r="A5" i="5"/>
  <c r="A501" i="5"/>
  <c r="A494" i="5"/>
  <c r="A487" i="5"/>
  <c r="A480" i="5"/>
  <c r="A472" i="5"/>
  <c r="A458" i="5"/>
  <c r="A366" i="5"/>
  <c r="A445" i="5"/>
  <c r="A353" i="5"/>
  <c r="A320" i="5"/>
  <c r="A467" i="5"/>
  <c r="A451" i="5"/>
  <c r="A435" i="5"/>
  <c r="A373" i="5"/>
  <c r="A310" i="5"/>
  <c r="A294" i="5"/>
  <c r="A278" i="5"/>
  <c r="A262" i="5"/>
  <c r="A246" i="5"/>
  <c r="A380" i="5"/>
  <c r="A364" i="5"/>
  <c r="A348" i="5"/>
  <c r="A425" i="5"/>
  <c r="A421" i="5"/>
  <c r="A417" i="5"/>
  <c r="A413" i="5"/>
  <c r="A409" i="5"/>
  <c r="A405" i="5"/>
  <c r="A401" i="5"/>
  <c r="A397" i="5"/>
  <c r="A393" i="5"/>
  <c r="A389" i="5"/>
  <c r="A385" i="5"/>
  <c r="A379" i="5"/>
  <c r="A363" i="5"/>
  <c r="A347" i="5"/>
  <c r="A339" i="5"/>
  <c r="A331" i="5"/>
  <c r="A323" i="5"/>
  <c r="A315" i="5"/>
  <c r="A307" i="5"/>
  <c r="A299" i="5"/>
  <c r="A291" i="5"/>
  <c r="A283" i="5"/>
  <c r="A275" i="5"/>
  <c r="A267" i="5"/>
  <c r="A259" i="5"/>
  <c r="A251" i="5"/>
  <c r="A156" i="5"/>
  <c r="A235" i="5"/>
  <c r="A111" i="5"/>
  <c r="A95" i="5"/>
  <c r="A228" i="5"/>
  <c r="A212" i="5"/>
  <c r="A192" i="5"/>
  <c r="A186" i="5"/>
  <c r="A161" i="5"/>
  <c r="A81" i="5"/>
  <c r="A73" i="5"/>
  <c r="A57" i="5"/>
  <c r="A500" i="5"/>
  <c r="A491" i="5"/>
  <c r="A482" i="5"/>
  <c r="A473" i="5"/>
  <c r="A442" i="5"/>
  <c r="A465" i="5"/>
  <c r="A433" i="5"/>
  <c r="A344" i="5"/>
  <c r="A304" i="5"/>
  <c r="A284" i="5"/>
  <c r="A268" i="5"/>
  <c r="A252" i="5"/>
  <c r="A456" i="5"/>
  <c r="A440" i="5"/>
  <c r="A378" i="5"/>
  <c r="A346" i="5"/>
  <c r="A504" i="5"/>
  <c r="A497" i="5"/>
  <c r="A492" i="5"/>
  <c r="A485" i="5"/>
  <c r="A478" i="5"/>
  <c r="A470" i="5"/>
  <c r="A450" i="5"/>
  <c r="A358" i="5"/>
  <c r="A441" i="5"/>
  <c r="A340" i="5"/>
  <c r="A316" i="5"/>
  <c r="A463" i="5"/>
  <c r="A447" i="5"/>
  <c r="A431" i="5"/>
  <c r="A365" i="5"/>
  <c r="A338" i="5"/>
  <c r="A322" i="5"/>
  <c r="A306" i="5"/>
  <c r="A290" i="5"/>
  <c r="A274" i="5"/>
  <c r="A258" i="5"/>
  <c r="A376" i="5"/>
  <c r="A360" i="5"/>
  <c r="A424" i="5"/>
  <c r="A420" i="5"/>
  <c r="A416" i="5"/>
  <c r="A412" i="5"/>
  <c r="A408" i="5"/>
  <c r="A404" i="5"/>
  <c r="A400" i="5"/>
  <c r="A392" i="5"/>
  <c r="A388" i="5"/>
  <c r="A384" i="5"/>
  <c r="A375" i="5"/>
  <c r="A359" i="5"/>
  <c r="A345" i="5"/>
  <c r="A337" i="5"/>
  <c r="A329" i="5"/>
  <c r="A321" i="5"/>
  <c r="A313" i="5"/>
  <c r="A305" i="5"/>
  <c r="A297" i="5"/>
  <c r="A289" i="5"/>
  <c r="A281" i="5"/>
  <c r="A273" i="5"/>
  <c r="A265" i="5"/>
  <c r="A257" i="5"/>
  <c r="A180" i="5"/>
  <c r="A158" i="5"/>
  <c r="A107" i="5"/>
  <c r="A91" i="5"/>
  <c r="A219" i="5"/>
  <c r="A211" i="5"/>
  <c r="A199" i="5"/>
  <c r="A195" i="5"/>
  <c r="A167" i="5"/>
  <c r="A135" i="5"/>
  <c r="A127" i="5"/>
  <c r="A74" i="5"/>
  <c r="A58" i="5"/>
  <c r="A87" i="5"/>
  <c r="A52" i="5"/>
  <c r="A41" i="5"/>
  <c r="A24" i="5"/>
  <c r="A484" i="5"/>
  <c r="A350" i="5"/>
  <c r="A489" i="5"/>
  <c r="A471" i="5"/>
  <c r="A461" i="5"/>
  <c r="A336" i="5"/>
  <c r="A280" i="5"/>
  <c r="A264" i="5"/>
  <c r="A248" i="5"/>
  <c r="A468" i="5"/>
  <c r="A436" i="5"/>
  <c r="A370" i="5"/>
  <c r="A234" i="5"/>
  <c r="A503" i="5"/>
  <c r="A496" i="5"/>
  <c r="A490" i="5"/>
  <c r="A483" i="5"/>
  <c r="A466" i="5"/>
  <c r="A438" i="5"/>
  <c r="A469" i="5"/>
  <c r="A437" i="5"/>
  <c r="A332" i="5"/>
  <c r="A308" i="5"/>
  <c r="A459" i="5"/>
  <c r="A443" i="5"/>
  <c r="A357" i="5"/>
  <c r="A334" i="5"/>
  <c r="A318" i="5"/>
  <c r="A302" i="5"/>
  <c r="A286" i="5"/>
  <c r="A270" i="5"/>
  <c r="A254" i="5"/>
  <c r="A238" i="5"/>
  <c r="A372" i="5"/>
  <c r="A356" i="5"/>
  <c r="A423" i="5"/>
  <c r="A419" i="5"/>
  <c r="A411" i="5"/>
  <c r="A407" i="5"/>
  <c r="A403" i="5"/>
  <c r="A395" i="5"/>
  <c r="A391" i="5"/>
  <c r="A387" i="5"/>
  <c r="A383" i="5"/>
  <c r="A371" i="5"/>
  <c r="A355" i="5"/>
  <c r="A343" i="5"/>
  <c r="A335" i="5"/>
  <c r="A327" i="5"/>
  <c r="A319" i="5"/>
  <c r="A311" i="5"/>
  <c r="A303" i="5"/>
  <c r="A295" i="5"/>
  <c r="A287" i="5"/>
  <c r="A279" i="5"/>
  <c r="A271" i="5"/>
  <c r="A263" i="5"/>
  <c r="A255" i="5"/>
  <c r="A172" i="5"/>
  <c r="A140" i="5"/>
  <c r="A101" i="5"/>
  <c r="A122" i="5"/>
  <c r="A187" i="5"/>
  <c r="A230" i="5"/>
  <c r="A222" i="5"/>
  <c r="A214" i="5"/>
  <c r="A210" i="5"/>
  <c r="A202" i="5"/>
  <c r="A165" i="5"/>
  <c r="A157" i="5"/>
  <c r="A133" i="5"/>
  <c r="A116" i="5"/>
  <c r="A86" i="5"/>
  <c r="A43" i="5"/>
  <c r="A38" i="5"/>
  <c r="A47" i="5"/>
  <c r="A37" i="5"/>
  <c r="A28" i="5"/>
  <c r="A27" i="5"/>
  <c r="A9" i="5"/>
  <c r="A505" i="5"/>
  <c r="A475" i="5"/>
  <c r="A499" i="5"/>
  <c r="A479" i="5"/>
  <c r="A434" i="5"/>
  <c r="A429" i="5"/>
  <c r="A296" i="5"/>
  <c r="A498" i="5"/>
  <c r="A486" i="5"/>
  <c r="A477" i="5"/>
  <c r="A454" i="5"/>
  <c r="A430" i="5"/>
  <c r="A453" i="5"/>
  <c r="A369" i="5"/>
  <c r="A324" i="5"/>
  <c r="A292" i="5"/>
  <c r="A276" i="5"/>
  <c r="A260" i="5"/>
  <c r="A464" i="5"/>
  <c r="A448" i="5"/>
  <c r="A432" i="5"/>
  <c r="A362" i="5"/>
  <c r="A502" i="5"/>
  <c r="A495" i="5"/>
  <c r="A488" i="5"/>
  <c r="A481" i="5"/>
  <c r="A474" i="5"/>
  <c r="A462" i="5"/>
  <c r="A457" i="5"/>
  <c r="A377" i="5"/>
  <c r="A328" i="5"/>
  <c r="A300" i="5"/>
  <c r="A455" i="5"/>
  <c r="A439" i="5"/>
  <c r="A381" i="5"/>
  <c r="A349" i="5"/>
  <c r="A330" i="5"/>
  <c r="A314" i="5"/>
  <c r="A298" i="5"/>
  <c r="A282" i="5"/>
  <c r="A266" i="5"/>
  <c r="A250" i="5"/>
  <c r="A368" i="5"/>
  <c r="A352" i="5"/>
  <c r="A426" i="5"/>
  <c r="A422" i="5"/>
  <c r="A418" i="5"/>
  <c r="A414" i="5"/>
  <c r="A410" i="5"/>
  <c r="A406" i="5"/>
  <c r="A402" i="5"/>
  <c r="A398" i="5"/>
  <c r="A394" i="5"/>
  <c r="A390" i="5"/>
  <c r="A386" i="5"/>
  <c r="A382" i="5"/>
  <c r="A367" i="5"/>
  <c r="A351" i="5"/>
  <c r="A341" i="5"/>
  <c r="A333" i="5"/>
  <c r="A325" i="5"/>
  <c r="A317" i="5"/>
  <c r="A309" i="5"/>
  <c r="A301" i="5"/>
  <c r="A293" i="5"/>
  <c r="A285" i="5"/>
  <c r="A277" i="5"/>
  <c r="A269" i="5"/>
  <c r="A261" i="5"/>
  <c r="A253" i="5"/>
  <c r="A132" i="5"/>
  <c r="A134" i="5"/>
  <c r="A117" i="5"/>
  <c r="A99" i="5"/>
  <c r="A205" i="5"/>
  <c r="A189" i="5"/>
  <c r="A179" i="5"/>
  <c r="A171" i="5"/>
  <c r="A147" i="5"/>
  <c r="A123" i="5"/>
  <c r="A98" i="5"/>
  <c r="A59" i="5"/>
  <c r="A46" i="5"/>
  <c r="A342" i="5"/>
  <c r="A326" i="5"/>
  <c r="A396" i="5"/>
  <c r="A94" i="5"/>
  <c r="A15" i="5"/>
  <c r="A394" i="4"/>
  <c r="A394" i="6" s="1"/>
  <c r="A480" i="4"/>
  <c r="A480" i="6" s="1"/>
  <c r="A73" i="4"/>
  <c r="A73" i="6" s="1"/>
  <c r="A251" i="4"/>
  <c r="A251" i="6" s="1"/>
  <c r="A410" i="4"/>
  <c r="A410" i="6" s="1"/>
  <c r="A129" i="4"/>
  <c r="A129" i="6" s="1"/>
  <c r="A35" i="4"/>
  <c r="A35" i="6" s="1"/>
  <c r="A502" i="4"/>
  <c r="A502" i="6" s="1"/>
  <c r="A445" i="4"/>
  <c r="A445" i="6" s="1"/>
  <c r="A330" i="4"/>
  <c r="A330" i="6" s="1"/>
  <c r="A85" i="4"/>
  <c r="A85" i="6" s="1"/>
  <c r="A477" i="4"/>
  <c r="A477" i="6" s="1"/>
  <c r="A24" i="4"/>
  <c r="A24" i="6" s="1"/>
  <c r="A347" i="4"/>
  <c r="A347" i="6" s="1"/>
  <c r="A319" i="4"/>
  <c r="A319" i="6" s="1"/>
  <c r="A505" i="4"/>
  <c r="A505" i="6" s="1"/>
  <c r="A249" i="4"/>
  <c r="A249" i="6" s="1"/>
  <c r="A385" i="4"/>
  <c r="A385" i="6" s="1"/>
  <c r="A408" i="4"/>
  <c r="A408" i="6" s="1"/>
  <c r="A353" i="4"/>
  <c r="A353" i="6" s="1"/>
  <c r="A495" i="4"/>
  <c r="A495" i="6" s="1"/>
  <c r="A54" i="4"/>
  <c r="A54" i="6" s="1"/>
  <c r="A130" i="4"/>
  <c r="A130" i="6" s="1"/>
  <c r="A348" i="4"/>
  <c r="A348" i="6" s="1"/>
  <c r="A110" i="4"/>
  <c r="A110" i="6" s="1"/>
  <c r="A228" i="4"/>
  <c r="A228" i="6" s="1"/>
  <c r="A459" i="4"/>
  <c r="A459" i="6" s="1"/>
  <c r="A396" i="4"/>
  <c r="A396" i="6" s="1"/>
  <c r="A43" i="4"/>
  <c r="A43" i="6" s="1"/>
  <c r="A286" i="4"/>
  <c r="A286" i="6" s="1"/>
  <c r="A447" i="4"/>
  <c r="A447" i="6" s="1"/>
  <c r="A432" i="4"/>
  <c r="A432" i="6" s="1"/>
  <c r="A412" i="4"/>
  <c r="A412" i="6" s="1"/>
  <c r="A231" i="4"/>
  <c r="A231" i="6" s="1"/>
  <c r="A235" i="4"/>
  <c r="A235" i="6" s="1"/>
  <c r="A298" i="4"/>
  <c r="A298" i="6" s="1"/>
  <c r="A446" i="4"/>
  <c r="A446" i="6" s="1"/>
  <c r="A98" i="4"/>
  <c r="A98" i="6" s="1"/>
  <c r="A493" i="4"/>
  <c r="A493" i="6" s="1"/>
  <c r="A155" i="4"/>
  <c r="A155" i="6" s="1"/>
  <c r="A478" i="4"/>
  <c r="A478" i="6" s="1"/>
  <c r="A59" i="4"/>
  <c r="A59" i="6" s="1"/>
  <c r="A44" i="4"/>
  <c r="A44" i="6" s="1"/>
  <c r="A239" i="4"/>
  <c r="A239" i="6" s="1"/>
  <c r="A352" i="4"/>
  <c r="A352" i="6" s="1"/>
  <c r="A378" i="4"/>
  <c r="A378" i="6" s="1"/>
  <c r="A342" i="4"/>
  <c r="A342" i="6" s="1"/>
  <c r="A149" i="4"/>
  <c r="A149" i="6" s="1"/>
  <c r="A430" i="4"/>
  <c r="A430" i="6" s="1"/>
  <c r="A97" i="4"/>
  <c r="A97" i="6" s="1"/>
  <c r="A169" i="4"/>
  <c r="A169" i="6" s="1"/>
  <c r="A171" i="4"/>
  <c r="A171" i="6" s="1"/>
  <c r="A370" i="4"/>
  <c r="A370" i="6" s="1"/>
  <c r="A308" i="4"/>
  <c r="A308" i="6" s="1"/>
  <c r="A321" i="4"/>
  <c r="A321" i="6" s="1"/>
  <c r="A496" i="4"/>
  <c r="A496" i="6" s="1"/>
  <c r="A256" i="4"/>
  <c r="A256" i="6" s="1"/>
  <c r="A160" i="4"/>
  <c r="A160" i="6" s="1"/>
  <c r="A259" i="4"/>
  <c r="A259" i="6" s="1"/>
  <c r="A142" i="4"/>
  <c r="A142" i="6" s="1"/>
  <c r="A300" i="4"/>
  <c r="A300" i="6" s="1"/>
  <c r="A12" i="4"/>
  <c r="A12" i="6" s="1"/>
  <c r="A140" i="4"/>
  <c r="A140" i="6" s="1"/>
  <c r="A193" i="4"/>
  <c r="A193" i="6" s="1"/>
  <c r="A512" i="4"/>
  <c r="A512" i="6" s="1"/>
  <c r="A315" i="4"/>
  <c r="A315" i="6" s="1"/>
  <c r="A506" i="4"/>
  <c r="A506" i="6" s="1"/>
  <c r="A60" i="4"/>
  <c r="A60" i="6" s="1"/>
  <c r="A5" i="4"/>
  <c r="A5" i="6" s="1"/>
  <c r="A267" i="4"/>
  <c r="A267" i="6" s="1"/>
  <c r="A88" i="4"/>
  <c r="A88" i="6" s="1"/>
  <c r="A504" i="4"/>
  <c r="A504" i="6" s="1"/>
  <c r="A173" i="4"/>
  <c r="A173" i="6" s="1"/>
  <c r="A104" i="4"/>
  <c r="A104" i="6" s="1"/>
  <c r="A305" i="4"/>
  <c r="A305" i="6" s="1"/>
  <c r="A360" i="4"/>
  <c r="A360" i="6" s="1"/>
  <c r="A464" i="4"/>
  <c r="A464" i="6" s="1"/>
  <c r="A33" i="4"/>
  <c r="A33" i="6" s="1"/>
  <c r="A182" i="4"/>
  <c r="A182" i="6" s="1"/>
  <c r="A461" i="4"/>
  <c r="A461" i="6" s="1"/>
  <c r="A178" i="4"/>
  <c r="A178" i="6" s="1"/>
  <c r="A58" i="4"/>
  <c r="A58" i="6" s="1"/>
  <c r="A266" i="4"/>
  <c r="A266" i="6" s="1"/>
  <c r="A113" i="4"/>
  <c r="A113" i="6" s="1"/>
  <c r="A490" i="4"/>
  <c r="A490" i="6" s="1"/>
  <c r="A250" i="4"/>
  <c r="A250" i="6" s="1"/>
  <c r="A191" i="4"/>
  <c r="A191" i="6" s="1"/>
  <c r="A126" i="4"/>
  <c r="A126" i="6" s="1"/>
  <c r="A354" i="4"/>
  <c r="A354" i="6" s="1"/>
  <c r="A49" i="4"/>
  <c r="A49" i="6" s="1"/>
  <c r="A229" i="4"/>
  <c r="A229" i="6" s="1"/>
  <c r="A340" i="4"/>
  <c r="A340" i="6" s="1"/>
  <c r="A116" i="4"/>
  <c r="A116" i="6" s="1"/>
  <c r="A14" i="4"/>
  <c r="A14" i="6" s="1"/>
  <c r="A456" i="4"/>
  <c r="A456" i="6" s="1"/>
  <c r="A463" i="4"/>
  <c r="A463" i="6" s="1"/>
  <c r="A474" i="4"/>
  <c r="A474" i="6" s="1"/>
  <c r="A159" i="4"/>
  <c r="A159" i="6" s="1"/>
  <c r="A223" i="4"/>
  <c r="A223" i="6" s="1"/>
  <c r="A449" i="4"/>
  <c r="A449" i="6" s="1"/>
  <c r="A71" i="4"/>
  <c r="A71" i="6" s="1"/>
  <c r="A428" i="4"/>
  <c r="A428" i="6" s="1"/>
  <c r="A172" i="4"/>
  <c r="A172" i="6" s="1"/>
  <c r="A199" i="4"/>
  <c r="A199" i="6" s="1"/>
  <c r="A426" i="4"/>
  <c r="A426" i="6" s="1"/>
  <c r="A316" i="4"/>
  <c r="A316" i="6" s="1"/>
  <c r="A248" i="4"/>
  <c r="A248" i="6" s="1"/>
  <c r="A201" i="4"/>
  <c r="A201" i="6" s="1"/>
  <c r="A458" i="4"/>
  <c r="A458" i="6" s="1"/>
  <c r="A289" i="4"/>
  <c r="A289" i="6" s="1"/>
  <c r="A135" i="4"/>
  <c r="A135" i="6" s="1"/>
  <c r="A299" i="4"/>
  <c r="A299" i="6" s="1"/>
  <c r="A350" i="4"/>
  <c r="A350" i="6" s="1"/>
  <c r="A183" i="4"/>
  <c r="A183" i="6" s="1"/>
  <c r="A483" i="4"/>
  <c r="A483" i="6" s="1"/>
  <c r="A165" i="4"/>
  <c r="A165" i="6" s="1"/>
  <c r="A143" i="4"/>
  <c r="A143" i="6" s="1"/>
  <c r="A269" i="4"/>
  <c r="A269" i="6" s="1"/>
  <c r="A139" i="4"/>
  <c r="A139" i="6" s="1"/>
  <c r="A157" i="4"/>
  <c r="A157" i="6" s="1"/>
  <c r="A170" i="4"/>
  <c r="A170" i="6" s="1"/>
  <c r="A293" i="4"/>
  <c r="A293" i="6" s="1"/>
  <c r="A379" i="4"/>
  <c r="A379" i="6" s="1"/>
  <c r="A345" i="4"/>
  <c r="A345" i="6" s="1"/>
  <c r="A261" i="4"/>
  <c r="A261" i="6" s="1"/>
  <c r="A481" i="4"/>
  <c r="A481" i="6" s="1"/>
  <c r="A433" i="4"/>
  <c r="A433" i="6" s="1"/>
  <c r="A91" i="4"/>
  <c r="A91" i="6" s="1"/>
  <c r="A389" i="4"/>
  <c r="A389" i="6" s="1"/>
  <c r="A227" i="4"/>
  <c r="A227" i="6" s="1"/>
  <c r="A205" i="4"/>
  <c r="A205" i="6" s="1"/>
  <c r="A74" i="4"/>
  <c r="A74" i="6" s="1"/>
  <c r="A294" i="4"/>
  <c r="A294" i="6" s="1"/>
  <c r="A351" i="4"/>
  <c r="A351" i="6" s="1"/>
  <c r="A62" i="4"/>
  <c r="A62" i="6" s="1"/>
  <c r="A368" i="4"/>
  <c r="A368" i="6" s="1"/>
  <c r="A146" i="4"/>
  <c r="A146" i="6" s="1"/>
  <c r="A211" i="4"/>
  <c r="A211" i="6" s="1"/>
  <c r="A28" i="4"/>
  <c r="A28" i="6" s="1"/>
  <c r="A31" i="4"/>
  <c r="A31" i="6" s="1"/>
  <c r="A18" i="4"/>
  <c r="A18" i="6" s="1"/>
  <c r="A246" i="4"/>
  <c r="A246" i="6" s="1"/>
  <c r="A404" i="4"/>
  <c r="A404" i="6" s="1"/>
  <c r="A244" i="4"/>
  <c r="A244" i="6" s="1"/>
  <c r="A468" i="4"/>
  <c r="A468" i="6" s="1"/>
  <c r="A123" i="4"/>
  <c r="A123" i="6" s="1"/>
  <c r="A213" i="4"/>
  <c r="A213" i="6" s="1"/>
  <c r="A84" i="4"/>
  <c r="A84" i="6" s="1"/>
  <c r="A124" i="4"/>
  <c r="A124" i="6" s="1"/>
  <c r="A387" i="4"/>
  <c r="A387" i="6" s="1"/>
  <c r="A363" i="4"/>
  <c r="A363" i="6" s="1"/>
  <c r="A371" i="4"/>
  <c r="A371" i="6" s="1"/>
  <c r="A486" i="4"/>
  <c r="A486" i="6" s="1"/>
  <c r="A306" i="4"/>
  <c r="A306" i="6" s="1"/>
  <c r="A181" i="4"/>
  <c r="A181" i="6" s="1"/>
  <c r="A427" i="4"/>
  <c r="A327" i="4"/>
  <c r="A327" i="6" s="1"/>
  <c r="A174" i="4"/>
  <c r="A174" i="6" s="1"/>
  <c r="A20" i="4"/>
  <c r="A20" i="6" s="1"/>
  <c r="A120" i="4"/>
  <c r="A120" i="6" s="1"/>
  <c r="A236" i="4"/>
  <c r="A236" i="6" s="1"/>
  <c r="A422" i="4"/>
  <c r="A422" i="6" s="1"/>
  <c r="A275" i="4"/>
  <c r="A275" i="6" s="1"/>
  <c r="A437" i="4"/>
  <c r="A437" i="6" s="1"/>
  <c r="A288" i="4"/>
  <c r="A288" i="6" s="1"/>
  <c r="A491" i="4"/>
  <c r="A491" i="6" s="1"/>
  <c r="A438" i="4"/>
  <c r="A438" i="6" s="1"/>
  <c r="A435" i="4"/>
  <c r="A435" i="6" s="1"/>
  <c r="A247" i="4"/>
  <c r="A247" i="6" s="1"/>
  <c r="A393" i="4"/>
  <c r="A393" i="6" s="1"/>
  <c r="A359" i="4"/>
  <c r="A359" i="6" s="1"/>
  <c r="A47" i="4"/>
  <c r="A47" i="6" s="1"/>
  <c r="A198" i="4"/>
  <c r="A198" i="6" s="1"/>
  <c r="A65" i="4"/>
  <c r="A65" i="6" s="1"/>
  <c r="A331" i="4"/>
  <c r="A331" i="6" s="1"/>
  <c r="A346" i="4"/>
  <c r="A346" i="6" s="1"/>
  <c r="A297" i="4"/>
  <c r="A297" i="6" s="1"/>
  <c r="A443" i="4"/>
  <c r="A443" i="6" s="1"/>
  <c r="A51" i="4"/>
  <c r="A51" i="6" s="1"/>
  <c r="A222" i="4"/>
  <c r="A222" i="6" s="1"/>
  <c r="A450" i="4"/>
  <c r="A450" i="6" s="1"/>
  <c r="A375" i="4"/>
  <c r="A375" i="6" s="1"/>
  <c r="A238" i="4"/>
  <c r="A238" i="6" s="1"/>
  <c r="A57" i="4"/>
  <c r="A57" i="6" s="1"/>
  <c r="A386" i="4"/>
  <c r="A386" i="6" s="1"/>
  <c r="A72" i="4"/>
  <c r="A72" i="6" s="1"/>
  <c r="A349" i="4"/>
  <c r="A349" i="6" s="1"/>
  <c r="A119" i="4"/>
  <c r="A119" i="6" s="1"/>
  <c r="A466" i="4"/>
  <c r="A466" i="6" s="1"/>
  <c r="A186" i="4"/>
  <c r="A186" i="6" s="1"/>
  <c r="A27" i="4"/>
  <c r="A27" i="6" s="1"/>
  <c r="A19" i="4"/>
  <c r="A19" i="6" s="1"/>
  <c r="A273" i="4"/>
  <c r="A273" i="6" s="1"/>
  <c r="A441" i="4"/>
  <c r="A441" i="6" s="1"/>
  <c r="A448" i="4"/>
  <c r="A448" i="6" s="1"/>
  <c r="A453" i="4"/>
  <c r="A453" i="6" s="1"/>
  <c r="A283" i="4"/>
  <c r="A283" i="6" s="1"/>
  <c r="A13" i="4"/>
  <c r="A13" i="6" s="1"/>
  <c r="A112" i="4"/>
  <c r="A112" i="6" s="1"/>
  <c r="A166" i="4"/>
  <c r="A166" i="6" s="1"/>
  <c r="A499" i="4"/>
  <c r="A499" i="6" s="1"/>
  <c r="A455" i="4"/>
  <c r="A455" i="6" s="1"/>
  <c r="A21" i="4"/>
  <c r="A21" i="6" s="1"/>
  <c r="A307" i="4"/>
  <c r="A307" i="6" s="1"/>
  <c r="A284" i="4"/>
  <c r="A284" i="6" s="1"/>
  <c r="A503" i="4"/>
  <c r="A503" i="6" s="1"/>
  <c r="A101" i="4"/>
  <c r="A101" i="6" s="1"/>
  <c r="A494" i="4"/>
  <c r="A494" i="6" s="1"/>
  <c r="A444" i="4"/>
  <c r="A444" i="6" s="1"/>
  <c r="A176" i="4"/>
  <c r="A176" i="6" s="1"/>
  <c r="A10" i="4"/>
  <c r="A10" i="6" s="1"/>
  <c r="A221" i="4"/>
  <c r="A221" i="6" s="1"/>
  <c r="A322" i="4"/>
  <c r="A322" i="6" s="1"/>
  <c r="A151" i="4"/>
  <c r="A151" i="6" s="1"/>
  <c r="A415" i="4"/>
  <c r="A415" i="6" s="1"/>
  <c r="A285" i="4"/>
  <c r="A285" i="6" s="1"/>
  <c r="A117" i="4"/>
  <c r="A117" i="6" s="1"/>
  <c r="A210" i="4"/>
  <c r="A210" i="6" s="1"/>
  <c r="A25" i="4"/>
  <c r="A25" i="6" s="1"/>
  <c r="A400" i="4"/>
  <c r="A400" i="6" s="1"/>
  <c r="A32" i="4"/>
  <c r="A32" i="6" s="1"/>
  <c r="A204" i="4"/>
  <c r="A204" i="6" s="1"/>
  <c r="A230" i="4"/>
  <c r="A230" i="6" s="1"/>
  <c r="A219" i="4"/>
  <c r="A219" i="6" s="1"/>
  <c r="A509" i="4"/>
  <c r="A509" i="6" s="1"/>
  <c r="A344" i="4"/>
  <c r="A344" i="6" s="1"/>
  <c r="A70" i="4"/>
  <c r="A70" i="6" s="1"/>
  <c r="A8" i="4"/>
  <c r="A8" i="6" s="1"/>
  <c r="A311" i="4"/>
  <c r="A311" i="6" s="1"/>
  <c r="A282" i="4"/>
  <c r="A282" i="6" s="1"/>
  <c r="A392" i="4"/>
  <c r="A392" i="6" s="1"/>
  <c r="A406" i="4"/>
  <c r="A406" i="6" s="1"/>
  <c r="A421" i="4"/>
  <c r="A421" i="6" s="1"/>
  <c r="A195" i="4"/>
  <c r="A195" i="6" s="1"/>
  <c r="A9" i="4"/>
  <c r="A9" i="6" s="1"/>
  <c r="A134" i="4"/>
  <c r="A134" i="6" s="1"/>
  <c r="A15" i="4"/>
  <c r="A15" i="6" s="1"/>
  <c r="A92" i="4"/>
  <c r="A92" i="6" s="1"/>
  <c r="A405" i="4"/>
  <c r="A405" i="6" s="1"/>
  <c r="A290" i="4"/>
  <c r="A290" i="6" s="1"/>
  <c r="A439" i="4"/>
  <c r="A439" i="6" s="1"/>
  <c r="A11" i="4"/>
  <c r="A11" i="6" s="1"/>
  <c r="A336" i="4"/>
  <c r="A336" i="6" s="1"/>
  <c r="A270" i="4"/>
  <c r="A270" i="6" s="1"/>
  <c r="A175" i="4"/>
  <c r="A175" i="6" s="1"/>
  <c r="A76" i="4"/>
  <c r="A76" i="6" s="1"/>
  <c r="A332" i="4"/>
  <c r="A332" i="6" s="1"/>
  <c r="A6" i="4"/>
  <c r="A6" i="6" s="1"/>
  <c r="A487" i="4"/>
  <c r="A487" i="6" s="1"/>
  <c r="A431" i="4"/>
  <c r="A431" i="6" s="1"/>
  <c r="A152" i="4"/>
  <c r="A152" i="6" s="1"/>
  <c r="A380" i="4"/>
  <c r="A380" i="6" s="1"/>
  <c r="A485" i="4"/>
  <c r="A485" i="6" s="1"/>
  <c r="A138" i="4"/>
  <c r="A138" i="6" s="1"/>
  <c r="A419" i="4"/>
  <c r="A419" i="6" s="1"/>
  <c r="A220" i="4"/>
  <c r="A220" i="6" s="1"/>
  <c r="A225" i="4"/>
  <c r="A225" i="6" s="1"/>
  <c r="A82" i="4"/>
  <c r="A82" i="6" s="1"/>
  <c r="A508" i="4"/>
  <c r="A508" i="6" s="1"/>
  <c r="A197" i="4"/>
  <c r="A197" i="6" s="1"/>
  <c r="A156" i="4"/>
  <c r="A156" i="6" s="1"/>
  <c r="A89" i="4"/>
  <c r="A89" i="6" s="1"/>
  <c r="A397" i="4"/>
  <c r="A397" i="6" s="1"/>
  <c r="A208" i="4"/>
  <c r="A208" i="6" s="1"/>
  <c r="A357" i="4"/>
  <c r="A357" i="6" s="1"/>
  <c r="A291" i="4"/>
  <c r="A291" i="6" s="1"/>
  <c r="A278" i="4"/>
  <c r="A278" i="6" s="1"/>
  <c r="A240" i="4"/>
  <c r="A240" i="6" s="1"/>
  <c r="A252" i="4"/>
  <c r="A252" i="6" s="1"/>
  <c r="A364" i="4"/>
  <c r="A364" i="6" s="1"/>
  <c r="A381" i="4"/>
  <c r="A381" i="6" s="1"/>
  <c r="A36" i="4"/>
  <c r="A36" i="6" s="1"/>
  <c r="A214" i="4"/>
  <c r="A214" i="6" s="1"/>
  <c r="A86" i="4"/>
  <c r="A86" i="6" s="1"/>
  <c r="A103" i="4"/>
  <c r="A103" i="6" s="1"/>
  <c r="A226" i="4"/>
  <c r="A226" i="6" s="1"/>
  <c r="A53" i="4"/>
  <c r="A53" i="6" s="1"/>
  <c r="A184" i="4"/>
  <c r="A184" i="6" s="1"/>
  <c r="A333" i="4"/>
  <c r="A333" i="6" s="1"/>
  <c r="A7" i="4"/>
  <c r="A7" i="6" s="1"/>
  <c r="A150" i="4"/>
  <c r="A150" i="6" s="1"/>
  <c r="A511" i="4"/>
  <c r="A511" i="6" s="1"/>
  <c r="A224" i="4"/>
  <c r="A224" i="6" s="1"/>
  <c r="A133" i="4"/>
  <c r="A133" i="6" s="1"/>
  <c r="A500" i="4"/>
  <c r="A500" i="6" s="1"/>
  <c r="A122" i="4"/>
  <c r="A122" i="6" s="1"/>
  <c r="A145" i="4"/>
  <c r="A145" i="6" s="1"/>
  <c r="A258" i="4"/>
  <c r="A258" i="6" s="1"/>
  <c r="A114" i="4"/>
  <c r="A114" i="6" s="1"/>
  <c r="A61" i="4"/>
  <c r="A61" i="6" s="1"/>
  <c r="A40" i="4"/>
  <c r="A40" i="6" s="1"/>
  <c r="A497" i="4"/>
  <c r="A497" i="6" s="1"/>
  <c r="A232" i="4"/>
  <c r="A232" i="6" s="1"/>
  <c r="A177" i="4"/>
  <c r="A177" i="6" s="1"/>
  <c r="A302" i="4"/>
  <c r="A302" i="6" s="1"/>
  <c r="A63" i="4"/>
  <c r="A63" i="6" s="1"/>
  <c r="A376" i="4"/>
  <c r="A376" i="6" s="1"/>
  <c r="A395" i="4"/>
  <c r="A395" i="6" s="1"/>
  <c r="A128" i="4"/>
  <c r="A128" i="6" s="1"/>
  <c r="A372" i="4"/>
  <c r="A372" i="6" s="1"/>
  <c r="A81" i="4"/>
  <c r="A81" i="6" s="1"/>
  <c r="A262" i="4"/>
  <c r="A262" i="6" s="1"/>
  <c r="A402" i="4"/>
  <c r="A402" i="6" s="1"/>
  <c r="A105" i="4"/>
  <c r="A105" i="6" s="1"/>
  <c r="A334" i="4"/>
  <c r="A334" i="6" s="1"/>
  <c r="A343" i="4"/>
  <c r="A343" i="6" s="1"/>
  <c r="A423" i="4"/>
  <c r="A423" i="6" s="1"/>
  <c r="A45" i="4"/>
  <c r="A45" i="6" s="1"/>
  <c r="A391" i="4"/>
  <c r="A391" i="6" s="1"/>
  <c r="A424" i="4"/>
  <c r="A424" i="6" s="1"/>
  <c r="A276" i="4"/>
  <c r="A276" i="6" s="1"/>
  <c r="A202" i="4"/>
  <c r="A202" i="6" s="1"/>
  <c r="A56" i="4"/>
  <c r="A56" i="6" s="1"/>
  <c r="A217" i="4"/>
  <c r="A217" i="6" s="1"/>
  <c r="A154" i="4"/>
  <c r="A154" i="6" s="1"/>
  <c r="A401" i="4"/>
  <c r="A401" i="6" s="1"/>
  <c r="A429" i="4"/>
  <c r="A429" i="6" s="1"/>
  <c r="A50" i="4"/>
  <c r="A50" i="6" s="1"/>
  <c r="A492" i="4"/>
  <c r="A492" i="6" s="1"/>
  <c r="A99" i="4"/>
  <c r="A99" i="6" s="1"/>
  <c r="A460" i="4"/>
  <c r="A460" i="6" s="1"/>
  <c r="A115" i="4"/>
  <c r="A115" i="6" s="1"/>
  <c r="A488" i="4"/>
  <c r="A488" i="6" s="1"/>
  <c r="A125" i="4"/>
  <c r="A125" i="6" s="1"/>
  <c r="A207" i="4"/>
  <c r="A207" i="6" s="1"/>
  <c r="A358" i="4"/>
  <c r="A358" i="6" s="1"/>
  <c r="A188" i="4"/>
  <c r="A188" i="6" s="1"/>
  <c r="A189" i="4"/>
  <c r="A189" i="6" s="1"/>
  <c r="A425" i="4"/>
  <c r="A425" i="6" s="1"/>
  <c r="A158" i="4"/>
  <c r="A158" i="6" s="1"/>
  <c r="A109" i="4"/>
  <c r="A109" i="6" s="1"/>
  <c r="A255" i="4"/>
  <c r="A255" i="6" s="1"/>
  <c r="A254" i="4"/>
  <c r="A254" i="6" s="1"/>
  <c r="A328" i="4"/>
  <c r="A328" i="6" s="1"/>
  <c r="A121" i="4"/>
  <c r="A121" i="6" s="1"/>
  <c r="A365" i="4"/>
  <c r="A365" i="6" s="1"/>
  <c r="A64" i="4"/>
  <c r="A64" i="6" s="1"/>
  <c r="A457" i="4"/>
  <c r="A457" i="6" s="1"/>
  <c r="A68" i="4"/>
  <c r="A68" i="6" s="1"/>
  <c r="A399" i="4"/>
  <c r="A399" i="6" s="1"/>
  <c r="A93" i="4"/>
  <c r="A93" i="6" s="1"/>
  <c r="A507" i="4"/>
  <c r="A507" i="6" s="1"/>
  <c r="A95" i="4"/>
  <c r="A95" i="6" s="1"/>
  <c r="A403" i="4"/>
  <c r="A403" i="6" s="1"/>
  <c r="A313" i="4"/>
  <c r="A313" i="6" s="1"/>
  <c r="A326" i="4"/>
  <c r="A326" i="6" s="1"/>
  <c r="A436" i="4"/>
  <c r="A436" i="6" s="1"/>
  <c r="A484" i="4"/>
  <c r="A484" i="6" s="1"/>
  <c r="A90" i="4"/>
  <c r="A90" i="6" s="1"/>
  <c r="A218" i="4"/>
  <c r="A218" i="6" s="1"/>
  <c r="A253" i="4"/>
  <c r="A253" i="6" s="1"/>
  <c r="A144" i="4"/>
  <c r="A144" i="6" s="1"/>
  <c r="A87" i="4"/>
  <c r="A87" i="6" s="1"/>
  <c r="A501" i="4"/>
  <c r="A501" i="6" s="1"/>
  <c r="A373" i="4"/>
  <c r="A373" i="6" s="1"/>
  <c r="A212" i="4"/>
  <c r="A212" i="6" s="1"/>
  <c r="A163" i="4"/>
  <c r="A163" i="6" s="1"/>
  <c r="A264" i="4"/>
  <c r="A264" i="6" s="1"/>
  <c r="A414" i="4"/>
  <c r="A414" i="6" s="1"/>
  <c r="A55" i="4"/>
  <c r="A55" i="6" s="1"/>
  <c r="A30" i="4"/>
  <c r="A30" i="6" s="1"/>
  <c r="A409" i="4"/>
  <c r="A409" i="6" s="1"/>
  <c r="A209" i="4"/>
  <c r="A209" i="6" s="1"/>
  <c r="A107" i="4"/>
  <c r="A107" i="6" s="1"/>
  <c r="A279" i="4"/>
  <c r="A279" i="6" s="1"/>
  <c r="A260" i="4"/>
  <c r="A260" i="6" s="1"/>
  <c r="A339" i="4"/>
  <c r="A339" i="6" s="1"/>
  <c r="A418" i="4"/>
  <c r="A418" i="6" s="1"/>
  <c r="A413" i="4"/>
  <c r="A413" i="6" s="1"/>
  <c r="A216" i="4"/>
  <c r="A216" i="6" s="1"/>
  <c r="A367" i="4"/>
  <c r="A367" i="6" s="1"/>
  <c r="A17" i="4"/>
  <c r="A17" i="6" s="1"/>
  <c r="A325" i="4"/>
  <c r="A325" i="6" s="1"/>
  <c r="A329" i="4"/>
  <c r="A329" i="6" s="1"/>
  <c r="A470" i="4"/>
  <c r="A470" i="6" s="1"/>
  <c r="A280" i="4"/>
  <c r="A280" i="6" s="1"/>
  <c r="A241" i="4"/>
  <c r="A241" i="6" s="1"/>
  <c r="A268" i="4"/>
  <c r="A268" i="6" s="1"/>
  <c r="A465" i="4"/>
  <c r="A465" i="6" s="1"/>
  <c r="A271" i="4"/>
  <c r="A271" i="6" s="1"/>
  <c r="A454" i="4"/>
  <c r="A454" i="6" s="1"/>
  <c r="A200" i="4"/>
  <c r="A200" i="6" s="1"/>
  <c r="A323" i="4"/>
  <c r="A323" i="6" s="1"/>
  <c r="A281" i="4"/>
  <c r="A281" i="6" s="1"/>
  <c r="A75" i="4"/>
  <c r="A75" i="6" s="1"/>
  <c r="A162" i="4"/>
  <c r="A162" i="6" s="1"/>
  <c r="A510" i="4"/>
  <c r="A510" i="6" s="1"/>
  <c r="A309" i="4"/>
  <c r="A309" i="6" s="1"/>
  <c r="A106" i="4"/>
  <c r="A106" i="6" s="1"/>
  <c r="A127" i="4"/>
  <c r="A127" i="6" s="1"/>
  <c r="A48" i="4"/>
  <c r="A48" i="6" s="1"/>
  <c r="A102" i="4"/>
  <c r="A102" i="6" s="1"/>
  <c r="A442" i="4"/>
  <c r="A442" i="6" s="1"/>
  <c r="A108" i="4"/>
  <c r="A108" i="6" s="1"/>
  <c r="A440" i="4"/>
  <c r="A440" i="6" s="1"/>
  <c r="A243" i="4"/>
  <c r="A243" i="6" s="1"/>
  <c r="A148" i="4"/>
  <c r="A148" i="6" s="1"/>
  <c r="A292" i="4"/>
  <c r="A292" i="6" s="1"/>
  <c r="A338" i="4"/>
  <c r="A338" i="6" s="1"/>
  <c r="A132" i="4"/>
  <c r="A132" i="6" s="1"/>
  <c r="A136" i="4"/>
  <c r="A136" i="6" s="1"/>
  <c r="A479" i="4"/>
  <c r="A479" i="6" s="1"/>
  <c r="A137" i="4"/>
  <c r="A137" i="6" s="1"/>
  <c r="A382" i="4"/>
  <c r="A382" i="6" s="1"/>
  <c r="A194" i="4"/>
  <c r="A194" i="6" s="1"/>
  <c r="A498" i="4"/>
  <c r="A498" i="6" s="1"/>
  <c r="A416" i="4"/>
  <c r="A416" i="6" s="1"/>
  <c r="A377" i="4"/>
  <c r="A377" i="6" s="1"/>
  <c r="A67" i="4"/>
  <c r="A67" i="6" s="1"/>
  <c r="A180" i="4"/>
  <c r="A180" i="6" s="1"/>
  <c r="A185" i="4"/>
  <c r="A185" i="6" s="1"/>
  <c r="A411" i="4"/>
  <c r="A411" i="6" s="1"/>
  <c r="A111" i="4"/>
  <c r="A111" i="6" s="1"/>
  <c r="A384" i="4"/>
  <c r="A384" i="6" s="1"/>
  <c r="A287" i="4"/>
  <c r="A287" i="6" s="1"/>
  <c r="A22" i="4"/>
  <c r="A22" i="6" s="1"/>
  <c r="A301" i="4"/>
  <c r="A301" i="6" s="1"/>
  <c r="A80" i="4"/>
  <c r="A80" i="6" s="1"/>
  <c r="A462" i="4"/>
  <c r="A462" i="6" s="1"/>
  <c r="A383" i="4"/>
  <c r="A383" i="6" s="1"/>
  <c r="A472" i="4"/>
  <c r="A472" i="6" s="1"/>
  <c r="A390" i="4"/>
  <c r="A390" i="6" s="1"/>
  <c r="A187" i="4"/>
  <c r="A187" i="6" s="1"/>
  <c r="A37" i="4"/>
  <c r="A37" i="6" s="1"/>
  <c r="A52" i="4"/>
  <c r="A52" i="6" s="1"/>
  <c r="A467" i="4"/>
  <c r="A467" i="6" s="1"/>
  <c r="A196" i="4"/>
  <c r="A196" i="6" s="1"/>
  <c r="A147" i="4"/>
  <c r="A147" i="6" s="1"/>
  <c r="A118" i="4"/>
  <c r="A118" i="6" s="1"/>
  <c r="A335" i="4"/>
  <c r="A335" i="6" s="1"/>
  <c r="A366" i="4"/>
  <c r="A366" i="6" s="1"/>
  <c r="A398" i="4"/>
  <c r="A398" i="6" s="1"/>
  <c r="A476" i="4"/>
  <c r="A476" i="6" s="1"/>
  <c r="A475" i="4"/>
  <c r="A475" i="6" s="1"/>
  <c r="A482" i="4"/>
  <c r="A482" i="6" s="1"/>
  <c r="A66" i="4"/>
  <c r="A66" i="6" s="1"/>
  <c r="A42" i="4"/>
  <c r="A42" i="6" s="1"/>
  <c r="A355" i="4"/>
  <c r="A355" i="6" s="1"/>
  <c r="A296" i="4"/>
  <c r="A296" i="6" s="1"/>
  <c r="A420" i="4"/>
  <c r="A420" i="6" s="1"/>
  <c r="A434" i="4"/>
  <c r="A434" i="6" s="1"/>
  <c r="A356" i="4"/>
  <c r="A356" i="6" s="1"/>
  <c r="A206" i="4"/>
  <c r="A206" i="6" s="1"/>
  <c r="A26" i="4"/>
  <c r="A26" i="6" s="1"/>
  <c r="A94" i="4"/>
  <c r="A94" i="6" s="1"/>
  <c r="A362" i="4"/>
  <c r="A362" i="6" s="1"/>
  <c r="A407" i="4"/>
  <c r="A407" i="6" s="1"/>
  <c r="A34" i="4"/>
  <c r="A34" i="6" s="1"/>
  <c r="A341" i="4"/>
  <c r="A341" i="6" s="1"/>
  <c r="A257" i="4"/>
  <c r="A257" i="6" s="1"/>
  <c r="A310" i="4"/>
  <c r="A310" i="6" s="1"/>
  <c r="A245" i="4"/>
  <c r="A245" i="6" s="1"/>
  <c r="A417" i="4"/>
  <c r="A417" i="6" s="1"/>
  <c r="A489" i="4"/>
  <c r="A489" i="6" s="1"/>
  <c r="A131" i="4"/>
  <c r="A131" i="6" s="1"/>
  <c r="A100" i="4"/>
  <c r="A100" i="6" s="1"/>
  <c r="A38" i="4"/>
  <c r="A38" i="6" s="1"/>
  <c r="A451" i="4"/>
  <c r="A451" i="6" s="1"/>
  <c r="A237" i="4"/>
  <c r="A237" i="6" s="1"/>
  <c r="A215" i="4"/>
  <c r="A215" i="6" s="1"/>
  <c r="A39" i="4"/>
  <c r="A39" i="6" s="1"/>
  <c r="A471" i="4"/>
  <c r="A471" i="6" s="1"/>
  <c r="A265" i="4"/>
  <c r="A265" i="6" s="1"/>
  <c r="A263" i="4"/>
  <c r="A263" i="6" s="1"/>
  <c r="A452" i="4"/>
  <c r="A452" i="6" s="1"/>
  <c r="A277" i="4"/>
  <c r="A277" i="6" s="1"/>
  <c r="A369" i="4"/>
  <c r="A369" i="6" s="1"/>
  <c r="A320" i="4"/>
  <c r="A320" i="6" s="1"/>
  <c r="A190" i="4"/>
  <c r="A190" i="6" s="1"/>
  <c r="A96" i="4"/>
  <c r="A96" i="6" s="1"/>
  <c r="A295" i="4"/>
  <c r="A295" i="6" s="1"/>
  <c r="A46" i="4"/>
  <c r="A46" i="6" s="1"/>
  <c r="A179" i="4"/>
  <c r="A179" i="6" s="1"/>
  <c r="A164" i="4"/>
  <c r="A164" i="6" s="1"/>
  <c r="A242" i="4"/>
  <c r="A242" i="6" s="1"/>
  <c r="A272" i="4"/>
  <c r="A272" i="6" s="1"/>
  <c r="A153" i="4"/>
  <c r="A153" i="6" s="1"/>
  <c r="A161" i="4"/>
  <c r="A161" i="6" s="1"/>
  <c r="A141" i="4"/>
  <c r="A141" i="6" s="1"/>
  <c r="A16" i="4"/>
  <c r="A16" i="6" s="1"/>
  <c r="A318" i="4"/>
  <c r="A318" i="6" s="1"/>
  <c r="A83" i="4"/>
  <c r="A83" i="6" s="1"/>
  <c r="A192" i="4"/>
  <c r="A192" i="6" s="1"/>
  <c r="A388" i="4"/>
  <c r="A388" i="6" s="1"/>
  <c r="A233" i="4"/>
  <c r="A233" i="6" s="1"/>
  <c r="A23" i="4"/>
  <c r="A23" i="6" s="1"/>
  <c r="A78" i="4"/>
  <c r="A78" i="6" s="1"/>
  <c r="A337" i="4"/>
  <c r="A337" i="6" s="1"/>
  <c r="A168" i="4"/>
  <c r="A168" i="6" s="1"/>
  <c r="A361" i="4"/>
  <c r="A361" i="6" s="1"/>
  <c r="A167" i="4"/>
  <c r="A167" i="6" s="1"/>
  <c r="A473" i="4"/>
  <c r="A473" i="6" s="1"/>
  <c r="A314" i="4"/>
  <c r="A314" i="6" s="1"/>
  <c r="A324" i="4"/>
  <c r="A324" i="6" s="1"/>
  <c r="A312" i="4"/>
  <c r="A312" i="6" s="1"/>
  <c r="A29" i="4"/>
  <c r="A29" i="6" s="1"/>
  <c r="A234" i="4"/>
  <c r="A234" i="6" s="1"/>
  <c r="A77" i="4"/>
  <c r="A77" i="6" s="1"/>
  <c r="A374" i="4"/>
  <c r="A374" i="6" s="1"/>
  <c r="A41" i="4"/>
  <c r="A41" i="6" s="1"/>
  <c r="A274" i="4"/>
  <c r="A274" i="6" s="1"/>
  <c r="A79" i="4"/>
  <c r="A79" i="6" s="1"/>
  <c r="A317" i="4"/>
  <c r="A317" i="6" s="1"/>
  <c r="A69" i="4"/>
  <c r="A69" i="6" s="1"/>
  <c r="A304" i="4"/>
  <c r="A304" i="6" s="1"/>
  <c r="A303" i="4"/>
  <c r="A303" i="6" s="1"/>
  <c r="A30" i="5"/>
  <c r="A427" i="6"/>
  <c r="A427" i="5"/>
  <c r="A203" i="6"/>
  <c r="A452" i="5"/>
  <c r="A476" i="5"/>
  <c r="A415" i="5"/>
  <c r="A399" i="5"/>
  <c r="A469" i="4"/>
  <c r="A469" i="6" s="1"/>
  <c r="A374" i="5"/>
  <c r="A131" i="5"/>
  <c r="A67" i="5"/>
  <c r="A54" i="5"/>
  <c r="A31" i="5"/>
  <c r="A16" i="5"/>
</calcChain>
</file>

<file path=xl/sharedStrings.xml><?xml version="1.0" encoding="utf-8"?>
<sst xmlns="http://schemas.openxmlformats.org/spreadsheetml/2006/main" count="12156" uniqueCount="2808">
  <si>
    <t>Ficha</t>
  </si>
  <si>
    <t>Nombre</t>
  </si>
  <si>
    <t>Apellido Paterno</t>
  </si>
  <si>
    <t>Apellido Materno</t>
  </si>
  <si>
    <t>Corto</t>
  </si>
  <si>
    <t>Alias</t>
  </si>
  <si>
    <t>ACTIVO</t>
  </si>
  <si>
    <t>CURP</t>
  </si>
  <si>
    <t>RFC</t>
  </si>
  <si>
    <t>CALLENO</t>
  </si>
  <si>
    <t>COLONIA</t>
  </si>
  <si>
    <t>CIUDAD</t>
  </si>
  <si>
    <t>ESTADO</t>
  </si>
  <si>
    <t>NACIONALIDAD</t>
  </si>
  <si>
    <t>EDOCIVIL</t>
  </si>
  <si>
    <t>SEXO</t>
  </si>
  <si>
    <t>FCAT</t>
  </si>
  <si>
    <t>FDEP</t>
  </si>
  <si>
    <t>FPLA</t>
  </si>
  <si>
    <t>FING</t>
  </si>
  <si>
    <t>RC</t>
  </si>
  <si>
    <t>RS</t>
  </si>
  <si>
    <t>AARON</t>
  </si>
  <si>
    <t>DE LEON</t>
  </si>
  <si>
    <t>COBOS</t>
  </si>
  <si>
    <t>AARON DE L. COBOS</t>
  </si>
  <si>
    <t>P</t>
  </si>
  <si>
    <t>S</t>
  </si>
  <si>
    <t>ADALID DE JESUS</t>
  </si>
  <si>
    <t>SALAS</t>
  </si>
  <si>
    <t>AGUILAR</t>
  </si>
  <si>
    <t>ADALID SALAS</t>
  </si>
  <si>
    <t>ADALID</t>
  </si>
  <si>
    <t>SAAA700722HSPLGD02</t>
  </si>
  <si>
    <t>SAAA700722499</t>
  </si>
  <si>
    <t xml:space="preserve">ALAN </t>
  </si>
  <si>
    <t>OVIEDO</t>
  </si>
  <si>
    <t>HERNANDEZ</t>
  </si>
  <si>
    <t>ALAN OVIEDO</t>
  </si>
  <si>
    <t>ALAN</t>
  </si>
  <si>
    <t>T</t>
  </si>
  <si>
    <t xml:space="preserve">ALBERTO </t>
  </si>
  <si>
    <t>GOMEZ</t>
  </si>
  <si>
    <t>ALCARAZ</t>
  </si>
  <si>
    <t>ALBERTO GOMEZ</t>
  </si>
  <si>
    <t>MARRAS</t>
  </si>
  <si>
    <t xml:space="preserve">ALBERTO  JORGE </t>
  </si>
  <si>
    <t>GAMEZ</t>
  </si>
  <si>
    <t xml:space="preserve"> FLORES</t>
  </si>
  <si>
    <t>ALBERTO J. GAMEZ</t>
  </si>
  <si>
    <t>ATA</t>
  </si>
  <si>
    <t>GAFA820830HSPMLL04</t>
  </si>
  <si>
    <t>GAFA820830CP4</t>
  </si>
  <si>
    <t>JESUS LEOS TORRES 111</t>
  </si>
  <si>
    <t>FRACC. SECC. 3 PETROLEROS</t>
  </si>
  <si>
    <t>ALTAMIRA</t>
  </si>
  <si>
    <t>TAMAULIPAS</t>
  </si>
  <si>
    <t>MEXICANA</t>
  </si>
  <si>
    <t>MASCULINO</t>
  </si>
  <si>
    <t>ALEJANDRO</t>
  </si>
  <si>
    <t>TURRUBIATES</t>
  </si>
  <si>
    <t>CARRIZALES</t>
  </si>
  <si>
    <t>ALEJANDRO TURRUBIATE</t>
  </si>
  <si>
    <t>TURRU</t>
  </si>
  <si>
    <t>BANDA</t>
  </si>
  <si>
    <t>ORTIZ</t>
  </si>
  <si>
    <t>ALEJANDRO ORTIZ</t>
  </si>
  <si>
    <t>CANO</t>
  </si>
  <si>
    <t xml:space="preserve">ALEJANDRO </t>
  </si>
  <si>
    <t>CASTILLO</t>
  </si>
  <si>
    <t>ALEJANDRO HERNANDEZ</t>
  </si>
  <si>
    <t>JEREZ</t>
  </si>
  <si>
    <t>ALEJANDRO BANDA</t>
  </si>
  <si>
    <t>RUIZ</t>
  </si>
  <si>
    <t>RANGEL</t>
  </si>
  <si>
    <t>ALEJANDRO RUIZ</t>
  </si>
  <si>
    <t>ALEX</t>
  </si>
  <si>
    <t xml:space="preserve">ALEJANDRO  REY </t>
  </si>
  <si>
    <t>ZAVALA</t>
  </si>
  <si>
    <t xml:space="preserve"> SALAS</t>
  </si>
  <si>
    <t>ALEJANDRO R. ZAVALA</t>
  </si>
  <si>
    <t>ALFREDO</t>
  </si>
  <si>
    <t>GUEVARA</t>
  </si>
  <si>
    <t>COMPEAN</t>
  </si>
  <si>
    <t>ALFREDO GUEVARA</t>
  </si>
  <si>
    <t xml:space="preserve">ALFREDO </t>
  </si>
  <si>
    <t>LOPEZ</t>
  </si>
  <si>
    <t>ANDRES</t>
  </si>
  <si>
    <t>VAZQUEZ</t>
  </si>
  <si>
    <t>RIOS</t>
  </si>
  <si>
    <t>ANDRES VAZQUEZ</t>
  </si>
  <si>
    <t>ANGEL</t>
  </si>
  <si>
    <t>AVILA</t>
  </si>
  <si>
    <t>RAGA</t>
  </si>
  <si>
    <t>ANGEL AVILA RAGA</t>
  </si>
  <si>
    <t xml:space="preserve">ANGEL </t>
  </si>
  <si>
    <t>GUTIERREZ</t>
  </si>
  <si>
    <t>JONGITUD</t>
  </si>
  <si>
    <t>ANGEL GUTIERREZ</t>
  </si>
  <si>
    <t>ANGEL FRANCISCO</t>
  </si>
  <si>
    <t>MALDONADO</t>
  </si>
  <si>
    <t>ANGEL FCO. ORTIZ</t>
  </si>
  <si>
    <t>ANTONIO</t>
  </si>
  <si>
    <t>ANTONIO TURRUBIATES</t>
  </si>
  <si>
    <t>ARMANDO</t>
  </si>
  <si>
    <t>ALVARADO</t>
  </si>
  <si>
    <t>ARMANDO ALVARADO</t>
  </si>
  <si>
    <t>PANZAS</t>
  </si>
  <si>
    <t>ARMANDO ANTONIO</t>
  </si>
  <si>
    <t>MONTES</t>
  </si>
  <si>
    <t>ARMANDO A. ALVARADO</t>
  </si>
  <si>
    <t>ARNULFO</t>
  </si>
  <si>
    <t>JIMENEZ</t>
  </si>
  <si>
    <t>CORONEL</t>
  </si>
  <si>
    <t>ARNULFO JIMENEZ</t>
  </si>
  <si>
    <t xml:space="preserve">ARTURO </t>
  </si>
  <si>
    <t>GATICA</t>
  </si>
  <si>
    <t>ARTURO COMPEAN</t>
  </si>
  <si>
    <t>BENITO</t>
  </si>
  <si>
    <t>VELAZQUEZ</t>
  </si>
  <si>
    <t>SANCHEZ</t>
  </si>
  <si>
    <t>BENITO VELAZQUEZ</t>
  </si>
  <si>
    <t>VESB630724HSPLNN18</t>
  </si>
  <si>
    <t>VESB630724LA1</t>
  </si>
  <si>
    <t>JALISCO 3010-2 NTE</t>
  </si>
  <si>
    <t>UNIDAD NACIONAL</t>
  </si>
  <si>
    <t>CD. MADERO</t>
  </si>
  <si>
    <t>CASADO</t>
  </si>
  <si>
    <t xml:space="preserve">CARLOS </t>
  </si>
  <si>
    <t>NIETO</t>
  </si>
  <si>
    <t>CORTEZ</t>
  </si>
  <si>
    <t>CARLOS NIETO</t>
  </si>
  <si>
    <t>CRUZ</t>
  </si>
  <si>
    <t>CARLOS NIETO C.</t>
  </si>
  <si>
    <t xml:space="preserve">CARLOS  FABIAN </t>
  </si>
  <si>
    <t>CARLOS F. GUTIERREZ</t>
  </si>
  <si>
    <t>GUNC880810HTSTXR03</t>
  </si>
  <si>
    <t>GUNC880810F87</t>
  </si>
  <si>
    <t xml:space="preserve">PERU 314 </t>
  </si>
  <si>
    <t>COL. AMERICAS</t>
  </si>
  <si>
    <t>TAMPICO</t>
  </si>
  <si>
    <t xml:space="preserve">CARLOS  JOVANNI </t>
  </si>
  <si>
    <t xml:space="preserve"> SAUCEDO</t>
  </si>
  <si>
    <t>JOVANNI GOMEZ</t>
  </si>
  <si>
    <t>JOVANNI</t>
  </si>
  <si>
    <t>CARLOS DANIEL</t>
  </si>
  <si>
    <t>FERRANT</t>
  </si>
  <si>
    <t>CARRILLO</t>
  </si>
  <si>
    <t>CARLOS FERRANT</t>
  </si>
  <si>
    <t xml:space="preserve">CHRISTIAN  OMAR </t>
  </si>
  <si>
    <t>MARTINEZ</t>
  </si>
  <si>
    <t xml:space="preserve"> CARRILLO</t>
  </si>
  <si>
    <t>CHRISTIAN MARTINEZ</t>
  </si>
  <si>
    <t>CHRISTIAN ALBERTO</t>
  </si>
  <si>
    <t>MENDEZ</t>
  </si>
  <si>
    <t>PIMIENTA</t>
  </si>
  <si>
    <t>CHRISTIAN MENDEZ</t>
  </si>
  <si>
    <t>PORRIS</t>
  </si>
  <si>
    <t xml:space="preserve">CIRO  RAUL </t>
  </si>
  <si>
    <t>TREJO</t>
  </si>
  <si>
    <t xml:space="preserve"> RIVERA</t>
  </si>
  <si>
    <t>CIRO TREJO</t>
  </si>
  <si>
    <t>DAVID</t>
  </si>
  <si>
    <t>RAMIREZ</t>
  </si>
  <si>
    <t>GUILLEN</t>
  </si>
  <si>
    <t>DAVID RAMIREZ</t>
  </si>
  <si>
    <t>GALLO</t>
  </si>
  <si>
    <t xml:space="preserve">DAVID </t>
  </si>
  <si>
    <t>MARIN</t>
  </si>
  <si>
    <t>PAZZI</t>
  </si>
  <si>
    <t>DAVID MARIN</t>
  </si>
  <si>
    <t>DIEGO ARMANDO</t>
  </si>
  <si>
    <t>DIEGO GUEVARA</t>
  </si>
  <si>
    <t>DIEGO</t>
  </si>
  <si>
    <t>GUCD870829HSPVMG05</t>
  </si>
  <si>
    <t>GUCD870829G5D</t>
  </si>
  <si>
    <t>AV. ORINATO NO. 1700</t>
  </si>
  <si>
    <t>EMILIO PORTES GIL</t>
  </si>
  <si>
    <t xml:space="preserve">EDGAR </t>
  </si>
  <si>
    <t>BAUTISTA</t>
  </si>
  <si>
    <t>PERALES</t>
  </si>
  <si>
    <t>EDGAR BAUTISTA</t>
  </si>
  <si>
    <t>BURRO BAUTISTA</t>
  </si>
  <si>
    <t xml:space="preserve">EDGAR  JAIR </t>
  </si>
  <si>
    <t xml:space="preserve"> ESCALANTE</t>
  </si>
  <si>
    <t>EDGAR J. VAZQUEZ</t>
  </si>
  <si>
    <t>EDGAR VAZQUEZ</t>
  </si>
  <si>
    <t xml:space="preserve">EDUARDO </t>
  </si>
  <si>
    <t>ZARAGOZA</t>
  </si>
  <si>
    <t>EDUARDO ZARAGOZA</t>
  </si>
  <si>
    <t>LALO</t>
  </si>
  <si>
    <t xml:space="preserve">EFREN  ARMANDO </t>
  </si>
  <si>
    <t>CASTRO</t>
  </si>
  <si>
    <t xml:space="preserve"> MATA</t>
  </si>
  <si>
    <t>EFREN CASTRO</t>
  </si>
  <si>
    <t>EFREN</t>
  </si>
  <si>
    <t>EMMANUEL</t>
  </si>
  <si>
    <t>MORATO</t>
  </si>
  <si>
    <t>EMMANUEL GAMEZ</t>
  </si>
  <si>
    <t xml:space="preserve">ERASMO </t>
  </si>
  <si>
    <t>ERASMO ORTIZ</t>
  </si>
  <si>
    <t>FABIAN</t>
  </si>
  <si>
    <t>CANTO</t>
  </si>
  <si>
    <t>FABIAN GUTIERREZ</t>
  </si>
  <si>
    <t xml:space="preserve">FAUSTINO </t>
  </si>
  <si>
    <t>GONZALEZ</t>
  </si>
  <si>
    <t>FAUSTINO CRUZ</t>
  </si>
  <si>
    <t>TINO CRUZ</t>
  </si>
  <si>
    <t xml:space="preserve">FEDERICO </t>
  </si>
  <si>
    <t>FEDERICO GAMEZ</t>
  </si>
  <si>
    <t>FEDERICO</t>
  </si>
  <si>
    <t>FELIPE DE JESUS</t>
  </si>
  <si>
    <t>ROMERO</t>
  </si>
  <si>
    <t>FELIPE DE J. LOPEZ</t>
  </si>
  <si>
    <t>FELIPE JOSE</t>
  </si>
  <si>
    <t>ROSALES</t>
  </si>
  <si>
    <t>DE LA HUERTA</t>
  </si>
  <si>
    <t>FELIPE ROSALES</t>
  </si>
  <si>
    <t>FERNANDO</t>
  </si>
  <si>
    <t>BALDERAS</t>
  </si>
  <si>
    <t>FERNANDO GONZALEZ</t>
  </si>
  <si>
    <t>FERNANDO JAVIER</t>
  </si>
  <si>
    <t>HAM</t>
  </si>
  <si>
    <t>RODRIGUEZ</t>
  </si>
  <si>
    <t>FERNANDO HAM</t>
  </si>
  <si>
    <t xml:space="preserve">FRANCISCO </t>
  </si>
  <si>
    <t>FRANCISCO CRUZ</t>
  </si>
  <si>
    <t>CUMF601004HVZRRR14</t>
  </si>
  <si>
    <t>CUMF6010046S5</t>
  </si>
  <si>
    <t>MIGUEL LERDO S/N</t>
  </si>
  <si>
    <t>COL. LOS MANGOS</t>
  </si>
  <si>
    <t xml:space="preserve">FRANCISCO  FABIAN </t>
  </si>
  <si>
    <t xml:space="preserve"> LEDEZMA</t>
  </si>
  <si>
    <t>FCO. FABIAN ORTIZ</t>
  </si>
  <si>
    <t xml:space="preserve">FRANCISCO  JAVIER </t>
  </si>
  <si>
    <t>GAONA</t>
  </si>
  <si>
    <t xml:space="preserve"> CASTILLO</t>
  </si>
  <si>
    <t>FCO. JAVIER GAONA</t>
  </si>
  <si>
    <t>EVELIO</t>
  </si>
  <si>
    <t>FRANCISCO JAVIER</t>
  </si>
  <si>
    <t>AMAYA</t>
  </si>
  <si>
    <t>LIZCANO</t>
  </si>
  <si>
    <t>JAVIER AMAYA</t>
  </si>
  <si>
    <t>DINO</t>
  </si>
  <si>
    <t xml:space="preserve">GALDO  FCO. </t>
  </si>
  <si>
    <t>CEPEDA</t>
  </si>
  <si>
    <t>GALDO DE LEON</t>
  </si>
  <si>
    <t>GALDO</t>
  </si>
  <si>
    <t xml:space="preserve">GONZALO </t>
  </si>
  <si>
    <t>GONZALO GOMEZ</t>
  </si>
  <si>
    <t>GONZALO</t>
  </si>
  <si>
    <t>GREGORIO</t>
  </si>
  <si>
    <t>ENRIQUEZ</t>
  </si>
  <si>
    <t>GREGORIO BANDA</t>
  </si>
  <si>
    <t>GOYITO BANDA</t>
  </si>
  <si>
    <t xml:space="preserve">GUSTAVO </t>
  </si>
  <si>
    <t>GARCIA</t>
  </si>
  <si>
    <t>GUERRERO</t>
  </si>
  <si>
    <t>GUSTAVO GARCIA</t>
  </si>
  <si>
    <t>GUSTAVO</t>
  </si>
  <si>
    <t>HECTOR</t>
  </si>
  <si>
    <t>HECTOR HERNANDEZ</t>
  </si>
  <si>
    <t>CAMAY</t>
  </si>
  <si>
    <t>HETH660724HSPRRC03</t>
  </si>
  <si>
    <t>HETH660724FC5</t>
  </si>
  <si>
    <t>ESQ. COLINAS S/N</t>
  </si>
  <si>
    <t>OBRERA</t>
  </si>
  <si>
    <t>EBANO</t>
  </si>
  <si>
    <t>SAN LUIS POTOSI</t>
  </si>
  <si>
    <t>HECTOR LEONEL</t>
  </si>
  <si>
    <t>ALVAREZ</t>
  </si>
  <si>
    <t>LEONEL ALVAREZ</t>
  </si>
  <si>
    <t xml:space="preserve">HILARIO </t>
  </si>
  <si>
    <t>QUINTERO</t>
  </si>
  <si>
    <t>HILARIO QUINTERO</t>
  </si>
  <si>
    <t>HILARIO</t>
  </si>
  <si>
    <t>HUGO BERNARDO</t>
  </si>
  <si>
    <t>CHI</t>
  </si>
  <si>
    <t>AYALA</t>
  </si>
  <si>
    <t>HUGO CHI</t>
  </si>
  <si>
    <t>HUMBERTO</t>
  </si>
  <si>
    <t>HUMBERTO RIOS</t>
  </si>
  <si>
    <t>TOPOLIN</t>
  </si>
  <si>
    <t xml:space="preserve">IGNACIO </t>
  </si>
  <si>
    <t xml:space="preserve">IRAN  J. </t>
  </si>
  <si>
    <t>ESPINOSA</t>
  </si>
  <si>
    <t>IRAN J. ESPINOSA</t>
  </si>
  <si>
    <t xml:space="preserve">ISRAEL </t>
  </si>
  <si>
    <t>MENDOZA</t>
  </si>
  <si>
    <t>ISRAEL HERNANDEZ</t>
  </si>
  <si>
    <t>ISRAEL HERANDEZ</t>
  </si>
  <si>
    <t>HEMI941012HTSRNS07</t>
  </si>
  <si>
    <t>HEMI9410128A2</t>
  </si>
  <si>
    <t>16 DE SEPTIEMBRE</t>
  </si>
  <si>
    <t>INDEPENDENCIA</t>
  </si>
  <si>
    <t xml:space="preserve">ISRAEL  E. </t>
  </si>
  <si>
    <t>ESCOBAR</t>
  </si>
  <si>
    <t xml:space="preserve"> MARTINEZ</t>
  </si>
  <si>
    <t>ISRAEL E. ESCOBAR</t>
  </si>
  <si>
    <t>ISRAEL ESCOBAR</t>
  </si>
  <si>
    <t>JAVIER</t>
  </si>
  <si>
    <t>PEREZ</t>
  </si>
  <si>
    <t>JAVIER GONZALEZ</t>
  </si>
  <si>
    <t xml:space="preserve">JAVIER </t>
  </si>
  <si>
    <t>JAVIER RAMIREZ</t>
  </si>
  <si>
    <t>GALLO JAVIER</t>
  </si>
  <si>
    <t>JESUS</t>
  </si>
  <si>
    <t>HUERTA</t>
  </si>
  <si>
    <t>JESUS HUERTA</t>
  </si>
  <si>
    <t>CHUY CHIRETA</t>
  </si>
  <si>
    <t xml:space="preserve">JESUS </t>
  </si>
  <si>
    <t>JUAREZ</t>
  </si>
  <si>
    <t>JESUS BANDA</t>
  </si>
  <si>
    <t>NEGRO BANDA</t>
  </si>
  <si>
    <t>JESUS ALEJANDRO</t>
  </si>
  <si>
    <t>JESUS AMAYA</t>
  </si>
  <si>
    <t>AALJ760930HSPMZS08</t>
  </si>
  <si>
    <t>AALJ760930511</t>
  </si>
  <si>
    <t>JOAQUIN</t>
  </si>
  <si>
    <t>TRUJILLO</t>
  </si>
  <si>
    <t>LARRAGA</t>
  </si>
  <si>
    <t>JOAQUIN TRUJILLO</t>
  </si>
  <si>
    <t>QUINE</t>
  </si>
  <si>
    <t>TULJ660527HVZRRQ03</t>
  </si>
  <si>
    <t>TULJ660527AR2</t>
  </si>
  <si>
    <t>FRANCISCO J. MUJICA #13</t>
  </si>
  <si>
    <t>ANTONIO BERMUDEZ</t>
  </si>
  <si>
    <t>JOAQUIN A.</t>
  </si>
  <si>
    <t>TONARELLI</t>
  </si>
  <si>
    <t>JOAQUIN A. TRUJILLO</t>
  </si>
  <si>
    <t>BAM BAM</t>
  </si>
  <si>
    <t>JORGE  GUILLERMO</t>
  </si>
  <si>
    <t>ZAMORA</t>
  </si>
  <si>
    <t xml:space="preserve"> NERI</t>
  </si>
  <si>
    <t>MEMO</t>
  </si>
  <si>
    <t xml:space="preserve">JORGE  RENE </t>
  </si>
  <si>
    <t xml:space="preserve"> PEREZ</t>
  </si>
  <si>
    <t>RENE ZAMORA</t>
  </si>
  <si>
    <t>JORGE ALBERTO</t>
  </si>
  <si>
    <t>DOMINGUEZ</t>
  </si>
  <si>
    <t>REYES</t>
  </si>
  <si>
    <t>JORGE DOMINGUEZ</t>
  </si>
  <si>
    <t>JORGE</t>
  </si>
  <si>
    <t>DORJ730602HTSMYR03</t>
  </si>
  <si>
    <t>DORJ730602JG1</t>
  </si>
  <si>
    <t>INDELPRO 309</t>
  </si>
  <si>
    <t>FRACC. CORREDOR INDUSTRIAL</t>
  </si>
  <si>
    <t>JORGE ODON</t>
  </si>
  <si>
    <t>JORGE O. RUIZ</t>
  </si>
  <si>
    <t>PAMPANO</t>
  </si>
  <si>
    <t xml:space="preserve">JOSE </t>
  </si>
  <si>
    <t>MARIANO</t>
  </si>
  <si>
    <t>ESCAMILLA</t>
  </si>
  <si>
    <t>MARIANO ESCAMILLA</t>
  </si>
  <si>
    <t>TOMAS</t>
  </si>
  <si>
    <t>CAMARGO</t>
  </si>
  <si>
    <t>JOSE CAMARGO</t>
  </si>
  <si>
    <t xml:space="preserve">JOSE  ALBERTO </t>
  </si>
  <si>
    <t xml:space="preserve"> DE LA CRUZ</t>
  </si>
  <si>
    <t>JOSE A. MARTINEZ</t>
  </si>
  <si>
    <t>ALBERTO MARTINEZ</t>
  </si>
  <si>
    <t xml:space="preserve">JOSE  EFRAIN </t>
  </si>
  <si>
    <t>ISIKA</t>
  </si>
  <si>
    <t xml:space="preserve"> P.</t>
  </si>
  <si>
    <t>JOSE E. ISIKA</t>
  </si>
  <si>
    <t xml:space="preserve">JOSE  IGNACIO </t>
  </si>
  <si>
    <t xml:space="preserve"> SERRATOS</t>
  </si>
  <si>
    <t>JOSE I. REYES</t>
  </si>
  <si>
    <t>NACHITO</t>
  </si>
  <si>
    <t xml:space="preserve">JOSE  LUIS </t>
  </si>
  <si>
    <t xml:space="preserve"> RODRIGUEZ</t>
  </si>
  <si>
    <t>JOSE . ZAVALA</t>
  </si>
  <si>
    <t>PEPE ZAVALA</t>
  </si>
  <si>
    <t xml:space="preserve"> CAMPOS</t>
  </si>
  <si>
    <t>JOSE L. MARTINEZ</t>
  </si>
  <si>
    <t xml:space="preserve">JOSE  MARIA </t>
  </si>
  <si>
    <t xml:space="preserve"> REYES</t>
  </si>
  <si>
    <t>JOSE M. ORTIZ</t>
  </si>
  <si>
    <t xml:space="preserve">JOSE  MIGUEL </t>
  </si>
  <si>
    <t>BIRAGHI</t>
  </si>
  <si>
    <t xml:space="preserve"> ZAPATA</t>
  </si>
  <si>
    <t>JOSE M. BIRAGHI</t>
  </si>
  <si>
    <t>JOSE ALEJANDRO</t>
  </si>
  <si>
    <t>MONTELLANO</t>
  </si>
  <si>
    <t>ALEJANDRO MONTELLANO</t>
  </si>
  <si>
    <t>VAMPIRO</t>
  </si>
  <si>
    <t>JOSE ALFREDO</t>
  </si>
  <si>
    <t>ALMAZAN</t>
  </si>
  <si>
    <t>ALFREDO MARTINEZ</t>
  </si>
  <si>
    <t>COCUNO</t>
  </si>
  <si>
    <t>ALFREDO MONTELLANO</t>
  </si>
  <si>
    <t>JOSE ANGEL</t>
  </si>
  <si>
    <t>QUINTANILLA</t>
  </si>
  <si>
    <t>AZUARA</t>
  </si>
  <si>
    <t>JOSE A. QUINTANILLA</t>
  </si>
  <si>
    <t>JOSE ANTONIO</t>
  </si>
  <si>
    <t>FLORES</t>
  </si>
  <si>
    <t>CAMPOS</t>
  </si>
  <si>
    <t>JOSE A. FLORES</t>
  </si>
  <si>
    <t>FOCA660808HVZLMN11</t>
  </si>
  <si>
    <t>FOCA660808AB7</t>
  </si>
  <si>
    <t>BAJA CALIFORNIA 1007</t>
  </si>
  <si>
    <t>NORTE TALLERES</t>
  </si>
  <si>
    <t xml:space="preserve">JOSE DE  JESUS </t>
  </si>
  <si>
    <t xml:space="preserve"> RUIZ</t>
  </si>
  <si>
    <t>JOSE DE J. GUTIERREZ</t>
  </si>
  <si>
    <t>CUCHILLIN</t>
  </si>
  <si>
    <t>JOSE DE JESUS</t>
  </si>
  <si>
    <t>ALARCON</t>
  </si>
  <si>
    <t>RAMOS</t>
  </si>
  <si>
    <t>JOSE DE J. ALARCON</t>
  </si>
  <si>
    <t>PEPE ALARCON</t>
  </si>
  <si>
    <t>JOSE FRANCISCO AXEL</t>
  </si>
  <si>
    <t>AXEL ORTIZ</t>
  </si>
  <si>
    <t>JOSE GAMALIEL</t>
  </si>
  <si>
    <t>GAMA</t>
  </si>
  <si>
    <t>JOSE GUADALUPE</t>
  </si>
  <si>
    <t>BECERRA</t>
  </si>
  <si>
    <t>JOSE GPE. GONZALEZ</t>
  </si>
  <si>
    <t>YUYE</t>
  </si>
  <si>
    <t>JOSE INES</t>
  </si>
  <si>
    <t xml:space="preserve">SALAS </t>
  </si>
  <si>
    <t>J. INES SALAS</t>
  </si>
  <si>
    <t>NEY</t>
  </si>
  <si>
    <t>SAMI670103HSOLRN02</t>
  </si>
  <si>
    <t>SAMI670103LA3</t>
  </si>
  <si>
    <t>JOSE ISABEL</t>
  </si>
  <si>
    <t>PEREA</t>
  </si>
  <si>
    <t>JOSE I. PEREA</t>
  </si>
  <si>
    <t>EL CUATE PEREA</t>
  </si>
  <si>
    <t>JOSE LUIS</t>
  </si>
  <si>
    <t>GRACIA</t>
  </si>
  <si>
    <t>GUZMAN</t>
  </si>
  <si>
    <t>JOSE L. GRACIA</t>
  </si>
  <si>
    <t>PEPE GRACIA</t>
  </si>
  <si>
    <t>GAGL850913HTSRZS0</t>
  </si>
  <si>
    <t>GAGL850913OJ7</t>
  </si>
  <si>
    <t>AV. CARRANZA 9</t>
  </si>
  <si>
    <t>ETIENNE</t>
  </si>
  <si>
    <t>PANUCO</t>
  </si>
  <si>
    <t>VERACRUZ</t>
  </si>
  <si>
    <t>JOSE RODRIGO</t>
  </si>
  <si>
    <t>RODRIGO SALAS</t>
  </si>
  <si>
    <t>RODRIGO</t>
  </si>
  <si>
    <t>JOSE WENCESLAO</t>
  </si>
  <si>
    <t>WENCESLAO GONZALEZ</t>
  </si>
  <si>
    <t>WENCE</t>
  </si>
  <si>
    <t>JUAN  DE DIOS</t>
  </si>
  <si>
    <t>JUAN DE D. PEREZ</t>
  </si>
  <si>
    <t>JUAN DE DIOS</t>
  </si>
  <si>
    <t xml:space="preserve">JUAN  FRANCISCO </t>
  </si>
  <si>
    <t xml:space="preserve"> BARBOSA</t>
  </si>
  <si>
    <t>FRANCISCO ORTIZ</t>
  </si>
  <si>
    <t>PAQUIRRIS</t>
  </si>
  <si>
    <t xml:space="preserve">JUAN  GILBERTO </t>
  </si>
  <si>
    <t xml:space="preserve"> GUERRERO</t>
  </si>
  <si>
    <t>GILBERTO GARCIA</t>
  </si>
  <si>
    <t>GAGJ630427HSPRRN05</t>
  </si>
  <si>
    <t>GAGJ630427AI2</t>
  </si>
  <si>
    <t xml:space="preserve"> GARCIA</t>
  </si>
  <si>
    <t>JUAN I. SALAS</t>
  </si>
  <si>
    <t>CHICHARO</t>
  </si>
  <si>
    <t xml:space="preserve">JUAN  OMAR </t>
  </si>
  <si>
    <t>TORRES</t>
  </si>
  <si>
    <t>JUAN O. TORRES</t>
  </si>
  <si>
    <t>JUAN TORRES</t>
  </si>
  <si>
    <t>JUAN ANTONIO</t>
  </si>
  <si>
    <t>ARMENDARIZ</t>
  </si>
  <si>
    <t>JUAN A. GOMEZ</t>
  </si>
  <si>
    <t>PATA</t>
  </si>
  <si>
    <t>JUAN FRANCISCO</t>
  </si>
  <si>
    <t>LINARES</t>
  </si>
  <si>
    <t>FRANCISCO LINARES</t>
  </si>
  <si>
    <t>PANCHITO</t>
  </si>
  <si>
    <t>LIOJ6907024NO</t>
  </si>
  <si>
    <t>JUAN MIGUEL</t>
  </si>
  <si>
    <t>GALLARDO</t>
  </si>
  <si>
    <t>MIGUEL GALLARDO R.</t>
  </si>
  <si>
    <t>PAISITA</t>
  </si>
  <si>
    <t>LEON PABLO</t>
  </si>
  <si>
    <t>CISNEROS</t>
  </si>
  <si>
    <t>PABLO ORTIZ</t>
  </si>
  <si>
    <t>PABLO</t>
  </si>
  <si>
    <t>DELGADO</t>
  </si>
  <si>
    <t>LEONARDO DELGADO</t>
  </si>
  <si>
    <t>LEONARDO</t>
  </si>
  <si>
    <t xml:space="preserve">LORENZO </t>
  </si>
  <si>
    <t>LORENZO HERNANDEZ</t>
  </si>
  <si>
    <t>LORENZO</t>
  </si>
  <si>
    <t xml:space="preserve">LUIS  DELFINO </t>
  </si>
  <si>
    <t xml:space="preserve"> ALARCON</t>
  </si>
  <si>
    <t>TYSON</t>
  </si>
  <si>
    <t>PIAL790919HSPMLS00</t>
  </si>
  <si>
    <t>PIAL790919P9A</t>
  </si>
  <si>
    <t>JUAN ALDAMA 717</t>
  </si>
  <si>
    <t>ALTAMIRA II</t>
  </si>
  <si>
    <t xml:space="preserve">LUIS  ERNESTO </t>
  </si>
  <si>
    <t xml:space="preserve"> PONCE</t>
  </si>
  <si>
    <t>LUIS E. REYES</t>
  </si>
  <si>
    <t>LUIS ANTONIO</t>
  </si>
  <si>
    <t>LUIS A. GUTIERREZ</t>
  </si>
  <si>
    <t>CUCHILLOS</t>
  </si>
  <si>
    <t>LUIS ARMANDO</t>
  </si>
  <si>
    <t>SANTACRUZ</t>
  </si>
  <si>
    <t>LUIS A. SANTACRUZ</t>
  </si>
  <si>
    <t>SARL821005HSPNMS05</t>
  </si>
  <si>
    <t>SARL821005JL3</t>
  </si>
  <si>
    <t>PENSADOR MEXICANO NO 45</t>
  </si>
  <si>
    <t>LAS AMERICAS</t>
  </si>
  <si>
    <t>LUIS MANUEL</t>
  </si>
  <si>
    <t>CASANOVA</t>
  </si>
  <si>
    <t>LUIS M. TORRES</t>
  </si>
  <si>
    <t>LUIS ROLANDO</t>
  </si>
  <si>
    <t>LUIS R. BANDA</t>
  </si>
  <si>
    <t>BILO</t>
  </si>
  <si>
    <t>BAML650126HSPNRS02</t>
  </si>
  <si>
    <t>BAML650126N22</t>
  </si>
  <si>
    <t>MANUEL ASDRUBAL</t>
  </si>
  <si>
    <t>MANUEL A. GAMEZ</t>
  </si>
  <si>
    <t>DUVA</t>
  </si>
  <si>
    <t xml:space="preserve">MARCO  ANTONIO </t>
  </si>
  <si>
    <t>MORALES</t>
  </si>
  <si>
    <t>MARCO A. MORALES</t>
  </si>
  <si>
    <t>MARCO ANTONIO</t>
  </si>
  <si>
    <t>SORIANO</t>
  </si>
  <si>
    <t>MARCO A. AVILA</t>
  </si>
  <si>
    <t>RAMBO</t>
  </si>
  <si>
    <t>MARCO RAFAEL</t>
  </si>
  <si>
    <t>RAFAEL JONGITUD</t>
  </si>
  <si>
    <t>RAFA JONGITUD</t>
  </si>
  <si>
    <t>MARGARITO</t>
  </si>
  <si>
    <t>RIVERA</t>
  </si>
  <si>
    <t>MARGARITO RIVERA</t>
  </si>
  <si>
    <t>MARGARO</t>
  </si>
  <si>
    <t xml:space="preserve">MARIO  A. </t>
  </si>
  <si>
    <t>SERNA</t>
  </si>
  <si>
    <t xml:space="preserve"> CEPEDA</t>
  </si>
  <si>
    <t>MARIO A. SERNA</t>
  </si>
  <si>
    <t>MARIO SERNA</t>
  </si>
  <si>
    <t>MARIO ERNESTO</t>
  </si>
  <si>
    <t>FORTUNA</t>
  </si>
  <si>
    <t>MARIO FORTUNA</t>
  </si>
  <si>
    <t xml:space="preserve">MARTIN </t>
  </si>
  <si>
    <t>PADRON</t>
  </si>
  <si>
    <t>MARTIN PADRON</t>
  </si>
  <si>
    <t xml:space="preserve">MARTIN  IGNACIO </t>
  </si>
  <si>
    <t xml:space="preserve"> M.</t>
  </si>
  <si>
    <t>MARTIN I. ZAMORA</t>
  </si>
  <si>
    <t>MARTIN ARMANDO</t>
  </si>
  <si>
    <t>CONSTANTINO</t>
  </si>
  <si>
    <t>MARTIN A. CONSTANTINO</t>
  </si>
  <si>
    <t>MANDISH</t>
  </si>
  <si>
    <t>COAM640922HSPNL408</t>
  </si>
  <si>
    <t>COAM640922IQ4</t>
  </si>
  <si>
    <t>BLVD. HERMENEGILDO J. A NO. 118</t>
  </si>
  <si>
    <t>INFONAVIT</t>
  </si>
  <si>
    <t xml:space="preserve">MIGUEL  ANGEL </t>
  </si>
  <si>
    <t>LEMUS</t>
  </si>
  <si>
    <t xml:space="preserve"> CERVANTES</t>
  </si>
  <si>
    <t>MIGUEL A. LEMUS</t>
  </si>
  <si>
    <t>MIGUEL ANGEL</t>
  </si>
  <si>
    <t>MIGUEL A. RODRIGUEZ</t>
  </si>
  <si>
    <t>LA COCA</t>
  </si>
  <si>
    <t>MIGUEL A. AVILA</t>
  </si>
  <si>
    <t>SABALITO</t>
  </si>
  <si>
    <t>MIGUEL AVILA</t>
  </si>
  <si>
    <t>MIGUELIN</t>
  </si>
  <si>
    <t xml:space="preserve">MOISES </t>
  </si>
  <si>
    <t>MOISES RIVERA</t>
  </si>
  <si>
    <t xml:space="preserve">NICOLAS </t>
  </si>
  <si>
    <t>JACKSON</t>
  </si>
  <si>
    <t>NICOLAS MENDOZA</t>
  </si>
  <si>
    <t>NICOLAS JACKSON</t>
  </si>
  <si>
    <t>NOE VAZQUEZ</t>
  </si>
  <si>
    <t>NOE</t>
  </si>
  <si>
    <t xml:space="preserve">OMAR  TADEO </t>
  </si>
  <si>
    <t>OMAR T. MARTINEZ</t>
  </si>
  <si>
    <t>OMAR T.</t>
  </si>
  <si>
    <t xml:space="preserve">OSCAR  OMAR </t>
  </si>
  <si>
    <t xml:space="preserve"> TONARELLI</t>
  </si>
  <si>
    <t>OMAR TRUJILLO</t>
  </si>
  <si>
    <t>OMAR</t>
  </si>
  <si>
    <t>TUTO940201HTSRNS00</t>
  </si>
  <si>
    <t>TUTO940201R74</t>
  </si>
  <si>
    <t>FRANCISCO J. MUJICA NO .12</t>
  </si>
  <si>
    <t>BERMUDEZ</t>
  </si>
  <si>
    <t>OSSMAN JAVIER</t>
  </si>
  <si>
    <t>OSSMAN GONZALEZ</t>
  </si>
  <si>
    <t>OSSMAN</t>
  </si>
  <si>
    <t xml:space="preserve">PEDRO  A. </t>
  </si>
  <si>
    <t xml:space="preserve"> LINARES</t>
  </si>
  <si>
    <t>PEDRO ARTURO</t>
  </si>
  <si>
    <t>PEDRO A. RIOS</t>
  </si>
  <si>
    <t>PIRRUS</t>
  </si>
  <si>
    <t>PEDRO DE JESUS</t>
  </si>
  <si>
    <t xml:space="preserve">ORTIZ </t>
  </si>
  <si>
    <t>PEDRO ORTIZ</t>
  </si>
  <si>
    <t>PERIQUIN</t>
  </si>
  <si>
    <t xml:space="preserve">RAFAEL  ENRIQUE </t>
  </si>
  <si>
    <t xml:space="preserve"> HERNANDEZ</t>
  </si>
  <si>
    <t>RAFAEL RIOS</t>
  </si>
  <si>
    <t>TAMBORA</t>
  </si>
  <si>
    <t>RIHR641122HTSSRF09</t>
  </si>
  <si>
    <t>RIHR641122L64</t>
  </si>
  <si>
    <t>AGUASCALIENTES 602</t>
  </si>
  <si>
    <t>COL. GUADALUPE</t>
  </si>
  <si>
    <t>RAFAEL SERGIO</t>
  </si>
  <si>
    <t>RAFAEL RAMIREZ</t>
  </si>
  <si>
    <t>GALLITO</t>
  </si>
  <si>
    <t>RENE</t>
  </si>
  <si>
    <t>TOVAR</t>
  </si>
  <si>
    <t>RENE LOPEZ</t>
  </si>
  <si>
    <t>RENE EDUARDO</t>
  </si>
  <si>
    <t>VARGAS</t>
  </si>
  <si>
    <t>RENE BALDERAS</t>
  </si>
  <si>
    <t>RENIS</t>
  </si>
  <si>
    <t xml:space="preserve">REY  DAVID </t>
  </si>
  <si>
    <t>REY DAVID MENDEZ</t>
  </si>
  <si>
    <t>TANITO</t>
  </si>
  <si>
    <t xml:space="preserve">RICARDO </t>
  </si>
  <si>
    <t>RICARDO FLORES</t>
  </si>
  <si>
    <t>ROSENDO</t>
  </si>
  <si>
    <t>MONTERRUBIO</t>
  </si>
  <si>
    <t>NAJERA</t>
  </si>
  <si>
    <t>ROSENDO MONTERUBIO</t>
  </si>
  <si>
    <t xml:space="preserve">ROSENDO  ALBERTO </t>
  </si>
  <si>
    <t xml:space="preserve"> MORALES</t>
  </si>
  <si>
    <t>ROSENDO A. MARTINEZ</t>
  </si>
  <si>
    <t>EL CARNAL</t>
  </si>
  <si>
    <t>RUBEN</t>
  </si>
  <si>
    <t>DURAN</t>
  </si>
  <si>
    <t>RUBEN DURAN</t>
  </si>
  <si>
    <t>RUBEN SANTACRUZ</t>
  </si>
  <si>
    <t>SALVADOR</t>
  </si>
  <si>
    <t>LUNA</t>
  </si>
  <si>
    <t>SALVADOR LUNA</t>
  </si>
  <si>
    <t xml:space="preserve">SERGIO </t>
  </si>
  <si>
    <t>MATA</t>
  </si>
  <si>
    <t>SERGIO BALDERAS</t>
  </si>
  <si>
    <t>CHECO BALDERAS</t>
  </si>
  <si>
    <t xml:space="preserve">SERGIO  LUIS </t>
  </si>
  <si>
    <t>MEDINA</t>
  </si>
  <si>
    <t>SERGIO MEDINA</t>
  </si>
  <si>
    <t>SERGIO OSIEL</t>
  </si>
  <si>
    <t>SERGIO PIMIENTA</t>
  </si>
  <si>
    <t>ING. PIMIENTA</t>
  </si>
  <si>
    <t>C</t>
  </si>
  <si>
    <t>SERVANDO</t>
  </si>
  <si>
    <t xml:space="preserve">SIXTO  RICARDO </t>
  </si>
  <si>
    <t>ROBLES</t>
  </si>
  <si>
    <t>SIXTO ROBLES</t>
  </si>
  <si>
    <t xml:space="preserve">TOMAS </t>
  </si>
  <si>
    <t>TOMAS MORALES</t>
  </si>
  <si>
    <t>TOMMY</t>
  </si>
  <si>
    <t xml:space="preserve">ULISES </t>
  </si>
  <si>
    <t>FRAGA</t>
  </si>
  <si>
    <t>ULISES FRAGA</t>
  </si>
  <si>
    <t xml:space="preserve">VALENTE </t>
  </si>
  <si>
    <t>VALENTE MEDINA</t>
  </si>
  <si>
    <t>VALENTE</t>
  </si>
  <si>
    <t xml:space="preserve">VICTOR  M. </t>
  </si>
  <si>
    <t xml:space="preserve"> LOPEZ</t>
  </si>
  <si>
    <t>VICTOR RIVERA</t>
  </si>
  <si>
    <t xml:space="preserve">VICTOR  V. </t>
  </si>
  <si>
    <t xml:space="preserve"> BANDA</t>
  </si>
  <si>
    <t>VICTOR V. SALAS</t>
  </si>
  <si>
    <t>BIBIS</t>
  </si>
  <si>
    <t>VICTOR MANUEL</t>
  </si>
  <si>
    <t>VICTOR M. GRACIA</t>
  </si>
  <si>
    <t>VICTOR MIGUEL</t>
  </si>
  <si>
    <t>OLVERA</t>
  </si>
  <si>
    <t>VICTOR M. OLVERA</t>
  </si>
  <si>
    <t>MICKEY</t>
  </si>
  <si>
    <t>MIGUEL GUEVARA</t>
  </si>
  <si>
    <t>GRILLO</t>
  </si>
  <si>
    <t>VICTOR CRUZ</t>
  </si>
  <si>
    <t>CABEZON</t>
  </si>
  <si>
    <t>JOSE JUAN</t>
  </si>
  <si>
    <t>JOSE J. ORTIZ</t>
  </si>
  <si>
    <t>MARCAS</t>
  </si>
  <si>
    <t>MARTIN C. MARTINEZ</t>
  </si>
  <si>
    <t>MARTINCILLO</t>
  </si>
  <si>
    <t>ISRAEL ALEJANDRO</t>
  </si>
  <si>
    <t>ZAPATA</t>
  </si>
  <si>
    <t>ISRAEL RIOS</t>
  </si>
  <si>
    <t>ISRA</t>
  </si>
  <si>
    <t>SERGIO LEONARDO</t>
  </si>
  <si>
    <t>DORIA</t>
  </si>
  <si>
    <t>JOSE A. DORIA</t>
  </si>
  <si>
    <t>CARITA DORIA</t>
  </si>
  <si>
    <t>DOGA780510HSPRRN02</t>
  </si>
  <si>
    <t>DOGA780510AH8</t>
  </si>
  <si>
    <t>EMILIANO ZAPATA 211 NTE</t>
  </si>
  <si>
    <t>AMPL. UNIDAD NACIONAL</t>
  </si>
  <si>
    <t>IZAGUIRRE</t>
  </si>
  <si>
    <t>FRANCISCO LINARES I.</t>
  </si>
  <si>
    <t>LIIF951214HSPNZR04</t>
  </si>
  <si>
    <t>LIIF951214R23</t>
  </si>
  <si>
    <t>CUAUHTEMOC 317</t>
  </si>
  <si>
    <t>RECREO</t>
  </si>
  <si>
    <t>ANGEL ABRAHAM</t>
  </si>
  <si>
    <t>ANGEL DE LEON</t>
  </si>
  <si>
    <t>LECA880126HSPNPN08</t>
  </si>
  <si>
    <t>LCA880126394</t>
  </si>
  <si>
    <t>JUSTO SIERRA NO. 25</t>
  </si>
  <si>
    <t>COL. 20 NOVIEMBRE</t>
  </si>
  <si>
    <t>DANIEL</t>
  </si>
  <si>
    <t>MAYORGA</t>
  </si>
  <si>
    <t>DANIEL MAYORGA</t>
  </si>
  <si>
    <t>MARD551226HTSYDN02</t>
  </si>
  <si>
    <t>MARD551226QG5</t>
  </si>
  <si>
    <t>EMILIO CASTAN G. 311</t>
  </si>
  <si>
    <t>2 DE JUNIO</t>
  </si>
  <si>
    <t>MAURO EDUARDO</t>
  </si>
  <si>
    <t>SANTOYO</t>
  </si>
  <si>
    <t>MAURO CRUZ</t>
  </si>
  <si>
    <t>MAURO</t>
  </si>
  <si>
    <t>CUSM771013HTS</t>
  </si>
  <si>
    <t>CUSM771013V46</t>
  </si>
  <si>
    <t>MIGUEL SIORDIA 237</t>
  </si>
  <si>
    <t>COL. DEFINO RESENDIZ</t>
  </si>
  <si>
    <t>JESUS ANGEL</t>
  </si>
  <si>
    <t>JESUS REYES</t>
  </si>
  <si>
    <t>CHUY REYES</t>
  </si>
  <si>
    <t>REAJ880217HTSYLS06</t>
  </si>
  <si>
    <t>REAJ8802172P7</t>
  </si>
  <si>
    <t>GUSTAVO CASTRO 141</t>
  </si>
  <si>
    <t>DELFINO RESENDIZ</t>
  </si>
  <si>
    <t>MARIA DEL SOCORRO</t>
  </si>
  <si>
    <t>ALTMANN</t>
  </si>
  <si>
    <t>MA. SOCORRO RODRIGUEZ</t>
  </si>
  <si>
    <t>COKITO</t>
  </si>
  <si>
    <t>ROAS680817MTSDLC02</t>
  </si>
  <si>
    <t>ROAS680817AI2</t>
  </si>
  <si>
    <t>SEPTIMA 118</t>
  </si>
  <si>
    <t>FRACC. PARAISO</t>
  </si>
  <si>
    <t>FEMENINO</t>
  </si>
  <si>
    <t>SERGIO</t>
  </si>
  <si>
    <t>CHAVEZ</t>
  </si>
  <si>
    <t>SERGIO GONZALEZ</t>
  </si>
  <si>
    <t>GOCS661115HSPNHR08</t>
  </si>
  <si>
    <t>GOCS661115EX8</t>
  </si>
  <si>
    <t>NARCIZO MENDOZA 221</t>
  </si>
  <si>
    <t>COL. INSURGENTES</t>
  </si>
  <si>
    <t>BENITO RUIZ</t>
  </si>
  <si>
    <t>RUZB610624122</t>
  </si>
  <si>
    <t>CAPITAN PEREZ 415</t>
  </si>
  <si>
    <t>COL. CENTRO</t>
  </si>
  <si>
    <t>BRENDA ELISA</t>
  </si>
  <si>
    <t>BRENDA SANCHEZ</t>
  </si>
  <si>
    <t>SAZB871007MSPNMR07</t>
  </si>
  <si>
    <t>SAZB87100771A</t>
  </si>
  <si>
    <t>MOCTEZUMA NO. 22</t>
  </si>
  <si>
    <t>DR. QUINTANAR</t>
  </si>
  <si>
    <t>SOLTERO</t>
  </si>
  <si>
    <t>ALDAIR</t>
  </si>
  <si>
    <t>NAPOLES</t>
  </si>
  <si>
    <t>NAEA890923HSPPNL07</t>
  </si>
  <si>
    <t>NAEA890923E78</t>
  </si>
  <si>
    <t>JALISCO NO. 30</t>
  </si>
  <si>
    <t>COL. OBRERA</t>
  </si>
  <si>
    <t>LUIS OMAR</t>
  </si>
  <si>
    <t>MIRELES</t>
  </si>
  <si>
    <t>LUIS O. RIVERA</t>
  </si>
  <si>
    <t>RIML760304HTSVRS09</t>
  </si>
  <si>
    <t>RIML760304I28</t>
  </si>
  <si>
    <t>M. AVILA CAMACHO NO . 302</t>
  </si>
  <si>
    <t>COL. VERGEL</t>
  </si>
  <si>
    <t>ROLANDO</t>
  </si>
  <si>
    <t>ROLANDO RODRIGUEZ</t>
  </si>
  <si>
    <t>ROOR610627HSPDRL00</t>
  </si>
  <si>
    <t>ROOR610627IZ4</t>
  </si>
  <si>
    <t>CERRO AZUL 54</t>
  </si>
  <si>
    <t>COL. ROGER GOMEZ</t>
  </si>
  <si>
    <t>CESAR</t>
  </si>
  <si>
    <t>CESAR SALAS</t>
  </si>
  <si>
    <t>SARC800918HTSLMS07</t>
  </si>
  <si>
    <t>SARC800918QZ2</t>
  </si>
  <si>
    <t xml:space="preserve">PROL. 16 DE SEPTIEMBRE </t>
  </si>
  <si>
    <t>ZONA CENTRO</t>
  </si>
  <si>
    <t>JULIA ESTELA</t>
  </si>
  <si>
    <t>JULIA SANCHEZ</t>
  </si>
  <si>
    <t>JULIA</t>
  </si>
  <si>
    <t>SACJ810723MTSNSL08</t>
  </si>
  <si>
    <t>SACJ810723K35</t>
  </si>
  <si>
    <t>PRIMERA PRIVADA 203</t>
  </si>
  <si>
    <t>JARDN 20 DE NOVIEMBRE</t>
  </si>
  <si>
    <t>EUSEBIO ALEJANDRO</t>
  </si>
  <si>
    <t>ORDAZ</t>
  </si>
  <si>
    <t>CUERVO</t>
  </si>
  <si>
    <t>EUSEBIO ORDAZ</t>
  </si>
  <si>
    <t>EUSEBIO</t>
  </si>
  <si>
    <t>OACE940602HTSRR07</t>
  </si>
  <si>
    <t>OACE940602618</t>
  </si>
  <si>
    <t>SOLEDAD 408</t>
  </si>
  <si>
    <t>DIANA LAURA R DE COLOSIO</t>
  </si>
  <si>
    <t>id</t>
  </si>
  <si>
    <t>number</t>
  </si>
  <si>
    <t>text</t>
  </si>
  <si>
    <t>Lista de campos</t>
  </si>
  <si>
    <t>Lista de valores</t>
  </si>
  <si>
    <t>ESTRUCTURA DE LA TABLA</t>
  </si>
  <si>
    <t>TIPO</t>
  </si>
  <si>
    <t>HABILITADO</t>
  </si>
  <si>
    <t>STATUS</t>
  </si>
  <si>
    <t>NOMBRE:</t>
  </si>
  <si>
    <t>COLNUM</t>
  </si>
  <si>
    <t>FLDTMPL</t>
  </si>
  <si>
    <t>Num. Campos:</t>
  </si>
  <si>
    <t>FLD</t>
  </si>
  <si>
    <t>FLDLIST</t>
  </si>
  <si>
    <t>Ult. Campo:</t>
  </si>
  <si>
    <t>LASTFLD</t>
  </si>
  <si>
    <t>VLLIST</t>
  </si>
  <si>
    <t>Comandos</t>
  </si>
  <si>
    <t>Insert</t>
  </si>
  <si>
    <t>INSERT INTO {tbl} ({field_list}) VALUES ({values_list});</t>
  </si>
  <si>
    <t>RUZB610624HVZZ</t>
  </si>
  <si>
    <t>$this-&gt;insert ('{tbl}', array({values_array}));</t>
  </si>
  <si>
    <t>NULL</t>
  </si>
  <si>
    <t>MOHA740703F78</t>
  </si>
  <si>
    <t>SEXTA AVENIDA NO 112</t>
  </si>
  <si>
    <t>COL. ARENAL</t>
  </si>
  <si>
    <t>JUAN ROBERTO</t>
  </si>
  <si>
    <t>JUAN CHAVEZ</t>
  </si>
  <si>
    <t>CASJ790607HSPHNN00</t>
  </si>
  <si>
    <t>CASJ790607R34</t>
  </si>
  <si>
    <t>VICENTE GUERRERO 75</t>
  </si>
  <si>
    <t>ZASA740106HSPVLL01</t>
  </si>
  <si>
    <t>ZASA740106D22</t>
  </si>
  <si>
    <t>NICOLAS BRAVO NO. 2</t>
  </si>
  <si>
    <t>SAZS721023HVZNXR03</t>
  </si>
  <si>
    <t>SAZS7210235N1</t>
  </si>
  <si>
    <t>20 DE NOV. S/N</t>
  </si>
  <si>
    <t>TAMOS</t>
  </si>
  <si>
    <t>IGNACIO SALDA?A</t>
  </si>
  <si>
    <t>RICARDO</t>
  </si>
  <si>
    <t>RICARDO ORTIZ</t>
  </si>
  <si>
    <t>OIMR700330HSPRRC08</t>
  </si>
  <si>
    <t>OIMR700330</t>
  </si>
  <si>
    <t>ALICIA 406</t>
  </si>
  <si>
    <t>COL. SAN LUIS POTOSI</t>
  </si>
  <si>
    <t>CD VALLES</t>
  </si>
  <si>
    <t>MEGR771139HTSNRY06</t>
  </si>
  <si>
    <t>MEGR771130L61</t>
  </si>
  <si>
    <t xml:space="preserve">CONSTITUCION </t>
  </si>
  <si>
    <t>VICENTE INGUANZO</t>
  </si>
  <si>
    <t>CIAH640314HTSHYG05</t>
  </si>
  <si>
    <t>CIAH640314HQ9</t>
  </si>
  <si>
    <t>2 DE ENERO 1703</t>
  </si>
  <si>
    <t>COL. TAMAULIPAS</t>
  </si>
  <si>
    <t>MEXICANO</t>
  </si>
  <si>
    <t>HECTOR OTILIO</t>
  </si>
  <si>
    <t>OTILIO</t>
  </si>
  <si>
    <t>GOAH910909HTSNVC04</t>
  </si>
  <si>
    <t>GOAH910909BY8</t>
  </si>
  <si>
    <t xml:space="preserve">SAN LUIS </t>
  </si>
  <si>
    <t>NUEVO MEXICO</t>
  </si>
  <si>
    <t>ARTURO</t>
  </si>
  <si>
    <t>CAPILLA</t>
  </si>
  <si>
    <t>ARTURO PEREZ</t>
  </si>
  <si>
    <t>PECA870528HTSRPR04</t>
  </si>
  <si>
    <t>PECA870528TN4</t>
  </si>
  <si>
    <t>I ROMERO</t>
  </si>
  <si>
    <t xml:space="preserve">JUAN  INES </t>
  </si>
  <si>
    <t>FATU850914HTSRRL08</t>
  </si>
  <si>
    <t>FATU850914FV3</t>
  </si>
  <si>
    <t>LAURO RENDON NO. 131</t>
  </si>
  <si>
    <t>FRAC. CARLOS JIMENEZ</t>
  </si>
  <si>
    <t>ROAM580316HCHDLG01</t>
  </si>
  <si>
    <t>ROAM580316N37</t>
  </si>
  <si>
    <t>CHUCHA</t>
  </si>
  <si>
    <t>GIL</t>
  </si>
  <si>
    <t>GÜERO TORRES</t>
  </si>
  <si>
    <t>LEONEL</t>
  </si>
  <si>
    <t xml:space="preserve"> VILLASEÑOR</t>
  </si>
  <si>
    <t>LUIS D. PIMIENTA</t>
  </si>
  <si>
    <t>ALFREDO GUEVARA C.</t>
  </si>
  <si>
    <t>FEO</t>
  </si>
  <si>
    <t>MARTOS</t>
  </si>
  <si>
    <t>ZUÑIGA</t>
  </si>
  <si>
    <t>SERVANDO SANCHEZ</t>
  </si>
  <si>
    <t>SALDAÑA</t>
  </si>
  <si>
    <t>IGNACIO SALDAÑA</t>
  </si>
  <si>
    <t>PUCHA</t>
  </si>
  <si>
    <t>GALLINA</t>
  </si>
  <si>
    <t>CARREÑO</t>
  </si>
  <si>
    <t>PEDRO CARREÑO</t>
  </si>
  <si>
    <t>PANCITAS</t>
  </si>
  <si>
    <t>SERGIO VELAZQUEZ</t>
  </si>
  <si>
    <t>CHEQUILLO</t>
  </si>
  <si>
    <t>CHECO PELOS</t>
  </si>
  <si>
    <t>HECTOR OTILIO GLZ</t>
  </si>
  <si>
    <t>GUERO JAVIER</t>
  </si>
  <si>
    <t>CUATE GAMEZ</t>
  </si>
  <si>
    <t>SANTACRUZ LUIS</t>
  </si>
  <si>
    <t>CHINO</t>
  </si>
  <si>
    <t>ALDAIR NAPOLES</t>
  </si>
  <si>
    <t>J. GUILLERMO ZAMORA</t>
  </si>
  <si>
    <t>NUÑEZ</t>
  </si>
  <si>
    <t>CARLOS FABIAN</t>
  </si>
  <si>
    <t>AXEL</t>
  </si>
  <si>
    <t>DON TOÑO</t>
  </si>
  <si>
    <t>FRANCISCO SALVADOR</t>
  </si>
  <si>
    <t>GÜERO LINARES</t>
  </si>
  <si>
    <t>TOÑO CAMAY</t>
  </si>
  <si>
    <t>DEL ANGEL</t>
  </si>
  <si>
    <t>CUATE ORTIZ</t>
  </si>
  <si>
    <t>GAMALIEL HUERTA</t>
  </si>
  <si>
    <t>JUAN CARLOS</t>
  </si>
  <si>
    <t>PACHECHO</t>
  </si>
  <si>
    <t>JUAN C. PACHECO</t>
  </si>
  <si>
    <t>OMAR JIMENEZ</t>
  </si>
  <si>
    <t>JOSE NATIVIDAD</t>
  </si>
  <si>
    <t>OLLERVIDES</t>
  </si>
  <si>
    <t>NATIVIDAD OLLERVIDES</t>
  </si>
  <si>
    <t>NATI</t>
  </si>
  <si>
    <t>JUAN JAVIER</t>
  </si>
  <si>
    <t>JUAN J. DURAN</t>
  </si>
  <si>
    <t>DURAN JAVIER</t>
  </si>
  <si>
    <t>CERDA</t>
  </si>
  <si>
    <t>JOSE J. CERDA</t>
  </si>
  <si>
    <t>JORGE BONIFACIO</t>
  </si>
  <si>
    <t>JORGE CASTILLO</t>
  </si>
  <si>
    <t>LIC. CASTILLO</t>
  </si>
  <si>
    <t>JAIME</t>
  </si>
  <si>
    <t>MERAZ</t>
  </si>
  <si>
    <t>JAIME MERAZ</t>
  </si>
  <si>
    <t>LUIS ARTURO</t>
  </si>
  <si>
    <t>AMADOR</t>
  </si>
  <si>
    <t>LUIS A. AMADOR</t>
  </si>
  <si>
    <t>LUIS AMADOR</t>
  </si>
  <si>
    <t>RIVAS</t>
  </si>
  <si>
    <t>JOSE A. MORATO</t>
  </si>
  <si>
    <t>SAMUEL RICARDO</t>
  </si>
  <si>
    <t>CARETA</t>
  </si>
  <si>
    <t xml:space="preserve">SAMUEL R. MORALES </t>
  </si>
  <si>
    <t>ING CARETA</t>
  </si>
  <si>
    <t>JOSE GILDARDO</t>
  </si>
  <si>
    <t>BONILLA</t>
  </si>
  <si>
    <t>GILDARDO BONILLA</t>
  </si>
  <si>
    <t>GILDARDO</t>
  </si>
  <si>
    <t>FRANCISCO JOEL</t>
  </si>
  <si>
    <t>FRANCISCO GUZMAN</t>
  </si>
  <si>
    <t>OSCAR JUAREZ</t>
  </si>
  <si>
    <t>PALE</t>
  </si>
  <si>
    <t>ERICK ALEJANDRO</t>
  </si>
  <si>
    <t>ERICK RAMIREZ</t>
  </si>
  <si>
    <t>ERICK</t>
  </si>
  <si>
    <t>EDGAR RICARDO</t>
  </si>
  <si>
    <t>EDGAR CRUZ</t>
  </si>
  <si>
    <t>HECTORIN</t>
  </si>
  <si>
    <t>NARCISO FAUSTINO</t>
  </si>
  <si>
    <t>OLGUIN</t>
  </si>
  <si>
    <t>NARCISO OLGUIN</t>
  </si>
  <si>
    <t>ERNESTO</t>
  </si>
  <si>
    <t>CASTILLA</t>
  </si>
  <si>
    <t>ERNESTO GARCIA</t>
  </si>
  <si>
    <t>ERNETSO</t>
  </si>
  <si>
    <t>ALFONSO JAVIER</t>
  </si>
  <si>
    <t>URRUTIA</t>
  </si>
  <si>
    <t>PEDRAZA</t>
  </si>
  <si>
    <t>ALFONSO URRUTIA</t>
  </si>
  <si>
    <t>ALFONSO</t>
  </si>
  <si>
    <t>NARCISO</t>
  </si>
  <si>
    <t>VALDEZ</t>
  </si>
  <si>
    <t>NARCISO CRUZ</t>
  </si>
  <si>
    <t>JUAN MANUEL</t>
  </si>
  <si>
    <t>JUAN M. GOMEZ</t>
  </si>
  <si>
    <t>JUAN</t>
  </si>
  <si>
    <t>OROZCO</t>
  </si>
  <si>
    <t>OMAR OROZCO</t>
  </si>
  <si>
    <t>JUAN C. SANCHEZ</t>
  </si>
  <si>
    <t>JUAN SANCHEZ</t>
  </si>
  <si>
    <t>JOVANY ALBERTO</t>
  </si>
  <si>
    <t>JOVANY RODRIGUEZ</t>
  </si>
  <si>
    <t>JOVANY</t>
  </si>
  <si>
    <t>JUAN RAMON</t>
  </si>
  <si>
    <t>RICO</t>
  </si>
  <si>
    <t>JUAN R. RICO</t>
  </si>
  <si>
    <t>EDGAR FRANCISCO</t>
  </si>
  <si>
    <t>EDGAR GOMEZ</t>
  </si>
  <si>
    <t>EDGARIN</t>
  </si>
  <si>
    <t>JORGE EDUARDO</t>
  </si>
  <si>
    <t>JORGE LOPEZ</t>
  </si>
  <si>
    <t>PALILLO</t>
  </si>
  <si>
    <t>ERENDIRA</t>
  </si>
  <si>
    <t>ERENDIRA RUIZ</t>
  </si>
  <si>
    <t>PAMPANA</t>
  </si>
  <si>
    <t>REYNA GUADALUPE</t>
  </si>
  <si>
    <t>REYNA ORTIZ</t>
  </si>
  <si>
    <t>REYNA</t>
  </si>
  <si>
    <t>DELIA MARIA</t>
  </si>
  <si>
    <t>RITA AIMEE</t>
  </si>
  <si>
    <t>RITA SALAS</t>
  </si>
  <si>
    <t>NORMA</t>
  </si>
  <si>
    <t>MERCADO</t>
  </si>
  <si>
    <t>NORMA SORIANO</t>
  </si>
  <si>
    <t>AQUINO</t>
  </si>
  <si>
    <t>LUIS ALVAREZ</t>
  </si>
  <si>
    <t>JUAN PABLO</t>
  </si>
  <si>
    <t>JUAN PABLO ORTIZ</t>
  </si>
  <si>
    <t>ORLANDO</t>
  </si>
  <si>
    <t>ORLANDO RUIZ</t>
  </si>
  <si>
    <t>SERGIO GABRIEL</t>
  </si>
  <si>
    <t>GUARDIOLA</t>
  </si>
  <si>
    <t>SERGIO HUERTA</t>
  </si>
  <si>
    <t>HIRAM</t>
  </si>
  <si>
    <t>ALONSO</t>
  </si>
  <si>
    <t>HIRAM ALONSO</t>
  </si>
  <si>
    <t>ALEXIS</t>
  </si>
  <si>
    <t>ALEXIS LOPES</t>
  </si>
  <si>
    <t>RAFAEL JESUS</t>
  </si>
  <si>
    <t>ALBA</t>
  </si>
  <si>
    <t>RAFAEL ALBA</t>
  </si>
  <si>
    <t>VIDAL</t>
  </si>
  <si>
    <t>JORGE DEL ANGEL</t>
  </si>
  <si>
    <t>ALEMAN</t>
  </si>
  <si>
    <t>DAVID MALDONADO</t>
  </si>
  <si>
    <t>BRAVO</t>
  </si>
  <si>
    <t>MIGUEL A. ALVAREZ</t>
  </si>
  <si>
    <t>HIGINIO</t>
  </si>
  <si>
    <t>ALMAGUER</t>
  </si>
  <si>
    <t>HIGINIO ALMAGUER</t>
  </si>
  <si>
    <t>OSCAR ORLANDO</t>
  </si>
  <si>
    <t>ECHEVERRIA</t>
  </si>
  <si>
    <t>OSCAR ECHEVERRIA</t>
  </si>
  <si>
    <t>JORGE FILIBERTO</t>
  </si>
  <si>
    <t>RESENDIZ</t>
  </si>
  <si>
    <t>FILIBERTO RESENDIZ</t>
  </si>
  <si>
    <t>FILBERTO RESENDIZ</t>
  </si>
  <si>
    <t>CARLOS ENRIQUE</t>
  </si>
  <si>
    <t>CARLOS ALARCON</t>
  </si>
  <si>
    <t>CALI</t>
  </si>
  <si>
    <t>TAPIA</t>
  </si>
  <si>
    <t>ALEJANDRO TAPIA</t>
  </si>
  <si>
    <t>PAULINO</t>
  </si>
  <si>
    <t>PAULINO SANCHEZ</t>
  </si>
  <si>
    <t>ANGEL ADRIAN</t>
  </si>
  <si>
    <t>DE LA TORRE</t>
  </si>
  <si>
    <t>ANGEL DE LA TORRE</t>
  </si>
  <si>
    <t>EDUARDO SALVADOR</t>
  </si>
  <si>
    <t>EDUARDO RIVAS</t>
  </si>
  <si>
    <t>EDGAR ELADIO</t>
  </si>
  <si>
    <t>VIDALES</t>
  </si>
  <si>
    <t>EDGAR VIDALES</t>
  </si>
  <si>
    <t>JOSE EDUARDO</t>
  </si>
  <si>
    <t>ORTA</t>
  </si>
  <si>
    <t>EDUARDO ORTA</t>
  </si>
  <si>
    <t>EVARISTO</t>
  </si>
  <si>
    <t>BENITEZ</t>
  </si>
  <si>
    <t>EVARISTO BENITEZ</t>
  </si>
  <si>
    <t>LUIS G.</t>
  </si>
  <si>
    <t>LUIS RIVERA</t>
  </si>
  <si>
    <t>JESUS RODOLFO</t>
  </si>
  <si>
    <t>RODOLFO RIVAS</t>
  </si>
  <si>
    <t>n</t>
  </si>
  <si>
    <t>AALA690823</t>
  </si>
  <si>
    <t>PASM641111</t>
  </si>
  <si>
    <t>JOJM751227HSRNNR01</t>
  </si>
  <si>
    <t>JOJM751227CL7</t>
  </si>
  <si>
    <t>SARR741123HSPNMB09</t>
  </si>
  <si>
    <t>SARR741123M14</t>
  </si>
  <si>
    <t>TOCL731117HSPRSS07</t>
  </si>
  <si>
    <t>TOCL731117B87</t>
  </si>
  <si>
    <t>RIVH770531HSPSLM00</t>
  </si>
  <si>
    <t>RIVH7705319H0</t>
  </si>
  <si>
    <t>GURL781111</t>
  </si>
  <si>
    <t>GAGV760324HTSRZC19</t>
  </si>
  <si>
    <t>GAGV760324JV0</t>
  </si>
  <si>
    <t>ALMH740223</t>
  </si>
  <si>
    <t>RAGD770923</t>
  </si>
  <si>
    <t>GOPO790712HVZNRS06</t>
  </si>
  <si>
    <t>GOPO7907128Z1</t>
  </si>
  <si>
    <t>GARJ841020HTSLZN05</t>
  </si>
  <si>
    <t>GARJ8410207T6</t>
  </si>
  <si>
    <t>AIRA750704HSPVGN02</t>
  </si>
  <si>
    <t>AIRA750704UL6</t>
  </si>
  <si>
    <t>RURJ820216HTSZMR00</t>
  </si>
  <si>
    <t>RURJ820216</t>
  </si>
  <si>
    <t>GUCA821101HSPVML07</t>
  </si>
  <si>
    <t>GUCA821101J3A</t>
  </si>
  <si>
    <t>AV. ORNATO 1700</t>
  </si>
  <si>
    <t>COL. PORTES GIL TAMAULIPAS</t>
  </si>
  <si>
    <t>DUAR720610</t>
  </si>
  <si>
    <t>LECA720412HTSNBR03</t>
  </si>
  <si>
    <t>LECA720412HPA</t>
  </si>
  <si>
    <t>ZAMM720208HSPMRR01</t>
  </si>
  <si>
    <t>ZAMM720208Q94</t>
  </si>
  <si>
    <t>AMAZONAS 24</t>
  </si>
  <si>
    <t>FRACC. VALLE DORADO</t>
  </si>
  <si>
    <t>OILP840917</t>
  </si>
  <si>
    <t>GURJ800909HTSTZS17</t>
  </si>
  <si>
    <t>GURJ800909GU3</t>
  </si>
  <si>
    <t>C-5 NO. 238</t>
  </si>
  <si>
    <t>FRACC ARBOLEDAS</t>
  </si>
  <si>
    <t>OIMJ800625HSPRLN06</t>
  </si>
  <si>
    <t>OIMJ800625SH0</t>
  </si>
  <si>
    <t>JICA861028</t>
  </si>
  <si>
    <t>OEAV830912HSPLRC06</t>
  </si>
  <si>
    <t>OEAV830912UX7</t>
  </si>
  <si>
    <t>CUGV710831HSPRNC00</t>
  </si>
  <si>
    <t>CUGV710831EY2</t>
  </si>
  <si>
    <t>GAFM811006</t>
  </si>
  <si>
    <t>AANA890904HSPLNR08</t>
  </si>
  <si>
    <t>AAMA890904S33</t>
  </si>
  <si>
    <t>ONCE ESQUINA CON CALLE 16 S/N</t>
  </si>
  <si>
    <t>COL. SOLIDARIDAD</t>
  </si>
  <si>
    <t>VECS870910HSPLRR01</t>
  </si>
  <si>
    <t>VECS870910830</t>
  </si>
  <si>
    <t>JALISCO</t>
  </si>
  <si>
    <t>RAGS790504HSPMLR06</t>
  </si>
  <si>
    <t>RAGS790504BK6</t>
  </si>
  <si>
    <t>PRIVADA COLIMA NO. 214 INT.</t>
  </si>
  <si>
    <t>MEXICO</t>
  </si>
  <si>
    <t>GOAJ82084HSPMRN04</t>
  </si>
  <si>
    <t>GOAJ820814C27</t>
  </si>
  <si>
    <t>GORW811002HTSNMN01</t>
  </si>
  <si>
    <t>GORW711002QG8</t>
  </si>
  <si>
    <t>GOPJ820821HTSNRV08</t>
  </si>
  <si>
    <t>GOPJ820821CB7</t>
  </si>
  <si>
    <t>NARANJOS NO. 80</t>
  </si>
  <si>
    <t>ROGER GOMEZ</t>
  </si>
  <si>
    <t>GAME800409HTSMRM05</t>
  </si>
  <si>
    <t>GAME800409PR3</t>
  </si>
  <si>
    <t>FOGM840121HTSRRR09</t>
  </si>
  <si>
    <t>FOGM840121</t>
  </si>
  <si>
    <t>AIRM880425HTSVNG01</t>
  </si>
  <si>
    <t>AIRM880425HL9</t>
  </si>
  <si>
    <t>ZANJ940606HTSMRR05</t>
  </si>
  <si>
    <t>ZANJ9406066X8</t>
  </si>
  <si>
    <t>SAN LUIS NO. 1114</t>
  </si>
  <si>
    <t>COL. NUEVO MEXICO</t>
  </si>
  <si>
    <t>SAGJ900607HSPLRN01</t>
  </si>
  <si>
    <t>SAGJ900607FK7</t>
  </si>
  <si>
    <t>JOSE JUAN ZAMORA #117</t>
  </si>
  <si>
    <t>OIHA860724HTSVRL04</t>
  </si>
  <si>
    <t>OIHA860724EY5</t>
  </si>
  <si>
    <t>PUERTO ACAPULCO 200</t>
  </si>
  <si>
    <t>FRACC LOS CEDROS</t>
  </si>
  <si>
    <t>COMM940507HTSNRR00</t>
  </si>
  <si>
    <t>COMM940507GPA</t>
  </si>
  <si>
    <t>MEPC910306HTSNMH00</t>
  </si>
  <si>
    <t>MEPC910306</t>
  </si>
  <si>
    <t>RIZI951028HTSSPS03</t>
  </si>
  <si>
    <t>RIZI951028</t>
  </si>
  <si>
    <t>OISF960319HTSRNR01</t>
  </si>
  <si>
    <t>OISF960319NP1</t>
  </si>
  <si>
    <t>MOHA730112</t>
  </si>
  <si>
    <t>GUCF691026HTSTNB06</t>
  </si>
  <si>
    <t>GUGF691026SV8</t>
  </si>
  <si>
    <t>HETA720818HSPRRN06</t>
  </si>
  <si>
    <t>HETA720818</t>
  </si>
  <si>
    <t>LAZARO CARDENAS 109</t>
  </si>
  <si>
    <t>COL. AVIACION</t>
  </si>
  <si>
    <t>RIPM581017HSPVRR04</t>
  </si>
  <si>
    <t>RIPM581017QD0</t>
  </si>
  <si>
    <t>GOBG541212HSPNCD00</t>
  </si>
  <si>
    <t>GOBG5412125W0</t>
  </si>
  <si>
    <t>HUMG740803</t>
  </si>
  <si>
    <t>GULM710831</t>
  </si>
  <si>
    <t>JICO940824HSPMRM00</t>
  </si>
  <si>
    <t>JICO940824M53</t>
  </si>
  <si>
    <t>PRIVADA FCO. ZARCO S/N</t>
  </si>
  <si>
    <t>DUAJ690917HVZRLN02</t>
  </si>
  <si>
    <t>DUAJ690917MM2</t>
  </si>
  <si>
    <t>IGNACIO MANUEL ALTAMIRANO NO. 5</t>
  </si>
  <si>
    <t>COL. LAS AMERICAS</t>
  </si>
  <si>
    <t>CESJ750428HTSRLN05</t>
  </si>
  <si>
    <t>CESJ750428336</t>
  </si>
  <si>
    <t xml:space="preserve">LEON 707 PTE. ALTOS ESQ. ORIZABA </t>
  </si>
  <si>
    <t>MIGUEL HIDALGO</t>
  </si>
  <si>
    <t>CASJ690924HTSSLR06</t>
  </si>
  <si>
    <t>CASJ69092414A</t>
  </si>
  <si>
    <t>5 DE MAYO 1108 NTE. A.D. 1</t>
  </si>
  <si>
    <t>COL. VICENTE GUERRERO</t>
  </si>
  <si>
    <t>MERJ670430HSPRYM03</t>
  </si>
  <si>
    <t>MERJ670430UK9</t>
  </si>
  <si>
    <t>PRIV. SOL. 904 EDIF. II, DEPTO 10</t>
  </si>
  <si>
    <t>AAAL940927HTSMLS04</t>
  </si>
  <si>
    <t>AAAL940927BR5</t>
  </si>
  <si>
    <t>LAZARO CARDENAS 714</t>
  </si>
  <si>
    <t>FRACC. ALTAMIRA II</t>
  </si>
  <si>
    <t>MORA760709HSPRVN05</t>
  </si>
  <si>
    <t>MORA760709GR0</t>
  </si>
  <si>
    <t xml:space="preserve">MELCHOR OCAMPO S/N </t>
  </si>
  <si>
    <t>JUAO630429HSPRLS02</t>
  </si>
  <si>
    <t>JUAO6304292B0</t>
  </si>
  <si>
    <t>CUCE880804HSPRRD09</t>
  </si>
  <si>
    <t>CUCE880804IP5</t>
  </si>
  <si>
    <t>HESH931218HTSRNC08</t>
  </si>
  <si>
    <t>HESH9312189S9</t>
  </si>
  <si>
    <t>LAZARO CARDENAS S/N</t>
  </si>
  <si>
    <t>GACE710722HTSRSR04</t>
  </si>
  <si>
    <t>GACE710722</t>
  </si>
  <si>
    <t>CAOBA #28</t>
  </si>
  <si>
    <t>FRACC. ARBOLEDAS</t>
  </si>
  <si>
    <t>UUPA721222HTSRDL08</t>
  </si>
  <si>
    <t>UUPA721222EP4</t>
  </si>
  <si>
    <t>CUVN600303HTSRLR08</t>
  </si>
  <si>
    <t>CUVN600303JI0</t>
  </si>
  <si>
    <t>CASA S/N</t>
  </si>
  <si>
    <t>CHIJOL 17</t>
  </si>
  <si>
    <t>GOMJ670407HTSMRN07</t>
  </si>
  <si>
    <t>20 DE NOVIEMBRE</t>
  </si>
  <si>
    <t>ARBOLEDAS</t>
  </si>
  <si>
    <t>RARJ760924HTSMCN05</t>
  </si>
  <si>
    <t>NAYARIT # 202</t>
  </si>
  <si>
    <t>LOTJ731213HTSPRR08</t>
  </si>
  <si>
    <t>LOTJ731213TA5</t>
  </si>
  <si>
    <t>PRIV. VALLES DE CATABRIA #119</t>
  </si>
  <si>
    <t>FRACC. VALLES DE ESPAÑA</t>
  </si>
  <si>
    <t>LUGO800330HSPZNR02</t>
  </si>
  <si>
    <t>AEVJ8803304HSPNDR04</t>
  </si>
  <si>
    <t>ZACATECAS 1515</t>
  </si>
  <si>
    <t>LEON F. GUAL</t>
  </si>
  <si>
    <t>EEE0731014HTSCSS03</t>
  </si>
  <si>
    <t>EEE07310148B9</t>
  </si>
  <si>
    <t>GRACIANO SANCHEZ #3</t>
  </si>
  <si>
    <t>REMJ791120HSPSRR07</t>
  </si>
  <si>
    <t>REMJ791120PD6</t>
  </si>
  <si>
    <t>2DA. PRIV. JUSTO SIERRA NO. 16</t>
  </si>
  <si>
    <t>PETROLERA</t>
  </si>
  <si>
    <t>AARC841105HTSLMR03</t>
  </si>
  <si>
    <t>LAZARO CARDENAS #714</t>
  </si>
  <si>
    <t>FRAC. ALTAMIRA II</t>
  </si>
  <si>
    <t>TARA831027HTSPML05</t>
  </si>
  <si>
    <t>TARA83102Q7QB4</t>
  </si>
  <si>
    <t>DICHA NUM. 35</t>
  </si>
  <si>
    <t>TOLA810619HTSRPN04</t>
  </si>
  <si>
    <t>TOLA810619EK5</t>
  </si>
  <si>
    <t>DIVISION DEL NORTE 111</t>
  </si>
  <si>
    <t>APLICACIÓN UNIDAD NACIONAL</t>
  </si>
  <si>
    <t>ME</t>
  </si>
  <si>
    <t>RIRE790407HTSVYD19</t>
  </si>
  <si>
    <t>RIRE790407Q29</t>
  </si>
  <si>
    <t>REFORMA #4</t>
  </si>
  <si>
    <t>BESE940605HSPNLV01</t>
  </si>
  <si>
    <t>BESE9406055GYA</t>
  </si>
  <si>
    <t>QUINTA NO. 502-C</t>
  </si>
  <si>
    <t>ENRIQUE CARDENAS RODRIGUEZ</t>
  </si>
  <si>
    <t>TEL</t>
  </si>
  <si>
    <t>EMAIL</t>
  </si>
  <si>
    <t>clave_trab</t>
  </si>
  <si>
    <t>_FILA</t>
  </si>
  <si>
    <t>fec_inicio</t>
  </si>
  <si>
    <t>fec_termino</t>
  </si>
  <si>
    <t>docs</t>
  </si>
  <si>
    <t>Create</t>
  </si>
  <si>
    <t>CREATE TABLE IF NOT EXISTS {tbl} () ENGINE=InnoDB DEFAULT CHARACTER SET=utf8 COLLATE=utf8_spanish_ci;</t>
  </si>
  <si>
    <t>TYPE</t>
  </si>
  <si>
    <t>SIZE</t>
  </si>
  <si>
    <t>PK</t>
  </si>
  <si>
    <t>INDEX</t>
  </si>
  <si>
    <t>MOD</t>
  </si>
  <si>
    <t>INT</t>
  </si>
  <si>
    <t>UNSIGNED</t>
  </si>
  <si>
    <t>FK</t>
  </si>
  <si>
    <t>FTABLE</t>
  </si>
  <si>
    <t>FFLD</t>
  </si>
  <si>
    <t>clave</t>
  </si>
  <si>
    <t>Base de datos</t>
  </si>
  <si>
    <t>syslog</t>
  </si>
  <si>
    <t>FOREIGN</t>
  </si>
  <si>
    <t>CONSTRUCT</t>
  </si>
  <si>
    <t>CONSTRAINT</t>
  </si>
  <si>
    <t>DATE</t>
  </si>
  <si>
    <t>TEXT</t>
  </si>
  <si>
    <t>DEF</t>
  </si>
  <si>
    <t>Lista definiciones de campos</t>
  </si>
  <si>
    <t>24028900  60000</t>
  </si>
  <si>
    <t>240289003004025</t>
  </si>
  <si>
    <t>24028600  10005</t>
  </si>
  <si>
    <t>24028600  10006</t>
  </si>
  <si>
    <t>24028600  10009</t>
  </si>
  <si>
    <t>24028600  10004</t>
  </si>
  <si>
    <t>24028600  10043</t>
  </si>
  <si>
    <t>240286003030303</t>
  </si>
  <si>
    <t>24028600  10003</t>
  </si>
  <si>
    <t>24028600  10037</t>
  </si>
  <si>
    <t>24028600  10020</t>
  </si>
  <si>
    <t>240289003004026</t>
  </si>
  <si>
    <t>24028600  10017</t>
  </si>
  <si>
    <t>238161003010025021</t>
  </si>
  <si>
    <t>238161003010040796</t>
  </si>
  <si>
    <t>238161003010025024</t>
  </si>
  <si>
    <t>24028600  10021</t>
  </si>
  <si>
    <t>24028600  10018</t>
  </si>
  <si>
    <t>240286003031012</t>
  </si>
  <si>
    <t>24028600  10040</t>
  </si>
  <si>
    <t>24028600  10029</t>
  </si>
  <si>
    <t>238161003010025023</t>
  </si>
  <si>
    <t>24028600  10032</t>
  </si>
  <si>
    <t>240286003030301</t>
  </si>
  <si>
    <t>24028600  10035</t>
  </si>
  <si>
    <t>238161003000050901</t>
  </si>
  <si>
    <t>240289003004027</t>
  </si>
  <si>
    <t>240286003000604</t>
  </si>
  <si>
    <t>24028600  10008</t>
  </si>
  <si>
    <t>24028600  10036</t>
  </si>
  <si>
    <t>24028600  10002</t>
  </si>
  <si>
    <t>24028600  10012</t>
  </si>
  <si>
    <t>24028600  10019</t>
  </si>
  <si>
    <t>238161003010025020</t>
  </si>
  <si>
    <t>24028600  10024</t>
  </si>
  <si>
    <t>238161003010040793</t>
  </si>
  <si>
    <t>24028600  10001</t>
  </si>
  <si>
    <t>240286003094100</t>
  </si>
  <si>
    <t>24028600  10025</t>
  </si>
  <si>
    <t>240289003004050</t>
  </si>
  <si>
    <t>24028600  10026</t>
  </si>
  <si>
    <t>24028600  10016</t>
  </si>
  <si>
    <t>24028600  00003</t>
  </si>
  <si>
    <t>24027200  00007</t>
  </si>
  <si>
    <t>24028600  10034</t>
  </si>
  <si>
    <t>240286003031129</t>
  </si>
  <si>
    <t>24028600  10027</t>
  </si>
  <si>
    <t>24028600  10042</t>
  </si>
  <si>
    <t>238161003000030503</t>
  </si>
  <si>
    <t>24028600  10014</t>
  </si>
  <si>
    <t>240286003093001</t>
  </si>
  <si>
    <t>JUBILACION</t>
  </si>
  <si>
    <t>24028600  10015</t>
  </si>
  <si>
    <t>24028600  10022</t>
  </si>
  <si>
    <t>24028600  10010</t>
  </si>
  <si>
    <t>24028600  10038</t>
  </si>
  <si>
    <t>24028600  10007</t>
  </si>
  <si>
    <t>24028600  10011</t>
  </si>
  <si>
    <t>24028600  10023</t>
  </si>
  <si>
    <t>238161003010025025</t>
  </si>
  <si>
    <t>24028500  00064</t>
  </si>
  <si>
    <t>24028500  00047</t>
  </si>
  <si>
    <t>24028500  00007</t>
  </si>
  <si>
    <t>238161003000050904</t>
  </si>
  <si>
    <t>24028600  10039</t>
  </si>
  <si>
    <t>24028600  10013</t>
  </si>
  <si>
    <t>date</t>
  </si>
  <si>
    <t>112410002AL20903229</t>
  </si>
  <si>
    <t>112410002AL20903304</t>
  </si>
  <si>
    <t>240286003000005</t>
  </si>
  <si>
    <t>240286003000007</t>
  </si>
  <si>
    <t>238161003010040797</t>
  </si>
  <si>
    <t>238161003010040798</t>
  </si>
  <si>
    <t>238161003000030501</t>
  </si>
  <si>
    <t>238161003000030502</t>
  </si>
  <si>
    <t>238161003000050902</t>
  </si>
  <si>
    <t>238161003000050903</t>
  </si>
  <si>
    <t>238161003010025022</t>
  </si>
  <si>
    <t>238161003010025076</t>
  </si>
  <si>
    <t>238161003010040790</t>
  </si>
  <si>
    <t>238161003010040791</t>
  </si>
  <si>
    <t>238161003010040792</t>
  </si>
  <si>
    <t>238161003010040794</t>
  </si>
  <si>
    <t>238161003010040795</t>
  </si>
  <si>
    <t>clave2</t>
  </si>
  <si>
    <t>20926100PR10073243</t>
  </si>
  <si>
    <t>clave3</t>
  </si>
  <si>
    <t>24028600  10041</t>
  </si>
  <si>
    <t>24028600  10028</t>
  </si>
  <si>
    <t>24028600  10030</t>
  </si>
  <si>
    <t>24028600  10031</t>
  </si>
  <si>
    <t>24028600  10033</t>
  </si>
  <si>
    <t>24027200  00029</t>
  </si>
  <si>
    <t>24028500  00081</t>
  </si>
  <si>
    <t>24027200  00030</t>
  </si>
  <si>
    <t>24028500  00065</t>
  </si>
  <si>
    <t>24028600  00002</t>
  </si>
  <si>
    <t>24028500  00009</t>
  </si>
  <si>
    <t>82024910  00001</t>
  </si>
  <si>
    <t>82024961  00011</t>
  </si>
  <si>
    <t>82024981  00003</t>
  </si>
  <si>
    <t>82024901  00003</t>
  </si>
  <si>
    <t>id_plaza</t>
  </si>
  <si>
    <t>rh_ausencia</t>
  </si>
  <si>
    <t>null</t>
  </si>
  <si>
    <t>rh_movimiento</t>
  </si>
  <si>
    <t>rh_trab</t>
  </si>
  <si>
    <t>rh_plaza</t>
  </si>
  <si>
    <t>id_ausencia_por</t>
  </si>
  <si>
    <t>tipo_mov</t>
  </si>
  <si>
    <t>ENUM</t>
  </si>
  <si>
    <t>('TEMPORAL', 'DEFINITIVO')</t>
  </si>
  <si>
    <t>TEMPORAL'</t>
  </si>
  <si>
    <t>descr</t>
  </si>
  <si>
    <t>motivo</t>
  </si>
  <si>
    <t>referencia</t>
  </si>
  <si>
    <t>BENITO VELAZQUEZ SANCHEZ</t>
  </si>
  <si>
    <t>JUAN FRANCISCO LINARES ORTIZ</t>
  </si>
  <si>
    <t>HECTOR HERNANDEZ TURRUBIATES</t>
  </si>
  <si>
    <t>JUAN  GILBERTO  GARCIA  GUERRERO</t>
  </si>
  <si>
    <t>ADALID DE JESUS SALAS AGUILAR</t>
  </si>
  <si>
    <t>JESUS ALEJANDRO AMAYA LIZCANO</t>
  </si>
  <si>
    <t>JOSE ALFREDO MONTELLANO HERNANDEZ</t>
  </si>
  <si>
    <t>MIGUEL ANGEL GUEVARA LOPEZ</t>
  </si>
  <si>
    <t>ARNULFO JIMENEZ CORONEL</t>
  </si>
  <si>
    <t>PEDRO DE JESUS ORTIZ  LOPEZ</t>
  </si>
  <si>
    <t>VICTOR MANUEL GRACIA GUZMAN</t>
  </si>
  <si>
    <t>VICTOR MIGUEL OLVERA ARMENDARIZ</t>
  </si>
  <si>
    <t>JORGE ALBERTO DOMINGUEZ REYES</t>
  </si>
  <si>
    <t>OSSMAN JAVIER GONZALEZ PEREZ</t>
  </si>
  <si>
    <t>LUIS ROLANDO BANDA MORATO</t>
  </si>
  <si>
    <t>JUAN ANTONIO GOMEZ ARMENDARIZ</t>
  </si>
  <si>
    <t>ARMANDO ALVARADO LOPEZ</t>
  </si>
  <si>
    <t>JOAQUIN TRUJILLO LARRAGA</t>
  </si>
  <si>
    <t>RUBEN SANTACRUZ RAMIREZ</t>
  </si>
  <si>
    <t>HECTOR LEONEL ALVAREZ MENDEZ</t>
  </si>
  <si>
    <t>JORGE ODON RUIZ RAMIREZ</t>
  </si>
  <si>
    <t>DAVID RAMIREZ GUILLEN</t>
  </si>
  <si>
    <t>RUBEN DURAN ALVAREZ</t>
  </si>
  <si>
    <t>MARTIN  PADRON SANCHEZ</t>
  </si>
  <si>
    <t>MANUEL ASDRUBAL GAMEZ FLORES</t>
  </si>
  <si>
    <t>JOSE GAMALIEL HUERTA MENDEZ</t>
  </si>
  <si>
    <t>LUIS MANUEL TORRES CASANOVA</t>
  </si>
  <si>
    <t>LUIS ANTONIO GUTIERREZ RUIZ</t>
  </si>
  <si>
    <t>JUAN MIGUEL GALLARDO RUIZ</t>
  </si>
  <si>
    <t>MARTIN ARMANDO CONSTANTINO MARTINEZ</t>
  </si>
  <si>
    <t>VICTOR MANUEL CRUZ GONZALEZ</t>
  </si>
  <si>
    <t>FABIAN GUTIERREZ CANTO</t>
  </si>
  <si>
    <t>HUMBERTO RIOS VELAZQUEZ</t>
  </si>
  <si>
    <t>CHRISTIAN ALBERTO MENDEZ PIMIENTA</t>
  </si>
  <si>
    <t>ALFREDO GUEVARA COMPEAN</t>
  </si>
  <si>
    <t>MIGUEL ANGEL AVILA RANGEL</t>
  </si>
  <si>
    <t>JOSE JUAN ORTIZ MALDONADO</t>
  </si>
  <si>
    <t>MARGARITO RIVERA PEREZ</t>
  </si>
  <si>
    <t>MARIO ERNESTO FORTUNA GARCIA</t>
  </si>
  <si>
    <t>JOSE FRANCISCO AXEL ORTIZ SANCHEZ</t>
  </si>
  <si>
    <t>JUAN  INES  SALAS  GARCIA</t>
  </si>
  <si>
    <t>ISRAEL ALEJANDRO RIOS ZAPATA</t>
  </si>
  <si>
    <t>MARIA DEL SOCORRO RODRIGUEZ ALTMANN</t>
  </si>
  <si>
    <t>JESUS ANGEL REYES ALVAREZ</t>
  </si>
  <si>
    <t>AARON DE LEON COBOS</t>
  </si>
  <si>
    <t>JOSE WENCESLAO GONZALEZ RAMIREZ</t>
  </si>
  <si>
    <t>SERGIO LEONARDO VELAZQUEZ CRUZ</t>
  </si>
  <si>
    <t>RAFAEL  ENRIQUE  RIOS  HERNANDEZ</t>
  </si>
  <si>
    <t>FRANCISCO SALVADOR LINARES IZAGUIRRE</t>
  </si>
  <si>
    <t>JUAN CARLOS PACHECHO RIVERA</t>
  </si>
  <si>
    <t>JOSE ANTONIO DORIA GUERRERO</t>
  </si>
  <si>
    <t>JAVIER GONZALEZ PEREZ</t>
  </si>
  <si>
    <t>OMAR JIMENEZ CORONEL</t>
  </si>
  <si>
    <t>ALAN  OVIEDO HERNANDEZ</t>
  </si>
  <si>
    <t>LUIS ARMANDO SANTACRUZ RAMIREZ</t>
  </si>
  <si>
    <t>ALEJANDRO  REY  ZAVALA  SALAS</t>
  </si>
  <si>
    <t>SERGIO GONZALEZ CHAVEZ</t>
  </si>
  <si>
    <t>SERVANDO SANCHEZ ZUÑIGA</t>
  </si>
  <si>
    <t>JOSE ANTONIO FLORES CAMPOS</t>
  </si>
  <si>
    <t>ARMANDO ANTONIO ALVARADO MONTES</t>
  </si>
  <si>
    <t>HUGO BERNARDO CHI AYALA</t>
  </si>
  <si>
    <t>JOSE GUADALUPE GONZALEZ BECERRA</t>
  </si>
  <si>
    <t>MIGUEL ANGEL RODRIGUEZ ALVAREZ</t>
  </si>
  <si>
    <t>JOSE NATIVIDAD OLLERVIDES CRUZ</t>
  </si>
  <si>
    <t>ALDAIR NAPOLES ENRIQUEZ</t>
  </si>
  <si>
    <t>REY  DAVID  MENDEZ  GARCIA</t>
  </si>
  <si>
    <t>OSCAR  OMAR  TRUJILLO  TONARELLI</t>
  </si>
  <si>
    <t>JOSE DE  JESUS  GUTIERREZ  RUIZ</t>
  </si>
  <si>
    <t>EMMANUEL GAMEZ MORATO</t>
  </si>
  <si>
    <t>JORGE BONIFACIO CASTILLO SALDAÑA</t>
  </si>
  <si>
    <t>DIEGO ARMANDO GUEVARA COMPEAN</t>
  </si>
  <si>
    <t>JOSE ALEJANDRO MONTELLANO HERNANDEZ</t>
  </si>
  <si>
    <t>JORGE  GUILLERMO ZAMORA  NERI</t>
  </si>
  <si>
    <t>ANTONIO HERNANDEZ TURRUBIATES</t>
  </si>
  <si>
    <t>RAFAEL SERGIO RAMIREZ GUILLEN</t>
  </si>
  <si>
    <t>MARCO RAFAEL JONGITUD JONGITUD</t>
  </si>
  <si>
    <t>FRANCISCO JAVIER AMAYA LIZCANO</t>
  </si>
  <si>
    <t>RENE EDUARDO BALDERAS VARGAS</t>
  </si>
  <si>
    <t>JOSE  MARIA  ORTIZ  REYES</t>
  </si>
  <si>
    <t>ALBERTO  JORGE  GAMEZ  FLORES</t>
  </si>
  <si>
    <t>JAIME MERAZ REYES</t>
  </si>
  <si>
    <t>JOSE LUIS GRACIA GUZMAN</t>
  </si>
  <si>
    <t>CARLOS  FABIAN  GUTIERREZ NUÑEZ</t>
  </si>
  <si>
    <t>LUIS ARTURO AMADOR ALARCON</t>
  </si>
  <si>
    <t>HECTOR OTILIO GONZALEZ AVILA</t>
  </si>
  <si>
    <t>MARTIN  IGNACIO  ZAMORA  M.</t>
  </si>
  <si>
    <t>JOSE ANGEL MORATO RIVAS</t>
  </si>
  <si>
    <t>LUIS  DELFINO  PIMIENTA  ALARCON</t>
  </si>
  <si>
    <t>JOSE GILDARDO BONILLA JUAREZ</t>
  </si>
  <si>
    <t>ISRAEL  HERNANDEZ MENDOZA</t>
  </si>
  <si>
    <t>DANIEL MAYORGA RODRIGUEZ</t>
  </si>
  <si>
    <t>FRANCISCO JOEL GUZMAN ZAMORA</t>
  </si>
  <si>
    <t>LEON PABLO ORTIZ CISNEROS</t>
  </si>
  <si>
    <t>OSCAR  OMAR  JUAREZ ALARCON</t>
  </si>
  <si>
    <t>FRANCISCO  CRUZ MARTOS</t>
  </si>
  <si>
    <t>ERICK ALEJANDRO RAMIREZ RUIZ</t>
  </si>
  <si>
    <t>ULISES  FRAGA TORRES</t>
  </si>
  <si>
    <t>EDGAR RICARDO CRUZ CRUZ</t>
  </si>
  <si>
    <t>12-8 20101941</t>
  </si>
  <si>
    <t>HECTOR HERNANDEZ SANCHEZ</t>
  </si>
  <si>
    <t>CARLOS DANIEL FERRANT CARRILLO</t>
  </si>
  <si>
    <t>NARCISO FAUSTINO OLGUIN JUAREZ</t>
  </si>
  <si>
    <t>RICARDO ORTIZ MARTINEZ</t>
  </si>
  <si>
    <t>JOSE JUAN CERDA SALDAÑA</t>
  </si>
  <si>
    <t>ALFONSO JAVIER URRUTIA PEDRAZA</t>
  </si>
  <si>
    <t>ERNESTO GARCIA CASTILLA</t>
  </si>
  <si>
    <t>NARCISO CRUZ VALDEZ</t>
  </si>
  <si>
    <t>12-5 20147041</t>
  </si>
  <si>
    <t>JUAN MANUEL GOMEZ MARTINEZ</t>
  </si>
  <si>
    <t>12-5 20147048</t>
  </si>
  <si>
    <t>12-5 20147222</t>
  </si>
  <si>
    <t>12-5 20147050</t>
  </si>
  <si>
    <t>JUAN CARLOS SANCHEZ CASTILLO</t>
  </si>
  <si>
    <t>12-5 20147223</t>
  </si>
  <si>
    <t>12-5 20146462</t>
  </si>
  <si>
    <t>OSCAR  OMAR  OROZCO PEREZ</t>
  </si>
  <si>
    <t>12-5 20163139</t>
  </si>
  <si>
    <t>JOVANY ALBERTO RODRIGUEZ VAZQUEZ</t>
  </si>
  <si>
    <t>12-5 20145106</t>
  </si>
  <si>
    <t>MAURO EDUARDO CRUZ SANTOYO</t>
  </si>
  <si>
    <t>12-5 20145595</t>
  </si>
  <si>
    <t>JUAN RAMON RAMIREZ RICO</t>
  </si>
  <si>
    <t>12-5 20151779, 12-5 20151802</t>
  </si>
  <si>
    <t>BRENDA ELISA SANCHEZ ZAMORA</t>
  </si>
  <si>
    <t>12-5 20150891, 12-520150900</t>
  </si>
  <si>
    <t>12-8 20146467</t>
  </si>
  <si>
    <t>EDGAR FRANCISCO GOMEZ MARTINEZ</t>
  </si>
  <si>
    <t>12-8 20144990</t>
  </si>
  <si>
    <t>12-8 490746</t>
  </si>
  <si>
    <t>12-8 20146867</t>
  </si>
  <si>
    <t>12-5 20143953</t>
  </si>
  <si>
    <t>12-5 20144685</t>
  </si>
  <si>
    <t>12-5 20146457</t>
  </si>
  <si>
    <t>12-8 20148844</t>
  </si>
  <si>
    <t>12-8 20148784</t>
  </si>
  <si>
    <t>12-8 20148592</t>
  </si>
  <si>
    <t>12-5 20146726</t>
  </si>
  <si>
    <t>12-8 20149426</t>
  </si>
  <si>
    <t>12-8 20146640</t>
  </si>
  <si>
    <t>12-8 20148653</t>
  </si>
  <si>
    <t>12-8 20149153</t>
  </si>
  <si>
    <t>12-5 20157585</t>
  </si>
  <si>
    <t>12-5 20148600</t>
  </si>
  <si>
    <t>12-5 20148846</t>
  </si>
  <si>
    <t>12-5 20148848</t>
  </si>
  <si>
    <t>12-8 20149533</t>
  </si>
  <si>
    <t>12-5 20159976</t>
  </si>
  <si>
    <t>12-5 20146868</t>
  </si>
  <si>
    <t>12-5 20151410</t>
  </si>
  <si>
    <t>12-8 814776</t>
  </si>
  <si>
    <t>12-8 20146493</t>
  </si>
  <si>
    <t>12-5 20149471</t>
  </si>
  <si>
    <t>12-5 20147046</t>
  </si>
  <si>
    <t>12-5 20146633</t>
  </si>
  <si>
    <t>12-5 20149155</t>
  </si>
  <si>
    <t>12-5 20146555</t>
  </si>
  <si>
    <t>12-5 20150248</t>
  </si>
  <si>
    <t>12-5 20162751, 12-5 10162753</t>
  </si>
  <si>
    <t>12-5 10161302</t>
  </si>
  <si>
    <t>JORGE EDUARDO LOPEZ TORRES</t>
  </si>
  <si>
    <t>25-01 12-5 20175603</t>
  </si>
  <si>
    <t>INICIACION</t>
  </si>
  <si>
    <t>POR PERMISO ECONOMICO</t>
  </si>
  <si>
    <t>12-5 20185392</t>
  </si>
  <si>
    <t>12-5 20182738</t>
  </si>
  <si>
    <t>12-8 20182826</t>
  </si>
  <si>
    <t>12-8 20182952</t>
  </si>
  <si>
    <t>12-8 20185399</t>
  </si>
  <si>
    <t>12-8 20185009</t>
  </si>
  <si>
    <t>12-5 20187092</t>
  </si>
  <si>
    <t>12-5 20182915</t>
  </si>
  <si>
    <t>12-5 20185005</t>
  </si>
  <si>
    <t>12-8 20185004</t>
  </si>
  <si>
    <t>12-8 20183455</t>
  </si>
  <si>
    <t>12-5 20185412</t>
  </si>
  <si>
    <t>12-5 20183392</t>
  </si>
  <si>
    <t>12-5 20181320</t>
  </si>
  <si>
    <t>PROPUESTO</t>
  </si>
  <si>
    <t>12-5 20183597 20183595</t>
  </si>
  <si>
    <t>12-5 20185765</t>
  </si>
  <si>
    <t>COBXINICIACION</t>
  </si>
  <si>
    <t>12-5 20193265</t>
  </si>
  <si>
    <t>12-5 20185705</t>
  </si>
  <si>
    <t>POR AMAYA EN PE DE PANCHITO</t>
  </si>
  <si>
    <t>ASCIENDE POR MONTELLANO EN COM.</t>
  </si>
  <si>
    <t>POR LA BASE DE JUAN GOMEZ EN ASCENSO</t>
  </si>
  <si>
    <t xml:space="preserve">X PANCHITO EN </t>
  </si>
  <si>
    <t>ARTURO PEREZ CAPILLA</t>
  </si>
  <si>
    <t>COBXCOMISION</t>
  </si>
  <si>
    <t>ASCIENDE POR JUAN A. GOMEZ EN COBXCOM</t>
  </si>
  <si>
    <t>CUBRE A FERRANT POR CURSO</t>
  </si>
  <si>
    <t>RENOVACION PLAZA OD 12-5 20207642</t>
  </si>
  <si>
    <t>RENOVACION PLAZA OD</t>
  </si>
  <si>
    <t>12-8 20210413 RENOVACION PLAZA OD</t>
  </si>
  <si>
    <t>PARA TRANSPORTE DE PERSONAL EN LAS LOCALIZACIONES TAMPS 947, CONST 257, 202, 1113, 1167,153 EN AC AL PROG OPTVO 2018 AUT SRI DEL 220218 ENE/KILC/PGBC*</t>
  </si>
  <si>
    <t>OBRA DETERMINADA</t>
  </si>
  <si>
    <t>12-59 03639 DEL 26.02.2018</t>
  </si>
  <si>
    <t>POR EL CURSO DE PANCHITO</t>
  </si>
  <si>
    <t>CUBRE ASCENSO DE MIGUELIN</t>
  </si>
  <si>
    <t>12-5 20208471</t>
  </si>
  <si>
    <t>ASCENSO POR COMSION DE MONTELLANO</t>
  </si>
  <si>
    <t>ASCENSO EN BASE DE PEDRO ORTIZ</t>
  </si>
  <si>
    <t>POR COMISION DE HECTORIN</t>
  </si>
  <si>
    <t>POR COMISION DE FORTUNA</t>
  </si>
  <si>
    <t>CUBRE ASCENSO DE MARGARITO</t>
  </si>
  <si>
    <t>POR ASCENSO DE SANTACRUZ</t>
  </si>
  <si>
    <t>12-8 20211240 RENOVACION PLAZA OD</t>
  </si>
  <si>
    <t>12-8 20211372 RENOVACION PLAZA OD</t>
  </si>
  <si>
    <t>12-8 20211312 RENOVACION PLAZA OD</t>
  </si>
  <si>
    <t>12-5 20211255</t>
  </si>
  <si>
    <t>POR JUAN A. GOMEZ EN VAC. DE WENCE</t>
  </si>
  <si>
    <t>12-8 20208332</t>
  </si>
  <si>
    <t>POR CURSO DE PANCHITO</t>
  </si>
  <si>
    <t>POR AMAYA, MOV.X CURSO DE PANCHITO</t>
  </si>
  <si>
    <t>POR MONTELLANO EN CURSO</t>
  </si>
  <si>
    <t>12-5 20213750 POR RUBEN SANTA EN ASCENSO</t>
  </si>
  <si>
    <t>SUSTITUYE A RUBEN SANTACRUZ RAMIREZ F-313919 ASC TEMP EN MVTO ORIG POR CURSO DE JOSE ALFREDO MONTELLANO HERNANDEZ F-633190</t>
  </si>
  <si>
    <t>12-59 04259 DEL 05.03.2018</t>
  </si>
  <si>
    <t>ASCENSO F-313919</t>
  </si>
  <si>
    <t>POR SEGIO VELAZQUEZ EN CURSO</t>
  </si>
  <si>
    <t>POR JESUS AMAYA EN CURSO</t>
  </si>
  <si>
    <t>POR JAVIER GONZALEZ EN CURSO</t>
  </si>
  <si>
    <t>POR NATI EN CURSO</t>
  </si>
  <si>
    <t>POR BILO EN COMISION</t>
  </si>
  <si>
    <t>POR JORGE ODON EN CURSO</t>
  </si>
  <si>
    <t>POR MIGUEL AVILA EN CURSO</t>
  </si>
  <si>
    <t>12-5 20216992 POR JESUS AMAYA EN CURSO</t>
  </si>
  <si>
    <t>POR RUBEN SANTA EN ASCENSO</t>
  </si>
  <si>
    <t>12-59 004472 DEL 07.03.2018</t>
  </si>
  <si>
    <t>12-5 20217331 EN DESCANSO CORRIDO DE JORGE ODON</t>
  </si>
  <si>
    <t>EN DESCANSO CORRIDO DE MIGUEL AVILA</t>
  </si>
  <si>
    <t>EN DESCANSO CORRIDO DE JAVIER GONZALEZ</t>
  </si>
  <si>
    <t>POR COM. DE MONTELLANO</t>
  </si>
  <si>
    <t>POR RUBEN SANTACRUZ EN ASCENSO POR MONTELLANO</t>
  </si>
  <si>
    <t>POR AXEL EN COMISION</t>
  </si>
  <si>
    <t>12-5 20220997</t>
  </si>
  <si>
    <t xml:space="preserve">SUSTITUYE A MARIO ERNESTO FORTUNA GARCIA F-502171 AUS DE SUS LA. POR COM. ADMVA. PARA TRANSPORTAR PRODUCTO QUIMICO </t>
  </si>
  <si>
    <t>12-59 5123 DEL 14.03.2018</t>
  </si>
  <si>
    <t>COMISION ADMINISTRATIVA F-502171</t>
  </si>
  <si>
    <t>POR HECTORIN EN COMISION</t>
  </si>
  <si>
    <t>12-5 20219233 20219409 POR PANCHITO EN CURSO</t>
  </si>
  <si>
    <t>12-5 20221471 POR AMAYA EN CURSO</t>
  </si>
  <si>
    <t>12-5 20219291 POR RUBEN DURAN EN CURSO</t>
  </si>
  <si>
    <t>12-5 20219129 POR PERMISO DE LEONEL</t>
  </si>
  <si>
    <t>12-5 20221629 POR EMMANUEL GAMEZ EN CURSO</t>
  </si>
  <si>
    <t>SUSTITUYE A EMMANUEL FEDERICO GAMEZ MORATO F-500095 AUS DE SUS LABORES POR CAPACITACION BRIGADAS CONTRAINCENDIO</t>
  </si>
  <si>
    <t>12-59 5119 DEL 14.03.2018</t>
  </si>
  <si>
    <t>CAPACITACION F-500095</t>
  </si>
  <si>
    <t>EN LAS PREJUBILATORIAS DE MARGARITO</t>
  </si>
  <si>
    <t>VACACIONES DE AARON</t>
  </si>
  <si>
    <t>JUAN PABLO ORTIZ SANCHEZ</t>
  </si>
  <si>
    <t>POR PERMISO ECONOMICO DE ISRAEL RIOS</t>
  </si>
  <si>
    <t>COBXINICIACION 12-5 20227037</t>
  </si>
  <si>
    <t>POR COMISION DE SERGIO VELAZQUEZ</t>
  </si>
  <si>
    <t>POR COMISION DE MONTELLANO</t>
  </si>
  <si>
    <t>POR SANTACRUZ EN ASCENSO POR COM. DE MONTELLANO</t>
  </si>
  <si>
    <t>COBXINICIACION 12-5 20228878</t>
  </si>
  <si>
    <t>COBXINICIACION 12-5 20228993</t>
  </si>
  <si>
    <t>X LAS VACS. DE ARMANDO ALVARADO</t>
  </si>
  <si>
    <t>X LAS VACS. DE GILBERTO GARCIA</t>
  </si>
  <si>
    <t>CUB. A JORGE DOMINGUEZ EN VACS. DE GILBERTO</t>
  </si>
  <si>
    <t>CUB. A RUBEN SANTACRUZ EN ASCENSO POR VACS. DE GILBERTO</t>
  </si>
  <si>
    <t>CUB. A J. MIGUEL GALLARDO EN ECONOMICO</t>
  </si>
  <si>
    <t>CUB. A HECTOR LEONEL EN ECONOMICO</t>
  </si>
  <si>
    <t>X COMISION DE HECTORIN</t>
  </si>
  <si>
    <t>X VACACIONES DE LUIS MANUEL TORRES</t>
  </si>
  <si>
    <t>12-5 20229728 X ASCENSO DE ISRAEL EN VACS DE LUIS MANUEL</t>
  </si>
  <si>
    <t>POR VACACIONES DE JORGE ODON</t>
  </si>
  <si>
    <t>X ASCENDO DE ISRAEL RIOS EN VACS DE LUIS MANUEL TORRES</t>
  </si>
  <si>
    <t xml:space="preserve">POR MONTELLANO EN CLAUSULA </t>
  </si>
  <si>
    <t>POR PUCHA EN CLAUSULA</t>
  </si>
  <si>
    <t>12-5 20289668 REF 12-59 9774 DEL 24.05.2018</t>
  </si>
  <si>
    <t>POR HUMBERTO EL 31/05/2018 AL 01/07/2018</t>
  </si>
  <si>
    <t>12-59 9774 DEL 24.05.2018</t>
  </si>
  <si>
    <t>ASCENSO F-317017</t>
  </si>
  <si>
    <t>TERMINACION POR JUBILACION DE MARGARITO</t>
  </si>
  <si>
    <t>POR VACACIONES DE WENCE</t>
  </si>
  <si>
    <t>JOSE ANGEL QUINTANILLA AZUARA</t>
  </si>
  <si>
    <t>JOSE  LUIS  MARTINEZ  CAMPOS</t>
  </si>
  <si>
    <t>X VACACIONES DE CARLOS F. GUTIERREZ</t>
  </si>
  <si>
    <t>x VACS DE NATIVIDAD</t>
  </si>
  <si>
    <t>X VACS DE COKITO</t>
  </si>
  <si>
    <t>NORMA SORIANO MERCADO</t>
  </si>
  <si>
    <t>x AXEL EN COMISION</t>
  </si>
  <si>
    <t>X CHICHARO EN EXAMENES MEDICOS</t>
  </si>
  <si>
    <t>X CURSO DE ATA</t>
  </si>
  <si>
    <t>X CURSO DE  CARITA DORIA</t>
  </si>
  <si>
    <t>X CURSO DE TANITO</t>
  </si>
  <si>
    <t>ORLANDO RUIZ GONZALEZ</t>
  </si>
  <si>
    <t>X CURSO DE GRILLO</t>
  </si>
  <si>
    <t>RENUNCIA DE OMAR JIMENEZ, ASCESO TRAB. DE PLANTA</t>
  </si>
  <si>
    <t>X CURSO DE ALDAIR NAPOLES</t>
  </si>
  <si>
    <t xml:space="preserve">HIRAM ALONSO </t>
  </si>
  <si>
    <t>X CURSO DE OMAR TRUJILLO</t>
  </si>
  <si>
    <t>RAFAEL JESUS ALBA REYES</t>
  </si>
  <si>
    <t>X VACACIONES DE RAFAEL RAMIREZ</t>
  </si>
  <si>
    <t>JESUS HUERTA MENDEZ</t>
  </si>
  <si>
    <t>X CURSO DE LORENZO HUERTA</t>
  </si>
  <si>
    <t>ALEXIS LOPEZ SALDAÑA</t>
  </si>
  <si>
    <t>X CURSO DE RENE BALDERAS</t>
  </si>
  <si>
    <t>JORGE ALBERTO DEL ANGEL VIDAL</t>
  </si>
  <si>
    <t>X CL103 DE JOSE JUAN ORTIZ</t>
  </si>
  <si>
    <t>X COMISION DE AXEL</t>
  </si>
  <si>
    <t>X COMISION DE FORTUNA</t>
  </si>
  <si>
    <t>X CURSO DE MARTI PADRON</t>
  </si>
  <si>
    <t>X ECONOMICO DE MARTIN PADRON</t>
  </si>
  <si>
    <t>x HECTORIN EN COMISION</t>
  </si>
  <si>
    <t>X VACS. DE JOSE A. DORIA</t>
  </si>
  <si>
    <t>CORRRIDA POR JUBILACION DE MARGARITO</t>
  </si>
  <si>
    <t>DEFINITIVA, ASC. DE HECTORIN X JUBILACION DE MARGARITO</t>
  </si>
  <si>
    <t>EN BASE DE JOSE JUAN POR ASC. A PLAZA DE OD</t>
  </si>
  <si>
    <t>EN BASE DE JOSE GPE. BECERRA X ASCENSO</t>
  </si>
  <si>
    <t>X ASC DE TRAB. A  PLAZA DE OD</t>
  </si>
  <si>
    <t>X MED. DE PEDRO ORTIZ</t>
  </si>
  <si>
    <t>X CL103 DE AXEL ORTIZ</t>
  </si>
  <si>
    <t>DAVID MALDONADO ALEMAN</t>
  </si>
  <si>
    <t>X VACS. DE GAMALIEL HUERTA</t>
  </si>
  <si>
    <t>SERGIO  LUIS  MEDINA MARTINEZ</t>
  </si>
  <si>
    <t>X VACS. DE NATIVIDAD</t>
  </si>
  <si>
    <t>MIGUEL ANGEL ALVAREZ BRAVO</t>
  </si>
  <si>
    <t>X VACS DE GRACIA</t>
  </si>
  <si>
    <t>X ASC DE JUAN A. GOMEZ X VACS DE GRACIA</t>
  </si>
  <si>
    <t>X VACS. DE ALFREDO GUEVARA</t>
  </si>
  <si>
    <t>X ASC DE JUAN INES SALAS EN VACS DE ALFREDO GUEVARA</t>
  </si>
  <si>
    <t>X VACS DE RAFAEL RIOS</t>
  </si>
  <si>
    <t>HIGINIO ALMAGUER HERNANDEZ</t>
  </si>
  <si>
    <t>X VACS DE HIGINIO ALMAGUER</t>
  </si>
  <si>
    <t>X COM. DE AXEL</t>
  </si>
  <si>
    <t>X VACS. DE DIEGO GUEVARA</t>
  </si>
  <si>
    <t>X ADALID SALAS EN CL103</t>
  </si>
  <si>
    <t>X VACS DE MIGUEL OLVERA</t>
  </si>
  <si>
    <t>X ASC. DE RUBEN SANTACRUZ X VACS. DE</t>
  </si>
  <si>
    <t>X PERMISO ECONOMICO DE COKITO</t>
  </si>
  <si>
    <t>X PERMISOS RENUNCIABLES DE COKITO</t>
  </si>
  <si>
    <t>X CURSO DE RUBEN SANTACRUZ</t>
  </si>
  <si>
    <t>X COM. DE HECTORIN</t>
  </si>
  <si>
    <t>X VACS DE DON TOÑO</t>
  </si>
  <si>
    <t>X CURSO DE CARLOS FERRANT</t>
  </si>
  <si>
    <t>OSCAR ORLANDO ECHEVERRIA ESCOBAR</t>
  </si>
  <si>
    <t>X COMISION DE JOSE J. ORTIZ</t>
  </si>
  <si>
    <t>JORGE FILIBERTO RESENDIZ MARTINEZ</t>
  </si>
  <si>
    <t>X CURSO DE CUATE GAMEZ</t>
  </si>
  <si>
    <t>CARLOS ENRIQUE ALARCON RAMOS</t>
  </si>
  <si>
    <t>X CURSO DE JORGE DOMINGUEZ</t>
  </si>
  <si>
    <t>X CURSO DE NATIVIDAD OLLERVIDES</t>
  </si>
  <si>
    <t>ALEJANDRO TAPIA RAMIREZ</t>
  </si>
  <si>
    <t>X CURSO DE ISRAEL RIOS</t>
  </si>
  <si>
    <t>X CURSO DE LUIS R. BANDA</t>
  </si>
  <si>
    <t>X CURSO DE MARIO FORTUNA</t>
  </si>
  <si>
    <t>X CURSO DE JUAN A. GOMEZ</t>
  </si>
  <si>
    <t>X CURSO DE AXEL ORTIZ</t>
  </si>
  <si>
    <t>PAULINO SANCHEZ GUZMAN</t>
  </si>
  <si>
    <t>X CURSO DE LUIS D. PIMIENTA</t>
  </si>
  <si>
    <t>X COMISION DE AXEL ORTIZ</t>
  </si>
  <si>
    <t>JOSE  MARIANO ESCAMILLA</t>
  </si>
  <si>
    <t>12-5 20284008 REF 12-59 9847 DEL 25.05.2018 - PER. EC CL 150 F-426226</t>
  </si>
  <si>
    <t>X VACS DE MONTELLANO</t>
  </si>
  <si>
    <t>12-5 20289001 20289882 REF 12-59 10190 DEL 30.05.2018 Y 10315 31.05.2018 - X COMISION DE MARIO ERNESTO FORTUNA</t>
  </si>
  <si>
    <t>X VACS DE DUVA</t>
  </si>
  <si>
    <t>CARLOS  JOVANNI  GOMEZ  SAUCEDO</t>
  </si>
  <si>
    <t>NO APROBADO</t>
  </si>
  <si>
    <t>ROLANDO RODRIGUEZ ORTIZ</t>
  </si>
  <si>
    <t>ANGEL ADRIAN DE LA TORRE LOPEZ</t>
  </si>
  <si>
    <t>X CURSO DE JAVIER GONZALEZ</t>
  </si>
  <si>
    <t>EDUARDO SALVADOR RIVAS REYES</t>
  </si>
  <si>
    <t>X CURSO DE MARTIN PADRON</t>
  </si>
  <si>
    <t>X CURSO DE LUIS A. GUTIERREZ</t>
  </si>
  <si>
    <t>X CURSO DE JESUS AMAYA</t>
  </si>
  <si>
    <t>12-5 20289104 REF 12-59 9838 DEL 25.05.2018 - C6 30.05.2018 CURSO F-779082 DE NATIVIDAD OLLERVIDES</t>
  </si>
  <si>
    <t>12-5 20297860</t>
  </si>
  <si>
    <t>X CURSO DE CHRISTIAN MENDEZ</t>
  </si>
  <si>
    <t>SUSTITUYE A CHRISTIAN ALBERTO MENDEZ PIMIENTA AUS DE SUS LABORES POR CAPACITACION MENEJO DE MATERIALES PELIGROSOS</t>
  </si>
  <si>
    <t>CAPACITACION F-557767</t>
  </si>
  <si>
    <t>12-5 20290209 20290349 REF 12-59 10000 DEL 28.05.2018 - CURSO DE MARTINCILLO</t>
  </si>
  <si>
    <t>EDGAR ELADIO VIDALES GONZALEZ</t>
  </si>
  <si>
    <t>X CURSO DE MIGUELIN</t>
  </si>
  <si>
    <t xml:space="preserve">X CURSO DE ISRAEL RIOS. </t>
  </si>
  <si>
    <t>12-5 20289107 REF 12-59 10119 DEL 29.05.2018 - VACS DE ANTONIO FLORES</t>
  </si>
  <si>
    <t>JOSE EDUARDO ORTA RAMOS</t>
  </si>
  <si>
    <t>X CURSO DE ADALID</t>
  </si>
  <si>
    <t>X CURSO DE LUIS M. TORRES</t>
  </si>
  <si>
    <t>EVARISTO BENITEZ SALVADOR</t>
  </si>
  <si>
    <t>12-5 20291317</t>
  </si>
  <si>
    <t>X CURSO DE JORGE O. RUIZ</t>
  </si>
  <si>
    <t>12-59 10290 DEL 31.05.2018</t>
  </si>
  <si>
    <t>CL 6 01.06.2018 CURSO F386444</t>
  </si>
  <si>
    <t>x ASC DE HUMBERTO RIOS EN VACS DE MONTELLANO</t>
  </si>
  <si>
    <t>x CURSO DE RUBEN DURAN</t>
  </si>
  <si>
    <t>12-5 20289569 REF 12-59 10287 DEL 31.05.2018 - CURSO DE MARTIN PADRON</t>
  </si>
  <si>
    <t>12-5 20291220 REF 12-59 10507 DEL 01.06.2018 X CURSO DE JUAN A. GOMEZ</t>
  </si>
  <si>
    <t>x NATI EN CURSO</t>
  </si>
  <si>
    <t>12-5 20297166</t>
  </si>
  <si>
    <t xml:space="preserve">SUSTITUYE A RIOS VELAZQUEZ HUMBERTO F-317017 AUS. DE SUS LAB. POR CAPACITACION MANIOBRAS E IZAJES </t>
  </si>
  <si>
    <t>12-59 NUM 10505 DEL 01.06.2018</t>
  </si>
  <si>
    <t>CL.6'04.06.18 CAP. F-317017</t>
  </si>
  <si>
    <t>X ISRAEL RIOS EN CURSO</t>
  </si>
  <si>
    <t>EN RENUNCIA DE AARON COBOS</t>
  </si>
  <si>
    <t>LUIS GERARDO RIVERA SANCHEZ</t>
  </si>
  <si>
    <t>X VACS DE MIGUEL GALLARDO R.</t>
  </si>
  <si>
    <t>X ASC. DE JUAN I. SALAS EN VACS DE MIGUEL GALLARDO</t>
  </si>
  <si>
    <t>X CURSO DE MARTIN A. CONSTANTINO</t>
  </si>
  <si>
    <t>JESUS RODOLFO RIVAS BANDA</t>
  </si>
  <si>
    <t>X CURSO DE FABIAN GUTIERREZ</t>
  </si>
  <si>
    <t>X CURSO DE RUBEN DURAN</t>
  </si>
  <si>
    <t>COBXINICIACION - ECONOMICO DE SERGIO VELAZQUEZ</t>
  </si>
  <si>
    <t>X VACS DE LUIS A. SANTACRUZ</t>
  </si>
  <si>
    <t>SUSTITUYE A F-511424 LUIS ARMANDO SANTACRUZ RAMIREZ AUSENTE DE SUS LABORES POR VACACIONES SEGÚN 12-12-1 757314172001</t>
  </si>
  <si>
    <t>12-59 10691 DEL 05.06.2018</t>
  </si>
  <si>
    <t>CL.6'07.06.18 VACS F-511424</t>
  </si>
  <si>
    <t>SUSTITUYE A MARIO ERNESTO FORTUNA GARCIA F-502171 AUS DE SUS LABORES POR COM. ADMVA.</t>
  </si>
  <si>
    <t>INICIACION DE LABORES F-10867. 12-59 #11201 DEL 12.06.2018</t>
  </si>
  <si>
    <t>CUBRE FALTAS DEL 07.06.2018 / CL. 6'28.06.18 COM F-502171</t>
  </si>
  <si>
    <t>12-5 20297532  12-5 20313775</t>
  </si>
  <si>
    <t>X PERMISO ECONOMICO DE SERGIO VELAZQUEZ</t>
  </si>
  <si>
    <t>COBXINICIACION X COM. DE FORTUNA</t>
  </si>
  <si>
    <t>12-5 20299728</t>
  </si>
  <si>
    <t>SUSTITUYE A F-574454 HECTOR HEERNANDEZ SANCHEZ AUSENTE DE SUS LABORES POR PERMISO ECONOMICO CL-150 SEGÚN OF. SIND. 2464 FOLIO 10890 07.06.2018</t>
  </si>
  <si>
    <t>12-59 # 11070 DEL 11.06.2018</t>
  </si>
  <si>
    <t>CL-6 13JUN18 CL. 150 F-574454</t>
  </si>
  <si>
    <t xml:space="preserve">X VACS DE AXEL </t>
  </si>
  <si>
    <t>X CLAUSULA DE PATERNIDAD CHRISTIAN MENEZ</t>
  </si>
  <si>
    <t>COBXINICIACION. X COM. DE JOSE J. ORTIZ</t>
  </si>
  <si>
    <t>12-5 20297859</t>
  </si>
  <si>
    <t>SUSTITUYE A CERUZ VALDEZ NARCIZO ISMAEL F-764361 AUS DE SUS LAB POR MANEJO A LA DEFENSIVA</t>
  </si>
  <si>
    <t>12-59 NUM 10331 DEL 31.05.2018</t>
  </si>
  <si>
    <t>CAPACITACION F-764361</t>
  </si>
  <si>
    <t>12-5 20294223</t>
  </si>
  <si>
    <t>SUSTITUYE A HECTOR HERNANDEZ SANCHEZ F-574454 AUS DE SUS LAB POR COM. ADMVA. P/TRANS PDCTO QUIMICO DE SAN MARTNI TEX PUEBLA A CMPO. TAMAULIPAS</t>
  </si>
  <si>
    <t>12-59 NUM 10330 DEL 05.06.2018</t>
  </si>
  <si>
    <t>CL.6 05.06.18 COM. ADMVA F-574454</t>
  </si>
  <si>
    <t>X ECONOMICOS DE JAVIER GONZALEZ</t>
  </si>
  <si>
    <t>X PERMISO ECONOMICO DE HECTORIN</t>
  </si>
  <si>
    <t>12-5 203067389</t>
  </si>
  <si>
    <t>JORGE DE JESUS ALARCON CAMPOS</t>
  </si>
  <si>
    <t>SUSTITUYE A JOSE JUAN ORTIZ MALDONADO F-426226 AUS DE SUS LAB POR COMISION PARA TRANSPORTAR PRODUCTO QUIMICO DE SAN MARTIN TEX PUEBLA A CPO. TAMAULIPAS OF.620/16.06.18 F-11680</t>
  </si>
  <si>
    <t>12-59 NUM 11836 DEÑ 20.07.2018</t>
  </si>
  <si>
    <t>CL.6'22.06.18 COM F-426226</t>
  </si>
  <si>
    <t>X COM. DE ADALID</t>
  </si>
  <si>
    <t>X ASC. DE AMAYA EN COM. DE ADALID</t>
  </si>
  <si>
    <t>X JUAN A. GOMEZ EN ASCENSO</t>
  </si>
  <si>
    <t>12-5 20302178</t>
  </si>
  <si>
    <t>SUSTITUYE A ALDAIR NAPOLES ENRIQUEZ F-516899 AUS DE SU LAB. POR ENF. ORD.</t>
  </si>
  <si>
    <t>12-59 105582 DEL 01.06.2018</t>
  </si>
  <si>
    <t>INC F-516899</t>
  </si>
  <si>
    <t>12-5 20297168</t>
  </si>
  <si>
    <t>12-5 20309351</t>
  </si>
  <si>
    <t>SUSTITUYE A JOAQUIN TRUJILLO LARAGA F-178194 AUS DE SUS LAB POR INCAPACIDAD MEDICA FOLIO 4177920</t>
  </si>
  <si>
    <t>12-59 NUM 11979 DEL 21.06.2018</t>
  </si>
  <si>
    <t>INC. MEDICA F-178194</t>
  </si>
  <si>
    <t>X PERMISO ECONOMICO DE ANTONIO ALVARADO MONTES</t>
  </si>
  <si>
    <t>X VACS DE ADALID</t>
  </si>
  <si>
    <t>X ASC. DE AMAYA EN VACS. DE ADALID</t>
  </si>
  <si>
    <t>12-5 20310936</t>
  </si>
  <si>
    <t>SUSTITUYE A F-482433 JUN ANTONIO GOMEZ ARMENDARIZ AS TEMP EN MVTO ORIG POR VACACIONES DE F-204126 ADALID DE JESUS SALAS AGUILAR</t>
  </si>
  <si>
    <t>12-59 # 11978 DEL 21.06.2018</t>
  </si>
  <si>
    <t>CL.6'26.06.18 ASC F-482433</t>
  </si>
  <si>
    <t>12-5 20309206</t>
  </si>
  <si>
    <t>SUSTITUYE A F-426226 JOSE JUAN ORTIZ MALDONADO AUSENTE DE SUS LABORES POR COM ADMVA P/TRANSP PROD. QUIMICO DE SAN MARTIN TEX. A CPO TAMPS OF. 644 FOLIO 12153'25.06.2018</t>
  </si>
  <si>
    <t>12-59 #12226 DEL 26.06.2018</t>
  </si>
  <si>
    <t>COM. ADMVA D-426226</t>
  </si>
  <si>
    <t>12-5 20312267 (A PARTIR DEL 26.06.2018)</t>
  </si>
  <si>
    <t>SUSTITUYE A F-574454 HECTOR HERNANDEZ SANCHEZ AUSENTE DE SUS LABORES POR COMISION ADMINISTRAIVA SEG OF 645/22.08.2018 FOLIO</t>
  </si>
  <si>
    <t>12-59 12227 DEL 26.06.2018</t>
  </si>
  <si>
    <t>CL. 6'27.06.18 COM F-574454</t>
  </si>
  <si>
    <t>12-5 20308006</t>
  </si>
  <si>
    <t>SUSTITUYE A ARMANDO ANTONIO ALVARADO MONTES F-466603 AUS DE SUS LABORES POR PERMISO CL.150 SEGÚN OF. SIND NUM 2646 FOLIO 11918</t>
  </si>
  <si>
    <t>12-59 #12136 DEL 25.06.2018</t>
  </si>
  <si>
    <t>PERMISO CL.150 F-466603</t>
  </si>
  <si>
    <t>12-5 20312954</t>
  </si>
  <si>
    <t>LUIS ALBERTO AMADOR ALARCON</t>
  </si>
  <si>
    <t>SUSTITUYE A F-502171 MARIO ERNESTO FORTUNA GRACIA AUSENTE DE SUS LABORES POR COMISION ADMVA. SEG. OFICIO 643 FOLIO 12155 DEL 26.06.2018</t>
  </si>
  <si>
    <t>12-59 #12279 DEL 26.06.2018</t>
  </si>
  <si>
    <t>CL.6'27.06.18 COM F-502171</t>
  </si>
  <si>
    <t>12-5 20308009</t>
  </si>
  <si>
    <t>SUSTITUYE A ARMANDO ANTONIO ALVARADO MONTES F-466603 AUS DE SUS LABORES POR PERMISO CL.150 SEGÚN OF. SIND NUM 2648 FOLIO 11918</t>
  </si>
  <si>
    <t>12-59 12677 DEL 02.07.2018</t>
  </si>
  <si>
    <t>ASCENSO F-866468</t>
  </si>
  <si>
    <t>X VACS. DE JUAN A. GOMEZ</t>
  </si>
  <si>
    <t>X ASCENSO DE CHRISTAN MENDEZ</t>
  </si>
  <si>
    <t>X INCAPACIDAD DE JOAQUIN TRUILLO</t>
  </si>
  <si>
    <t>X ASCENSO DE HUMBERTO RIOS</t>
  </si>
  <si>
    <t>X INVESTIGACION DE ARNULFO JIMENEZ</t>
  </si>
  <si>
    <t>X INVESTIGACION DE FRANCISCO LINARES</t>
  </si>
  <si>
    <t>X INVESTIGACION DE MARIO FORTUNA</t>
  </si>
  <si>
    <t>RENOVACIO PLAZA OD</t>
  </si>
  <si>
    <t>RENOVACIO PLAZA OD  12-5 20319249</t>
  </si>
  <si>
    <t>EDGAR  JAIR  VAZQUEZ  ESCALANTE</t>
  </si>
  <si>
    <t>ACTVS DE APOYO EN LAS MANIOBRAS DE TRANSP. Y SUMINISTRO DE MATLS REQ POR LOS DEPTOS OPTVOS Y DE MANTTO SEG PROG OPTVO 2018. AUT SRI/DPA DEL 28.06.2018</t>
  </si>
  <si>
    <t>12-59 #12648 DEL 02.07.2018</t>
  </si>
  <si>
    <t>CL.6'03.07.18 OBRA DETERMINADA</t>
  </si>
  <si>
    <t>RENOVACIO PLAZA OD 12-5 20316353</t>
  </si>
  <si>
    <t>ATENDER LOS REQ DE DEPTOS OPTVOS PARA LA CARGA Y TRANSP DE MATLS Y EQ DIVERSOS SOLICITADOS PARA EL CUMPLIMIENTO DEL PROG OPTVO 2018 AUT SRI/DPA DEL 28.06.2018</t>
  </si>
  <si>
    <t>12-59 12646 DEL 02.07.2018</t>
  </si>
  <si>
    <t>RENOVACIO PLAZA OD 12-5 20318844</t>
  </si>
  <si>
    <t>PARA TRANSPORTAR PERSONAL EN LAS LOCALIZACIONES C-572, 1198, 222, 216, 406, 306, T834, 13D, DE ACUERDO AL PROGRAMA OPVO. 2018. AUT. SRI/DPA DEL 28.06.2018</t>
  </si>
  <si>
    <t>12-59 NUM 12676 DEL 02.07.2018</t>
  </si>
  <si>
    <t>COBERTURAS EN MOVIMIENTOS ORIG X PLAZA OD</t>
  </si>
  <si>
    <t>12-5 20316947</t>
  </si>
  <si>
    <t>SUSTITUYE A MIGUEL ANGEL GUEVARA LOPEZ F-866468 ASC. TEMP. EN MVTO. ORIG. POR OBRA DETERMINADA PLAZA 2402890030  04025</t>
  </si>
  <si>
    <t>X VACS DE EDUARDO ORTA</t>
  </si>
  <si>
    <t>12-5 20319293</t>
  </si>
  <si>
    <t>SUSTITUYE A ALAN OVIEDO HERNANDEZ F-542634 AUS DE SUS LAB POR PERMISO CL. 150 SEGÚN OF. SIND NUM 2786 FOLIO 12184</t>
  </si>
  <si>
    <t>12-59 NUM 12703 DEL 02.07.2018</t>
  </si>
  <si>
    <t>PERMISO CL.150 F-542634</t>
  </si>
  <si>
    <t>x RENUNCIABLES DE JESUS AMAYA</t>
  </si>
  <si>
    <t>EN PLAZA BASE DE HUMBERTO RIOS EN ASC X INCP. DE JOAQUIN TRUJILLO</t>
  </si>
  <si>
    <t>X VACS DE ARNULFO JIMENEZ</t>
  </si>
  <si>
    <t>X ASC DE LUIS R. BANDA EN VACS DE ARNULFO</t>
  </si>
  <si>
    <t>x VACS. DE RUBEN DURAN</t>
  </si>
  <si>
    <t>X JUAN I. SALAS EN VACS DE RUBEN DURAN</t>
  </si>
  <si>
    <t>X PERMISO ECONOMICO DE JORGE O. RUIZ</t>
  </si>
  <si>
    <t>PLAZA SE TRAJO A ALTAMIRA</t>
  </si>
  <si>
    <t>X PMT DE ARMANDO ALVARADO</t>
  </si>
  <si>
    <t>X VACS. DE LUIS ROLANDO EN SU ASCENSO</t>
  </si>
  <si>
    <t>SUSTITUYE A JIMENEZ CORONEL ARNULFO F-434039 AUS DE SUS LABORES POR VACACIONES SEG 12 12 1 #77131822001</t>
  </si>
  <si>
    <t>12-59 #11479 DEL 15.06.2018</t>
  </si>
  <si>
    <t>VACACIONES F-434039</t>
  </si>
  <si>
    <t>X COM. DE MARIO FORTUNA</t>
  </si>
  <si>
    <t>DEFINITIVA</t>
  </si>
  <si>
    <t>TEMPORAL</t>
  </si>
  <si>
    <t>ref_motivo</t>
  </si>
  <si>
    <t>CO-150851-24028900  60000-00002</t>
  </si>
  <si>
    <t>CO-150851-24028900  60000-20170101-20171112-2</t>
  </si>
  <si>
    <t>CA-200953-24028900  60000-00003</t>
  </si>
  <si>
    <t>CA-200953-24028900  60000-20170619-20170624-3</t>
  </si>
  <si>
    <t>IN-434039-240289003004025-00004</t>
  </si>
  <si>
    <t>IN-434039-240289003004025-20170605-20170702-4</t>
  </si>
  <si>
    <t>VA-419041-24028600  10005-00005</t>
  </si>
  <si>
    <t>VA-419041-24028600  10005-20170607-20170711-5</t>
  </si>
  <si>
    <t>VA-633190-24028600  10006-00006</t>
  </si>
  <si>
    <t>VA-633190-24028600  10006-20170610-20170714-6</t>
  </si>
  <si>
    <t>CA-582776-24028600  10043-00009</t>
  </si>
  <si>
    <t>CA-582776-24028600  10043-20170619-20170716-9</t>
  </si>
  <si>
    <t>CA-333892-240286003030303-00010</t>
  </si>
  <si>
    <t>CA-333892-240286003030303-20170619-20170716-10</t>
  </si>
  <si>
    <t>CA-203376-24028600  10003-00011</t>
  </si>
  <si>
    <t>CA-203376-24028600  10003-20170619-20170716-11</t>
  </si>
  <si>
    <t>PE-313919-240289003004025-00012</t>
  </si>
  <si>
    <t>PE-313919-240289003004025-20170626-20170626-12</t>
  </si>
  <si>
    <t>CO-307452-24028600  10005-00013</t>
  </si>
  <si>
    <t>CO-307452-24028600  10005-20170625-20170701-13</t>
  </si>
  <si>
    <t>CA-204126-24028600  10004-00008</t>
  </si>
  <si>
    <t>CA-204126-24028600  10004-20170619-20170716-8</t>
  </si>
  <si>
    <t>CA-426226-240289003004026-00016</t>
  </si>
  <si>
    <t>CA-426226-240289003004026-20170619-20170701-16</t>
  </si>
  <si>
    <t>VA-452405-24028600  10020-00015</t>
  </si>
  <si>
    <t>VA-452405-24028600  10020-20170626-20170705-15</t>
  </si>
  <si>
    <t>CO-539767-24028600  10037-00014</t>
  </si>
  <si>
    <t>CO-539767-24028600  10037-20170625-20170701-14</t>
  </si>
  <si>
    <t>CA-549473-24028600  10017-00017</t>
  </si>
  <si>
    <t>CA-549473-24028600  10017-20170619-20170716-17</t>
  </si>
  <si>
    <t>CA-315758-238161003010040796-00019</t>
  </si>
  <si>
    <t>CA-315758-238161003010040796-20170619-20170716-19</t>
  </si>
  <si>
    <t>CA-517366-238161003010025021-00018</t>
  </si>
  <si>
    <t>CA-517366-238161003010025021-20170619-20170716-18</t>
  </si>
  <si>
    <t>PE-466603-24028600  10029-00025</t>
  </si>
  <si>
    <t>PE-466603-24028600  10029-20170630-20170630-25</t>
  </si>
  <si>
    <t>CA-388176-238161003010025023-00028</t>
  </si>
  <si>
    <t>CA-388176-238161003010025023-20170619-20170716-28</t>
  </si>
  <si>
    <t>PE-466603-24028600  10029-00026</t>
  </si>
  <si>
    <t>PE-466603-24028600  10029-20170703-20170703-26</t>
  </si>
  <si>
    <t>CA-426226-240289003004026-00032</t>
  </si>
  <si>
    <t>CA-426226-240289003004026-20170702-20170716-32</t>
  </si>
  <si>
    <t>CO-502171-24028600 10040-00031</t>
  </si>
  <si>
    <t>CO-502171-24028600 10040-20170703-20170709-31</t>
  </si>
  <si>
    <t>CO-307452-24028600  10005-00030</t>
  </si>
  <si>
    <t>CO-307452-24028600  10005-20170703-20170709-30</t>
  </si>
  <si>
    <t>PE-434039-240289003004025-00033</t>
  </si>
  <si>
    <t>PE-434039-240289003004025-20170703-20170706-33</t>
  </si>
  <si>
    <t>PE-600316-240286003030301-00038</t>
  </si>
  <si>
    <t>PE-600316-240286003030301-20170703-20170705-38</t>
  </si>
  <si>
    <t>IN-434039-240289003004025-00040</t>
  </si>
  <si>
    <t>IN-434039-240289003004025-20170707-20170728-40</t>
  </si>
  <si>
    <t>PE-466603-24028600  10029-00027</t>
  </si>
  <si>
    <t>PE-466603-24028600  10029-20170707-20170707-27</t>
  </si>
  <si>
    <t>VA-566173-238161003010025023-20170702-20170710-34</t>
  </si>
  <si>
    <t>VA-681065-24028600  10021-00021</t>
  </si>
  <si>
    <t>VA-681065-24028600  10021-20170710-20170813-21</t>
  </si>
  <si>
    <t>CO-502171-24028600  10040-20170710-20170716-42</t>
  </si>
  <si>
    <t>VA-465378-24028600  10032-00037</t>
  </si>
  <si>
    <t>VA-465378-24028600  10032-20170710-20170813-37</t>
  </si>
  <si>
    <t>VA-395224-24028600  10035-00039</t>
  </si>
  <si>
    <t>VA-395224-24028600  10035-20170710-20170813-39</t>
  </si>
  <si>
    <t>CO-539767-24028600  10037-00043</t>
  </si>
  <si>
    <t>CO-539767-24028600  10037-20170711-20170716-43</t>
  </si>
  <si>
    <t>CO-600316-240286003030301-00049</t>
  </si>
  <si>
    <t>CO-600316-240286003030301-20170712-20170716-49</t>
  </si>
  <si>
    <t>CA-466603-24028600  10029-00050</t>
  </si>
  <si>
    <t>CA-466603-24028600  10029-20170711-20170714-50</t>
  </si>
  <si>
    <t>VA-318478-240289003004027-00044</t>
  </si>
  <si>
    <t>VA-318478-240289003004027-20170710-20170813-44</t>
  </si>
  <si>
    <t>VA-557767-238161003010025024-00020</t>
  </si>
  <si>
    <t>VA-557767-238161003010025024-20170712-20170804-20</t>
  </si>
  <si>
    <t>VA-386444-24016100  10036-00029</t>
  </si>
  <si>
    <t>VA-386444-24016100  10036-20170712-20170815-29</t>
  </si>
  <si>
    <t>CA-891095-24028600  10043-00051</t>
  </si>
  <si>
    <t>CA-891095-24028600  10043-20170711-20170714-51</t>
  </si>
  <si>
    <t>VA-566173-238161003010025023-00034</t>
  </si>
  <si>
    <t>VA-566173-238161003010025023-20170702-20170715-34</t>
  </si>
  <si>
    <t>VA-482433-24028600  10004-20170714-20170806-47</t>
  </si>
  <si>
    <t>VA-307452-24028600  10009-00055</t>
  </si>
  <si>
    <t>VA-307452-24028600  10009-20170717-20170820-55</t>
  </si>
  <si>
    <t>VA-482433-24028600  10008-00047</t>
  </si>
  <si>
    <t>VA-482433-24028600  10008-20170714-20170806-47</t>
  </si>
  <si>
    <t>PE-435741-2402860003093001-00058</t>
  </si>
  <si>
    <t>PE-435741-2402860003093001-20170718-20170718-58</t>
  </si>
  <si>
    <t>ME-204126-24028600  10004-00061</t>
  </si>
  <si>
    <t>ME-204126-24028600  10004-20170719-20170719-61</t>
  </si>
  <si>
    <t>VA-523990-24028600  10036-00054</t>
  </si>
  <si>
    <t>VA-523990-24028600  10036-20170719-20170730-54</t>
  </si>
  <si>
    <t>ME-652482-238161003010025020-00062</t>
  </si>
  <si>
    <t>ME-652482-238161003010025020-20170720-20170720-62</t>
  </si>
  <si>
    <t>VA-814911-24028600  10024-00063</t>
  </si>
  <si>
    <t>VA-814911-24028600  10024-20170719-20170822-63</t>
  </si>
  <si>
    <t>CO-633190-24028600  10006-00065</t>
  </si>
  <si>
    <t>CO-633190-24028600  10006-20170720-20170723-65</t>
  </si>
  <si>
    <t>CO-426226-240289003004026-00066</t>
  </si>
  <si>
    <t>CO-426226-240289003004026-20170720-20170723-66</t>
  </si>
  <si>
    <t>ME-369907-238161003010040793-00064</t>
  </si>
  <si>
    <t>ME-369907-238161003010040793-20170721-20170721-64</t>
  </si>
  <si>
    <t>VA-502171-24028600  10040-00067</t>
  </si>
  <si>
    <t>VA-502171-24028600  10040-20170715-20170807-67</t>
  </si>
  <si>
    <t>VA-312224-24028600  10012-00057</t>
  </si>
  <si>
    <t>VA-312224-24028600  10012-20170723-20170826-57</t>
  </si>
  <si>
    <t>IN-210154-24028600  10001-00068</t>
  </si>
  <si>
    <t>IN-210154-24028600  10001-20170828-20170913-68</t>
  </si>
  <si>
    <t>VA-369907-238161003010040793-00069</t>
  </si>
  <si>
    <t>VA-369907-238161003010040793-20170828-20170924-69</t>
  </si>
  <si>
    <t>CA-567997-238161003010040793-00070</t>
  </si>
  <si>
    <t>CA-567997-238161003010040793-20170830-20170902-70</t>
  </si>
  <si>
    <t>CO-539767-24028600  10037-00072</t>
  </si>
  <si>
    <t>CO-539767-24028600  10037-20170827-20170902-72</t>
  </si>
  <si>
    <t>CO-307452-24028600  10009-00073</t>
  </si>
  <si>
    <t>CO-307452-24028600  10009-20170827-20170902-73</t>
  </si>
  <si>
    <t>VA-178194-240286003094100-00075</t>
  </si>
  <si>
    <t>VA-178194-240286003094100-20170731-20170903-75</t>
  </si>
  <si>
    <t>ME-403938-240289003004050-00078</t>
  </si>
  <si>
    <t>ME-403938-240289003004050-20170831-20170831-78</t>
  </si>
  <si>
    <t>VA-346744-24028600  10029-00079</t>
  </si>
  <si>
    <t>VA-346744-24028600  10029-20170828-20170921-79</t>
  </si>
  <si>
    <t>CA-502171-24028600  10040-00077</t>
  </si>
  <si>
    <t>CA-502171-24028600  10040-20170830-20170902-77</t>
  </si>
  <si>
    <t>CO-426226-240289003004026-00074</t>
  </si>
  <si>
    <t>CO-426226-240289003004026-20170827-20170902-74</t>
  </si>
  <si>
    <t>VA-203376-24028600  10003-00080</t>
  </si>
  <si>
    <t>VA-203376-24028600  10003-20170810-20170901-80</t>
  </si>
  <si>
    <t>VA-860778-24028600  10003-00081</t>
  </si>
  <si>
    <t>VA-860778-24028600  10003-20170728-20170831-81</t>
  </si>
  <si>
    <t>IN-481382-24027200  00007-00094</t>
  </si>
  <si>
    <t>IN-481382-24027200  00007-20170830-20170905-94</t>
  </si>
  <si>
    <t>CO-633190-24028600  10006-00095</t>
  </si>
  <si>
    <t>CO-633190-24028600  10006-20170904-20170910-95</t>
  </si>
  <si>
    <t>CA-258993-24028600  10025-00096</t>
  </si>
  <si>
    <t>CA-258993-24028600  10025-20170905-20170908-96</t>
  </si>
  <si>
    <t>CA-567997-238161003010040793-00101</t>
  </si>
  <si>
    <t>CA-567997-238161003010040793-20170904-20170908-101</t>
  </si>
  <si>
    <t>CO-426226-240289003004026-00098</t>
  </si>
  <si>
    <t>CO-426226-240289003004026-20170904-20170910-98</t>
  </si>
  <si>
    <t>CA-934947-240286003031129-00100</t>
  </si>
  <si>
    <t>CA-934947-240286003031129-20170904-20170908-100</t>
  </si>
  <si>
    <t>CA-328901-24028600  10026-00103</t>
  </si>
  <si>
    <t>CA-328901-24028600  10026-20170905-20170908-103</t>
  </si>
  <si>
    <t>CA-814911-24028600  10034-00099</t>
  </si>
  <si>
    <t>CA-814911-24028600  10034-20170904-20170908-99</t>
  </si>
  <si>
    <t>CA-242758-24028600  10027-00102</t>
  </si>
  <si>
    <t>CA-242758-24028600  10027-20170904-20170908-102</t>
  </si>
  <si>
    <t>CO-307452-24028600  10009-00097</t>
  </si>
  <si>
    <t>CO-307452-24028600  10009-20170905-20170908-97</t>
  </si>
  <si>
    <t>CA-502171-24028600  10040-00104</t>
  </si>
  <si>
    <t>CA-502171-24028600  10040-20170905-20170908-104</t>
  </si>
  <si>
    <t>CO-434039-240289003004025-00106</t>
  </si>
  <si>
    <t>CO-434039-240289003004025-20170905-20170908-106</t>
  </si>
  <si>
    <t>CO-539767-24028600  10037-00107</t>
  </si>
  <si>
    <t>CO-539767-24028600  10037-20170905-20170908-107</t>
  </si>
  <si>
    <t>CO-582776-24028600  10043-00105</t>
  </si>
  <si>
    <t>CO-582776-24028600  10043-20170905-20170908-105</t>
  </si>
  <si>
    <t>VA-498009-24028600  10042-00112</t>
  </si>
  <si>
    <t>VA-498009-24028600  10042-20170907-20170924-112</t>
  </si>
  <si>
    <t>ME-652482-238161003010025020-00113</t>
  </si>
  <si>
    <t>ME-652482-238161003010025020-20170908-20170908-113</t>
  </si>
  <si>
    <t>CA-258993-24028600  10025-00111</t>
  </si>
  <si>
    <t>CA-258993-24028600  10025-20170911-20170915-111</t>
  </si>
  <si>
    <t>CA-328901-24028600  10026-00109</t>
  </si>
  <si>
    <t>CA-328901-24028600  10026-20170911-20170915-109</t>
  </si>
  <si>
    <t>CA-582776-24028600  10043-00114</t>
  </si>
  <si>
    <t>CA-582776-24028600  10043-20170918-20171007-114</t>
  </si>
  <si>
    <t>CA-388176-238161003010025023-00118</t>
  </si>
  <si>
    <t>CA-388176-238161003010025023-20170918-20171007-118</t>
  </si>
  <si>
    <t>CA-517366-238161003010025021-00116</t>
  </si>
  <si>
    <t>CA-517366-238161003010025021-20170918-20171007-116</t>
  </si>
  <si>
    <t>CA-315758-238161003010040796-00150</t>
  </si>
  <si>
    <t>CA-315758-238161003010040796-20171002-20171008-150</t>
  </si>
  <si>
    <t>VA-205891-24028600  10002-00152</t>
  </si>
  <si>
    <t>VA-205891-24028600  10002-20171010-20171110-152</t>
  </si>
  <si>
    <t>IN-210154-24028600  10001-00153</t>
  </si>
  <si>
    <t>IN-210154-24028600  10001-20170914-20171110-153</t>
  </si>
  <si>
    <t>IN-652482-238161003010025020-20171110-20171110-159</t>
  </si>
  <si>
    <t>TE-205891-24028600  10002-00163</t>
  </si>
  <si>
    <t>TE-205891-24028600  10002-20171113-99991231-163</t>
  </si>
  <si>
    <t>CO-307452-24028600  10009-00161</t>
  </si>
  <si>
    <t>CO-307452-24028600  10009-20171113-20171119-161</t>
  </si>
  <si>
    <t>CO-426226-240289003004026-00162</t>
  </si>
  <si>
    <t>CO-426226-240289003004026-20171113-20171119-162</t>
  </si>
  <si>
    <t>CA-539259-24028600  10015-00166</t>
  </si>
  <si>
    <t>CA-539259-24028600  10015-20171113-20171117-166</t>
  </si>
  <si>
    <t>CA-318478-240289003004027-00167</t>
  </si>
  <si>
    <t>CA-318478-240289003004027-20171113-20171117-167</t>
  </si>
  <si>
    <t>VA-327144-24028600  10012-00168</t>
  </si>
  <si>
    <t>VA-327144-24028600  10012-20171113-20171117-168</t>
  </si>
  <si>
    <t>IN-210154-24028600  10001-20171111-20171231-169</t>
  </si>
  <si>
    <t>CO-150851-24028900  60000-00170</t>
  </si>
  <si>
    <t>CO-150851-24028900  60000-20171113-20171231-170</t>
  </si>
  <si>
    <t>CA-178194-240286003094100-00171</t>
  </si>
  <si>
    <t>CA-178194-240286003094100-20171113-20171117-171</t>
  </si>
  <si>
    <t>CO-582776-24028600  10043-00164</t>
  </si>
  <si>
    <t>CO-582776-24028600  10043-20171113-20171119-164</t>
  </si>
  <si>
    <t>CA-516899-24028600  10022-00172</t>
  </si>
  <si>
    <t>CA-516899-24028600  10022-20171113-20171117-172</t>
  </si>
  <si>
    <t>PE-462962-24028600  10010-00175</t>
  </si>
  <si>
    <t>PE-462962-24028600  10010-20171127-20171128-175</t>
  </si>
  <si>
    <t>VA-328901-24028600  10026-00176</t>
  </si>
  <si>
    <t>VA-328901-24028600  10026-20171118-20171223-176</t>
  </si>
  <si>
    <t>VA-204126-24028600  10002-00177</t>
  </si>
  <si>
    <t>VA-204126-24028600  10002-20171126-20180101-177</t>
  </si>
  <si>
    <t>VA-866468-24028600  10007-00184</t>
  </si>
  <si>
    <t>VA-866468-24028600  10007-20171120-20171226-184</t>
  </si>
  <si>
    <t>CO-567997-24028600  10037-00183</t>
  </si>
  <si>
    <t>CO-567997-24028600  10037-20171127-20171203-183</t>
  </si>
  <si>
    <t>CO-582776-24028600  10043-00182</t>
  </si>
  <si>
    <t>CO-582776-24028600  10043-20171127-20171203-182</t>
  </si>
  <si>
    <t>CO-307452-24028600  10009-00178</t>
  </si>
  <si>
    <t>CO-307452-24028600  10009-20171127-20171203-178</t>
  </si>
  <si>
    <t>PE-566818-24028600  10011-00186</t>
  </si>
  <si>
    <t>PE-566818-24028600  10011-20171129-20171130-186</t>
  </si>
  <si>
    <t>PE-652482-238161003010025020-00187</t>
  </si>
  <si>
    <t>PE-652482-238161003010025020-20171129-20171130-187</t>
  </si>
  <si>
    <t>PE-321084-2381610030005091-00190</t>
  </si>
  <si>
    <t>PE-321084-2381610030005091-20171201-20171203-190</t>
  </si>
  <si>
    <t>PE-333892-240286003030303-00192</t>
  </si>
  <si>
    <t>PE-333892-240286003030303-20171203-20171203-192</t>
  </si>
  <si>
    <t>VA-516899-24028600  10022-00193</t>
  </si>
  <si>
    <t>VA-516899-24028600  10022-20171204-20171228-193</t>
  </si>
  <si>
    <t>VA-267971-23828600  10020-00195</t>
  </si>
  <si>
    <t>VA-267971-23828600  10020-20171204-20171228-195</t>
  </si>
  <si>
    <t>CO-567997-24028600  10037-00201</t>
  </si>
  <si>
    <t>CO-567997-24028600  10037-20171204-20171210-201</t>
  </si>
  <si>
    <t>PE-426226-240289003004026-00202</t>
  </si>
  <si>
    <t>PE-426226-240289003004026-20171208-20171208-202</t>
  </si>
  <si>
    <t>CO-307452-24028600  10009-00200</t>
  </si>
  <si>
    <t>CO-307452-24028600  10009-20171204-20171210-200</t>
  </si>
  <si>
    <t>PE-539767-24028600  10027-00207</t>
  </si>
  <si>
    <t>PE-539767-24028600  10027-20171210-20171211-207</t>
  </si>
  <si>
    <t>VA-258993-24028600  10025-00189</t>
  </si>
  <si>
    <t>VA-258993-24028600  10025-20171212-20180115-189</t>
  </si>
  <si>
    <t>CO-502171-24028600  10040-00206</t>
  </si>
  <si>
    <t>CO-502171-24028600  10040-20171211-20171213-206</t>
  </si>
  <si>
    <t>CO-307452-24028600  10009-00211</t>
  </si>
  <si>
    <t>CO-307452-24028600  10009-20171211-20171217-211</t>
  </si>
  <si>
    <t>CO-574454-24028600  10038-00199</t>
  </si>
  <si>
    <t>CO-574454-24028600  10038-20171204-20171210-199</t>
  </si>
  <si>
    <t>CO-502171-240289003004026-00214</t>
  </si>
  <si>
    <t>CO-502171-240289003004026-20171214-20171217-214</t>
  </si>
  <si>
    <t>CO-574454-24028600  10038-00215</t>
  </si>
  <si>
    <t>CO-574454-24028600  10038-20171211-20171217-215</t>
  </si>
  <si>
    <t>VA-426226-240289003004026-00216</t>
  </si>
  <si>
    <t>VA-426226-240289003004026-20171211-20180115-216</t>
  </si>
  <si>
    <t>PE-317017-238161003000030503-00210</t>
  </si>
  <si>
    <t>PE-317017-238161003000030503-20171214-20171215-210</t>
  </si>
  <si>
    <t>VA-566818-24028600  10011-00218</t>
  </si>
  <si>
    <t>VA-566818-24028600  10011-20171211-20171231-218</t>
  </si>
  <si>
    <t>VA-605887-240286003000604-00230</t>
  </si>
  <si>
    <t>VA-605887-240286003000604-20171218-20171228-230</t>
  </si>
  <si>
    <t>VA-317017-238161003000030503-00213</t>
  </si>
  <si>
    <t>VA-317017-238161003000030503-20171217-20171231-213</t>
  </si>
  <si>
    <t>PE-313919-24028600  10024-00220</t>
  </si>
  <si>
    <t>PE-313919-24028600  10024-20171216-20171217-220</t>
  </si>
  <si>
    <t>CO-307452-24028600  10009-00223</t>
  </si>
  <si>
    <t>CO-307452-24028600  10009-20171218-20171224-223</t>
  </si>
  <si>
    <t>PE-333892-240286003030303-00225</t>
  </si>
  <si>
    <t>PE-333892-240286003030303-20171218-20171218-225</t>
  </si>
  <si>
    <t>CO-574454-24028600  10038-00224</t>
  </si>
  <si>
    <t>CO-574454-24028600  10038-20171218-20171224-224</t>
  </si>
  <si>
    <t>VA-652482-238161003010025020-00229</t>
  </si>
  <si>
    <t>VA-652482-238161003010025020-20171219-20171230-229</t>
  </si>
  <si>
    <t>VA-321084-238161003000050901-00203</t>
  </si>
  <si>
    <t>VA-321084-238161003000050901-20171219-20180122-203</t>
  </si>
  <si>
    <t>VA-333892-240286003030303-00231</t>
  </si>
  <si>
    <t>VA-333892-240286003030303-20171219-20180123-231</t>
  </si>
  <si>
    <t>FA-860778-24028600  10023-00228</t>
  </si>
  <si>
    <t>FA-860778-24028600  10023-20171215-20171231-228</t>
  </si>
  <si>
    <t>CO-502171-240289003004026-00222</t>
  </si>
  <si>
    <t>CO-502171-240289003004026-20171218-20171224-222</t>
  </si>
  <si>
    <t>VA-313919-24028600  10024-00226</t>
  </si>
  <si>
    <t>VA-313919-24028600  10024-20171220-20180125-226</t>
  </si>
  <si>
    <t>VA-549473-24028600  10017-00204</t>
  </si>
  <si>
    <t>VA-549473-24028600  10017-20171221-20171231-204</t>
  </si>
  <si>
    <t>VA-517366-238161003010025021-00194</t>
  </si>
  <si>
    <t>VA-517366-238161003010025021-20171221-20180115-194</t>
  </si>
  <si>
    <t>VA-466911-240286003031129-00233</t>
  </si>
  <si>
    <t>VA-466911-240286003031129-20171222-20170116-233</t>
  </si>
  <si>
    <t>PE-370184-238161003010025025-00235</t>
  </si>
  <si>
    <t>PE-370184-238161003010025025-20171225-20171225-235</t>
  </si>
  <si>
    <t>PE-539767-24028600  10027-00237</t>
  </si>
  <si>
    <t>PE-539767-24028600  10027-20171224-20171226-237</t>
  </si>
  <si>
    <t>PE-315758-238161003010040796-00236</t>
  </si>
  <si>
    <t>PE-315758-238161003010040796-20171225-20171226-236</t>
  </si>
  <si>
    <t>VA-567997-24028600  10037-00212</t>
  </si>
  <si>
    <t>VA-567997-24028600  10037-20171216-20180110-212</t>
  </si>
  <si>
    <t>PE-395224-24028600  10035-00239</t>
  </si>
  <si>
    <t>PE-395224-24028600  10035-20171226-20171228-239</t>
  </si>
  <si>
    <t>VA-333884-24028600  10016-00234</t>
  </si>
  <si>
    <t>VA-333884-24028600  10016-20171222-20180126-234</t>
  </si>
  <si>
    <t>VA-539767-24028600  10034-00240</t>
  </si>
  <si>
    <t>VA-539767-24028600  10034-20171224-20180118-240</t>
  </si>
  <si>
    <t>PE-305721-24028500  00064-00243</t>
  </si>
  <si>
    <t>PE-305721-24028500  00064-20171229-20171229-243</t>
  </si>
  <si>
    <t>VA-361730-238161003000030503-00238</t>
  </si>
  <si>
    <t>VA-361730-238161003000030503-20171224-20171231-238</t>
  </si>
  <si>
    <t>PE-386444-24028600  10036-00244</t>
  </si>
  <si>
    <t>PE-386444-24028600  10036-20171230-20171230-244</t>
  </si>
  <si>
    <t>PE-633190-24028600  10006-00245</t>
  </si>
  <si>
    <t>PE-633190-24028600  10006-20171230-20171231-245</t>
  </si>
  <si>
    <t>VA-317017-238161003000030503-00246</t>
  </si>
  <si>
    <t>VA-317017-238161003000030503-20180101-20180122-246</t>
  </si>
  <si>
    <t>VA-361730-238161003000030503-00247</t>
  </si>
  <si>
    <t>VA-361730-238161003000030503-20180101-20180129-247</t>
  </si>
  <si>
    <t>CO-150851-24028900  60000-00248</t>
  </si>
  <si>
    <t>CO-150851-24028900  60000-20180101-20181231-248</t>
  </si>
  <si>
    <t>PE-210154-24028600  10001-00249</t>
  </si>
  <si>
    <t>PE-210154-24028600  10001-20180103-20180104-249</t>
  </si>
  <si>
    <t>PE-204126-24028600  10002-00250</t>
  </si>
  <si>
    <t>PE-204126-24028600  10002-20180101-20180102-250</t>
  </si>
  <si>
    <t>VA-566818-24028600  10011-00251</t>
  </si>
  <si>
    <t>VA-566818-24028600  10011-20180101-20180105-251</t>
  </si>
  <si>
    <t>ME-549473-24028600  10017-00252</t>
  </si>
  <si>
    <t>ME-549473-24028600  10017-20171216-20171216-252</t>
  </si>
  <si>
    <t>VA-549473-24028600  10017-00266</t>
  </si>
  <si>
    <t>VA-549473-24028600  10017-20180101-20180115-266</t>
  </si>
  <si>
    <t>VA-652482-238161003010025020-00267</t>
  </si>
  <si>
    <t>VA-652482-238161003010025020-20170131-20180122-267</t>
  </si>
  <si>
    <t>VA-210154-24028600  10001-00268</t>
  </si>
  <si>
    <t>VA-210154-24028600  10001-20180106-20180210-268</t>
  </si>
  <si>
    <t>CO-502171-240289003004026-00270</t>
  </si>
  <si>
    <t>CO-502171-240289003004026-20180110-20180112-270</t>
  </si>
  <si>
    <t>PE-204126-24028600  10002-00276</t>
  </si>
  <si>
    <t>PE-204126-24028600  10002-20180103-20180105-276</t>
  </si>
  <si>
    <t>VA-542634-24028500  00047-00277</t>
  </si>
  <si>
    <t>VA-542634-24028500  00047-20180115-20180208-277</t>
  </si>
  <si>
    <t>CO-307452-24028600  10009-00278</t>
  </si>
  <si>
    <t>CO-307452-24028600  10009-20180116-20180121-278</t>
  </si>
  <si>
    <t>CO-567997-24028600  10037-00279</t>
  </si>
  <si>
    <t>CO-567997-24028600  10037-20180116-20180121-279</t>
  </si>
  <si>
    <t>CO-567997-24028600  10037-00284</t>
  </si>
  <si>
    <t>CO-567997-24028600  10037-20180122-20180128-284</t>
  </si>
  <si>
    <t>CO-502171-24028600  10040-00287</t>
  </si>
  <si>
    <t>CO-502171-24028600  10040-20180124-20180127-287</t>
  </si>
  <si>
    <t>PE-860778-24028600  10023-00289</t>
  </si>
  <si>
    <t>PE-860778-24028600  10023-20180126-20180128-289</t>
  </si>
  <si>
    <t>CO-582776-24028600  10043-00291</t>
  </si>
  <si>
    <t>CO-582776-24028600  10043-20180129-20180204-291</t>
  </si>
  <si>
    <t>CO-490746-240286003031012-00293</t>
  </si>
  <si>
    <t>CO-490746-240286003031012-20180128-20180203-293</t>
  </si>
  <si>
    <t>CO-307452-24028600  10009-00290</t>
  </si>
  <si>
    <t>CO-307452-24028600  10009-20180129-20180204-290</t>
  </si>
  <si>
    <t>CO-502171-24028600  10040-00294</t>
  </si>
  <si>
    <t>CO-502171-24028600  10040-20180128-20180203-294</t>
  </si>
  <si>
    <t>CO-327144-24028600  10004-00297</t>
  </si>
  <si>
    <t>CO-327144-24028600  10004-20180130-20180202-297</t>
  </si>
  <si>
    <t>CO-426226-240289003004026-00298</t>
  </si>
  <si>
    <t>CO-426226-240289003004026-20180130-20180202-298</t>
  </si>
  <si>
    <t>PE-313919-24028600  10024-00307</t>
  </si>
  <si>
    <t>PE-313919-24028600  10024-20180204-20180204-307</t>
  </si>
  <si>
    <t>CO-502171-24028600  10040-00306</t>
  </si>
  <si>
    <t>CO-502171-24028600  10040-20180205-20180211-306</t>
  </si>
  <si>
    <t>CO-434039-24028600  10005-00305</t>
  </si>
  <si>
    <t>CO-434039-24028600  10005-20180205-20180211-305</t>
  </si>
  <si>
    <t>CO-582776-24028600  10043-00310</t>
  </si>
  <si>
    <t>CO-582776-24028600  10043-20180205-20180211-310</t>
  </si>
  <si>
    <t>CO-307452-24028600  10009-00309</t>
  </si>
  <si>
    <t>CO-307452-24028600  10009-20180205-20180211-309</t>
  </si>
  <si>
    <t>CO-426226-240289003004026-00317</t>
  </si>
  <si>
    <t>CO-426226-240289003004026-20180207-20180210-317</t>
  </si>
  <si>
    <t>CO-333892-240286003030303-00314</t>
  </si>
  <si>
    <t>CO-333892-240286003030303-20180207-20180210-314</t>
  </si>
  <si>
    <t>CO-466911-240286003031129-00315</t>
  </si>
  <si>
    <t>CO-466911-240286003031129-20180207-20180210-315</t>
  </si>
  <si>
    <t>VA-852387-238161003000050904-00320</t>
  </si>
  <si>
    <t>VA-852387-238161003000050904-20180130-20180131-320</t>
  </si>
  <si>
    <t>PE-210154-24028600  10001-00323</t>
  </si>
  <si>
    <t>PE-210154-24028600  10001-20180211-20180211-323</t>
  </si>
  <si>
    <t>CO-582776-24028600  10043-00327</t>
  </si>
  <si>
    <t>CO-582776-24028600  10043-20180212-20180218-327</t>
  </si>
  <si>
    <t>CO-502171-24028600  10040-00329</t>
  </si>
  <si>
    <t>CO-502171-24028600  10040-20180212-20180218-329</t>
  </si>
  <si>
    <t>CO-633190-24028600  10006-00330</t>
  </si>
  <si>
    <t>CO-633190-24028600  10006-20180212-20180218-330</t>
  </si>
  <si>
    <t>PE-419041-240289003004025-00335</t>
  </si>
  <si>
    <t>PE-419041-240289003004025-20180213-20180213-335</t>
  </si>
  <si>
    <t>CO-567997-24028600  10037-00333</t>
  </si>
  <si>
    <t>CO-567997-24028600  10037-20180213-20180216-333</t>
  </si>
  <si>
    <t>CO-203376-24028600  10003-00332</t>
  </si>
  <si>
    <t>CO-203376-24028600  10003-20180213-20180216-332</t>
  </si>
  <si>
    <t>CO-466911-240286003031129-00334</t>
  </si>
  <si>
    <t>CO-466911-240286003031129-20180213-20180216-334</t>
  </si>
  <si>
    <t>PE-388176-238161003010025023-00342</t>
  </si>
  <si>
    <t>PE-388176-238161003010025023-20180214-20180214-342</t>
  </si>
  <si>
    <t>IN-210154-24028600  10001-00343</t>
  </si>
  <si>
    <t>IN-210154-24028600  10001-20180214-20180216-343</t>
  </si>
  <si>
    <t>PE-242758-24028600  10027-00345</t>
  </si>
  <si>
    <t>PE-242758-24028600  10027-20180216-20180216-345</t>
  </si>
  <si>
    <t>CO-502171-24028600  10040-00349</t>
  </si>
  <si>
    <t>CO-502171-24028600  10040-20180219-20180225-349</t>
  </si>
  <si>
    <t>CO-582776-24028600  10043-00347</t>
  </si>
  <si>
    <t>CO-582776-24028600  10043-20180219-20180225-347</t>
  </si>
  <si>
    <t>CO-434039-24028600  10005-00348</t>
  </si>
  <si>
    <t>CO-434039-24028600  10005-20180219-20180225-348</t>
  </si>
  <si>
    <t>FA-860778-24028600  10023-00350</t>
  </si>
  <si>
    <t>FA-860778-24028600  10023-20180219-20180219-350</t>
  </si>
  <si>
    <t>CO-574454-24028600  10038-00352</t>
  </si>
  <si>
    <t>CO-574454-24028600  10038-20180219-20180225-352</t>
  </si>
  <si>
    <t>PE-388176-238161003010025023-00354</t>
  </si>
  <si>
    <t>PE-388176-238161003010025023-20180220-20180220-354</t>
  </si>
  <si>
    <t>PE-419041-240289003004025-00353</t>
  </si>
  <si>
    <t>PE-419041-240289003004025-20180220-20180220-353</t>
  </si>
  <si>
    <t>PE-490746-240286003031012-00358</t>
  </si>
  <si>
    <t>PE-490746-240286003031012-20180222-20180223-358</t>
  </si>
  <si>
    <t>CA-605887-240286003000604-00359</t>
  </si>
  <si>
    <t>CA-605887-240286003000604-20180222-20180223-359</t>
  </si>
  <si>
    <t>PE-328901-24028600  10026-00365</t>
  </si>
  <si>
    <t>PE-328901-24028600  10026-20180224-20180224-365</t>
  </si>
  <si>
    <t>CA-210154-24028600  10001-00364</t>
  </si>
  <si>
    <t>CA-210154-24028600  10001-20180226-20180227-364</t>
  </si>
  <si>
    <t>PE-681065-24028600  10021-00366</t>
  </si>
  <si>
    <t>PE-681065-24028600  10021-20180226-20180227-366</t>
  </si>
  <si>
    <t>CO-633190-24028600  10006-00360</t>
  </si>
  <si>
    <t>CO-633190-24028600  10006-20180226-20180304-360</t>
  </si>
  <si>
    <t>CA-204126-24028600  10002-00367</t>
  </si>
  <si>
    <t>CA-204126-24028600  10002-20180226-20180227-367</t>
  </si>
  <si>
    <t>CO-574454-24028600  10038-00361</t>
  </si>
  <si>
    <t>CO-574454-24028600  10038-20180226-20180304-361</t>
  </si>
  <si>
    <t>CO-502171-24028600  10040-00363</t>
  </si>
  <si>
    <t>CO-502171-24028600  10040-20180226-20180304-363</t>
  </si>
  <si>
    <t>VA-490746-240286003031012-00368</t>
  </si>
  <si>
    <t>VA-490746-240286003031012-20180226-20180402-368</t>
  </si>
  <si>
    <t>CA-210154-24028600  10001-00377</t>
  </si>
  <si>
    <t>CA-210154-24028600  10001-20180301-20180303-377</t>
  </si>
  <si>
    <t>CA-386444-24028600  10036-00379</t>
  </si>
  <si>
    <t>CA-386444-24028600  10036-20180305-20180306-379</t>
  </si>
  <si>
    <t>CA-517366-238161003010025021-00380</t>
  </si>
  <si>
    <t>CA-517366-238161003010025021-20180305-20180306-380</t>
  </si>
  <si>
    <t>FA-860778-24028600  10023-00378</t>
  </si>
  <si>
    <t>FA-860778-24028600  10023-20180305-20180305-378</t>
  </si>
  <si>
    <t>CO-502171-24028600  10040-00383</t>
  </si>
  <si>
    <t>CO-502171-24028600  10040-20180305-20180309-383</t>
  </si>
  <si>
    <t>CA-633190-24028600  10006-00381</t>
  </si>
  <si>
    <t>CA-633190-24028600  10006-20180305-20180306-381</t>
  </si>
  <si>
    <t>CA-466911-240286003031129-00384</t>
  </si>
  <si>
    <t>CA-466911-240286003031129-20180305-20180306-384</t>
  </si>
  <si>
    <t>CA-203376-24028600  10003-00385</t>
  </si>
  <si>
    <t>CA-203376-24028600  10003-20180305-20180306-385</t>
  </si>
  <si>
    <t>CA-498009-24028600  10042-00386</t>
  </si>
  <si>
    <t>CA-498009-24028600  10042-20180305-20180306-386</t>
  </si>
  <si>
    <t>CA-779082-24028600  10014-00387</t>
  </si>
  <si>
    <t>CA-779082-24028600  10014-20180305-20180306-387</t>
  </si>
  <si>
    <t>CO-307452-24028600  10009-00382</t>
  </si>
  <si>
    <t>CO-307452-24028600  10009-20180305-20180309-382</t>
  </si>
  <si>
    <t>CA-386444-24028600  10036-00390</t>
  </si>
  <si>
    <t>CA-386444-24028600  10036-20180307-20180307-390</t>
  </si>
  <si>
    <t>CA-517366-238161003010025021-00391</t>
  </si>
  <si>
    <t>CA-517366-238161003010025021-20180307-20180307-391</t>
  </si>
  <si>
    <t>CA-633190-24028600  10006-00392</t>
  </si>
  <si>
    <t>CA-633190-24028600  10006-20180307-20180307-392</t>
  </si>
  <si>
    <t>CA-466911-240286003031129-00393</t>
  </si>
  <si>
    <t>CA-466911-240286003031129-20180307-20180307-393</t>
  </si>
  <si>
    <t>CA-203376-24028600  10003-00394</t>
  </si>
  <si>
    <t>CA-203376-24028600  10003-20180307-20180307-394</t>
  </si>
  <si>
    <t>CA-498009-24028600  10042-00395</t>
  </si>
  <si>
    <t>CA-498009-24028600  10042-20180307-20180307-395</t>
  </si>
  <si>
    <t>CA-779082-24028600  10014-00396</t>
  </si>
  <si>
    <t>CA-779082-24028600  10014-20180307-20180307-396</t>
  </si>
  <si>
    <t>PE-318478-240289003004027-00397</t>
  </si>
  <si>
    <t>PE-318478-240289003004027-20180308-20180310-397</t>
  </si>
  <si>
    <t>CA-386444-24028600  10036-00398</t>
  </si>
  <si>
    <t>CA-386444-24028600  10036-20180308-20180308-398</t>
  </si>
  <si>
    <t>CA-517366-238161003010025021-00399</t>
  </si>
  <si>
    <t>CA-517366-238161003010025021-20180308-20180308-399</t>
  </si>
  <si>
    <t>CA-498009-24028600  10042-00400</t>
  </si>
  <si>
    <t>CA-498009-24028600  10042-20180308-20180308-400</t>
  </si>
  <si>
    <t>CO-633190-24028600  10006-00405</t>
  </si>
  <si>
    <t>CO-633190-24028600  10006-20180312-20180317-405</t>
  </si>
  <si>
    <t>CO-582776-24028600  10043-00404</t>
  </si>
  <si>
    <t>CO-582776-24028600  10043-20180311-20180317-404</t>
  </si>
  <si>
    <t>CO-502171-24028600  10040-00402</t>
  </si>
  <si>
    <t>CO-502171-24028600  10040-20180312-20180317-402</t>
  </si>
  <si>
    <t>CO-574454-24028600  10038-00406</t>
  </si>
  <si>
    <t>CO-574454-24028600  10038-20180312-20180317-406</t>
  </si>
  <si>
    <t>CA-210154-24028600  10001-00408</t>
  </si>
  <si>
    <t>CA-210154-24028600  10001-20180312-20180317-408</t>
  </si>
  <si>
    <t>CA-203376-24028600  10003-00410</t>
  </si>
  <si>
    <t>CA-203376-24028600  10003-20180312-20180317-410</t>
  </si>
  <si>
    <t>CA-395224-24028600  10035-00409</t>
  </si>
  <si>
    <t>CA-395224-24028600  10035-20180312-20180316-409</t>
  </si>
  <si>
    <t>PE-328901-24028600  10026-20180311-20180311-407</t>
  </si>
  <si>
    <t>CA-500095-24028600  10018-00414</t>
  </si>
  <si>
    <t>CA-500095-24028600  10018-20180313-20180316-414</t>
  </si>
  <si>
    <t>PE-258993-24028600  10025-00416</t>
  </si>
  <si>
    <t>PE-258993-24028600  10025-20180316-20180316-416</t>
  </si>
  <si>
    <t>CO-582776-24028600  10043-00418</t>
  </si>
  <si>
    <t>CO-582776-24028600  10043-20180319-20180325-418</t>
  </si>
  <si>
    <t>VA-681065-24028600  10021-00423</t>
  </si>
  <si>
    <t>VA-681065-24028600  10021-20180320-20180402-423</t>
  </si>
  <si>
    <t>VA-403938-240289003004050-00426</t>
  </si>
  <si>
    <t>VA-403938-240289003004050-20180312-20180419-426</t>
  </si>
  <si>
    <t>PE-567997-24028600  10037-00428</t>
  </si>
  <si>
    <t>PE-567997-24028600  10037-20180321-20180322-428</t>
  </si>
  <si>
    <t>CO-574454-24028600  10038-00420</t>
  </si>
  <si>
    <t>CO-574454-24028600  10038-20180321-20180324-420</t>
  </si>
  <si>
    <t>PE-502171-24028600  10040-00427</t>
  </si>
  <si>
    <t>PE-502171-24028600  10040-20180321-20180321-427</t>
  </si>
  <si>
    <t>CO-466911-240286003031129-00422</t>
  </si>
  <si>
    <t>CO-466911-240286003031129-20180321-20180324-422</t>
  </si>
  <si>
    <t>CO-633190-24028600  10006-00419</t>
  </si>
  <si>
    <t>CO-633190-24028600  10006-20180321-20180324-419</t>
  </si>
  <si>
    <t>PE-814776-24028600  10039-00429</t>
  </si>
  <si>
    <t>PE-814776-24028600  10039-20180322-20180322-429</t>
  </si>
  <si>
    <t>PE-210154-24028600  10001-00430</t>
  </si>
  <si>
    <t>PE-210154-24028600  10001-20180322-20180322-430</t>
  </si>
  <si>
    <t>VA-242758-24028600  10027-00425</t>
  </si>
  <si>
    <t>VA-242758-24028600  10027-20180325-20180430-425</t>
  </si>
  <si>
    <t>VA-200953-24028900  60000-00431</t>
  </si>
  <si>
    <t>VA-200953-24028900  60000-20180326-20180503-431</t>
  </si>
  <si>
    <t>PE-369907-238161003010040793-00432</t>
  </si>
  <si>
    <t>PE-369907-238161003010040793-20180325-20180325-432</t>
  </si>
  <si>
    <t>PE-328901-24028600  10026-00433</t>
  </si>
  <si>
    <t>PE-328901-24028600  10026-20180325-20180325-433</t>
  </si>
  <si>
    <t>CO-582776-24028600  10043-00434</t>
  </si>
  <si>
    <t>CO-582776-24028600  10043-20180326-20180329-434</t>
  </si>
  <si>
    <t>CO-466911-240286003031129-00437</t>
  </si>
  <si>
    <t>CO-466911-240286003031129-20180326-20180329-437</t>
  </si>
  <si>
    <t>PE-502171-24028600  10040-00440</t>
  </si>
  <si>
    <t>PE-502171-24028600  10040-20180327-20180327-440</t>
  </si>
  <si>
    <t>CO-574454-24028600  10038-00439</t>
  </si>
  <si>
    <t>CO-574454-24028600  10038-20180326-20180329-439</t>
  </si>
  <si>
    <t>VA-315758-238161003010040796-00441</t>
  </si>
  <si>
    <t>VA-315758-238161003010040796-20180326-20180502-441</t>
  </si>
  <si>
    <t>PE-426226-240289003004026-00442</t>
  </si>
  <si>
    <t>PE-426226-240289003004026-20180328-20180328-442</t>
  </si>
  <si>
    <t>VA-386444-24028600  10036-00445</t>
  </si>
  <si>
    <t>VA-386444-24028600  10036-20180327-20180501-445</t>
  </si>
  <si>
    <t>PE-549473-24028600  10017-00447</t>
  </si>
  <si>
    <t>PE-549473-24028600  10017-20180401-20180401-447</t>
  </si>
  <si>
    <t>PE-539767-24028600  10027-00448</t>
  </si>
  <si>
    <t>PE-539767-24028600  10027-20180401-20180401-448</t>
  </si>
  <si>
    <t>CO-502171-24028600  10040-00450</t>
  </si>
  <si>
    <t>CO-502171-24028600  10040-20180402-20180408-450</t>
  </si>
  <si>
    <t>IN-633190-24028600  10006-00451</t>
  </si>
  <si>
    <t>IN-633190-24028600  10006-20180403-20180403-451</t>
  </si>
  <si>
    <t>IN-434039-24028600  10005-00452</t>
  </si>
  <si>
    <t>IN-434039-24028600  10005-20180403-20180403-452</t>
  </si>
  <si>
    <t>VA-681065-24028600  10021-00424</t>
  </si>
  <si>
    <t>VA-681065-24028600  10021-20180403-20180423-424</t>
  </si>
  <si>
    <t>VA-490746-240286003031012-00453</t>
  </si>
  <si>
    <t>VA-490746-240286003031012-20180403-20180405-453</t>
  </si>
  <si>
    <t>CO-466911-240286003031129-00456</t>
  </si>
  <si>
    <t>CO-466911-240286003031129-20180404-20180407-456</t>
  </si>
  <si>
    <t>ME-435741-240286003093001-00460</t>
  </si>
  <si>
    <t>ME-435741-240286003093001-20180405-20180405-460</t>
  </si>
  <si>
    <t>ME-258993-24028600  10025-00459</t>
  </si>
  <si>
    <t>ME-258993-24028600  10025-20180405-20180405-459</t>
  </si>
  <si>
    <t>ME-328901-24028600  10026-00458</t>
  </si>
  <si>
    <t>ME-328901-24028600  10026-20180405-20180405-458</t>
  </si>
  <si>
    <t>ME-321084-238161003000050901-00461</t>
  </si>
  <si>
    <t>ME-321084-238161003000050901-20180405-20180405-461</t>
  </si>
  <si>
    <t>VA-566173-24028600  10037-00446</t>
  </si>
  <si>
    <t>VA-566173-24028600  10037-20180330-20180416-446</t>
  </si>
  <si>
    <t>ME-517366-238161003010025021-00463</t>
  </si>
  <si>
    <t>ME-517366-238161003010025021-20180406-20180406-463</t>
  </si>
  <si>
    <t>ME-652482-238161003010025020-00466</t>
  </si>
  <si>
    <t>ME-652482-238161003010025020-20180406-20180406-466</t>
  </si>
  <si>
    <t>ME-317017-238161003000030503-00462</t>
  </si>
  <si>
    <t>ME-317017-238161003000030503-20180406-20180406-462</t>
  </si>
  <si>
    <t>ME-313919-24028600  10012-00464</t>
  </si>
  <si>
    <t>ME-313919-24028600  10012-20180406-20180406-464</t>
  </si>
  <si>
    <t>VA-779082-24028600  10014-00467</t>
  </si>
  <si>
    <t>VA-779082-24028600  10014-20180402-20180424-467</t>
  </si>
  <si>
    <t>VA-510225-24028600  00003-00473</t>
  </si>
  <si>
    <t>VA-510225-24028600  00003-20180409-20180503-473</t>
  </si>
  <si>
    <t>CA-860778-24028600  10023-00474</t>
  </si>
  <si>
    <t>CA-860778-24028600  10023-20180410-20180410-474</t>
  </si>
  <si>
    <t>CO-582776-24028600  10043-00477</t>
  </si>
  <si>
    <t>CO-582776-24028600  10043-20180409-20180415-477</t>
  </si>
  <si>
    <t>ME-539767-24028600  10027-00478</t>
  </si>
  <si>
    <t>ME-539767-24028600  10027-20180410-20180410-478</t>
  </si>
  <si>
    <t>ME-567997-238191003010040796-00479</t>
  </si>
  <si>
    <t>ME-567997-238191003010040796-20180411-20180411-479</t>
  </si>
  <si>
    <t>ME-465378-24028600  10032-00481</t>
  </si>
  <si>
    <t>ME-465378-24028600  10032-20180411-20180411-481</t>
  </si>
  <si>
    <t>CO-502171-24028600  10040-00484</t>
  </si>
  <si>
    <t>CO-502171-24028600  10040-20180411-20180414-484</t>
  </si>
  <si>
    <t>CA-419985-24028600  10024-00492</t>
  </si>
  <si>
    <t>CA-419985-24028600  10024-20180412-20180412-492</t>
  </si>
  <si>
    <t>CA-318478-240289003004027-00493</t>
  </si>
  <si>
    <t>CA-318478-240289003004027-20180412-20180412-493</t>
  </si>
  <si>
    <t>CA-452405-24028600  10037-00491</t>
  </si>
  <si>
    <t>CA-452405-24028600  10037-20180412-20180412-491</t>
  </si>
  <si>
    <t>CO-574454-24028600  10038-00476</t>
  </si>
  <si>
    <t>CO-574454-24028600  10038-20180409-20180415-476</t>
  </si>
  <si>
    <t>CA-866468-24028600  10007-00487</t>
  </si>
  <si>
    <t>CA-866468-24028600  10007-20180412-20180412-487</t>
  </si>
  <si>
    <t>CA-516899-24028600  10022-00490</t>
  </si>
  <si>
    <t>CA-516899-24028600  10022-20180412-20180412-490</t>
  </si>
  <si>
    <t>CA-539259-24028600  10015-00488</t>
  </si>
  <si>
    <t>CA-539259-24028600  10015-20180412-20180412-488</t>
  </si>
  <si>
    <t>VA-481382-24027200  00007-00505</t>
  </si>
  <si>
    <t>VA-481382-24027200  00007-20180305-20180413-505</t>
  </si>
  <si>
    <t>CA-660748-24027200  00007-00506</t>
  </si>
  <si>
    <t>CA-660748-24027200  00007-20180412-20180412-506</t>
  </si>
  <si>
    <t>CA-373290-24028600  10036-00501</t>
  </si>
  <si>
    <t>CA-373290-24028600  10036-20180413-20180413-501</t>
  </si>
  <si>
    <t>ME-426226-240289003004026-00507</t>
  </si>
  <si>
    <t>ME-426226-240289003004026-20180416-20180416-507</t>
  </si>
  <si>
    <t>ME-333884-24028600  10016-00508</t>
  </si>
  <si>
    <t>ME-333884-24028600  10016-20180416-20180416-508</t>
  </si>
  <si>
    <t>CO-582776-24028600  10043-00514</t>
  </si>
  <si>
    <t>CO-582776-24028600  10043-20180416-20180422-514</t>
  </si>
  <si>
    <t>CO-574454-24028600  10038-00510</t>
  </si>
  <si>
    <t>CO-574454-24028600  10038-20180416-20180422-510</t>
  </si>
  <si>
    <t>CO-502171-24028600  10040-00512</t>
  </si>
  <si>
    <t>CO-502171-24028600  10040-20180416-20180422-512</t>
  </si>
  <si>
    <t>ME-388176-238161003010025023-00515</t>
  </si>
  <si>
    <t>ME-388176-238161003010025023-20180417-20180417-515</t>
  </si>
  <si>
    <t>ME-369907-238161003010040793-00516</t>
  </si>
  <si>
    <t>ME-369907-238161003010040793-20180417-20180417-516</t>
  </si>
  <si>
    <t>ME-370184-23861003010025025-00517</t>
  </si>
  <si>
    <t>ME-370184-23861003010025025-20180417-20180417-517</t>
  </si>
  <si>
    <t>CA-258993-24028600  10025-00499</t>
  </si>
  <si>
    <t>CA-258993-24028600  10025-20180413-20180413-499</t>
  </si>
  <si>
    <t>RHU-567997-238161003010040796-00521</t>
  </si>
  <si>
    <t>RHU-567997-238161003010040796-20180417-20180417-521</t>
  </si>
  <si>
    <t>ME-395224-24028600  10035-00523</t>
  </si>
  <si>
    <t>ME-395224-24028600  10035-20180418-20180418-523</t>
  </si>
  <si>
    <t>ME-203376-24028600  10003-00524</t>
  </si>
  <si>
    <t>ME-203376-24028600  10003-20180418-20180418-524</t>
  </si>
  <si>
    <t>PE-317017-23819100300030503-00530</t>
  </si>
  <si>
    <t>PE-317017-23819100300030503-20180419-20180419-530</t>
  </si>
  <si>
    <t>PE-419041-240289003004025-00531</t>
  </si>
  <si>
    <t>PE-419041-240289003004025-20180418-20180418-531</t>
  </si>
  <si>
    <t>PE-419041-240289003004025-00533</t>
  </si>
  <si>
    <t>PE-419041-240289003004025-20180419-20180419-533</t>
  </si>
  <si>
    <t>ME-333892-240286003030303-00528</t>
  </si>
  <si>
    <t>ME-333892-240286003030303-20180419-20180419-528</t>
  </si>
  <si>
    <t>ME-557767-238161003010025024-00529</t>
  </si>
  <si>
    <t>ME-557767-238161003010025024-20180419-20180419-529</t>
  </si>
  <si>
    <t>PE-419041-240289003004025-00534</t>
  </si>
  <si>
    <t>PE-419041-240289003004025-20180420-20180420-534</t>
  </si>
  <si>
    <t>PE-258993-24028600  10025-00536</t>
  </si>
  <si>
    <t>PE-258993-24028600  10025-20180420-20180420-536</t>
  </si>
  <si>
    <t>PE-419041-240289003004025-00539</t>
  </si>
  <si>
    <t>PE-419041-240289003004025-20180423-20180423-539</t>
  </si>
  <si>
    <t>ME-549473-24028600  10017-00538</t>
  </si>
  <si>
    <t>ME-549473-24028600  10017-20180423-20180423-538</t>
  </si>
  <si>
    <t>ME-860778-24028600  10023-00537</t>
  </si>
  <si>
    <t>ME-860778-24028600  10023-20180423-20180423-537</t>
  </si>
  <si>
    <t>CO-582776-24028600  10043-00541</t>
  </si>
  <si>
    <t>CO-582776-24028600  10043-20180423-20180429-541</t>
  </si>
  <si>
    <t>CO-466911-240286003031129-00543</t>
  </si>
  <si>
    <t>CO-466911-240286003031129-20180423-20180429-543</t>
  </si>
  <si>
    <t>CO-574454-24028600  10038-00545</t>
  </si>
  <si>
    <t>CO-574454-24028600  10038-20180423-20180429-545</t>
  </si>
  <si>
    <t>ME-517366-238161003010025021-00547</t>
  </si>
  <si>
    <t>ME-517366-238161003010025021-20180424-20180424-547</t>
  </si>
  <si>
    <t>VA-318478-240289003004027-00548</t>
  </si>
  <si>
    <t>VA-318478-240289003004027-20180423-20180529-548</t>
  </si>
  <si>
    <t>TE-681065-24028600  10042-00549</t>
  </si>
  <si>
    <t>TE-681065-24028600  10042-20180424-99991231-549</t>
  </si>
  <si>
    <t>CO-574454-24028600  10042-00550</t>
  </si>
  <si>
    <t>CO-574454-24028600  10042-20180424-20180429-550</t>
  </si>
  <si>
    <t>ME-419041-240289003004025-00551</t>
  </si>
  <si>
    <t>ME-419041-240289003004025-20180426-20180426-551</t>
  </si>
  <si>
    <t>ME-582776-24028600  10043-00555</t>
  </si>
  <si>
    <t>ME-582776-24028600  10043-20180430-20180430-555</t>
  </si>
  <si>
    <t>VA-860778-24028600  10023-00557</t>
  </si>
  <si>
    <t>VA-860778-24028600  10023-20180427-20180603-557</t>
  </si>
  <si>
    <t>CO-582776-24028600  10043-00559</t>
  </si>
  <si>
    <t>CO-582776-24028600  10043-20180502-20180506-559</t>
  </si>
  <si>
    <t>CO-502171-24028600  10040-00561</t>
  </si>
  <si>
    <t>CO-502171-24028600  10040-20180502-20180506-561</t>
  </si>
  <si>
    <t>CO-426226-240289003004026-00565</t>
  </si>
  <si>
    <t>CO-426226-240289003004026-20180502-20180506-565</t>
  </si>
  <si>
    <t>VA-779082-24028600  10014-00556</t>
  </si>
  <si>
    <t>VA-779082-24028600  10014-20180425-20180508-556</t>
  </si>
  <si>
    <t>CO-574454-24028600  10042-00563</t>
  </si>
  <si>
    <t>CO-574454-24028600  10042-20180502-20180506-563</t>
  </si>
  <si>
    <t>ME-814776-24028600  10039-00566</t>
  </si>
  <si>
    <t>ME-814776-24028600  10039-20180503-20180503-566</t>
  </si>
  <si>
    <t>VA-327144-24028600  10004-00568</t>
  </si>
  <si>
    <t>VA-327144-24028600  10004-20180504-20180608-568</t>
  </si>
  <si>
    <t>VA-388176-238161003010025023-00571</t>
  </si>
  <si>
    <t>VA-388176-238161003010025023-20180429-20180603-571</t>
  </si>
  <si>
    <t>VA-934947-24028600  10021-00572</t>
  </si>
  <si>
    <t>VA-934947-24028600  10021-20180425-20180520-572</t>
  </si>
  <si>
    <t>VA-540909-24028600  10021-00573</t>
  </si>
  <si>
    <t>VA-540909-24028600  10021-20180507-20180520-573</t>
  </si>
  <si>
    <t>PE-539767-238161003010025023-00574</t>
  </si>
  <si>
    <t>PE-539767-238161003010025023-20180506-20180506-574</t>
  </si>
  <si>
    <t>CO-582776-24028600  10043-00570</t>
  </si>
  <si>
    <t>CO-582776-24028600  10043-20180507-20180513-570</t>
  </si>
  <si>
    <t>VA-516702-24028600  10034-00579</t>
  </si>
  <si>
    <t>VA-516702-24028600  10034-20180507-20180510-579</t>
  </si>
  <si>
    <t>CO-502171-24028600  10040-00578</t>
  </si>
  <si>
    <t>CO-502171-24028600  10040-20180507-20180509-578</t>
  </si>
  <si>
    <t>ME-204126-24028600  10002-00584</t>
  </si>
  <si>
    <t>ME-204126-24028600  10002-20180425-20180425-584</t>
  </si>
  <si>
    <t>ME-242758-24028600  10027-00587</t>
  </si>
  <si>
    <t>ME-242758-24028600  10027-20180509-20180509-587</t>
  </si>
  <si>
    <t>CO-574454-24028600  10042-00581</t>
  </si>
  <si>
    <t>CO-574454-24028600  10042-20180507-20180509-581</t>
  </si>
  <si>
    <t>VA-435741-240286003093001-00586</t>
  </si>
  <si>
    <t>VA-435741-240286003093001-20180510-20180613-586</t>
  </si>
  <si>
    <t>PE-419041-240289003004025-00599</t>
  </si>
  <si>
    <t>PE-419041-240289003004025-20180510-20180511-599</t>
  </si>
  <si>
    <t>PE-510225-24028600  00003-00601</t>
  </si>
  <si>
    <t>PE-510225-24028600  00003-20180507-20180507-601</t>
  </si>
  <si>
    <t>PE-510225-24028600  00003-00602</t>
  </si>
  <si>
    <t>PE-510225-24028600  00003-20180508-20180509-602</t>
  </si>
  <si>
    <t>CA-313919-240286003093001-00604</t>
  </si>
  <si>
    <t>CA-313919-240286003093001-20180514-20180518-604</t>
  </si>
  <si>
    <t>CO-574454-24028600  10042-00616</t>
  </si>
  <si>
    <t>CO-574454-24028600  10042-20180514-20180520-616</t>
  </si>
  <si>
    <t>CA-313919-240286003093001-20180514-20180519-604</t>
  </si>
  <si>
    <t>VA-588783-24028600  10008-00624</t>
  </si>
  <si>
    <t>VA-588783-24028600  10008-20180514-20180529-624</t>
  </si>
  <si>
    <t>CA-605887-240286003000604-00606</t>
  </si>
  <si>
    <t>CA-605887-240286003000604-20180514-20180518-606</t>
  </si>
  <si>
    <t>CO-426226-240289003004026-00626</t>
  </si>
  <si>
    <t>CO-426226-240289003004026-20180514-20180520-626</t>
  </si>
  <si>
    <t>CA-500095-24028600  10018-00613</t>
  </si>
  <si>
    <t>CA-500095-24028600  10018-20180514-20180518-613</t>
  </si>
  <si>
    <t>CA-312224-24028600  10012-00612</t>
  </si>
  <si>
    <t>CA-312224-24028600  10012-20180514-20180518-612</t>
  </si>
  <si>
    <t>CA-779082-24028600  10014-00603</t>
  </si>
  <si>
    <t>CA-779082-24028600  10014-20180514-20180520-603</t>
  </si>
  <si>
    <t>CA-567997-24028600  10037-00608</t>
  </si>
  <si>
    <t>CA-567997-24028600  10037-20180514-20180519-608</t>
  </si>
  <si>
    <t>CA-307452-24028600  10009-00610</t>
  </si>
  <si>
    <t>CA-307452-24028600  10009-20180514-20180520-610</t>
  </si>
  <si>
    <t>CA-502171-24028600  10040-00611</t>
  </si>
  <si>
    <t>CA-502171-24028600  10040-20180514-20180519-611</t>
  </si>
  <si>
    <t>CA-482433-24028600  10004-00605</t>
  </si>
  <si>
    <t>CA-482433-24028600  10004-20180514-20180519-605</t>
  </si>
  <si>
    <t>CA-582776-24028600  10043-00609</t>
  </si>
  <si>
    <t>CA-582776-24028600  10043-20180514-20180519-609</t>
  </si>
  <si>
    <t>CA-361730-24028600  10008-00607</t>
  </si>
  <si>
    <t>CA-361730-24028600  10008-20180514-20180518-607</t>
  </si>
  <si>
    <t>CO-582776-24028600  10043-00620</t>
  </si>
  <si>
    <t>CO-582776-24028600  10043-20180521-20180527-620</t>
  </si>
  <si>
    <t>PE-426226-240289003004026-00634</t>
  </si>
  <si>
    <t>PE-426226-240289003004026-20180525-20180525-634</t>
  </si>
  <si>
    <t>VA-633190-24028600  10006-00623</t>
  </si>
  <si>
    <t>VA-633190-24028600  10006-20180526-20180630-623</t>
  </si>
  <si>
    <t>CA-502171-24028600  10040-00662</t>
  </si>
  <si>
    <t>CA-502171-24028600  10040-20180528-20180603-662</t>
  </si>
  <si>
    <t>VA-465378-24028600  10032-00635</t>
  </si>
  <si>
    <t>VA-465378-24028600  10032-20180528-20180701-635</t>
  </si>
  <si>
    <t>CA-574454-24028600  10042-00664</t>
  </si>
  <si>
    <t>CA-574454-24028600  10042-20180528-20180603-664</t>
  </si>
  <si>
    <t>CA-605887-240286003000604-00647</t>
  </si>
  <si>
    <t>CA-605887-240286003000604-20180528-20180603-647</t>
  </si>
  <si>
    <t>CA-498009-24028600  10038-00645</t>
  </si>
  <si>
    <t>CA-498009-24028600  10038-20180528-20180603-645</t>
  </si>
  <si>
    <t>CA-258993-24028600  10025-00636</t>
  </si>
  <si>
    <t>CA-258993-24028600  10025-20180528-20180602-636</t>
  </si>
  <si>
    <t>CA-321084-23816100300005091-00637</t>
  </si>
  <si>
    <t>CA-321084-238161003000050901-20180528-20180602-637</t>
  </si>
  <si>
    <t>CA-582776-24028600  10043-00640</t>
  </si>
  <si>
    <t>CA-582776-24028600  10043-20180528-20180602-640</t>
  </si>
  <si>
    <t>CA-482433-24028600  10004-00638</t>
  </si>
  <si>
    <t>CA-482433-24028600  10004-20180528-20180602-638</t>
  </si>
  <si>
    <t>CA-203376-24028600  10003-00641</t>
  </si>
  <si>
    <t>CA-203376-24028600  10003-20180528-20180602-641</t>
  </si>
  <si>
    <t>CA-779082-24028600  10014-00660</t>
  </si>
  <si>
    <t>CA-779082-24028600  10014-20180528-20180603-660</t>
  </si>
  <si>
    <t>CA-557767-238161003010025024-00643</t>
  </si>
  <si>
    <t>CA-557767-238161003010025024-20180528-20180602-643</t>
  </si>
  <si>
    <t>CA-549473-24028600  10017-00639</t>
  </si>
  <si>
    <t>CA-549473-24028600  10017-20180528-20180602-639</t>
  </si>
  <si>
    <t>CA-517366-238161003010025021-00644</t>
  </si>
  <si>
    <t>CA-517366-238161003010025021-20180528-20180602-644</t>
  </si>
  <si>
    <t>CA-567997-24028600  10037-00642</t>
  </si>
  <si>
    <t>CA-567997-24028600  10037-20180528-20180602-642</t>
  </si>
  <si>
    <t>CA-242758-24028600  10018-00669</t>
  </si>
  <si>
    <t>CA-242758-24028600  10018-20180531-20180531-669</t>
  </si>
  <si>
    <t>VA-588783-24028600  10008-00673</t>
  </si>
  <si>
    <t>VA-588783-24028600  10008-20180530-20180530-673</t>
  </si>
  <si>
    <t>CA-204126-24028600  10002-00674</t>
  </si>
  <si>
    <t>CA-204126-24028600  10002-20180531-20180531-674</t>
  </si>
  <si>
    <t>CA-315758-238161003010040796-00670</t>
  </si>
  <si>
    <t>CA-315758-238161003010040796-20180531-20180531-670</t>
  </si>
  <si>
    <t>CA-386444-24028600  10036-00672</t>
  </si>
  <si>
    <t>CA-386444-24028600  10036-20180531-20180531-672</t>
  </si>
  <si>
    <t>CA-395224-24028600  10035-00671</t>
  </si>
  <si>
    <t>CA-395224-24028600  10035-20180531-20180531-671</t>
  </si>
  <si>
    <t>FA-582776-24028600  10043-00676</t>
  </si>
  <si>
    <t>FA-582776-24028600  10043-20180604-20180604-676</t>
  </si>
  <si>
    <t>CA-557767-238161003010025024-00655</t>
  </si>
  <si>
    <t>CA-557767-238161003010025024-20180604-20180608-655</t>
  </si>
  <si>
    <t>CA-258993-24028600  10025-00649</t>
  </si>
  <si>
    <t>CA-258993-24028600  10025-20180604-20180609-649</t>
  </si>
  <si>
    <t>CA-482433-24028600  10004-00651</t>
  </si>
  <si>
    <t>CA-482433-24028600  10004-20180604-20180608-651</t>
  </si>
  <si>
    <t>CA-779082-24028600  10014-00656</t>
  </si>
  <si>
    <t>CA-779082-24028600  10014-20180604-20180608-656</t>
  </si>
  <si>
    <t>CA-317017-24028600  10006-00648</t>
  </si>
  <si>
    <t>CA-317017-24028600  10006-20180604-20180608-648</t>
  </si>
  <si>
    <t>CA-567997-24028600  10037-00657</t>
  </si>
  <si>
    <t>CA-567997-24028600  10037-20180604-20180608-657</t>
  </si>
  <si>
    <t>VA-369907-238161003010040793-00678</t>
  </si>
  <si>
    <t>VA-369907-238161003010040793-20180603-20180707-678</t>
  </si>
  <si>
    <t>CA-549473-24028600  10017-00650</t>
  </si>
  <si>
    <t>CA-549473-24028600  10017-20180604-20180609-650</t>
  </si>
  <si>
    <t>CA-605887-240286003000604-00653</t>
  </si>
  <si>
    <t>CA-605887-240286003000604-20180604-20180608-653</t>
  </si>
  <si>
    <t>CA-652482-238161003010025020-00652</t>
  </si>
  <si>
    <t>CA-652482-238161003010025020-20180604-20180609-652</t>
  </si>
  <si>
    <t>CA-395224-24028600  10035-00646</t>
  </si>
  <si>
    <t>CA-395224-24028600  10035-20180604-20180608-646</t>
  </si>
  <si>
    <t>PE-466911-240286003031129-00688</t>
  </si>
  <si>
    <t>PE-466911-240286003031129-20180606-20180606-688</t>
  </si>
  <si>
    <t>VA-511424-24028600  10013-00679</t>
  </si>
  <si>
    <t>VA-511424-24028600  10013-20180604-20180627-679</t>
  </si>
  <si>
    <t>CA-321084-238161003000050901-00654</t>
  </si>
  <si>
    <t>CA-321084-238161003000050901-20180604-20180608-654</t>
  </si>
  <si>
    <t>CO-502171-24028600  10040-00682</t>
  </si>
  <si>
    <t>CO-502171-24028600  10040-20180606-20180609-682</t>
  </si>
  <si>
    <t>PE-466911-240286003031129-00693</t>
  </si>
  <si>
    <t>PE-466911-240286003031129-20180608-20180609-693</t>
  </si>
  <si>
    <t>CO-574454-24028600  10042-00622</t>
  </si>
  <si>
    <t>CO-574454-24028600  10042-20180521-20180525-622</t>
  </si>
  <si>
    <t>CO-502171-24028600  10040-00696</t>
  </si>
  <si>
    <t>CO-502171-24028600  10040-20180611-20180613-696</t>
  </si>
  <si>
    <t>PE-574454-24028600  10042-00697</t>
  </si>
  <si>
    <t>PE-574454-24028600  10042-20180611-20180612-697</t>
  </si>
  <si>
    <t>PE-466911-240286003031129-00691</t>
  </si>
  <si>
    <t>PE-466911-240286003031129-20180608-20180609-691</t>
  </si>
  <si>
    <t>VA-582776-24028600  10043-00680</t>
  </si>
  <si>
    <t>VA-582776-24028600  10043-20180606-20180630-680</t>
  </si>
  <si>
    <t>IN-557767-238161003010025024-00699</t>
  </si>
  <si>
    <t>IN-557767-238161003010025024-20180611-20180615-699</t>
  </si>
  <si>
    <t>CO-426226-240289003004026-00701</t>
  </si>
  <si>
    <t>CO-426226-240289003004026-20180611-20180617-701</t>
  </si>
  <si>
    <t>CA-764361-24028600  10022-00704</t>
  </si>
  <si>
    <t>CA-764361-24028600  10022-20180531-20180531-704</t>
  </si>
  <si>
    <t>PE-498009-24028600  10038-00705</t>
  </si>
  <si>
    <t>PE-498009-24028600  10038-20180613-20180615-705</t>
  </si>
  <si>
    <t>PE-574454-24028600  10042-00698</t>
  </si>
  <si>
    <t>PE-574454-24028600  10042-20180614-20180614-698</t>
  </si>
  <si>
    <t>PE-203376-24028600  10003-00710</t>
  </si>
  <si>
    <t>PE-203376-24028600  10003-20180618-20180618-710</t>
  </si>
  <si>
    <t>CO-426226-240289003004026-00709</t>
  </si>
  <si>
    <t>CO-426226-240289003004026-20180618-20180624-709</t>
  </si>
  <si>
    <t>CO-204126-24028600  10002-00711</t>
  </si>
  <si>
    <t>CO-204126-24028600  10002-20180621-20180622-711</t>
  </si>
  <si>
    <t>IN-516899-24028600  10022-00665</t>
  </si>
  <si>
    <t>IN-516899-24028600  10022-20180528-20180607-665</t>
  </si>
  <si>
    <t>CA-317017-24028600  10006-00716</t>
  </si>
  <si>
    <t>CA-317017-24028600  10006-20180609-20180609-716</t>
  </si>
  <si>
    <t>IN-178194-240286003094100-00715</t>
  </si>
  <si>
    <t>IN-178194-240286003094100-20180621-20180629-715</t>
  </si>
  <si>
    <t>PE-466603-24028600  10029-00717</t>
  </si>
  <si>
    <t>PE-466603-24028600  10029-20180622-20180622-717</t>
  </si>
  <si>
    <t>VA-204126-24028600  10002-00722</t>
  </si>
  <si>
    <t>VA-204126-24028600  10002-20180624-20180728-722</t>
  </si>
  <si>
    <t>CO-426226-240289003004026-00719</t>
  </si>
  <si>
    <t>CO-426226-240289003004026-20180625-20180701-719</t>
  </si>
  <si>
    <t>CO-574454-24028600  10042-00724</t>
  </si>
  <si>
    <t>CO-574454-24028600  10042-20180625-20180701-724</t>
  </si>
  <si>
    <t>PE-466603-24028600  10029-00725</t>
  </si>
  <si>
    <t>PE-466603-24028600  10029-20180625-20180625-725</t>
  </si>
  <si>
    <t>CO-502171-24028600  10040-00721</t>
  </si>
  <si>
    <t>CO-502171-24028600  10040-20180625-20180701-721</t>
  </si>
  <si>
    <t>PE-466603-24028600  10029-00732</t>
  </si>
  <si>
    <t>PE-466603-24028600  10029-20180629-20180629-732</t>
  </si>
  <si>
    <t>VA-482433-24028600  10003-00729</t>
  </si>
  <si>
    <t>VA-482433-24028600  10003-20180630-20180728-729</t>
  </si>
  <si>
    <t>IN-178194-240286003094100-00731</t>
  </si>
  <si>
    <t>IN-178194-240286003094100-20180630-20180701-731</t>
  </si>
  <si>
    <t>RHU-434039-24028600  10005-00733</t>
  </si>
  <si>
    <t>RHU-434039-24028600  10005-20180702-20180702-733</t>
  </si>
  <si>
    <t>RHU-210154-24028600  10001-00734</t>
  </si>
  <si>
    <t>RHU-210154-24028600  10001-20180702-20180702-734</t>
  </si>
  <si>
    <t>RHU-502171-24028600  10040-00735</t>
  </si>
  <si>
    <t>RHU-502171-24028600  10040-20180702-20180702-735</t>
  </si>
  <si>
    <t>IN-178194-240286003094100-00737</t>
  </si>
  <si>
    <t>IN-178194-240286003094100-20180702-20180702-737</t>
  </si>
  <si>
    <t>VA-521848-24028600  10008-00738</t>
  </si>
  <si>
    <t>VA-521848-24028600  10008-20180702-20180725-738</t>
  </si>
  <si>
    <t>RHU-210154-24028600  10001-00741</t>
  </si>
  <si>
    <t>RHU-210154-24028600  10001-20180703-20180703-741</t>
  </si>
  <si>
    <t>RHU-210154-24028600  10001-00745</t>
  </si>
  <si>
    <t>RHU-210154-24028600  10001-20180704-20180704-745</t>
  </si>
  <si>
    <t>PE-542634-24028500  00047-00748</t>
  </si>
  <si>
    <t>PE-542634-24028500  00047-20180702-20180702-748</t>
  </si>
  <si>
    <t>IN-178194-240286003094100-00739</t>
  </si>
  <si>
    <t>IN-178194-240286003094100-20180703-20180802-739</t>
  </si>
  <si>
    <t>CO-426226-240289003004026-00744</t>
  </si>
  <si>
    <t>CO-426226-240289003004026-20180703-20180708-744</t>
  </si>
  <si>
    <t>PE-203376-24028600  10002-00750</t>
  </si>
  <si>
    <t>PE-203376-24028600  10002-20180705-20180706-750</t>
  </si>
  <si>
    <t>CO-426226-240289003004026-00752</t>
  </si>
  <si>
    <t>CO-426226-240289003004026-20180709-20180715-752</t>
  </si>
  <si>
    <t>VA-434039-24028600  10005-00740</t>
  </si>
  <si>
    <t>VA-434039-24028600  10005-20180704-20180808-740</t>
  </si>
  <si>
    <t>VA-395224-24028600  10035-00758</t>
  </si>
  <si>
    <t>VA-395224-24028600  10035-20180709-20180813-758</t>
  </si>
  <si>
    <t>PE-386444-24028600  10036-00760</t>
  </si>
  <si>
    <t>PE-386444-24028600  10036-20180711-20180712-760</t>
  </si>
  <si>
    <t>RO-242758-24028600  10027-00764</t>
  </si>
  <si>
    <t>RO-242758-24028600  10027-20180716-20190716-764</t>
  </si>
  <si>
    <t>VA-307452-24028600  10005-00742</t>
  </si>
  <si>
    <t>VA-307452-24028600  10005-20180716-20180808-742</t>
  </si>
  <si>
    <t>CO-502171-24028600  10040-00768</t>
  </si>
  <si>
    <t>CO-502171-24028600  10040-20180717-20180721-768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</si>
</sst>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&quot;$&quot;* #,##0.00_);_(&quot;$&quot;* \(#,##0.00\);_(&quot;$&quot;* &quot;-&quot;??_);_(@_)"/>
    <numFmt numFmtId="165" formatCode="_(* #,##0.00_);_(* \(#,##0.00\);_(* &quot;-&quot;??_);_(@_)"/>
  </numFmts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1" tint="0.2499465926084170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b/>
      <sz val="12"/>
      <color theme="8" tint="-0.499984740745262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6" tint="-0.499984740745262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4" tint="0.59999389629810485"/>
        <bgColor indexed="65"/>
      </patternFill>
    </fill>
    <fill>
      <patternFill patternType="solid">
        <fgColor rgb="FFDCE6F2"/>
        <bgColor rgb="FFDBEEF4"/>
      </patternFill>
    </fill>
    <fill>
      <patternFill patternType="solid">
        <fgColor rgb="FFFCF378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theme="1" tint="0.24994659260841701"/>
        <bgColor indexed="64"/>
      </patternFill>
    </fill>
  </fills>
  <borders count="14">
    <border>
      <left/>
      <right/>
      <top/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 tint="0.24994659260841701"/>
      </left>
      <right style="thin">
        <color theme="1" tint="0.24994659260841701"/>
      </right>
      <top style="thin">
        <color theme="1" tint="0.24994659260841701"/>
      </top>
      <bottom style="thin">
        <color theme="1" tint="0.2499465926084170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rgb="FF3F3F3F"/>
      </left>
      <right/>
      <top style="thin">
        <color rgb="FF3F3F3F"/>
      </top>
      <bottom/>
      <diagonal/>
    </border>
  </borders>
  <cellStyleXfs count="18">
    <xf numFmtId="0" fontId="0" fillId="0" borderId="0"/>
    <xf numFmtId="0" fontId="12" fillId="7" borderId="9" applyNumberFormat="0" applyProtection="0">
      <alignment horizontal="left" vertical="center"/>
    </xf>
    <xf numFmtId="0" fontId="11" fillId="8" borderId="9" applyNumberFormat="0" applyAlignment="0" applyProtection="0"/>
    <xf numFmtId="0" fontId="10" fillId="0" borderId="0"/>
    <xf numFmtId="0" fontId="10" fillId="6" borderId="0" applyBorder="0" applyProtection="0"/>
    <xf numFmtId="0" fontId="6" fillId="0" borderId="0"/>
    <xf numFmtId="0" fontId="6" fillId="5" borderId="0" applyNumberFormat="0" applyBorder="0" applyAlignment="0" applyProtection="0"/>
    <xf numFmtId="0" fontId="6" fillId="0" borderId="0"/>
    <xf numFmtId="0" fontId="7" fillId="3" borderId="9" applyNumberFormat="0" applyAlignment="0" applyProtection="0"/>
    <xf numFmtId="0" fontId="8" fillId="4" borderId="9" applyNumberFormat="0" applyAlignment="0" applyProtection="0"/>
    <xf numFmtId="0" fontId="13" fillId="8" borderId="11" applyProtection="0">
      <alignment horizontal="center" vertical="center" wrapText="1"/>
    </xf>
    <xf numFmtId="0" fontId="14" fillId="9" borderId="12">
      <alignment horizontal="center" vertical="center"/>
    </xf>
    <xf numFmtId="0" fontId="6" fillId="8" borderId="10"/>
    <xf numFmtId="0" fontId="9" fillId="10" borderId="13" applyBorder="0">
      <alignment horizontal="center" vertical="center"/>
    </xf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5" fillId="0" borderId="0"/>
    <xf numFmtId="0" fontId="15" fillId="0" borderId="0"/>
  </cellStyleXfs>
  <cellXfs count="30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quotePrefix="1"/>
    <xf numFmtId="0" fontId="0" fillId="0" borderId="0" xfId="0" applyNumberFormat="1"/>
    <xf numFmtId="0" fontId="0" fillId="0" borderId="0" xfId="0" applyAlignment="1"/>
    <xf numFmtId="0" fontId="0" fillId="0" borderId="0" xfId="0" applyNumberFormat="1" applyAlignment="1"/>
    <xf numFmtId="14" fontId="0" fillId="0" borderId="0" xfId="0" applyNumberFormat="1"/>
    <xf numFmtId="0" fontId="0" fillId="0" borderId="0" xfId="0" applyAlignment="1">
      <alignment horizontal="center" vertical="center"/>
    </xf>
    <xf numFmtId="0" fontId="4" fillId="0" borderId="0" xfId="0" applyFont="1"/>
    <xf numFmtId="0" fontId="0" fillId="0" borderId="0" xfId="0" applyNumberFormat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5" fillId="0" borderId="0" xfId="0" applyFont="1" applyAlignment="1">
      <alignment horizontal="right" vertical="center" wrapText="1"/>
    </xf>
    <xf numFmtId="0" fontId="0" fillId="0" borderId="0" xfId="0" quotePrefix="1" applyNumberFormat="1" applyAlignment="1">
      <alignment horizontal="center" vertical="center"/>
    </xf>
    <xf numFmtId="15" fontId="0" fillId="0" borderId="0" xfId="0" applyNumberFormat="1"/>
    <xf numFmtId="0" fontId="0" fillId="0" borderId="0" xfId="0"/>
    <xf numFmtId="14" fontId="0" fillId="0" borderId="0" xfId="0" applyNumberFormat="1"/>
    <xf numFmtId="49" fontId="0" fillId="0" borderId="0" xfId="0" applyNumberFormat="1"/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</cellXfs>
  <cellStyles count="18">
    <cellStyle name="40% - Énfasis1 2" xfId="6"/>
    <cellStyle name="Cálculo 2" xfId="9"/>
    <cellStyle name="Cálculo 3" xfId="2"/>
    <cellStyle name="Command" xfId="10"/>
    <cellStyle name="Entrada 2" xfId="8"/>
    <cellStyle name="Entrada 3" xfId="1"/>
    <cellStyle name="Gray Head" xfId="11"/>
    <cellStyle name="Gray Normal" xfId="12"/>
    <cellStyle name="Gray Title" xfId="13"/>
    <cellStyle name="Millares 2" xfId="14"/>
    <cellStyle name="Moneda 2" xfId="15"/>
    <cellStyle name="Normal" xfId="0" builtinId="0"/>
    <cellStyle name="Normal 2" xfId="3"/>
    <cellStyle name="Normal 2 2" xfId="5"/>
    <cellStyle name="Normal 3" xfId="7"/>
    <cellStyle name="Normal 5" xfId="16"/>
    <cellStyle name="Normal 6" xfId="17"/>
    <cellStyle name="Texto explicativo 2" xfId="4"/>
  </cellStyles>
  <dxfs count="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minor"/>
      </font>
      <alignment horizontal="right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minor"/>
      </font>
      <alignment horizontal="right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 style="hair">
          <color auto="1"/>
        </right>
        <top/>
        <bottom/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border diagonalUp="0" diagonalDown="0">
        <left style="hair">
          <color auto="1"/>
        </left>
        <right/>
        <top/>
        <bottom/>
        <vertical/>
        <horizontal/>
      </border>
    </dxf>
    <dxf>
      <border outline="0">
        <bottom style="hair">
          <color auto="1"/>
        </bottom>
      </border>
    </dxf>
    <dxf>
      <fill>
        <patternFill>
          <bgColor theme="7" tint="0.59996337778862885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1" defaultTableStyle="TableStyleMedium2" defaultPivotStyle="PivotStyleLight16">
    <tableStyle name="Simple" pivot="0" count="2">
      <tableStyleElement type="wholeTable" dxfId="28"/>
      <tableStyleElement type="headerRow" dxfId="2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1" name="T_TBL" displayName="T_TBL" ref="A7:X54" totalsRowShown="0" tableBorderDxfId="26">
  <tableColumns count="24">
    <tableColumn id="1" name="CAMPOS" dataDxfId="25"/>
    <tableColumn id="2" name="TIPO"/>
    <tableColumn id="3" name="HABILITADO"/>
    <tableColumn id="12" name="TYPE" dataDxfId="24"/>
    <tableColumn id="16" name="MOD" dataDxfId="23"/>
    <tableColumn id="13" name="SIZE" dataDxfId="22"/>
    <tableColumn id="20" name="NULL" dataDxfId="21"/>
    <tableColumn id="24" name="DEF" dataDxfId="20"/>
    <tableColumn id="14" name="PK" dataDxfId="19"/>
    <tableColumn id="23" name="CONSTRAINT" dataDxfId="18"/>
    <tableColumn id="15" name="INDEX" dataDxfId="17"/>
    <tableColumn id="18" name="FTABLE" dataDxfId="16"/>
    <tableColumn id="19" name="FFLD" dataDxfId="15"/>
    <tableColumn id="4" name="STATUS" dataDxfId="14">
      <calculatedColumnFormula>IF(T_TBL[[#This Row],[CAMPOS]]="", "", IF(AND(C8=1, A8&lt;&gt;""),TRUE, FALSE))</calculatedColumnFormula>
    </tableColumn>
    <tableColumn id="5" name="COLNUM" dataDxfId="13">
      <calculatedColumnFormula>IF(NOT(ISNUMBER(O7)), IF(T_TBL[[#This Row],[CAMPOS]]&lt;&gt;"", 1, ""), IF(T_TBL[[#This Row],[CAMPOS]]&lt;&gt;"", O7+1, ""))</calculatedColumnFormula>
    </tableColumn>
    <tableColumn id="10" name="LASTFLD" dataDxfId="12">
      <calculatedColumnFormula>IF(T_TBL[[#This Row],[CAMPOS]]="", "", IF(COUNTIF(INDIRECT("F"&amp;ROW()+1&amp;"C"&amp;MATCH("HABILITADO",T_TBL[#Headers],0)&amp;":"&amp;"F"&amp;ROWS(T_TBL[])&amp;"C"&amp;MATCH("HABILITADO", T_TBL[#Headers],0), 0),"= 1")&gt;0, FALSE, TRUE))</calculatedColumnFormula>
    </tableColumn>
    <tableColumn id="6" name="FLDTMPL" dataDxfId="11">
      <calculatedColumnFormula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calculatedColumnFormula>
    </tableColumn>
    <tableColumn id="7" name="FLD" dataDxfId="10">
      <calculatedColumnFormula>IF(T_TBL[[#This Row],[STATUS]]=TRUE, IF(T_TBL[[#This Row],[LASTFLD]]=FALSE, T_TBL[[#This Row],[CAMPOS]]&amp;", ", T_TBL[[#This Row],[CAMPOS]]), "")</calculatedColumnFormula>
    </tableColumn>
    <tableColumn id="9" name="FLDLIST" dataDxfId="9">
      <calculatedColumnFormula>IF(LEN(T_TBL[[#This Row],[FLD]])&gt;0, IF(T_TBL[[#This Row],[COLNUM]]=1, T_TBL[[#This Row],[FLD]], S7&amp;T_TBL[[#This Row],[FLD]]), IF(T_TBL[[#This Row],[COLNUM]]=1, "", S7))</calculatedColumnFormula>
    </tableColumn>
    <tableColumn id="11" name="VLLIST" dataDxfId="8">
      <calculatedColumnFormula>IF(LEN(T_TBL[[#This Row],[FLDTMPL]])&gt;0, IF(T_TBL[[#This Row],[COLNUM]]=1, T_TBL[[#This Row],[FLDTMPL]], T7&amp;T_TBL[[#This Row],[FLDTMPL]]), IF(T_TBL[[#This Row],[COLNUM]]=1, "", T7))</calculatedColumnFormula>
    </tableColumn>
    <tableColumn id="8" name="_FILA" dataDxfId="7">
      <calculatedColumnFormula>IF(ISNUMBER(U7), U7+1, 1)</calculatedColumnFormula>
    </tableColumn>
    <tableColumn id="17" name="FK" dataDxfId="6">
      <calculatedColumnFormula>IF(AND(T_TBL[[#This Row],[FTABLE]]&lt;&gt;"", T_TBL[[#This Row],[FFLD]]&lt;&gt;""), 1, IF(T_TBL[[#This Row],[CAMPOS]]&lt;&gt;"", 0, ""))</calculatedColumnFormula>
    </tableColumn>
    <tableColumn id="21" name="FOREIGN" dataDxfId="5">
      <calculatedColumnFormula>IF(T_TBL[[#This Row],[FK]]=1, CONCATENATE("FOREIGN KEY (", T_TBL[[#This Row],[CAMPOS]], ") REFERENCES ",IF($B$2&lt;&gt;"", $B$2 &amp; ".", ""), T_TBL[[#This Row],[FTABLE]], "(", T_TBL[[#This Row],[FFLD]], ")", " ON DELETE CASCADE ON UPDATE NO ACTION"), "")</calculatedColumnFormula>
    </tableColumn>
    <tableColumn id="22" name="CONSTRUCT" dataDxfId="4">
      <calculatedColumnFormula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calculatedColumnFormula>
    </tableColumn>
  </tableColumns>
  <tableStyleInfo name="TableStyleMedium25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G3:I101" totalsRowShown="0" headerRowDxfId="3">
  <autoFilter ref="G3:I101"/>
  <tableColumns count="3">
    <tableColumn id="1" name="id" dataDxfId="2"/>
    <tableColumn id="3" name="clave2"/>
    <tableColumn id="4" name="clave3">
      <calculatedColumnFormula>TRIM(Tabla2[[#This Row],[clave2]])</calculatedColumnFormula>
    </tableColumn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3" name="Tabla24" displayName="Tabla24" ref="G3:I101" totalsRowShown="0" headerRowDxfId="1">
  <autoFilter ref="G3:I101"/>
  <tableColumns count="3">
    <tableColumn id="1" name="id" dataDxfId="0"/>
    <tableColumn id="3" name="clave2"/>
    <tableColumn id="4" name="clave3">
      <calculatedColumnFormula>TRIM(Tabla24[[#This Row],[clave2]])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4"/>
  <sheetViews>
    <sheetView workbookViewId="0">
      <selection activeCell="C9" sqref="C9"/>
    </sheetView>
  </sheetViews>
  <sheetFormatPr baseColWidth="10" defaultRowHeight="15" x14ac:dyDescent="0.25"/>
  <cols>
    <col min="1" max="1" width="14.875" customWidth="1"/>
    <col min="3" max="3" width="11.75" bestFit="1" customWidth="1"/>
    <col min="4" max="4" width="9.625" bestFit="1" customWidth="1"/>
    <col min="5" max="5" width="25.875" customWidth="1"/>
    <col min="6" max="6" width="4.625" bestFit="1" customWidth="1"/>
    <col min="7" max="7" width="5.625" bestFit="1" customWidth="1"/>
    <col min="8" max="8" width="12.375" customWidth="1"/>
    <col min="9" max="9" width="3.25" bestFit="1" customWidth="1"/>
    <col min="10" max="10" width="12.375" bestFit="1" customWidth="1"/>
    <col min="11" max="11" width="6.375" bestFit="1" customWidth="1"/>
    <col min="12" max="12" width="13.25" bestFit="1" customWidth="1"/>
    <col min="13" max="13" width="10.875" customWidth="1"/>
    <col min="14" max="14" width="11.875" hidden="1" customWidth="1"/>
    <col min="15" max="15" width="14.75" hidden="1" customWidth="1"/>
    <col min="16" max="16" width="11.375" hidden="1" customWidth="1"/>
    <col min="17" max="17" width="11.875" hidden="1" customWidth="1"/>
    <col min="18" max="18" width="14.75" hidden="1" customWidth="1"/>
    <col min="19" max="19" width="8.75" hidden="1" customWidth="1"/>
    <col min="20" max="20" width="8.875" hidden="1" customWidth="1"/>
    <col min="21" max="21" width="11.625" hidden="1" customWidth="1"/>
    <col min="22" max="22" width="8" hidden="1" customWidth="1"/>
    <col min="23" max="23" width="59.25" hidden="1" customWidth="1"/>
    <col min="24" max="24" width="24" hidden="1" customWidth="1"/>
    <col min="25" max="25" width="5.625" customWidth="1"/>
  </cols>
  <sheetData>
    <row r="1" spans="1:27" ht="15.75" x14ac:dyDescent="0.25">
      <c r="A1" s="15" t="s">
        <v>801</v>
      </c>
      <c r="G1" s="9"/>
      <c r="H1" s="9"/>
    </row>
    <row r="2" spans="1:27" ht="15.75" x14ac:dyDescent="0.25">
      <c r="A2" s="6" t="s">
        <v>1261</v>
      </c>
      <c r="B2" s="29" t="s">
        <v>1262</v>
      </c>
      <c r="C2" s="29"/>
    </row>
    <row r="3" spans="1:27" ht="18.75" x14ac:dyDescent="0.25">
      <c r="A3" s="6" t="s">
        <v>805</v>
      </c>
      <c r="B3" s="27" t="s">
        <v>1375</v>
      </c>
      <c r="C3" s="28"/>
      <c r="O3" s="14" t="str">
        <f>IF(B2&lt;&gt;"", CONCATENATE(B2, ".", B3), B3)</f>
        <v>syslog.rh_movimiento</v>
      </c>
    </row>
    <row r="4" spans="1:27" hidden="1" x14ac:dyDescent="0.25">
      <c r="A4" s="6" t="s">
        <v>808</v>
      </c>
      <c r="B4" s="8">
        <f>COUNTA(T_TBL[CAMPOS])</f>
        <v>12</v>
      </c>
    </row>
    <row r="5" spans="1:27" hidden="1" x14ac:dyDescent="0.25">
      <c r="A5" s="6" t="s">
        <v>811</v>
      </c>
      <c r="B5" s="8">
        <f>MATCH(1, T_TBL[HABILITADO], 1)</f>
        <v>12</v>
      </c>
    </row>
    <row r="6" spans="1:27" x14ac:dyDescent="0.25">
      <c r="B6" s="8"/>
    </row>
    <row r="7" spans="1:27" x14ac:dyDescent="0.25">
      <c r="A7" t="s">
        <v>397</v>
      </c>
      <c r="B7" t="s">
        <v>802</v>
      </c>
      <c r="C7" t="s">
        <v>803</v>
      </c>
      <c r="D7" t="s">
        <v>1250</v>
      </c>
      <c r="E7" t="s">
        <v>1254</v>
      </c>
      <c r="F7" t="s">
        <v>1251</v>
      </c>
      <c r="G7" t="s">
        <v>819</v>
      </c>
      <c r="H7" t="s">
        <v>1268</v>
      </c>
      <c r="I7" t="s">
        <v>1252</v>
      </c>
      <c r="J7" t="s">
        <v>1265</v>
      </c>
      <c r="K7" t="s">
        <v>1253</v>
      </c>
      <c r="L7" t="s">
        <v>1258</v>
      </c>
      <c r="M7" t="s">
        <v>1259</v>
      </c>
      <c r="N7" t="s">
        <v>804</v>
      </c>
      <c r="O7" t="s">
        <v>806</v>
      </c>
      <c r="P7" t="s">
        <v>812</v>
      </c>
      <c r="Q7" t="s">
        <v>807</v>
      </c>
      <c r="R7" t="s">
        <v>809</v>
      </c>
      <c r="S7" t="s">
        <v>810</v>
      </c>
      <c r="T7" t="s">
        <v>813</v>
      </c>
      <c r="U7" t="s">
        <v>1244</v>
      </c>
      <c r="V7" t="s">
        <v>1257</v>
      </c>
      <c r="W7" t="s">
        <v>1263</v>
      </c>
      <c r="X7" t="s">
        <v>1264</v>
      </c>
      <c r="Z7" s="6" t="s">
        <v>799</v>
      </c>
    </row>
    <row r="8" spans="1:27" x14ac:dyDescent="0.25">
      <c r="A8" s="1" t="s">
        <v>796</v>
      </c>
      <c r="B8" s="17" t="s">
        <v>797</v>
      </c>
      <c r="C8" s="17">
        <v>0</v>
      </c>
      <c r="D8" s="18" t="s">
        <v>1255</v>
      </c>
      <c r="E8" s="18" t="s">
        <v>1256</v>
      </c>
      <c r="F8" s="18"/>
      <c r="G8" s="18"/>
      <c r="H8" s="18"/>
      <c r="I8" s="18">
        <v>1</v>
      </c>
      <c r="J8" s="18"/>
      <c r="K8" s="18"/>
      <c r="L8" s="18"/>
      <c r="M8" s="18"/>
      <c r="N8" s="2" t="b">
        <f>IF(T_TBL[[#This Row],[CAMPOS]]="", "", IF(AND(C8=1, A8&lt;&gt;""),TRUE, FALSE))</f>
        <v>0</v>
      </c>
      <c r="O8">
        <f>IF(NOT(ISNUMBER(O7)), IF(T_TBL[[#This Row],[CAMPOS]]&lt;&gt;"", 1, ""), IF(T_TBL[[#This Row],[CAMPOS]]&lt;&gt;"", O7+1, ""))</f>
        <v>1</v>
      </c>
      <c r="P8" t="b">
        <f ca="1">IF(T_TBL[[#This Row],[CAMPOS]]="", "", IF(COUNTIF(INDIRECT("F"&amp;ROW()+1&amp;"C"&amp;MATCH("HABILITADO",T_TBL[#Headers],0)&amp;":"&amp;"F"&amp;ROWS(T_TBL[])&amp;"C"&amp;MATCH("HABILITADO", T_TBL[#Headers],0), 0),"= 1")&gt;0, FALSE, TRUE))</f>
        <v>0</v>
      </c>
      <c r="Q8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R8" t="str">
        <f>IF(T_TBL[[#This Row],[STATUS]]=TRUE, IF(T_TBL[[#This Row],[LASTFLD]]=FALSE, T_TBL[[#This Row],[CAMPOS]]&amp;", ", T_TBL[[#This Row],[CAMPOS]]), "")</f>
        <v/>
      </c>
      <c r="S8" t="str">
        <f>IF(LEN(T_TBL[[#This Row],[FLD]])&gt;0, IF(T_TBL[[#This Row],[COLNUM]]=1, T_TBL[[#This Row],[FLD]], S7&amp;T_TBL[[#This Row],[FLD]]), IF(T_TBL[[#This Row],[COLNUM]]=1, "", S7))</f>
        <v/>
      </c>
      <c r="T8" t="str">
        <f>IF(LEN(T_TBL[[#This Row],[FLDTMPL]])&gt;0, IF(T_TBL[[#This Row],[COLNUM]]=1, T_TBL[[#This Row],[FLDTMPL]], T7&amp;T_TBL[[#This Row],[FLDTMPL]]), IF(T_TBL[[#This Row],[COLNUM]]=1, "", T7))</f>
        <v/>
      </c>
      <c r="U8" s="10">
        <f t="shared" ref="U8:U54" si="0">IF(ISNUMBER(U7), U7+1, 1)</f>
        <v>1</v>
      </c>
      <c r="V8" s="16">
        <f>IF(AND(T_TBL[[#This Row],[FTABLE]]&lt;&gt;"", T_TBL[[#This Row],[FFLD]]&lt;&gt;""), 1, IF(T_TBL[[#This Row],[CAMPOS]]&lt;&gt;"", 0, ""))</f>
        <v>0</v>
      </c>
      <c r="W8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8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/>
      </c>
      <c r="Z8" t="str">
        <f ca="1">INDEX(T_TBL[],B4,MATCH("FLDLIST",T_TBL[#Headers],0))</f>
        <v>clave_trab, id_plaza, id_ausencia_por, fec_inicio, fec_termino, tipo_mov, descr, docs, motivo, referencia, ref_motivo</v>
      </c>
    </row>
    <row r="9" spans="1:27" x14ac:dyDescent="0.25">
      <c r="A9" s="3" t="s">
        <v>1243</v>
      </c>
      <c r="B9" s="19" t="s">
        <v>797</v>
      </c>
      <c r="C9" s="19">
        <v>1</v>
      </c>
      <c r="D9" s="18" t="s">
        <v>1255</v>
      </c>
      <c r="E9" s="18" t="s">
        <v>1256</v>
      </c>
      <c r="F9" s="18"/>
      <c r="G9" s="18"/>
      <c r="H9" s="18"/>
      <c r="I9" s="18"/>
      <c r="J9" s="18">
        <v>1</v>
      </c>
      <c r="K9" s="18">
        <v>1</v>
      </c>
      <c r="L9" s="18" t="s">
        <v>1376</v>
      </c>
      <c r="M9" s="18" t="s">
        <v>1260</v>
      </c>
      <c r="N9" s="5" t="b">
        <f>IF(T_TBL[[#This Row],[CAMPOS]]="", "", IF(AND(C9=1, A9&lt;&gt;""),TRUE, FALSE))</f>
        <v>1</v>
      </c>
      <c r="O9">
        <f>IF(NOT(ISNUMBER(O8)), IF(T_TBL[[#This Row],[CAMPOS]]&lt;&gt;"", 1, ""), IF(T_TBL[[#This Row],[CAMPOS]]&lt;&gt;"", O8+1, ""))</f>
        <v>2</v>
      </c>
      <c r="P9" t="b">
        <f ca="1">IF(T_TBL[[#This Row],[CAMPOS]]="", "", IF(COUNTIF(INDIRECT("F"&amp;ROW()+1&amp;"C"&amp;MATCH("HABILITADO",T_TBL[#Headers],0)&amp;":"&amp;"F"&amp;ROWS(T_TBL[])&amp;"C"&amp;MATCH("HABILITADO", T_TBL[#Headers],0), 0),"= 1")&gt;0, FALSE, TRUE))</f>
        <v>0</v>
      </c>
      <c r="Q9" t="str">
        <f ca="1"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 xml:space="preserve">clave_trab, </v>
      </c>
      <c r="R9" t="str">
        <f ca="1">IF(T_TBL[[#This Row],[STATUS]]=TRUE, IF(T_TBL[[#This Row],[LASTFLD]]=FALSE, T_TBL[[#This Row],[CAMPOS]]&amp;", ", T_TBL[[#This Row],[CAMPOS]]), "")</f>
        <v xml:space="preserve">clave_trab, </v>
      </c>
      <c r="S9" t="str">
        <f ca="1">IF(LEN(T_TBL[[#This Row],[FLD]])&gt;0, IF(T_TBL[[#This Row],[COLNUM]]=1, T_TBL[[#This Row],[FLD]], S8&amp;T_TBL[[#This Row],[FLD]]), IF(T_TBL[[#This Row],[COLNUM]]=1, "", S8))</f>
        <v xml:space="preserve">clave_trab, </v>
      </c>
      <c r="T9" s="10" t="str">
        <f ca="1">IF(LEN(T_TBL[[#This Row],[FLDTMPL]])&gt;0, IF(T_TBL[[#This Row],[COLNUM]]=1, T_TBL[[#This Row],[FLDTMPL]], T8&amp;T_TBL[[#This Row],[FLDTMPL]]), IF(T_TBL[[#This Row],[COLNUM]]=1, "", T8))</f>
        <v xml:space="preserve">clave_trab, </v>
      </c>
      <c r="U9" s="10">
        <f t="shared" si="0"/>
        <v>2</v>
      </c>
      <c r="V9" s="16">
        <f>IF(AND(T_TBL[[#This Row],[FTABLE]]&lt;&gt;"", T_TBL[[#This Row],[FFLD]]&lt;&gt;""), 1, IF(T_TBL[[#This Row],[CAMPOS]]&lt;&gt;"", 0, ""))</f>
        <v>1</v>
      </c>
      <c r="W9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>FOREIGN KEY (clave_trab) REFERENCES syslog.rh_trab(clave) ON DELETE CASCADE ON UPDATE NO ACTION</v>
      </c>
      <c r="X9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>clave_trab INT UNSIGNED NOT NULL</v>
      </c>
      <c r="Y9" s="10"/>
    </row>
    <row r="10" spans="1:27" x14ac:dyDescent="0.25">
      <c r="A10" s="3" t="s">
        <v>1372</v>
      </c>
      <c r="B10" s="19" t="s">
        <v>797</v>
      </c>
      <c r="C10" s="19">
        <v>1</v>
      </c>
      <c r="D10" s="18" t="s">
        <v>1255</v>
      </c>
      <c r="E10" s="18" t="s">
        <v>1256</v>
      </c>
      <c r="F10" s="18"/>
      <c r="G10" s="18"/>
      <c r="H10" s="18"/>
      <c r="I10" s="18"/>
      <c r="J10" s="18">
        <v>1</v>
      </c>
      <c r="K10" s="18"/>
      <c r="L10" s="18" t="s">
        <v>1377</v>
      </c>
      <c r="M10" s="18" t="s">
        <v>796</v>
      </c>
      <c r="N10" s="5" t="b">
        <f>IF(T_TBL[[#This Row],[CAMPOS]]="", "", IF(AND(C10=1, A10&lt;&gt;""),TRUE, FALSE))</f>
        <v>1</v>
      </c>
      <c r="O10">
        <f>IF(NOT(ISNUMBER(O9)), IF(T_TBL[[#This Row],[CAMPOS]]&lt;&gt;"", 1, ""), IF(T_TBL[[#This Row],[CAMPOS]]&lt;&gt;"", O9+1, ""))</f>
        <v>3</v>
      </c>
      <c r="P10" t="b">
        <f ca="1">IF(T_TBL[[#This Row],[CAMPOS]]="", "", IF(COUNTIF(INDIRECT("F"&amp;ROW()+1&amp;"C"&amp;MATCH("HABILITADO",T_TBL[#Headers],0)&amp;":"&amp;"F"&amp;ROWS(T_TBL[])&amp;"C"&amp;MATCH("HABILITADO", T_TBL[#Headers],0), 0),"= 1")&gt;0, FALSE, TRUE))</f>
        <v>0</v>
      </c>
      <c r="Q10" t="str">
        <f ca="1"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 xml:space="preserve">id_plaza, </v>
      </c>
      <c r="R10" t="str">
        <f ca="1">IF(T_TBL[[#This Row],[STATUS]]=TRUE, IF(T_TBL[[#This Row],[LASTFLD]]=FALSE, T_TBL[[#This Row],[CAMPOS]]&amp;", ", T_TBL[[#This Row],[CAMPOS]]), "")</f>
        <v xml:space="preserve">id_plaza, </v>
      </c>
      <c r="S10" t="str">
        <f ca="1">IF(LEN(T_TBL[[#This Row],[FLD]])&gt;0, IF(T_TBL[[#This Row],[COLNUM]]=1, T_TBL[[#This Row],[FLD]], S9&amp;T_TBL[[#This Row],[FLD]]), IF(T_TBL[[#This Row],[COLNUM]]=1, "", S9))</f>
        <v xml:space="preserve">clave_trab, id_plaza, </v>
      </c>
      <c r="T10" s="10" t="str">
        <f ca="1">IF(LEN(T_TBL[[#This Row],[FLDTMPL]])&gt;0, IF(T_TBL[[#This Row],[COLNUM]]=1, T_TBL[[#This Row],[FLDTMPL]], T9&amp;T_TBL[[#This Row],[FLDTMPL]]), IF(T_TBL[[#This Row],[COLNUM]]=1, "", T9))</f>
        <v xml:space="preserve">clave_trab, id_plaza, </v>
      </c>
      <c r="U10" s="10">
        <f t="shared" si="0"/>
        <v>3</v>
      </c>
      <c r="V10" s="16">
        <f>IF(AND(T_TBL[[#This Row],[FTABLE]]&lt;&gt;"", T_TBL[[#This Row],[FFLD]]&lt;&gt;""), 1, IF(T_TBL[[#This Row],[CAMPOS]]&lt;&gt;"", 0, ""))</f>
        <v>1</v>
      </c>
      <c r="W10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>FOREIGN KEY (id_plaza) REFERENCES syslog.rh_plaza(id) ON DELETE CASCADE ON UPDATE NO ACTION</v>
      </c>
      <c r="X10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>id_plaza INT UNSIGNED NOT NULL</v>
      </c>
      <c r="Y10" s="10"/>
    </row>
    <row r="11" spans="1:27" x14ac:dyDescent="0.25">
      <c r="A11" s="3" t="s">
        <v>1378</v>
      </c>
      <c r="B11" s="19" t="s">
        <v>797</v>
      </c>
      <c r="C11" s="19">
        <v>1</v>
      </c>
      <c r="D11" s="18" t="s">
        <v>1255</v>
      </c>
      <c r="E11" s="18" t="s">
        <v>1256</v>
      </c>
      <c r="F11" s="18"/>
      <c r="G11" s="18"/>
      <c r="H11" s="18"/>
      <c r="I11" s="18"/>
      <c r="J11" s="18">
        <v>1</v>
      </c>
      <c r="K11" s="18"/>
      <c r="L11" s="18" t="s">
        <v>1373</v>
      </c>
      <c r="M11" s="18" t="s">
        <v>796</v>
      </c>
      <c r="N11" s="5" t="b">
        <f>IF(T_TBL[[#This Row],[CAMPOS]]="", "", IF(AND(C11=1, A11&lt;&gt;""),TRUE, FALSE))</f>
        <v>1</v>
      </c>
      <c r="O11">
        <f>IF(NOT(ISNUMBER(O10)), IF(T_TBL[[#This Row],[CAMPOS]]&lt;&gt;"", 1, ""), IF(T_TBL[[#This Row],[CAMPOS]]&lt;&gt;"", O10+1, ""))</f>
        <v>4</v>
      </c>
      <c r="P11" t="b">
        <f ca="1">IF(T_TBL[[#This Row],[CAMPOS]]="", "", IF(COUNTIF(INDIRECT("F"&amp;ROW()+1&amp;"C"&amp;MATCH("HABILITADO",T_TBL[#Headers],0)&amp;":"&amp;"F"&amp;ROWS(T_TBL[])&amp;"C"&amp;MATCH("HABILITADO", T_TBL[#Headers],0), 0),"= 1")&gt;0, FALSE, TRUE))</f>
        <v>0</v>
      </c>
      <c r="Q11" t="str">
        <f ca="1"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 xml:space="preserve">id_ausencia_por, </v>
      </c>
      <c r="R11" t="str">
        <f ca="1">IF(T_TBL[[#This Row],[STATUS]]=TRUE, IF(T_TBL[[#This Row],[LASTFLD]]=FALSE, T_TBL[[#This Row],[CAMPOS]]&amp;", ", T_TBL[[#This Row],[CAMPOS]]), "")</f>
        <v xml:space="preserve">id_ausencia_por, </v>
      </c>
      <c r="S11" t="str">
        <f ca="1">IF(LEN(T_TBL[[#This Row],[FLD]])&gt;0, IF(T_TBL[[#This Row],[COLNUM]]=1, T_TBL[[#This Row],[FLD]], S10&amp;T_TBL[[#This Row],[FLD]]), IF(T_TBL[[#This Row],[COLNUM]]=1, "", S10))</f>
        <v xml:space="preserve">clave_trab, id_plaza, id_ausencia_por, </v>
      </c>
      <c r="T11" s="10" t="str">
        <f ca="1">IF(LEN(T_TBL[[#This Row],[FLDTMPL]])&gt;0, IF(T_TBL[[#This Row],[COLNUM]]=1, T_TBL[[#This Row],[FLDTMPL]], T10&amp;T_TBL[[#This Row],[FLDTMPL]]), IF(T_TBL[[#This Row],[COLNUM]]=1, "", T10))</f>
        <v xml:space="preserve">clave_trab, id_plaza, id_ausencia_por, </v>
      </c>
      <c r="U11" s="10">
        <f t="shared" si="0"/>
        <v>4</v>
      </c>
      <c r="V11" s="16">
        <f>IF(AND(T_TBL[[#This Row],[FTABLE]]&lt;&gt;"", T_TBL[[#This Row],[FFLD]]&lt;&gt;""), 1, IF(T_TBL[[#This Row],[CAMPOS]]&lt;&gt;"", 0, ""))</f>
        <v>1</v>
      </c>
      <c r="W11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>FOREIGN KEY (id_ausencia_por) REFERENCES syslog.rh_ausencia(id) ON DELETE CASCADE ON UPDATE NO ACTION</v>
      </c>
      <c r="X11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>id_ausencia_por INT UNSIGNED NOT NULL</v>
      </c>
      <c r="Y11" s="10"/>
      <c r="Z11" s="6" t="s">
        <v>800</v>
      </c>
    </row>
    <row r="12" spans="1:27" x14ac:dyDescent="0.25">
      <c r="A12" s="3" t="s">
        <v>1245</v>
      </c>
      <c r="B12" s="19" t="s">
        <v>1336</v>
      </c>
      <c r="C12" s="19">
        <v>1</v>
      </c>
      <c r="D12" s="18" t="s">
        <v>1266</v>
      </c>
      <c r="E12" s="18"/>
      <c r="F12" s="18"/>
      <c r="G12" s="18"/>
      <c r="H12" s="18"/>
      <c r="I12" s="18"/>
      <c r="J12" s="18"/>
      <c r="K12" s="18"/>
      <c r="L12" s="18"/>
      <c r="M12" s="18"/>
      <c r="N12" s="5" t="b">
        <f>IF(T_TBL[[#This Row],[CAMPOS]]="", "", IF(AND(C12=1, A12&lt;&gt;""),TRUE, FALSE))</f>
        <v>1</v>
      </c>
      <c r="O12">
        <f>IF(NOT(ISNUMBER(O11)), IF(T_TBL[[#This Row],[CAMPOS]]&lt;&gt;"", 1, ""), IF(T_TBL[[#This Row],[CAMPOS]]&lt;&gt;"", O11+1, ""))</f>
        <v>5</v>
      </c>
      <c r="P12" t="b">
        <f ca="1">IF(T_TBL[[#This Row],[CAMPOS]]="", "", IF(COUNTIF(INDIRECT("F"&amp;ROW()+1&amp;"C"&amp;MATCH("HABILITADO",T_TBL[#Headers],0)&amp;":"&amp;"F"&amp;ROWS(T_TBL[])&amp;"C"&amp;MATCH("HABILITADO", T_TBL[#Headers],0), 0),"= 1")&gt;0, FALSE, TRUE))</f>
        <v>0</v>
      </c>
      <c r="Q12" t="str">
        <f ca="1"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 xml:space="preserve">'fec_inicio', </v>
      </c>
      <c r="R12" t="str">
        <f ca="1">IF(T_TBL[[#This Row],[STATUS]]=TRUE, IF(T_TBL[[#This Row],[LASTFLD]]=FALSE, T_TBL[[#This Row],[CAMPOS]]&amp;", ", T_TBL[[#This Row],[CAMPOS]]), "")</f>
        <v xml:space="preserve">fec_inicio, </v>
      </c>
      <c r="S12" t="str">
        <f ca="1">IF(LEN(T_TBL[[#This Row],[FLD]])&gt;0, IF(T_TBL[[#This Row],[COLNUM]]=1, T_TBL[[#This Row],[FLD]], S11&amp;T_TBL[[#This Row],[FLD]]), IF(T_TBL[[#This Row],[COLNUM]]=1, "", S11))</f>
        <v xml:space="preserve">clave_trab, id_plaza, id_ausencia_por, fec_inicio, </v>
      </c>
      <c r="T12" s="10" t="str">
        <f ca="1">IF(LEN(T_TBL[[#This Row],[FLDTMPL]])&gt;0, IF(T_TBL[[#This Row],[COLNUM]]=1, T_TBL[[#This Row],[FLDTMPL]], T11&amp;T_TBL[[#This Row],[FLDTMPL]]), IF(T_TBL[[#This Row],[COLNUM]]=1, "", T11))</f>
        <v xml:space="preserve">clave_trab, id_plaza, id_ausencia_por, 'fec_inicio', </v>
      </c>
      <c r="U12" s="10">
        <f t="shared" si="0"/>
        <v>5</v>
      </c>
      <c r="V12" s="16">
        <f>IF(AND(T_TBL[[#This Row],[FTABLE]]&lt;&gt;"", T_TBL[[#This Row],[FFLD]]&lt;&gt;""), 1, IF(T_TBL[[#This Row],[CAMPOS]]&lt;&gt;"", 0, ""))</f>
        <v>0</v>
      </c>
      <c r="W12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12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>fec_inicio DATE  NOT NULL</v>
      </c>
      <c r="Y12" s="10"/>
      <c r="Z12" t="str">
        <f ca="1">INDEX(T_TBL[],B4,MATCH("VLLIST",T_TBL[#Headers],0))</f>
        <v>clave_trab, id_plaza, id_ausencia_por, 'fec_inicio', 'fec_termino', 'tipo_mov', 'descr', 'docs', 'motivo', 'referencia', 'ref_motivo'</v>
      </c>
    </row>
    <row r="13" spans="1:27" x14ac:dyDescent="0.25">
      <c r="A13" s="3" t="s">
        <v>1246</v>
      </c>
      <c r="B13" s="19" t="s">
        <v>1336</v>
      </c>
      <c r="C13" s="19">
        <v>1</v>
      </c>
      <c r="D13" s="18" t="s">
        <v>1266</v>
      </c>
      <c r="E13" s="18"/>
      <c r="F13" s="18"/>
      <c r="G13" s="18">
        <v>1</v>
      </c>
      <c r="H13" s="18" t="s">
        <v>1374</v>
      </c>
      <c r="I13" s="18"/>
      <c r="J13" s="18"/>
      <c r="K13" s="18"/>
      <c r="L13" s="18"/>
      <c r="M13" s="18"/>
      <c r="N13" s="5" t="b">
        <f>IF(T_TBL[[#This Row],[CAMPOS]]="", "", IF(AND(C13=1, A13&lt;&gt;""),TRUE, FALSE))</f>
        <v>1</v>
      </c>
      <c r="O13">
        <f>IF(NOT(ISNUMBER(O12)), IF(T_TBL[[#This Row],[CAMPOS]]&lt;&gt;"", 1, ""), IF(T_TBL[[#This Row],[CAMPOS]]&lt;&gt;"", O12+1, ""))</f>
        <v>6</v>
      </c>
      <c r="P13" t="b">
        <f ca="1">IF(T_TBL[[#This Row],[CAMPOS]]="", "", IF(COUNTIF(INDIRECT("F"&amp;ROW()+1&amp;"C"&amp;MATCH("HABILITADO",T_TBL[#Headers],0)&amp;":"&amp;"F"&amp;ROWS(T_TBL[])&amp;"C"&amp;MATCH("HABILITADO", T_TBL[#Headers],0), 0),"= 1")&gt;0, FALSE, TRUE))</f>
        <v>0</v>
      </c>
      <c r="Q13" t="str">
        <f ca="1"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 xml:space="preserve">'fec_termino', </v>
      </c>
      <c r="R13" t="str">
        <f ca="1">IF(T_TBL[[#This Row],[STATUS]]=TRUE, IF(T_TBL[[#This Row],[LASTFLD]]=FALSE, T_TBL[[#This Row],[CAMPOS]]&amp;", ", T_TBL[[#This Row],[CAMPOS]]), "")</f>
        <v xml:space="preserve">fec_termino, </v>
      </c>
      <c r="S13" t="str">
        <f ca="1">IF(LEN(T_TBL[[#This Row],[FLD]])&gt;0, IF(T_TBL[[#This Row],[COLNUM]]=1, T_TBL[[#This Row],[FLD]], S12&amp;T_TBL[[#This Row],[FLD]]), IF(T_TBL[[#This Row],[COLNUM]]=1, "", S12))</f>
        <v xml:space="preserve">clave_trab, id_plaza, id_ausencia_por, fec_inicio, fec_termino, </v>
      </c>
      <c r="T13" s="10" t="str">
        <f ca="1">IF(LEN(T_TBL[[#This Row],[FLDTMPL]])&gt;0, IF(T_TBL[[#This Row],[COLNUM]]=1, T_TBL[[#This Row],[FLDTMPL]], T12&amp;T_TBL[[#This Row],[FLDTMPL]]), IF(T_TBL[[#This Row],[COLNUM]]=1, "", T12))</f>
        <v xml:space="preserve">clave_trab, id_plaza, id_ausencia_por, 'fec_inicio', 'fec_termino', </v>
      </c>
      <c r="U13" s="10">
        <f t="shared" si="0"/>
        <v>6</v>
      </c>
      <c r="V13" s="16">
        <f>IF(AND(T_TBL[[#This Row],[FTABLE]]&lt;&gt;"", T_TBL[[#This Row],[FFLD]]&lt;&gt;""), 1, IF(T_TBL[[#This Row],[CAMPOS]]&lt;&gt;"", 0, ""))</f>
        <v>0</v>
      </c>
      <c r="W13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13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>fec_termino DATE  NULL DEFAULT 'null'</v>
      </c>
      <c r="Y13" s="10"/>
    </row>
    <row r="14" spans="1:27" x14ac:dyDescent="0.25">
      <c r="A14" s="3" t="s">
        <v>1379</v>
      </c>
      <c r="B14" s="19" t="s">
        <v>798</v>
      </c>
      <c r="C14" s="19">
        <v>1</v>
      </c>
      <c r="D14" s="18" t="s">
        <v>1380</v>
      </c>
      <c r="E14" s="18" t="s">
        <v>1381</v>
      </c>
      <c r="F14" s="18"/>
      <c r="G14" s="18"/>
      <c r="H14" s="22" t="s">
        <v>1382</v>
      </c>
      <c r="I14" s="18"/>
      <c r="J14" s="18"/>
      <c r="K14" s="18"/>
      <c r="L14" s="18"/>
      <c r="M14" s="18"/>
      <c r="N14" s="5" t="b">
        <f>IF(T_TBL[[#This Row],[CAMPOS]]="", "", IF(AND(C14=1, A14&lt;&gt;""),TRUE, FALSE))</f>
        <v>1</v>
      </c>
      <c r="O14">
        <f>IF(NOT(ISNUMBER(O13)), IF(T_TBL[[#This Row],[CAMPOS]]&lt;&gt;"", 1, ""), IF(T_TBL[[#This Row],[CAMPOS]]&lt;&gt;"", O13+1, ""))</f>
        <v>7</v>
      </c>
      <c r="P14" t="b">
        <f ca="1">IF(T_TBL[[#This Row],[CAMPOS]]="", "", IF(COUNTIF(INDIRECT("F"&amp;ROW()+1&amp;"C"&amp;MATCH("HABILITADO",T_TBL[#Headers],0)&amp;":"&amp;"F"&amp;ROWS(T_TBL[])&amp;"C"&amp;MATCH("HABILITADO", T_TBL[#Headers],0), 0),"= 1")&gt;0, FALSE, TRUE))</f>
        <v>0</v>
      </c>
      <c r="Q14" t="str">
        <f ca="1"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 xml:space="preserve">'tipo_mov', </v>
      </c>
      <c r="R14" t="str">
        <f ca="1">IF(T_TBL[[#This Row],[STATUS]]=TRUE, IF(T_TBL[[#This Row],[LASTFLD]]=FALSE, T_TBL[[#This Row],[CAMPOS]]&amp;", ", T_TBL[[#This Row],[CAMPOS]]), "")</f>
        <v xml:space="preserve">tipo_mov, </v>
      </c>
      <c r="S14" t="str">
        <f ca="1">IF(LEN(T_TBL[[#This Row],[FLD]])&gt;0, IF(T_TBL[[#This Row],[COLNUM]]=1, T_TBL[[#This Row],[FLD]], S13&amp;T_TBL[[#This Row],[FLD]]), IF(T_TBL[[#This Row],[COLNUM]]=1, "", S13))</f>
        <v xml:space="preserve">clave_trab, id_plaza, id_ausencia_por, fec_inicio, fec_termino, tipo_mov, </v>
      </c>
      <c r="T14" s="10" t="str">
        <f ca="1">IF(LEN(T_TBL[[#This Row],[FLDTMPL]])&gt;0, IF(T_TBL[[#This Row],[COLNUM]]=1, T_TBL[[#This Row],[FLDTMPL]], T13&amp;T_TBL[[#This Row],[FLDTMPL]]), IF(T_TBL[[#This Row],[COLNUM]]=1, "", T13))</f>
        <v xml:space="preserve">clave_trab, id_plaza, id_ausencia_por, 'fec_inicio', 'fec_termino', 'tipo_mov', </v>
      </c>
      <c r="U14" s="10">
        <f t="shared" si="0"/>
        <v>7</v>
      </c>
      <c r="V14" s="16">
        <f>IF(AND(T_TBL[[#This Row],[FTABLE]]&lt;&gt;"", T_TBL[[#This Row],[FFLD]]&lt;&gt;""), 1, IF(T_TBL[[#This Row],[CAMPOS]]&lt;&gt;"", 0, ""))</f>
        <v>0</v>
      </c>
      <c r="W14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14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>tipo_mov ENUM ('TEMPORAL', 'DEFINITIVO') NOT NULL DEFAULT 'TEMPORAL''</v>
      </c>
      <c r="Y14" s="10"/>
    </row>
    <row r="15" spans="1:27" x14ac:dyDescent="0.25">
      <c r="A15" s="3" t="s">
        <v>1383</v>
      </c>
      <c r="B15" s="19" t="s">
        <v>798</v>
      </c>
      <c r="C15" s="19">
        <v>1</v>
      </c>
      <c r="D15" s="18" t="s">
        <v>1267</v>
      </c>
      <c r="E15" s="18"/>
      <c r="F15" s="18"/>
      <c r="G15" s="18">
        <v>1</v>
      </c>
      <c r="H15" s="18" t="s">
        <v>1374</v>
      </c>
      <c r="I15" s="18"/>
      <c r="J15" s="18"/>
      <c r="K15" s="18"/>
      <c r="L15" s="18"/>
      <c r="M15" s="18"/>
      <c r="N15" s="5" t="b">
        <f>IF(T_TBL[[#This Row],[CAMPOS]]="", "", IF(AND(C15=1, A15&lt;&gt;""),TRUE, FALSE))</f>
        <v>1</v>
      </c>
      <c r="O15">
        <f>IF(NOT(ISNUMBER(O14)), IF(T_TBL[[#This Row],[CAMPOS]]&lt;&gt;"", 1, ""), IF(T_TBL[[#This Row],[CAMPOS]]&lt;&gt;"", O14+1, ""))</f>
        <v>8</v>
      </c>
      <c r="P15" t="b">
        <f ca="1">IF(T_TBL[[#This Row],[CAMPOS]]="", "", IF(COUNTIF(INDIRECT("F"&amp;ROW()+1&amp;"C"&amp;MATCH("HABILITADO",T_TBL[#Headers],0)&amp;":"&amp;"F"&amp;ROWS(T_TBL[])&amp;"C"&amp;MATCH("HABILITADO", T_TBL[#Headers],0), 0),"= 1")&gt;0, FALSE, TRUE))</f>
        <v>0</v>
      </c>
      <c r="Q15" t="str">
        <f ca="1"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 xml:space="preserve">'descr', </v>
      </c>
      <c r="R15" t="str">
        <f ca="1">IF(T_TBL[[#This Row],[STATUS]]=TRUE, IF(T_TBL[[#This Row],[LASTFLD]]=FALSE, T_TBL[[#This Row],[CAMPOS]]&amp;", ", T_TBL[[#This Row],[CAMPOS]]), "")</f>
        <v xml:space="preserve">descr, </v>
      </c>
      <c r="S15" t="str">
        <f ca="1">IF(LEN(T_TBL[[#This Row],[FLD]])&gt;0, IF(T_TBL[[#This Row],[COLNUM]]=1, T_TBL[[#This Row],[FLD]], S14&amp;T_TBL[[#This Row],[FLD]]), IF(T_TBL[[#This Row],[COLNUM]]=1, "", S14))</f>
        <v xml:space="preserve">clave_trab, id_plaza, id_ausencia_por, fec_inicio, fec_termino, tipo_mov, descr, </v>
      </c>
      <c r="T15" s="10" t="str">
        <f ca="1">IF(LEN(T_TBL[[#This Row],[FLDTMPL]])&gt;0, IF(T_TBL[[#This Row],[COLNUM]]=1, T_TBL[[#This Row],[FLDTMPL]], T14&amp;T_TBL[[#This Row],[FLDTMPL]]), IF(T_TBL[[#This Row],[COLNUM]]=1, "", T14))</f>
        <v xml:space="preserve">clave_trab, id_plaza, id_ausencia_por, 'fec_inicio', 'fec_termino', 'tipo_mov', 'descr', </v>
      </c>
      <c r="U15" s="10">
        <f t="shared" si="0"/>
        <v>8</v>
      </c>
      <c r="V15" s="16">
        <f>IF(AND(T_TBL[[#This Row],[FTABLE]]&lt;&gt;"", T_TBL[[#This Row],[FFLD]]&lt;&gt;""), 1, IF(T_TBL[[#This Row],[CAMPOS]]&lt;&gt;"", 0, ""))</f>
        <v>0</v>
      </c>
      <c r="W15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15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>descr TEXT  NULL DEFAULT 'null'</v>
      </c>
      <c r="Y15" s="10"/>
      <c r="Z15" t="s">
        <v>814</v>
      </c>
    </row>
    <row r="16" spans="1:27" x14ac:dyDescent="0.25">
      <c r="A16" s="3" t="s">
        <v>1247</v>
      </c>
      <c r="B16" s="19" t="s">
        <v>798</v>
      </c>
      <c r="C16" s="19">
        <v>1</v>
      </c>
      <c r="D16" s="18" t="s">
        <v>1267</v>
      </c>
      <c r="E16" s="18"/>
      <c r="F16" s="18"/>
      <c r="G16" s="18">
        <v>1</v>
      </c>
      <c r="H16" s="18" t="s">
        <v>1374</v>
      </c>
      <c r="I16" s="18"/>
      <c r="J16" s="18"/>
      <c r="K16" s="18"/>
      <c r="L16" s="18"/>
      <c r="M16" s="18"/>
      <c r="N16" s="5" t="b">
        <f>IF(T_TBL[[#This Row],[CAMPOS]]="", "", IF(AND(C16=1, A16&lt;&gt;""),TRUE, FALSE))</f>
        <v>1</v>
      </c>
      <c r="O16">
        <f>IF(NOT(ISNUMBER(O15)), IF(T_TBL[[#This Row],[CAMPOS]]&lt;&gt;"", 1, ""), IF(T_TBL[[#This Row],[CAMPOS]]&lt;&gt;"", O15+1, ""))</f>
        <v>9</v>
      </c>
      <c r="P16" t="b">
        <f ca="1">IF(T_TBL[[#This Row],[CAMPOS]]="", "", IF(COUNTIF(INDIRECT("F"&amp;ROW()+1&amp;"C"&amp;MATCH("HABILITADO",T_TBL[#Headers],0)&amp;":"&amp;"F"&amp;ROWS(T_TBL[])&amp;"C"&amp;MATCH("HABILITADO", T_TBL[#Headers],0), 0),"= 1")&gt;0, FALSE, TRUE))</f>
        <v>0</v>
      </c>
      <c r="Q16" t="str">
        <f ca="1"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 xml:space="preserve">'docs', </v>
      </c>
      <c r="R16" t="str">
        <f ca="1">IF(T_TBL[[#This Row],[STATUS]]=TRUE, IF(T_TBL[[#This Row],[LASTFLD]]=FALSE, T_TBL[[#This Row],[CAMPOS]]&amp;", ", T_TBL[[#This Row],[CAMPOS]]), "")</f>
        <v xml:space="preserve">docs, </v>
      </c>
      <c r="S16" t="str">
        <f ca="1">IF(LEN(T_TBL[[#This Row],[FLD]])&gt;0, IF(T_TBL[[#This Row],[COLNUM]]=1, T_TBL[[#This Row],[FLD]], S15&amp;T_TBL[[#This Row],[FLD]]), IF(T_TBL[[#This Row],[COLNUM]]=1, "", S15))</f>
        <v xml:space="preserve">clave_trab, id_plaza, id_ausencia_por, fec_inicio, fec_termino, tipo_mov, descr, docs, </v>
      </c>
      <c r="T16" s="10" t="str">
        <f ca="1">IF(LEN(T_TBL[[#This Row],[FLDTMPL]])&gt;0, IF(T_TBL[[#This Row],[COLNUM]]=1, T_TBL[[#This Row],[FLDTMPL]], T15&amp;T_TBL[[#This Row],[FLDTMPL]]), IF(T_TBL[[#This Row],[COLNUM]]=1, "", T15))</f>
        <v xml:space="preserve">clave_trab, id_plaza, id_ausencia_por, 'fec_inicio', 'fec_termino', 'tipo_mov', 'descr', 'docs', </v>
      </c>
      <c r="U16" s="10">
        <f t="shared" si="0"/>
        <v>9</v>
      </c>
      <c r="V16" s="16">
        <f>IF(AND(T_TBL[[#This Row],[FTABLE]]&lt;&gt;"", T_TBL[[#This Row],[FFLD]]&lt;&gt;""), 1, IF(T_TBL[[#This Row],[CAMPOS]]&lt;&gt;"", 0, ""))</f>
        <v>0</v>
      </c>
      <c r="W16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16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>docs TEXT  NULL DEFAULT 'null'</v>
      </c>
      <c r="Y16" s="10"/>
      <c r="Z16" s="7" t="s">
        <v>815</v>
      </c>
      <c r="AA16" t="s">
        <v>816</v>
      </c>
    </row>
    <row r="17" spans="1:27" x14ac:dyDescent="0.25">
      <c r="A17" s="3" t="s">
        <v>1384</v>
      </c>
      <c r="B17" s="19" t="s">
        <v>798</v>
      </c>
      <c r="C17" s="19">
        <v>1</v>
      </c>
      <c r="D17" s="18" t="s">
        <v>1267</v>
      </c>
      <c r="E17" s="18"/>
      <c r="F17" s="18"/>
      <c r="G17" s="18">
        <v>1</v>
      </c>
      <c r="H17" s="18" t="s">
        <v>1374</v>
      </c>
      <c r="I17" s="18"/>
      <c r="J17" s="18"/>
      <c r="K17" s="18"/>
      <c r="L17" s="18"/>
      <c r="M17" s="18"/>
      <c r="N17" s="5" t="b">
        <f>IF(T_TBL[[#This Row],[CAMPOS]]="", "", IF(AND(C17=1, A17&lt;&gt;""),TRUE, FALSE))</f>
        <v>1</v>
      </c>
      <c r="O17">
        <f>IF(NOT(ISNUMBER(O16)), IF(T_TBL[[#This Row],[CAMPOS]]&lt;&gt;"", 1, ""), IF(T_TBL[[#This Row],[CAMPOS]]&lt;&gt;"", O16+1, ""))</f>
        <v>10</v>
      </c>
      <c r="P17" t="b">
        <f ca="1">IF(T_TBL[[#This Row],[CAMPOS]]="", "", IF(COUNTIF(INDIRECT("F"&amp;ROW()+1&amp;"C"&amp;MATCH("HABILITADO",T_TBL[#Headers],0)&amp;":"&amp;"F"&amp;ROWS(T_TBL[])&amp;"C"&amp;MATCH("HABILITADO", T_TBL[#Headers],0), 0),"= 1")&gt;0, FALSE, TRUE))</f>
        <v>0</v>
      </c>
      <c r="Q17" t="str">
        <f ca="1"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 xml:space="preserve">'motivo', </v>
      </c>
      <c r="R17" t="str">
        <f ca="1">IF(T_TBL[[#This Row],[STATUS]]=TRUE, IF(T_TBL[[#This Row],[LASTFLD]]=FALSE, T_TBL[[#This Row],[CAMPOS]]&amp;", ", T_TBL[[#This Row],[CAMPOS]]), "")</f>
        <v xml:space="preserve">motivo, </v>
      </c>
      <c r="S17" t="str">
        <f ca="1">IF(LEN(T_TBL[[#This Row],[FLD]])&gt;0, IF(T_TBL[[#This Row],[COLNUM]]=1, T_TBL[[#This Row],[FLD]], S16&amp;T_TBL[[#This Row],[FLD]]), IF(T_TBL[[#This Row],[COLNUM]]=1, "", S16))</f>
        <v xml:space="preserve">clave_trab, id_plaza, id_ausencia_por, fec_inicio, fec_termino, tipo_mov, descr, docs, motivo, </v>
      </c>
      <c r="T17" s="10" t="str">
        <f ca="1">IF(LEN(T_TBL[[#This Row],[FLDTMPL]])&gt;0, IF(T_TBL[[#This Row],[COLNUM]]=1, T_TBL[[#This Row],[FLDTMPL]], T16&amp;T_TBL[[#This Row],[FLDTMPL]]), IF(T_TBL[[#This Row],[COLNUM]]=1, "", T16))</f>
        <v xml:space="preserve">clave_trab, id_plaza, id_ausencia_por, 'fec_inicio', 'fec_termino', 'tipo_mov', 'descr', 'docs', 'motivo', </v>
      </c>
      <c r="U17" s="10">
        <f t="shared" si="0"/>
        <v>10</v>
      </c>
      <c r="V17" s="16">
        <f>IF(AND(T_TBL[[#This Row],[FTABLE]]&lt;&gt;"", T_TBL[[#This Row],[FFLD]]&lt;&gt;""), 1, IF(T_TBL[[#This Row],[CAMPOS]]&lt;&gt;"", 0, ""))</f>
        <v>0</v>
      </c>
      <c r="W17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17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>motivo TEXT  NULL DEFAULT 'null'</v>
      </c>
      <c r="Y17" s="10"/>
      <c r="Z17" s="7" t="s">
        <v>1248</v>
      </c>
      <c r="AA17" t="s">
        <v>1249</v>
      </c>
    </row>
    <row r="18" spans="1:27" x14ac:dyDescent="0.25">
      <c r="A18" s="3" t="s">
        <v>1385</v>
      </c>
      <c r="B18" s="4" t="s">
        <v>798</v>
      </c>
      <c r="C18" s="4">
        <v>1</v>
      </c>
      <c r="D18" s="16"/>
      <c r="E18" s="16"/>
      <c r="F18" s="16"/>
      <c r="G18" s="16">
        <v>1</v>
      </c>
      <c r="H18" s="16" t="s">
        <v>1374</v>
      </c>
      <c r="I18" s="16"/>
      <c r="J18" s="16"/>
      <c r="K18" s="16"/>
      <c r="L18" s="16"/>
      <c r="M18" s="16"/>
      <c r="N18" s="5" t="b">
        <f>IF(T_TBL[[#This Row],[CAMPOS]]="", "", IF(AND(C18=1, A18&lt;&gt;""),TRUE, FALSE))</f>
        <v>1</v>
      </c>
      <c r="O18">
        <f>IF(NOT(ISNUMBER(O17)), IF(T_TBL[[#This Row],[CAMPOS]]&lt;&gt;"", 1, ""), IF(T_TBL[[#This Row],[CAMPOS]]&lt;&gt;"", O17+1, ""))</f>
        <v>11</v>
      </c>
      <c r="P18" t="b">
        <f ca="1">IF(T_TBL[[#This Row],[CAMPOS]]="", "", IF(COUNTIF(INDIRECT("F"&amp;ROW()+1&amp;"C"&amp;MATCH("HABILITADO",T_TBL[#Headers],0)&amp;":"&amp;"F"&amp;ROWS(T_TBL[])&amp;"C"&amp;MATCH("HABILITADO", T_TBL[#Headers],0), 0),"= 1")&gt;0, FALSE, TRUE))</f>
        <v>0</v>
      </c>
      <c r="Q18" t="str">
        <f ca="1"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 xml:space="preserve">'referencia', </v>
      </c>
      <c r="R18" t="str">
        <f ca="1">IF(T_TBL[[#This Row],[STATUS]]=TRUE, IF(T_TBL[[#This Row],[LASTFLD]]=FALSE, T_TBL[[#This Row],[CAMPOS]]&amp;", ", T_TBL[[#This Row],[CAMPOS]]), "")</f>
        <v xml:space="preserve">referencia, </v>
      </c>
      <c r="S18" t="str">
        <f ca="1">IF(LEN(T_TBL[[#This Row],[FLD]])&gt;0, IF(T_TBL[[#This Row],[COLNUM]]=1, T_TBL[[#This Row],[FLD]], S17&amp;T_TBL[[#This Row],[FLD]]), IF(T_TBL[[#This Row],[COLNUM]]=1, "", S17))</f>
        <v xml:space="preserve">clave_trab, id_plaza, id_ausencia_por, fec_inicio, fec_termino, tipo_mov, descr, docs, motivo, referencia, </v>
      </c>
      <c r="T18" s="10" t="str">
        <f ca="1">IF(LEN(T_TBL[[#This Row],[FLDTMPL]])&gt;0, IF(T_TBL[[#This Row],[COLNUM]]=1, T_TBL[[#This Row],[FLDTMPL]], T17&amp;T_TBL[[#This Row],[FLDTMPL]]), IF(T_TBL[[#This Row],[COLNUM]]=1, "", T17))</f>
        <v xml:space="preserve">clave_trab, id_plaza, id_ausencia_por, 'fec_inicio', 'fec_termino', 'tipo_mov', 'descr', 'docs', 'motivo', 'referencia', </v>
      </c>
      <c r="U18" s="10">
        <f t="shared" si="0"/>
        <v>11</v>
      </c>
      <c r="V18" s="16">
        <f>IF(AND(T_TBL[[#This Row],[FTABLE]]&lt;&gt;"", T_TBL[[#This Row],[FFLD]]&lt;&gt;""), 1, IF(T_TBL[[#This Row],[CAMPOS]]&lt;&gt;"", 0, ""))</f>
        <v>0</v>
      </c>
      <c r="W18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18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>referencia   NULL DEFAULT 'null'</v>
      </c>
      <c r="Y18" s="10"/>
    </row>
    <row r="19" spans="1:27" x14ac:dyDescent="0.25">
      <c r="A19" s="3" t="s">
        <v>1906</v>
      </c>
      <c r="B19" s="4" t="s">
        <v>798</v>
      </c>
      <c r="C19" s="4">
        <v>1</v>
      </c>
      <c r="D19" s="16" t="s">
        <v>1267</v>
      </c>
      <c r="E19" s="16"/>
      <c r="F19" s="16"/>
      <c r="G19" s="16">
        <v>1</v>
      </c>
      <c r="H19" s="16" t="s">
        <v>1374</v>
      </c>
      <c r="I19" s="16"/>
      <c r="J19" s="16"/>
      <c r="K19" s="16"/>
      <c r="L19" s="16"/>
      <c r="M19" s="16"/>
      <c r="N19" s="5" t="b">
        <f>IF(T_TBL[[#This Row],[CAMPOS]]="", "", IF(AND(C19=1, A19&lt;&gt;""),TRUE, FALSE))</f>
        <v>1</v>
      </c>
      <c r="O19">
        <f>IF(NOT(ISNUMBER(O18)), IF(T_TBL[[#This Row],[CAMPOS]]&lt;&gt;"", 1, ""), IF(T_TBL[[#This Row],[CAMPOS]]&lt;&gt;"", O18+1, ""))</f>
        <v>12</v>
      </c>
      <c r="P19" t="b">
        <f ca="1">IF(T_TBL[[#This Row],[CAMPOS]]="", "", IF(COUNTIF(INDIRECT("F"&amp;ROW()+1&amp;"C"&amp;MATCH("HABILITADO",T_TBL[#Headers],0)&amp;":"&amp;"F"&amp;ROWS(T_TBL[])&amp;"C"&amp;MATCH("HABILITADO", T_TBL[#Headers],0), 0),"= 1")&gt;0, FALSE, TRUE))</f>
        <v>1</v>
      </c>
      <c r="Q19" t="str">
        <f ca="1"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>'ref_motivo'</v>
      </c>
      <c r="R19" t="str">
        <f ca="1">IF(T_TBL[[#This Row],[STATUS]]=TRUE, IF(T_TBL[[#This Row],[LASTFLD]]=FALSE, T_TBL[[#This Row],[CAMPOS]]&amp;", ", T_TBL[[#This Row],[CAMPOS]]), "")</f>
        <v>ref_motivo</v>
      </c>
      <c r="S19" t="str">
        <f ca="1">IF(LEN(T_TBL[[#This Row],[FLD]])&gt;0, IF(T_TBL[[#This Row],[COLNUM]]=1, T_TBL[[#This Row],[FLD]], S18&amp;T_TBL[[#This Row],[FLD]]), IF(T_TBL[[#This Row],[COLNUM]]=1, "", S18))</f>
        <v>clave_trab, id_plaza, id_ausencia_por, fec_inicio, fec_termino, tipo_mov, descr, docs, motivo, referencia, ref_motivo</v>
      </c>
      <c r="T19" s="10" t="str">
        <f ca="1">IF(LEN(T_TBL[[#This Row],[FLDTMPL]])&gt;0, IF(T_TBL[[#This Row],[COLNUM]]=1, T_TBL[[#This Row],[FLDTMPL]], T18&amp;T_TBL[[#This Row],[FLDTMPL]]), IF(T_TBL[[#This Row],[COLNUM]]=1, "", T18))</f>
        <v>clave_trab, id_plaza, id_ausencia_por, 'fec_inicio', 'fec_termino', 'tipo_mov', 'descr', 'docs', 'motivo', 'referencia', 'ref_motivo'</v>
      </c>
      <c r="U19" s="10">
        <f t="shared" si="0"/>
        <v>12</v>
      </c>
      <c r="V19" s="16">
        <f>IF(AND(T_TBL[[#This Row],[FTABLE]]&lt;&gt;"", T_TBL[[#This Row],[FFLD]]&lt;&gt;""), 1, IF(T_TBL[[#This Row],[CAMPOS]]&lt;&gt;"", 0, ""))</f>
        <v>0</v>
      </c>
      <c r="W19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19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>ref_motivo TEXT  NULL DEFAULT 'null'</v>
      </c>
      <c r="Y19" s="10"/>
      <c r="Z19" t="s">
        <v>1269</v>
      </c>
    </row>
    <row r="20" spans="1:27" x14ac:dyDescent="0.25">
      <c r="A20" s="3"/>
      <c r="B20" s="4"/>
      <c r="C20" s="4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5" t="str">
        <f>IF(T_TBL[[#This Row],[CAMPOS]]="", "", IF(AND(C20=1, A20&lt;&gt;""),TRUE, FALSE))</f>
        <v/>
      </c>
      <c r="O20" t="str">
        <f>IF(NOT(ISNUMBER(O19)), IF(T_TBL[[#This Row],[CAMPOS]]&lt;&gt;"", 1, ""), IF(T_TBL[[#This Row],[CAMPOS]]&lt;&gt;"", O19+1, ""))</f>
        <v/>
      </c>
      <c r="P20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Q20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R20" t="str">
        <f>IF(T_TBL[[#This Row],[STATUS]]=TRUE, IF(T_TBL[[#This Row],[LASTFLD]]=FALSE, T_TBL[[#This Row],[CAMPOS]]&amp;", ", T_TBL[[#This Row],[CAMPOS]]), "")</f>
        <v/>
      </c>
      <c r="S20" t="str">
        <f ca="1">IF(LEN(T_TBL[[#This Row],[FLD]])&gt;0, IF(T_TBL[[#This Row],[COLNUM]]=1, T_TBL[[#This Row],[FLD]], S19&amp;T_TBL[[#This Row],[FLD]]), IF(T_TBL[[#This Row],[COLNUM]]=1, "", S19))</f>
        <v>clave_trab, id_plaza, id_ausencia_por, fec_inicio, fec_termino, tipo_mov, descr, docs, motivo, referencia, ref_motivo</v>
      </c>
      <c r="T20" s="10" t="str">
        <f ca="1">IF(LEN(T_TBL[[#This Row],[FLDTMPL]])&gt;0, IF(T_TBL[[#This Row],[COLNUM]]=1, T_TBL[[#This Row],[FLDTMPL]], T19&amp;T_TBL[[#This Row],[FLDTMPL]]), IF(T_TBL[[#This Row],[COLNUM]]=1, "", T19))</f>
        <v>clave_trab, id_plaza, id_ausencia_por, 'fec_inicio', 'fec_termino', 'tipo_mov', 'descr', 'docs', 'motivo', 'referencia', 'ref_motivo'</v>
      </c>
      <c r="U20" s="10">
        <f t="shared" si="0"/>
        <v>13</v>
      </c>
      <c r="V20" s="16" t="str">
        <f>IF(AND(T_TBL[[#This Row],[FTABLE]]&lt;&gt;"", T_TBL[[#This Row],[FFLD]]&lt;&gt;""), 1, IF(T_TBL[[#This Row],[CAMPOS]]&lt;&gt;"", 0, ""))</f>
        <v/>
      </c>
      <c r="W20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20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/>
      </c>
      <c r="Y20" s="10"/>
      <c r="AA20" t="str">
        <f>CONCATENATE(IF(U8&lt;=NUMCAMPOS, IF(C8=1, X8 &amp; IF(U8&lt;NUMCAMPOS, ", ", ""), ""), ""),  IF(U9&lt;=NUMCAMPOS, IF(C9=1, X9 &amp; IF(U9&lt;NUMCAMPOS, ", ", ""), ""), ""), IF(U10&lt;=NUMCAMPOS, IF(C10=1, X10 &amp; IF(U10&lt;NUMCAMPOS, ", ", ""), ""), ""), IF(U11&lt;=NUMCAMPOS, IF(C11=1, X11 &amp; IF(U11&lt;NUMCAMPOS, ", ", ""), ""), ""), IF(U12&lt;=NUMCAMPOS, IF(C12=1, X12&amp; IF(U12&lt;NUMCAMPOS, ", ", ""), ""), ""), IF(U13&lt;=NUMCAMPOS, IF(C13=1, X13 &amp; IF(U13&lt;NUMCAMPOS, ", ", ""), ""), ""), IF(U14&lt;=NUMCAMPOS, IF(C14=1, X14 &amp; IF(U14&lt;NUMCAMPOS, ", ", ""), ""), ""), IF(U15&lt;=NUMCAMPOS, IF(C15=1, X15&amp; IF(U15&lt;NUMCAMPOS, ", ", ""), ""), ""), IF(U16&lt;=NUMCAMPOS, IF(C16=1, X16&amp; IF(U16&lt;NUMCAMPOS, ", ", ""), ""), ""), IF(U17&lt;=NUMCAMPOS, IF(C17=1, X17 &amp; IF(U17&lt;NUMCAMPOS, ", ", ""), ""), ""), IF(U18&lt;=NUMCAMPOS, IF(C18=1, X18 &amp; IF(U18&lt;NUMCAMPOS, ", ", ""), ""), ""),  IF(U19&lt;=NUMCAMPOS, IF(C19=1, X19 &amp; IF(U19&lt;NUMCAMPOS, ", ", ""), ""), ""),  IF(U20&lt;=NUMCAMPOS, IF(C20=1, X20 &amp; IF(U20&lt;NUMCAMPOS, ", ", ""), ""), ""),  IF(U21&lt;=NUMCAMPOS, IF(C21=1, X21 &amp; IF(U21&lt;NUMCAMPOS, ", ", ""), ""), ""), IF(U22&lt;=NUMCAMPOS, IF(C22=1, X22 &amp; IF(U22&lt;NUMCAMPOS, ", ", ""), ""), ""), IF(U23&lt;=NUMCAMPOS, IF(C23=1, X23 &amp; IF(U23&lt;NUMCAMPOS, ", ", ""), ""), ""), IF(U24&lt;=NUMCAMPOS, IF(C24=1, X24 &amp; IF(U24&lt;NUMCAMPOS, ", ", ""), ""), ""), IF(U25&lt;=NUMCAMPOS, IF(C25=1, X25 &amp; IF(U25&lt;NUMCAMPOS, ", ", ""), ""), ""), IF(U26&lt;=NUMCAMPOS, IF(C26=1, X26 &amp; IF(U26&lt;NUMCAMPOS, ", ", ""), ""), ""), IF(U27&lt;=NUMCAMPOS, IF(C27=1, X27 &amp; IF(U27&lt;NUMCAMPOS, ", ", ""), ""), ""), IF(U28&lt;=NUMCAMPOS, IF(C28=1, X28 &amp; IF(U28&lt;NUMCAMPOS, ", ", ""), ""), ""), IF(U29&lt;=NUMCAMPOS, IF(C29=1, X29 &amp; IF(U29&lt;NUMCAMPOS, ", ", ""), ""), ""), IF(U30&lt;=NUMCAMPOS, IF(C30=1, X30 &amp; IF(U30&lt;NUMCAMPOS, ", ", ""), ""), ""), IF(U31&lt;=NUMCAMPOS, IF(C31=1, X31 &amp; IF(U31&lt;NUMCAMPOS, ", ", ""), ""), ""), IF(U32&lt;=NUMCAMPOS, IF(C32=1, X32 &amp; IF(U32&lt;NUMCAMPOS, ", ", ""), ""), ""), IF(U33&lt;=NUMCAMPOS, IF(C33=1, X33 &amp; IF(U33&lt;NUMCAMPOS, ", ", ""), ""), ""), IF(U34&lt;=NUMCAMPOS, IF(C34=1, X34 &amp; IF(U34&lt;NUMCAMPOS, ", ", ""), ""), ""), IF(U35&lt;=NUMCAMPOS, IF(C35=1, X35 &amp; IF(U35&lt;NUMCAMPOS, ", ", ""), ""), ""))</f>
        <v>clave_trab INT UNSIGNED NOT NULL, id_plaza INT UNSIGNED NOT NULL, id_ausencia_por INT UNSIGNED NOT NULL, fec_inicio DATE  NOT NULL, fec_termino DATE  NULL DEFAULT 'null', tipo_mov ENUM ('TEMPORAL', 'DEFINITIVO') NOT NULL DEFAULT 'TEMPORAL'', descr TEXT  NULL DEFAULT 'null', docs TEXT  NULL DEFAULT 'null', motivo TEXT  NULL DEFAULT 'null', referencia   NULL DEFAULT 'null', ref_motivo TEXT  NULL DEFAULT 'null'</v>
      </c>
    </row>
    <row r="21" spans="1:27" x14ac:dyDescent="0.25">
      <c r="A21" s="3"/>
      <c r="B21" s="4"/>
      <c r="C21" s="4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5" t="str">
        <f>IF(T_TBL[[#This Row],[CAMPOS]]="", "", IF(AND(C21=1, A21&lt;&gt;""),TRUE, FALSE))</f>
        <v/>
      </c>
      <c r="O21" t="str">
        <f>IF(NOT(ISNUMBER(O20)), IF(T_TBL[[#This Row],[CAMPOS]]&lt;&gt;"", 1, ""), IF(T_TBL[[#This Row],[CAMPOS]]&lt;&gt;"", O20+1, ""))</f>
        <v/>
      </c>
      <c r="P21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Q21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R21" t="str">
        <f>IF(T_TBL[[#This Row],[STATUS]]=TRUE, IF(T_TBL[[#This Row],[LASTFLD]]=FALSE, T_TBL[[#This Row],[CAMPOS]]&amp;", ", T_TBL[[#This Row],[CAMPOS]]), "")</f>
        <v/>
      </c>
      <c r="S21" t="str">
        <f ca="1">IF(LEN(T_TBL[[#This Row],[FLD]])&gt;0, IF(T_TBL[[#This Row],[COLNUM]]=1, T_TBL[[#This Row],[FLD]], S20&amp;T_TBL[[#This Row],[FLD]]), IF(T_TBL[[#This Row],[COLNUM]]=1, "", S20))</f>
        <v>clave_trab, id_plaza, id_ausencia_por, fec_inicio, fec_termino, tipo_mov, descr, docs, motivo, referencia, ref_motivo</v>
      </c>
      <c r="T21" s="10" t="str">
        <f ca="1">IF(LEN(T_TBL[[#This Row],[FLDTMPL]])&gt;0, IF(T_TBL[[#This Row],[COLNUM]]=1, T_TBL[[#This Row],[FLDTMPL]], T20&amp;T_TBL[[#This Row],[FLDTMPL]]), IF(T_TBL[[#This Row],[COLNUM]]=1, "", T20))</f>
        <v>clave_trab, id_plaza, id_ausencia_por, 'fec_inicio', 'fec_termino', 'tipo_mov', 'descr', 'docs', 'motivo', 'referencia', 'ref_motivo'</v>
      </c>
      <c r="U21" s="10">
        <f t="shared" si="0"/>
        <v>14</v>
      </c>
      <c r="V21" s="16" t="str">
        <f>IF(AND(T_TBL[[#This Row],[FTABLE]]&lt;&gt;"", T_TBL[[#This Row],[FFLD]]&lt;&gt;""), 1, IF(T_TBL[[#This Row],[CAMPOS]]&lt;&gt;"", 0, ""))</f>
        <v/>
      </c>
      <c r="W21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21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/>
      </c>
      <c r="Y21" s="10"/>
      <c r="AA21" t="str">
        <f>CONCATENATE(
IF(U8&lt;=NUMCAMPOS, IF(C8=1, CONCATENATE(IF(I8=1, "PRIMARY KEY(" &amp; A8 &amp; ")" &amp; IF(U8&lt;NUMCAMPOS, ", ", " "), ""), IF(K8=1, " INDEX IDX_" &amp; A8 &amp; "(" &amp; A8 &amp; " ASC)" &amp; IF(U8&lt;NUMCAMPOS, ", ", " "), ""), IF(J8=1, "CONSTRAINT FK_" &amp; A8 &amp; " " &amp; W8 &amp; IF(U8&lt;NUMCAMPOS, ", ", " "), "")), ""), ""),
IF(U9&lt;=NUMCAMPOS, IF(C9=1, CONCATENATE(IF(I9=1, "PRIMARY KEY(" &amp; A9 &amp; ")" &amp; IF(U9&lt;NUMCAMPOS, ", ", " "), ""), IF(K9=1, " INDEX IDX_" &amp; A9 &amp; "(" &amp; A9 &amp; " ASC)"&amp; IF(U9&lt;NUMCAMPOS, ", ", " "), ""), IF(J9=1, "CONSTRAINT FK_" &amp; A9 &amp; " " &amp; W9 &amp; IF(U9&lt;NUMCAMPOS, ", ", " "), "")), ""), ""),
IF(U10&lt;=NUMCAMPOS, IF(C10=1, CONCATENATE(IF(I10=1, "PRIMARY KEY(" &amp; A10 &amp; ")" &amp; IF(U10&lt;NUMCAMPOS, ", ", " "), ""), IF(K10=1, " INDEX IDX_" &amp; A10 &amp; "(" &amp; A10 &amp; " ASC)"&amp; IF(U10&lt;NUMCAMPOS, ", ", " "), ""), IF(J10=1, "CONSTRAINT FK_" &amp; A10 &amp; " " &amp; W10 &amp; IF(U10&lt;NUMCAMPOS, ", ", " "), "")), ""), ""),
IF(U11&lt;=NUMCAMPOS, IF(C11=1, CONCATENATE(IF(I11=1, "PRIMARY KEY(" &amp; A11 &amp; ")" &amp; IF(U11&lt;NUMCAMPOS, ", ", " "), ""), IF(K11=1, " INDEX IDX_" &amp; A11 &amp; "(" &amp; A11 &amp; " ASC)"&amp; IF(U11&lt;NUMCAMPOS, ", ", " "), ""), IF(J11=1, "CONSTRAINT FK_" &amp; A11 &amp; " " &amp; W11 &amp; IF(U11&lt;NUMCAMPOS, ", ", " "), "")), ""), ""),
IF(U12&lt;=NUMCAMPOS, IF(C12=1, CONCATENATE(IF(I12=1, "PRIMARY KEY(" &amp; A12 &amp; ")" &amp; IF(U12&lt;NUMCAMPOS, ", ", " "), ""), IF(K12=1, " INDEX IDX_" &amp; A12 &amp; "(" &amp; A12 &amp; " ASC)"&amp; IF(U12&lt;NUMCAMPOS, ", ", " "), ""), IF(J12=1, "CONSTRAINT FK_" &amp; A12 &amp; " " &amp; W12 &amp; IF(U12&lt;NUMCAMPOS, ", ", " "), "")), ""), ""),
)</f>
        <v xml:space="preserve"> INDEX IDX_clave_trab(clave_trab ASC), CONSTRAINT FK_clave_trab FOREIGN KEY (clave_trab) REFERENCES syslog.rh_trab(clave) ON DELETE CASCADE ON UPDATE NO ACTION, CONSTRAINT FK_id_plaza FOREIGN KEY (id_plaza) REFERENCES syslog.rh_plaza(id) ON DELETE CASCADE ON UPDATE NO ACTION, CONSTRAINT FK_id_ausencia_por FOREIGN KEY (id_ausencia_por) REFERENCES syslog.rh_ausencia(id) ON DELETE CASCADE ON UPDATE NO ACTION, </v>
      </c>
    </row>
    <row r="22" spans="1:27" x14ac:dyDescent="0.25">
      <c r="A22" s="3"/>
      <c r="B22" s="4"/>
      <c r="C22" s="4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5" t="str">
        <f>IF(T_TBL[[#This Row],[CAMPOS]]="", "", IF(AND(C22=1, A22&lt;&gt;""),TRUE, FALSE))</f>
        <v/>
      </c>
      <c r="O22" t="str">
        <f>IF(NOT(ISNUMBER(O21)), IF(T_TBL[[#This Row],[CAMPOS]]&lt;&gt;"", 1, ""), IF(T_TBL[[#This Row],[CAMPOS]]&lt;&gt;"", O21+1, ""))</f>
        <v/>
      </c>
      <c r="P22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Q22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R22" t="str">
        <f>IF(T_TBL[[#This Row],[STATUS]]=TRUE, IF(T_TBL[[#This Row],[LASTFLD]]=FALSE, T_TBL[[#This Row],[CAMPOS]]&amp;", ", T_TBL[[#This Row],[CAMPOS]]), "")</f>
        <v/>
      </c>
      <c r="S22" s="11" t="str">
        <f ca="1">IF(LEN(T_TBL[[#This Row],[FLD]])&gt;0, IF(T_TBL[[#This Row],[COLNUM]]=1, T_TBL[[#This Row],[FLD]], S21&amp;T_TBL[[#This Row],[FLD]]), IF(T_TBL[[#This Row],[COLNUM]]=1, "", S21))</f>
        <v>clave_trab, id_plaza, id_ausencia_por, fec_inicio, fec_termino, tipo_mov, descr, docs, motivo, referencia, ref_motivo</v>
      </c>
      <c r="T22" s="12" t="str">
        <f ca="1">IF(LEN(T_TBL[[#This Row],[FLDTMPL]])&gt;0, IF(T_TBL[[#This Row],[COLNUM]]=1, T_TBL[[#This Row],[FLDTMPL]], T21&amp;T_TBL[[#This Row],[FLDTMPL]]), IF(T_TBL[[#This Row],[COLNUM]]=1, "", T21))</f>
        <v>clave_trab, id_plaza, id_ausencia_por, 'fec_inicio', 'fec_termino', 'tipo_mov', 'descr', 'docs', 'motivo', 'referencia', 'ref_motivo'</v>
      </c>
      <c r="U22" s="12">
        <f t="shared" si="0"/>
        <v>15</v>
      </c>
      <c r="V22" s="16" t="str">
        <f>IF(AND(T_TBL[[#This Row],[FTABLE]]&lt;&gt;"", T_TBL[[#This Row],[FFLD]]&lt;&gt;""), 1, IF(T_TBL[[#This Row],[CAMPOS]]&lt;&gt;"", 0, ""))</f>
        <v/>
      </c>
      <c r="W22" s="12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22" s="12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/>
      </c>
      <c r="Y22" s="12"/>
      <c r="AA22" t="str">
        <f>TRIM(AA21)</f>
        <v>INDEX IDX_clave_trab(clave_trab ASC), CONSTRAINT FK_clave_trab FOREIGN KEY (clave_trab) REFERENCES syslog.rh_trab(clave) ON DELETE CASCADE ON UPDATE NO ACTION, CONSTRAINT FK_id_plaza FOREIGN KEY (id_plaza) REFERENCES syslog.rh_plaza(id) ON DELETE CASCADE ON UPDATE NO ACTION, CONSTRAINT FK_id_ausencia_por FOREIGN KEY (id_ausencia_por) REFERENCES syslog.rh_ausencia(id) ON DELETE CASCADE ON UPDATE NO ACTION,</v>
      </c>
    </row>
    <row r="23" spans="1:27" x14ac:dyDescent="0.25">
      <c r="A23" s="3"/>
      <c r="B23" s="4"/>
      <c r="C23" s="4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5" t="str">
        <f>IF(T_TBL[[#This Row],[CAMPOS]]="", "", IF(AND(C23=1, A23&lt;&gt;""),TRUE, FALSE))</f>
        <v/>
      </c>
      <c r="O23" t="str">
        <f>IF(NOT(ISNUMBER(O22)), IF(T_TBL[[#This Row],[CAMPOS]]&lt;&gt;"", 1, ""), IF(T_TBL[[#This Row],[CAMPOS]]&lt;&gt;"", O22+1, ""))</f>
        <v/>
      </c>
      <c r="P23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Q23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R23" t="str">
        <f>IF(T_TBL[[#This Row],[STATUS]]=TRUE, IF(T_TBL[[#This Row],[LASTFLD]]=FALSE, T_TBL[[#This Row],[CAMPOS]]&amp;", ", T_TBL[[#This Row],[CAMPOS]]), "")</f>
        <v/>
      </c>
      <c r="S23" t="str">
        <f ca="1">IF(LEN(T_TBL[[#This Row],[FLD]])&gt;0, IF(T_TBL[[#This Row],[COLNUM]]=1, T_TBL[[#This Row],[FLD]], S22&amp;T_TBL[[#This Row],[FLD]]), IF(T_TBL[[#This Row],[COLNUM]]=1, "", S22))</f>
        <v>clave_trab, id_plaza, id_ausencia_por, fec_inicio, fec_termino, tipo_mov, descr, docs, motivo, referencia, ref_motivo</v>
      </c>
      <c r="T23" s="10" t="str">
        <f ca="1">IF(LEN(T_TBL[[#This Row],[FLDTMPL]])&gt;0, IF(T_TBL[[#This Row],[COLNUM]]=1, T_TBL[[#This Row],[FLDTMPL]], T22&amp;T_TBL[[#This Row],[FLDTMPL]]), IF(T_TBL[[#This Row],[COLNUM]]=1, "", T22))</f>
        <v>clave_trab, id_plaza, id_ausencia_por, 'fec_inicio', 'fec_termino', 'tipo_mov', 'descr', 'docs', 'motivo', 'referencia', 'ref_motivo'</v>
      </c>
      <c r="U23" s="10">
        <f t="shared" si="0"/>
        <v>16</v>
      </c>
      <c r="V23" s="16" t="str">
        <f>IF(AND(T_TBL[[#This Row],[FTABLE]]&lt;&gt;"", T_TBL[[#This Row],[FFLD]]&lt;&gt;""), 1, IF(T_TBL[[#This Row],[CAMPOS]]&lt;&gt;"", 0, ""))</f>
        <v/>
      </c>
      <c r="W23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23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/>
      </c>
      <c r="Y23" s="10"/>
      <c r="AA23" t="str">
        <f>IF(RIGHT(AA22, 1)=",", MID(AA22, 1, LEN(AA22)-1), AA22)</f>
        <v>INDEX IDX_clave_trab(clave_trab ASC), CONSTRAINT FK_clave_trab FOREIGN KEY (clave_trab) REFERENCES syslog.rh_trab(clave) ON DELETE CASCADE ON UPDATE NO ACTION, CONSTRAINT FK_id_plaza FOREIGN KEY (id_plaza) REFERENCES syslog.rh_plaza(id) ON DELETE CASCADE ON UPDATE NO ACTION, CONSTRAINT FK_id_ausencia_por FOREIGN KEY (id_ausencia_por) REFERENCES syslog.rh_ausencia(id) ON DELETE CASCADE ON UPDATE NO ACTION</v>
      </c>
    </row>
    <row r="24" spans="1:27" x14ac:dyDescent="0.25">
      <c r="A24" s="3"/>
      <c r="B24" s="4"/>
      <c r="C24" s="4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5" t="str">
        <f>IF(T_TBL[[#This Row],[CAMPOS]]="", "", IF(AND(C24=1, A24&lt;&gt;""),TRUE, FALSE))</f>
        <v/>
      </c>
      <c r="O24" t="str">
        <f>IF(NOT(ISNUMBER(O23)), IF(T_TBL[[#This Row],[CAMPOS]]&lt;&gt;"", 1, ""), IF(T_TBL[[#This Row],[CAMPOS]]&lt;&gt;"", O23+1, ""))</f>
        <v/>
      </c>
      <c r="P24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Q24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R24" t="str">
        <f>IF(T_TBL[[#This Row],[STATUS]]=TRUE, IF(T_TBL[[#This Row],[LASTFLD]]=FALSE, T_TBL[[#This Row],[CAMPOS]]&amp;", ", T_TBL[[#This Row],[CAMPOS]]), "")</f>
        <v/>
      </c>
      <c r="S24" t="str">
        <f ca="1">IF(LEN(T_TBL[[#This Row],[FLD]])&gt;0, IF(T_TBL[[#This Row],[COLNUM]]=1, T_TBL[[#This Row],[FLD]], S23&amp;T_TBL[[#This Row],[FLD]]), IF(T_TBL[[#This Row],[COLNUM]]=1, "", S23))</f>
        <v>clave_trab, id_plaza, id_ausencia_por, fec_inicio, fec_termino, tipo_mov, descr, docs, motivo, referencia, ref_motivo</v>
      </c>
      <c r="T24" s="10" t="str">
        <f ca="1">IF(LEN(T_TBL[[#This Row],[FLDTMPL]])&gt;0, IF(T_TBL[[#This Row],[COLNUM]]=1, T_TBL[[#This Row],[FLDTMPL]], T23&amp;T_TBL[[#This Row],[FLDTMPL]]), IF(T_TBL[[#This Row],[COLNUM]]=1, "", T23))</f>
        <v>clave_trab, id_plaza, id_ausencia_por, 'fec_inicio', 'fec_termino', 'tipo_mov', 'descr', 'docs', 'motivo', 'referencia', 'ref_motivo'</v>
      </c>
      <c r="U24" s="10">
        <f t="shared" si="0"/>
        <v>17</v>
      </c>
      <c r="V24" s="16" t="str">
        <f>IF(AND(T_TBL[[#This Row],[FTABLE]]&lt;&gt;"", T_TBL[[#This Row],[FFLD]]&lt;&gt;""), 1, IF(T_TBL[[#This Row],[CAMPOS]]&lt;&gt;"", 0, ""))</f>
        <v/>
      </c>
      <c r="W24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24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/>
      </c>
      <c r="Y24" s="10"/>
    </row>
    <row r="25" spans="1:27" x14ac:dyDescent="0.25">
      <c r="A25" s="3"/>
      <c r="B25" s="4"/>
      <c r="C25" s="4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5" t="str">
        <f>IF(T_TBL[[#This Row],[CAMPOS]]="", "", IF(AND(C25=1, A25&lt;&gt;""),TRUE, FALSE))</f>
        <v/>
      </c>
      <c r="O25" t="str">
        <f>IF(NOT(ISNUMBER(O24)), IF(T_TBL[[#This Row],[CAMPOS]]&lt;&gt;"", 1, ""), IF(T_TBL[[#This Row],[CAMPOS]]&lt;&gt;"", O24+1, ""))</f>
        <v/>
      </c>
      <c r="P25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Q25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R25" t="str">
        <f>IF(T_TBL[[#This Row],[STATUS]]=TRUE, IF(T_TBL[[#This Row],[LASTFLD]]=FALSE, T_TBL[[#This Row],[CAMPOS]]&amp;", ", T_TBL[[#This Row],[CAMPOS]]), "")</f>
        <v/>
      </c>
      <c r="S25" t="str">
        <f ca="1">IF(LEN(T_TBL[[#This Row],[FLD]])&gt;0, IF(T_TBL[[#This Row],[COLNUM]]=1, T_TBL[[#This Row],[FLD]], S24&amp;T_TBL[[#This Row],[FLD]]), IF(T_TBL[[#This Row],[COLNUM]]=1, "", S24))</f>
        <v>clave_trab, id_plaza, id_ausencia_por, fec_inicio, fec_termino, tipo_mov, descr, docs, motivo, referencia, ref_motivo</v>
      </c>
      <c r="T25" s="10" t="str">
        <f ca="1">IF(LEN(T_TBL[[#This Row],[FLDTMPL]])&gt;0, IF(T_TBL[[#This Row],[COLNUM]]=1, T_TBL[[#This Row],[FLDTMPL]], T24&amp;T_TBL[[#This Row],[FLDTMPL]]), IF(T_TBL[[#This Row],[COLNUM]]=1, "", T24))</f>
        <v>clave_trab, id_plaza, id_ausencia_por, 'fec_inicio', 'fec_termino', 'tipo_mov', 'descr', 'docs', 'motivo', 'referencia', 'ref_motivo'</v>
      </c>
      <c r="U25" s="10">
        <f t="shared" si="0"/>
        <v>18</v>
      </c>
      <c r="V25" s="16" t="str">
        <f>IF(AND(T_TBL[[#This Row],[FTABLE]]&lt;&gt;"", T_TBL[[#This Row],[FFLD]]&lt;&gt;""), 1, IF(T_TBL[[#This Row],[CAMPOS]]&lt;&gt;"", 0, ""))</f>
        <v/>
      </c>
      <c r="W25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25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/>
      </c>
      <c r="Y25" s="10"/>
    </row>
    <row r="26" spans="1:27" x14ac:dyDescent="0.25">
      <c r="A26" s="3"/>
      <c r="B26" s="4"/>
      <c r="C26" s="4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5" t="str">
        <f>IF(T_TBL[[#This Row],[CAMPOS]]="", "", IF(AND(C26=1, A26&lt;&gt;""),TRUE, FALSE))</f>
        <v/>
      </c>
      <c r="O26" t="str">
        <f>IF(NOT(ISNUMBER(O25)), IF(T_TBL[[#This Row],[CAMPOS]]&lt;&gt;"", 1, ""), IF(T_TBL[[#This Row],[CAMPOS]]&lt;&gt;"", O25+1, ""))</f>
        <v/>
      </c>
      <c r="P26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Q26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R26" t="str">
        <f>IF(T_TBL[[#This Row],[STATUS]]=TRUE, IF(T_TBL[[#This Row],[LASTFLD]]=FALSE, T_TBL[[#This Row],[CAMPOS]]&amp;", ", T_TBL[[#This Row],[CAMPOS]]), "")</f>
        <v/>
      </c>
      <c r="S26" t="str">
        <f ca="1">IF(LEN(T_TBL[[#This Row],[FLD]])&gt;0, IF(T_TBL[[#This Row],[COLNUM]]=1, T_TBL[[#This Row],[FLD]], S25&amp;T_TBL[[#This Row],[FLD]]), IF(T_TBL[[#This Row],[COLNUM]]=1, "", S25))</f>
        <v>clave_trab, id_plaza, id_ausencia_por, fec_inicio, fec_termino, tipo_mov, descr, docs, motivo, referencia, ref_motivo</v>
      </c>
      <c r="T26" s="10" t="str">
        <f ca="1">IF(LEN(T_TBL[[#This Row],[FLDTMPL]])&gt;0, IF(T_TBL[[#This Row],[COLNUM]]=1, T_TBL[[#This Row],[FLDTMPL]], T25&amp;T_TBL[[#This Row],[FLDTMPL]]), IF(T_TBL[[#This Row],[COLNUM]]=1, "", T25))</f>
        <v>clave_trab, id_plaza, id_ausencia_por, 'fec_inicio', 'fec_termino', 'tipo_mov', 'descr', 'docs', 'motivo', 'referencia', 'ref_motivo'</v>
      </c>
      <c r="U26" s="10">
        <f t="shared" si="0"/>
        <v>19</v>
      </c>
      <c r="V26" s="16" t="str">
        <f>IF(AND(T_TBL[[#This Row],[FTABLE]]&lt;&gt;"", T_TBL[[#This Row],[FFLD]]&lt;&gt;""), 1, IF(T_TBL[[#This Row],[CAMPOS]]&lt;&gt;"", 0, ""))</f>
        <v/>
      </c>
      <c r="W26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26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/>
      </c>
      <c r="Y26" s="10"/>
    </row>
    <row r="27" spans="1:27" x14ac:dyDescent="0.25">
      <c r="A27" s="3"/>
      <c r="B27" s="4"/>
      <c r="C27" s="4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5" t="str">
        <f>IF(T_TBL[[#This Row],[CAMPOS]]="", "", IF(AND(C27=1, A27&lt;&gt;""),TRUE, FALSE))</f>
        <v/>
      </c>
      <c r="O27" t="str">
        <f>IF(NOT(ISNUMBER(O26)), IF(T_TBL[[#This Row],[CAMPOS]]&lt;&gt;"", 1, ""), IF(T_TBL[[#This Row],[CAMPOS]]&lt;&gt;"", O26+1, ""))</f>
        <v/>
      </c>
      <c r="P27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Q27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R27" t="str">
        <f>IF(T_TBL[[#This Row],[STATUS]]=TRUE, IF(T_TBL[[#This Row],[LASTFLD]]=FALSE, T_TBL[[#This Row],[CAMPOS]]&amp;", ", T_TBL[[#This Row],[CAMPOS]]), "")</f>
        <v/>
      </c>
      <c r="S27" t="str">
        <f ca="1">IF(LEN(T_TBL[[#This Row],[FLD]])&gt;0, IF(T_TBL[[#This Row],[COLNUM]]=1, T_TBL[[#This Row],[FLD]], S26&amp;T_TBL[[#This Row],[FLD]]), IF(T_TBL[[#This Row],[COLNUM]]=1, "", S26))</f>
        <v>clave_trab, id_plaza, id_ausencia_por, fec_inicio, fec_termino, tipo_mov, descr, docs, motivo, referencia, ref_motivo</v>
      </c>
      <c r="T27" s="10" t="str">
        <f ca="1">IF(LEN(T_TBL[[#This Row],[FLDTMPL]])&gt;0, IF(T_TBL[[#This Row],[COLNUM]]=1, T_TBL[[#This Row],[FLDTMPL]], T26&amp;T_TBL[[#This Row],[FLDTMPL]]), IF(T_TBL[[#This Row],[COLNUM]]=1, "", T26))</f>
        <v>clave_trab, id_plaza, id_ausencia_por, 'fec_inicio', 'fec_termino', 'tipo_mov', 'descr', 'docs', 'motivo', 'referencia', 'ref_motivo'</v>
      </c>
      <c r="U27" s="10">
        <f t="shared" si="0"/>
        <v>20</v>
      </c>
      <c r="V27" s="16" t="str">
        <f>IF(AND(T_TBL[[#This Row],[FTABLE]]&lt;&gt;"", T_TBL[[#This Row],[FFLD]]&lt;&gt;""), 1, IF(T_TBL[[#This Row],[CAMPOS]]&lt;&gt;"", 0, ""))</f>
        <v/>
      </c>
      <c r="W27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27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/>
      </c>
      <c r="Y27" s="10"/>
    </row>
    <row r="28" spans="1:27" x14ac:dyDescent="0.25">
      <c r="A28" s="3"/>
      <c r="B28" s="4"/>
      <c r="C28" s="4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5" t="str">
        <f>IF(T_TBL[[#This Row],[CAMPOS]]="", "", IF(AND(C28=1, A28&lt;&gt;""),TRUE, FALSE))</f>
        <v/>
      </c>
      <c r="O28" t="str">
        <f>IF(NOT(ISNUMBER(O27)), IF(T_TBL[[#This Row],[CAMPOS]]&lt;&gt;"", 1, ""), IF(T_TBL[[#This Row],[CAMPOS]]&lt;&gt;"", O27+1, ""))</f>
        <v/>
      </c>
      <c r="P28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Q28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R28" t="str">
        <f>IF(T_TBL[[#This Row],[STATUS]]=TRUE, IF(T_TBL[[#This Row],[LASTFLD]]=FALSE, T_TBL[[#This Row],[CAMPOS]]&amp;", ", T_TBL[[#This Row],[CAMPOS]]), "")</f>
        <v/>
      </c>
      <c r="S28" t="str">
        <f ca="1">IF(LEN(T_TBL[[#This Row],[FLD]])&gt;0, IF(T_TBL[[#This Row],[COLNUM]]=1, T_TBL[[#This Row],[FLD]], S27&amp;T_TBL[[#This Row],[FLD]]), IF(T_TBL[[#This Row],[COLNUM]]=1, "", S27))</f>
        <v>clave_trab, id_plaza, id_ausencia_por, fec_inicio, fec_termino, tipo_mov, descr, docs, motivo, referencia, ref_motivo</v>
      </c>
      <c r="T28" s="10" t="str">
        <f ca="1">IF(LEN(T_TBL[[#This Row],[FLDTMPL]])&gt;0, IF(T_TBL[[#This Row],[COLNUM]]=1, T_TBL[[#This Row],[FLDTMPL]], T27&amp;T_TBL[[#This Row],[FLDTMPL]]), IF(T_TBL[[#This Row],[COLNUM]]=1, "", T27))</f>
        <v>clave_trab, id_plaza, id_ausencia_por, 'fec_inicio', 'fec_termino', 'tipo_mov', 'descr', 'docs', 'motivo', 'referencia', 'ref_motivo'</v>
      </c>
      <c r="U28" s="10">
        <f t="shared" si="0"/>
        <v>21</v>
      </c>
      <c r="V28" s="16" t="str">
        <f>IF(AND(T_TBL[[#This Row],[FTABLE]]&lt;&gt;"", T_TBL[[#This Row],[FFLD]]&lt;&gt;""), 1, IF(T_TBL[[#This Row],[CAMPOS]]&lt;&gt;"", 0, ""))</f>
        <v/>
      </c>
      <c r="W28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28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/>
      </c>
      <c r="Y28" s="10"/>
    </row>
    <row r="29" spans="1:27" x14ac:dyDescent="0.25">
      <c r="A29" s="3"/>
      <c r="B29" s="4"/>
      <c r="C29" s="4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5" t="str">
        <f>IF(T_TBL[[#This Row],[CAMPOS]]="", "", IF(AND(C29=1, A29&lt;&gt;""),TRUE, FALSE))</f>
        <v/>
      </c>
      <c r="O29" t="str">
        <f>IF(NOT(ISNUMBER(O28)), IF(T_TBL[[#This Row],[CAMPOS]]&lt;&gt;"", 1, ""), IF(T_TBL[[#This Row],[CAMPOS]]&lt;&gt;"", O28+1, ""))</f>
        <v/>
      </c>
      <c r="P29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Q29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R29" t="str">
        <f>IF(T_TBL[[#This Row],[STATUS]]=TRUE, IF(T_TBL[[#This Row],[LASTFLD]]=FALSE, T_TBL[[#This Row],[CAMPOS]]&amp;", ", T_TBL[[#This Row],[CAMPOS]]), "")</f>
        <v/>
      </c>
      <c r="S29" t="str">
        <f ca="1">IF(LEN(T_TBL[[#This Row],[FLD]])&gt;0, IF(T_TBL[[#This Row],[COLNUM]]=1, T_TBL[[#This Row],[FLD]], S28&amp;T_TBL[[#This Row],[FLD]]), IF(T_TBL[[#This Row],[COLNUM]]=1, "", S28))</f>
        <v>clave_trab, id_plaza, id_ausencia_por, fec_inicio, fec_termino, tipo_mov, descr, docs, motivo, referencia, ref_motivo</v>
      </c>
      <c r="T29" s="10" t="str">
        <f ca="1">IF(LEN(T_TBL[[#This Row],[FLDTMPL]])&gt;0, IF(T_TBL[[#This Row],[COLNUM]]=1, T_TBL[[#This Row],[FLDTMPL]], T28&amp;T_TBL[[#This Row],[FLDTMPL]]), IF(T_TBL[[#This Row],[COLNUM]]=1, "", T28))</f>
        <v>clave_trab, id_plaza, id_ausencia_por, 'fec_inicio', 'fec_termino', 'tipo_mov', 'descr', 'docs', 'motivo', 'referencia', 'ref_motivo'</v>
      </c>
      <c r="U29" s="10">
        <f t="shared" si="0"/>
        <v>22</v>
      </c>
      <c r="V29" s="16" t="str">
        <f>IF(AND(T_TBL[[#This Row],[FTABLE]]&lt;&gt;"", T_TBL[[#This Row],[FFLD]]&lt;&gt;""), 1, IF(T_TBL[[#This Row],[CAMPOS]]&lt;&gt;"", 0, ""))</f>
        <v/>
      </c>
      <c r="W29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29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/>
      </c>
      <c r="Y29" s="10"/>
    </row>
    <row r="30" spans="1:27" x14ac:dyDescent="0.25">
      <c r="A30" s="3"/>
      <c r="B30" s="4"/>
      <c r="C30" s="4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5" t="str">
        <f>IF(T_TBL[[#This Row],[CAMPOS]]="", "", IF(AND(C30=1, A30&lt;&gt;""),TRUE, FALSE))</f>
        <v/>
      </c>
      <c r="O30" t="str">
        <f>IF(NOT(ISNUMBER(O29)), IF(T_TBL[[#This Row],[CAMPOS]]&lt;&gt;"", 1, ""), IF(T_TBL[[#This Row],[CAMPOS]]&lt;&gt;"", O29+1, ""))</f>
        <v/>
      </c>
      <c r="P30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Q30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R30" t="str">
        <f>IF(T_TBL[[#This Row],[STATUS]]=TRUE, IF(T_TBL[[#This Row],[LASTFLD]]=FALSE, T_TBL[[#This Row],[CAMPOS]]&amp;", ", T_TBL[[#This Row],[CAMPOS]]), "")</f>
        <v/>
      </c>
      <c r="S30" t="str">
        <f ca="1">IF(LEN(T_TBL[[#This Row],[FLD]])&gt;0, IF(T_TBL[[#This Row],[COLNUM]]=1, T_TBL[[#This Row],[FLD]], S29&amp;T_TBL[[#This Row],[FLD]]), IF(T_TBL[[#This Row],[COLNUM]]=1, "", S29))</f>
        <v>clave_trab, id_plaza, id_ausencia_por, fec_inicio, fec_termino, tipo_mov, descr, docs, motivo, referencia, ref_motivo</v>
      </c>
      <c r="T30" s="10" t="str">
        <f ca="1">IF(LEN(T_TBL[[#This Row],[FLDTMPL]])&gt;0, IF(T_TBL[[#This Row],[COLNUM]]=1, T_TBL[[#This Row],[FLDTMPL]], T29&amp;T_TBL[[#This Row],[FLDTMPL]]), IF(T_TBL[[#This Row],[COLNUM]]=1, "", T29))</f>
        <v>clave_trab, id_plaza, id_ausencia_por, 'fec_inicio', 'fec_termino', 'tipo_mov', 'descr', 'docs', 'motivo', 'referencia', 'ref_motivo'</v>
      </c>
      <c r="U30" s="10">
        <f t="shared" si="0"/>
        <v>23</v>
      </c>
      <c r="V30" s="16" t="str">
        <f>IF(AND(T_TBL[[#This Row],[FTABLE]]&lt;&gt;"", T_TBL[[#This Row],[FFLD]]&lt;&gt;""), 1, IF(T_TBL[[#This Row],[CAMPOS]]&lt;&gt;"", 0, ""))</f>
        <v/>
      </c>
      <c r="W30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30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/>
      </c>
      <c r="Y30" s="10"/>
    </row>
    <row r="31" spans="1:27" x14ac:dyDescent="0.25">
      <c r="A31" s="3"/>
      <c r="B31" s="4"/>
      <c r="C31" s="4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5" t="str">
        <f>IF(T_TBL[[#This Row],[CAMPOS]]="", "", IF(AND(C31=1, A31&lt;&gt;""),TRUE, FALSE))</f>
        <v/>
      </c>
      <c r="O31" t="str">
        <f>IF(NOT(ISNUMBER(O30)), IF(T_TBL[[#This Row],[CAMPOS]]&lt;&gt;"", 1, ""), IF(T_TBL[[#This Row],[CAMPOS]]&lt;&gt;"", O30+1, ""))</f>
        <v/>
      </c>
      <c r="P31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Q31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R31" t="str">
        <f>IF(T_TBL[[#This Row],[STATUS]]=TRUE, IF(T_TBL[[#This Row],[LASTFLD]]=FALSE, T_TBL[[#This Row],[CAMPOS]]&amp;", ", T_TBL[[#This Row],[CAMPOS]]), "")</f>
        <v/>
      </c>
      <c r="S31" t="str">
        <f ca="1">IF(LEN(T_TBL[[#This Row],[FLD]])&gt;0, IF(T_TBL[[#This Row],[COLNUM]]=1, T_TBL[[#This Row],[FLD]], S30&amp;T_TBL[[#This Row],[FLD]]), IF(T_TBL[[#This Row],[COLNUM]]=1, "", S30))</f>
        <v>clave_trab, id_plaza, id_ausencia_por, fec_inicio, fec_termino, tipo_mov, descr, docs, motivo, referencia, ref_motivo</v>
      </c>
      <c r="T31" s="10" t="str">
        <f ca="1">IF(LEN(T_TBL[[#This Row],[FLDTMPL]])&gt;0, IF(T_TBL[[#This Row],[COLNUM]]=1, T_TBL[[#This Row],[FLDTMPL]], T30&amp;T_TBL[[#This Row],[FLDTMPL]]), IF(T_TBL[[#This Row],[COLNUM]]=1, "", T30))</f>
        <v>clave_trab, id_plaza, id_ausencia_por, 'fec_inicio', 'fec_termino', 'tipo_mov', 'descr', 'docs', 'motivo', 'referencia', 'ref_motivo'</v>
      </c>
      <c r="U31" s="10">
        <f t="shared" si="0"/>
        <v>24</v>
      </c>
      <c r="V31" s="16" t="str">
        <f>IF(AND(T_TBL[[#This Row],[FTABLE]]&lt;&gt;"", T_TBL[[#This Row],[FFLD]]&lt;&gt;""), 1, IF(T_TBL[[#This Row],[CAMPOS]]&lt;&gt;"", 0, ""))</f>
        <v/>
      </c>
      <c r="W31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31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/>
      </c>
      <c r="Y31" s="10"/>
    </row>
    <row r="32" spans="1:27" x14ac:dyDescent="0.25">
      <c r="A32" s="3"/>
      <c r="B32" s="4"/>
      <c r="C32" s="4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5" t="str">
        <f>IF(T_TBL[[#This Row],[CAMPOS]]="", "", IF(AND(C32=1, A32&lt;&gt;""),TRUE, FALSE))</f>
        <v/>
      </c>
      <c r="O32" t="str">
        <f>IF(NOT(ISNUMBER(O31)), IF(T_TBL[[#This Row],[CAMPOS]]&lt;&gt;"", 1, ""), IF(T_TBL[[#This Row],[CAMPOS]]&lt;&gt;"", O31+1, ""))</f>
        <v/>
      </c>
      <c r="P32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Q32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R32" t="str">
        <f>IF(T_TBL[[#This Row],[STATUS]]=TRUE, IF(T_TBL[[#This Row],[LASTFLD]]=FALSE, T_TBL[[#This Row],[CAMPOS]]&amp;", ", T_TBL[[#This Row],[CAMPOS]]), "")</f>
        <v/>
      </c>
      <c r="S32" t="str">
        <f ca="1">IF(LEN(T_TBL[[#This Row],[FLD]])&gt;0, IF(T_TBL[[#This Row],[COLNUM]]=1, T_TBL[[#This Row],[FLD]], S31&amp;T_TBL[[#This Row],[FLD]]), IF(T_TBL[[#This Row],[COLNUM]]=1, "", S31))</f>
        <v>clave_trab, id_plaza, id_ausencia_por, fec_inicio, fec_termino, tipo_mov, descr, docs, motivo, referencia, ref_motivo</v>
      </c>
      <c r="T32" s="10" t="str">
        <f ca="1">IF(LEN(T_TBL[[#This Row],[FLDTMPL]])&gt;0, IF(T_TBL[[#This Row],[COLNUM]]=1, T_TBL[[#This Row],[FLDTMPL]], T31&amp;T_TBL[[#This Row],[FLDTMPL]]), IF(T_TBL[[#This Row],[COLNUM]]=1, "", T31))</f>
        <v>clave_trab, id_plaza, id_ausencia_por, 'fec_inicio', 'fec_termino', 'tipo_mov', 'descr', 'docs', 'motivo', 'referencia', 'ref_motivo'</v>
      </c>
      <c r="U32" s="10">
        <f t="shared" si="0"/>
        <v>25</v>
      </c>
      <c r="V32" s="16" t="str">
        <f>IF(AND(T_TBL[[#This Row],[FTABLE]]&lt;&gt;"", T_TBL[[#This Row],[FFLD]]&lt;&gt;""), 1, IF(T_TBL[[#This Row],[CAMPOS]]&lt;&gt;"", 0, ""))</f>
        <v/>
      </c>
      <c r="W32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32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/>
      </c>
      <c r="Y32" s="10"/>
    </row>
    <row r="33" spans="1:25" x14ac:dyDescent="0.25">
      <c r="A33" s="3"/>
      <c r="B33" s="4"/>
      <c r="C33" s="4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5" t="str">
        <f>IF(T_TBL[[#This Row],[CAMPOS]]="", "", IF(AND(C33=1, A33&lt;&gt;""),TRUE, FALSE))</f>
        <v/>
      </c>
      <c r="O33" t="str">
        <f>IF(NOT(ISNUMBER(O32)), IF(T_TBL[[#This Row],[CAMPOS]]&lt;&gt;"", 1, ""), IF(T_TBL[[#This Row],[CAMPOS]]&lt;&gt;"", O32+1, ""))</f>
        <v/>
      </c>
      <c r="P33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Q33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R33" t="str">
        <f>IF(T_TBL[[#This Row],[STATUS]]=TRUE, IF(T_TBL[[#This Row],[LASTFLD]]=FALSE, T_TBL[[#This Row],[CAMPOS]]&amp;", ", T_TBL[[#This Row],[CAMPOS]]), "")</f>
        <v/>
      </c>
      <c r="S33" t="str">
        <f ca="1">IF(LEN(T_TBL[[#This Row],[FLD]])&gt;0, IF(T_TBL[[#This Row],[COLNUM]]=1, T_TBL[[#This Row],[FLD]], S32&amp;T_TBL[[#This Row],[FLD]]), IF(T_TBL[[#This Row],[COLNUM]]=1, "", S32))</f>
        <v>clave_trab, id_plaza, id_ausencia_por, fec_inicio, fec_termino, tipo_mov, descr, docs, motivo, referencia, ref_motivo</v>
      </c>
      <c r="T33" s="10" t="str">
        <f ca="1">IF(LEN(T_TBL[[#This Row],[FLDTMPL]])&gt;0, IF(T_TBL[[#This Row],[COLNUM]]=1, T_TBL[[#This Row],[FLDTMPL]], T32&amp;T_TBL[[#This Row],[FLDTMPL]]), IF(T_TBL[[#This Row],[COLNUM]]=1, "", T32))</f>
        <v>clave_trab, id_plaza, id_ausencia_por, 'fec_inicio', 'fec_termino', 'tipo_mov', 'descr', 'docs', 'motivo', 'referencia', 'ref_motivo'</v>
      </c>
      <c r="U33" s="10">
        <f t="shared" si="0"/>
        <v>26</v>
      </c>
      <c r="V33" s="16" t="str">
        <f>IF(AND(T_TBL[[#This Row],[FTABLE]]&lt;&gt;"", T_TBL[[#This Row],[FFLD]]&lt;&gt;""), 1, IF(T_TBL[[#This Row],[CAMPOS]]&lt;&gt;"", 0, ""))</f>
        <v/>
      </c>
      <c r="W33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33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/>
      </c>
      <c r="Y33" s="10"/>
    </row>
    <row r="34" spans="1:25" x14ac:dyDescent="0.25">
      <c r="A34" s="3"/>
      <c r="B34" s="4"/>
      <c r="C34" s="4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5" t="str">
        <f>IF(T_TBL[[#This Row],[CAMPOS]]="", "", IF(AND(C34=1, A34&lt;&gt;""),TRUE, FALSE))</f>
        <v/>
      </c>
      <c r="O34" t="str">
        <f>IF(NOT(ISNUMBER(O33)), IF(T_TBL[[#This Row],[CAMPOS]]&lt;&gt;"", 1, ""), IF(T_TBL[[#This Row],[CAMPOS]]&lt;&gt;"", O33+1, ""))</f>
        <v/>
      </c>
      <c r="P34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Q34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R34" t="str">
        <f>IF(T_TBL[[#This Row],[STATUS]]=TRUE, IF(T_TBL[[#This Row],[LASTFLD]]=FALSE, T_TBL[[#This Row],[CAMPOS]]&amp;", ", T_TBL[[#This Row],[CAMPOS]]), "")</f>
        <v/>
      </c>
      <c r="S34" t="str">
        <f ca="1">IF(LEN(T_TBL[[#This Row],[FLD]])&gt;0, IF(T_TBL[[#This Row],[COLNUM]]=1, T_TBL[[#This Row],[FLD]], S33&amp;T_TBL[[#This Row],[FLD]]), IF(T_TBL[[#This Row],[COLNUM]]=1, "", S33))</f>
        <v>clave_trab, id_plaza, id_ausencia_por, fec_inicio, fec_termino, tipo_mov, descr, docs, motivo, referencia, ref_motivo</v>
      </c>
      <c r="T34" s="10" t="str">
        <f ca="1">IF(LEN(T_TBL[[#This Row],[FLDTMPL]])&gt;0, IF(T_TBL[[#This Row],[COLNUM]]=1, T_TBL[[#This Row],[FLDTMPL]], T33&amp;T_TBL[[#This Row],[FLDTMPL]]), IF(T_TBL[[#This Row],[COLNUM]]=1, "", T33))</f>
        <v>clave_trab, id_plaza, id_ausencia_por, 'fec_inicio', 'fec_termino', 'tipo_mov', 'descr', 'docs', 'motivo', 'referencia', 'ref_motivo'</v>
      </c>
      <c r="U34" s="10">
        <f t="shared" si="0"/>
        <v>27</v>
      </c>
      <c r="V34" s="16" t="str">
        <f>IF(AND(T_TBL[[#This Row],[FTABLE]]&lt;&gt;"", T_TBL[[#This Row],[FFLD]]&lt;&gt;""), 1, IF(T_TBL[[#This Row],[CAMPOS]]&lt;&gt;"", 0, ""))</f>
        <v/>
      </c>
      <c r="W34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34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/>
      </c>
      <c r="Y34" s="10"/>
    </row>
    <row r="35" spans="1:25" x14ac:dyDescent="0.25">
      <c r="A35" s="3"/>
      <c r="B35" s="4"/>
      <c r="C35" s="4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5" t="str">
        <f>IF(T_TBL[[#This Row],[CAMPOS]]="", "", IF(AND(C35=1, A35&lt;&gt;""),TRUE, FALSE))</f>
        <v/>
      </c>
      <c r="O35" t="str">
        <f>IF(NOT(ISNUMBER(O34)), IF(T_TBL[[#This Row],[CAMPOS]]&lt;&gt;"", 1, ""), IF(T_TBL[[#This Row],[CAMPOS]]&lt;&gt;"", O34+1, ""))</f>
        <v/>
      </c>
      <c r="P35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Q35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R35" t="str">
        <f>IF(T_TBL[[#This Row],[STATUS]]=TRUE, IF(T_TBL[[#This Row],[LASTFLD]]=FALSE, T_TBL[[#This Row],[CAMPOS]]&amp;", ", T_TBL[[#This Row],[CAMPOS]]), "")</f>
        <v/>
      </c>
      <c r="S35" t="str">
        <f ca="1">IF(LEN(T_TBL[[#This Row],[FLD]])&gt;0, IF(T_TBL[[#This Row],[COLNUM]]=1, T_TBL[[#This Row],[FLD]], S34&amp;T_TBL[[#This Row],[FLD]]), IF(T_TBL[[#This Row],[COLNUM]]=1, "", S34))</f>
        <v>clave_trab, id_plaza, id_ausencia_por, fec_inicio, fec_termino, tipo_mov, descr, docs, motivo, referencia, ref_motivo</v>
      </c>
      <c r="T35" s="10" t="str">
        <f ca="1">IF(LEN(T_TBL[[#This Row],[FLDTMPL]])&gt;0, IF(T_TBL[[#This Row],[COLNUM]]=1, T_TBL[[#This Row],[FLDTMPL]], T34&amp;T_TBL[[#This Row],[FLDTMPL]]), IF(T_TBL[[#This Row],[COLNUM]]=1, "", T34))</f>
        <v>clave_trab, id_plaza, id_ausencia_por, 'fec_inicio', 'fec_termino', 'tipo_mov', 'descr', 'docs', 'motivo', 'referencia', 'ref_motivo'</v>
      </c>
      <c r="U35" s="10">
        <f t="shared" si="0"/>
        <v>28</v>
      </c>
      <c r="V35" s="16" t="str">
        <f>IF(AND(T_TBL[[#This Row],[FTABLE]]&lt;&gt;"", T_TBL[[#This Row],[FFLD]]&lt;&gt;""), 1, IF(T_TBL[[#This Row],[CAMPOS]]&lt;&gt;"", 0, ""))</f>
        <v/>
      </c>
      <c r="W35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35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/>
      </c>
      <c r="Y35" s="10"/>
    </row>
    <row r="36" spans="1:25" x14ac:dyDescent="0.25">
      <c r="A36" s="3"/>
      <c r="B36" s="4"/>
      <c r="C36" s="4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5" t="str">
        <f>IF(T_TBL[[#This Row],[CAMPOS]]="", "", IF(AND(C36=1, A36&lt;&gt;""),TRUE, FALSE))</f>
        <v/>
      </c>
      <c r="O36" t="str">
        <f>IF(NOT(ISNUMBER(O35)), IF(T_TBL[[#This Row],[CAMPOS]]&lt;&gt;"", 1, ""), IF(T_TBL[[#This Row],[CAMPOS]]&lt;&gt;"", O35+1, ""))</f>
        <v/>
      </c>
      <c r="P36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Q36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R36" t="str">
        <f>IF(T_TBL[[#This Row],[STATUS]]=TRUE, IF(T_TBL[[#This Row],[LASTFLD]]=FALSE, T_TBL[[#This Row],[CAMPOS]]&amp;", ", T_TBL[[#This Row],[CAMPOS]]), "")</f>
        <v/>
      </c>
      <c r="S36" t="str">
        <f ca="1">IF(LEN(T_TBL[[#This Row],[FLD]])&gt;0, IF(T_TBL[[#This Row],[COLNUM]]=1, T_TBL[[#This Row],[FLD]], S35&amp;T_TBL[[#This Row],[FLD]]), IF(T_TBL[[#This Row],[COLNUM]]=1, "", S35))</f>
        <v>clave_trab, id_plaza, id_ausencia_por, fec_inicio, fec_termino, tipo_mov, descr, docs, motivo, referencia, ref_motivo</v>
      </c>
      <c r="T36" s="10" t="str">
        <f ca="1">IF(LEN(T_TBL[[#This Row],[FLDTMPL]])&gt;0, IF(T_TBL[[#This Row],[COLNUM]]=1, T_TBL[[#This Row],[FLDTMPL]], T35&amp;T_TBL[[#This Row],[FLDTMPL]]), IF(T_TBL[[#This Row],[COLNUM]]=1, "", T35))</f>
        <v>clave_trab, id_plaza, id_ausencia_por, 'fec_inicio', 'fec_termino', 'tipo_mov', 'descr', 'docs', 'motivo', 'referencia', 'ref_motivo'</v>
      </c>
      <c r="U36" s="10">
        <f t="shared" si="0"/>
        <v>29</v>
      </c>
      <c r="V36" s="16" t="str">
        <f>IF(AND(T_TBL[[#This Row],[FTABLE]]&lt;&gt;"", T_TBL[[#This Row],[FFLD]]&lt;&gt;""), 1, IF(T_TBL[[#This Row],[CAMPOS]]&lt;&gt;"", 0, ""))</f>
        <v/>
      </c>
      <c r="W36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36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/>
      </c>
      <c r="Y36" s="10"/>
    </row>
    <row r="37" spans="1:25" x14ac:dyDescent="0.25">
      <c r="A37" s="3"/>
      <c r="B37" s="4"/>
      <c r="C37" s="4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5" t="str">
        <f>IF(T_TBL[[#This Row],[CAMPOS]]="", "", IF(AND(C37=1, A37&lt;&gt;""),TRUE, FALSE))</f>
        <v/>
      </c>
      <c r="O37" t="str">
        <f>IF(NOT(ISNUMBER(O36)), IF(T_TBL[[#This Row],[CAMPOS]]&lt;&gt;"", 1, ""), IF(T_TBL[[#This Row],[CAMPOS]]&lt;&gt;"", O36+1, ""))</f>
        <v/>
      </c>
      <c r="P37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Q37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R37" t="str">
        <f>IF(T_TBL[[#This Row],[STATUS]]=TRUE, IF(T_TBL[[#This Row],[LASTFLD]]=FALSE, T_TBL[[#This Row],[CAMPOS]]&amp;", ", T_TBL[[#This Row],[CAMPOS]]), "")</f>
        <v/>
      </c>
      <c r="S37" t="str">
        <f ca="1">IF(LEN(T_TBL[[#This Row],[FLD]])&gt;0, IF(T_TBL[[#This Row],[COLNUM]]=1, T_TBL[[#This Row],[FLD]], S36&amp;T_TBL[[#This Row],[FLD]]), IF(T_TBL[[#This Row],[COLNUM]]=1, "", S36))</f>
        <v>clave_trab, id_plaza, id_ausencia_por, fec_inicio, fec_termino, tipo_mov, descr, docs, motivo, referencia, ref_motivo</v>
      </c>
      <c r="T37" s="10" t="str">
        <f ca="1">IF(LEN(T_TBL[[#This Row],[FLDTMPL]])&gt;0, IF(T_TBL[[#This Row],[COLNUM]]=1, T_TBL[[#This Row],[FLDTMPL]], T36&amp;T_TBL[[#This Row],[FLDTMPL]]), IF(T_TBL[[#This Row],[COLNUM]]=1, "", T36))</f>
        <v>clave_trab, id_plaza, id_ausencia_por, 'fec_inicio', 'fec_termino', 'tipo_mov', 'descr', 'docs', 'motivo', 'referencia', 'ref_motivo'</v>
      </c>
      <c r="U37" s="10">
        <f t="shared" si="0"/>
        <v>30</v>
      </c>
      <c r="V37" s="16" t="str">
        <f>IF(AND(T_TBL[[#This Row],[FTABLE]]&lt;&gt;"", T_TBL[[#This Row],[FFLD]]&lt;&gt;""), 1, IF(T_TBL[[#This Row],[CAMPOS]]&lt;&gt;"", 0, ""))</f>
        <v/>
      </c>
      <c r="W37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37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/>
      </c>
      <c r="Y37" s="10"/>
    </row>
    <row r="38" spans="1:25" x14ac:dyDescent="0.25">
      <c r="A38" s="3"/>
      <c r="B38" s="4"/>
      <c r="C38" s="4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5" t="str">
        <f>IF(T_TBL[[#This Row],[CAMPOS]]="", "", IF(AND(C38=1, A38&lt;&gt;""),TRUE, FALSE))</f>
        <v/>
      </c>
      <c r="O38" t="str">
        <f>IF(NOT(ISNUMBER(O37)), IF(T_TBL[[#This Row],[CAMPOS]]&lt;&gt;"", 1, ""), IF(T_TBL[[#This Row],[CAMPOS]]&lt;&gt;"", O37+1, ""))</f>
        <v/>
      </c>
      <c r="P38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Q38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R38" t="str">
        <f>IF(T_TBL[[#This Row],[STATUS]]=TRUE, IF(T_TBL[[#This Row],[LASTFLD]]=FALSE, T_TBL[[#This Row],[CAMPOS]]&amp;", ", T_TBL[[#This Row],[CAMPOS]]), "")</f>
        <v/>
      </c>
      <c r="S38" t="str">
        <f ca="1">IF(LEN(T_TBL[[#This Row],[FLD]])&gt;0, IF(T_TBL[[#This Row],[COLNUM]]=1, T_TBL[[#This Row],[FLD]], S37&amp;T_TBL[[#This Row],[FLD]]), IF(T_TBL[[#This Row],[COLNUM]]=1, "", S37))</f>
        <v>clave_trab, id_plaza, id_ausencia_por, fec_inicio, fec_termino, tipo_mov, descr, docs, motivo, referencia, ref_motivo</v>
      </c>
      <c r="T38" s="10" t="str">
        <f ca="1">IF(LEN(T_TBL[[#This Row],[FLDTMPL]])&gt;0, IF(T_TBL[[#This Row],[COLNUM]]=1, T_TBL[[#This Row],[FLDTMPL]], T37&amp;T_TBL[[#This Row],[FLDTMPL]]), IF(T_TBL[[#This Row],[COLNUM]]=1, "", T37))</f>
        <v>clave_trab, id_plaza, id_ausencia_por, 'fec_inicio', 'fec_termino', 'tipo_mov', 'descr', 'docs', 'motivo', 'referencia', 'ref_motivo'</v>
      </c>
      <c r="U38" s="10">
        <f t="shared" si="0"/>
        <v>31</v>
      </c>
      <c r="V38" s="16" t="str">
        <f>IF(AND(T_TBL[[#This Row],[FTABLE]]&lt;&gt;"", T_TBL[[#This Row],[FFLD]]&lt;&gt;""), 1, IF(T_TBL[[#This Row],[CAMPOS]]&lt;&gt;"", 0, ""))</f>
        <v/>
      </c>
      <c r="W38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38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/>
      </c>
      <c r="Y38" s="10"/>
    </row>
    <row r="39" spans="1:25" x14ac:dyDescent="0.25">
      <c r="A39" s="3"/>
      <c r="B39" s="4"/>
      <c r="C39" s="4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5" t="str">
        <f>IF(T_TBL[[#This Row],[CAMPOS]]="", "", IF(AND(C39=1, A39&lt;&gt;""),TRUE, FALSE))</f>
        <v/>
      </c>
      <c r="O39" t="str">
        <f>IF(NOT(ISNUMBER(O38)), IF(T_TBL[[#This Row],[CAMPOS]]&lt;&gt;"", 1, ""), IF(T_TBL[[#This Row],[CAMPOS]]&lt;&gt;"", O38+1, ""))</f>
        <v/>
      </c>
      <c r="P39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Q39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R39" t="str">
        <f>IF(T_TBL[[#This Row],[STATUS]]=TRUE, IF(T_TBL[[#This Row],[LASTFLD]]=FALSE, T_TBL[[#This Row],[CAMPOS]]&amp;", ", T_TBL[[#This Row],[CAMPOS]]), "")</f>
        <v/>
      </c>
      <c r="S39" t="str">
        <f ca="1">IF(LEN(T_TBL[[#This Row],[FLD]])&gt;0, IF(T_TBL[[#This Row],[COLNUM]]=1, T_TBL[[#This Row],[FLD]], S38&amp;T_TBL[[#This Row],[FLD]]), IF(T_TBL[[#This Row],[COLNUM]]=1, "", S38))</f>
        <v>clave_trab, id_plaza, id_ausencia_por, fec_inicio, fec_termino, tipo_mov, descr, docs, motivo, referencia, ref_motivo</v>
      </c>
      <c r="T39" s="10" t="str">
        <f ca="1">IF(LEN(T_TBL[[#This Row],[FLDTMPL]])&gt;0, IF(T_TBL[[#This Row],[COLNUM]]=1, T_TBL[[#This Row],[FLDTMPL]], T38&amp;T_TBL[[#This Row],[FLDTMPL]]), IF(T_TBL[[#This Row],[COLNUM]]=1, "", T38))</f>
        <v>clave_trab, id_plaza, id_ausencia_por, 'fec_inicio', 'fec_termino', 'tipo_mov', 'descr', 'docs', 'motivo', 'referencia', 'ref_motivo'</v>
      </c>
      <c r="U39" s="10">
        <f t="shared" si="0"/>
        <v>32</v>
      </c>
      <c r="V39" s="16" t="str">
        <f>IF(AND(T_TBL[[#This Row],[FTABLE]]&lt;&gt;"", T_TBL[[#This Row],[FFLD]]&lt;&gt;""), 1, IF(T_TBL[[#This Row],[CAMPOS]]&lt;&gt;"", 0, ""))</f>
        <v/>
      </c>
      <c r="W39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39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/>
      </c>
      <c r="Y39" s="10"/>
    </row>
    <row r="40" spans="1:25" x14ac:dyDescent="0.25">
      <c r="A40" s="3"/>
      <c r="B40" s="4"/>
      <c r="C40" s="4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5" t="str">
        <f>IF(T_TBL[[#This Row],[CAMPOS]]="", "", IF(AND(C40=1, A40&lt;&gt;""),TRUE, FALSE))</f>
        <v/>
      </c>
      <c r="O40" t="str">
        <f>IF(NOT(ISNUMBER(O39)), IF(T_TBL[[#This Row],[CAMPOS]]&lt;&gt;"", 1, ""), IF(T_TBL[[#This Row],[CAMPOS]]&lt;&gt;"", O39+1, ""))</f>
        <v/>
      </c>
      <c r="P40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Q40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R40" t="str">
        <f>IF(T_TBL[[#This Row],[STATUS]]=TRUE, IF(T_TBL[[#This Row],[LASTFLD]]=FALSE, T_TBL[[#This Row],[CAMPOS]]&amp;", ", T_TBL[[#This Row],[CAMPOS]]), "")</f>
        <v/>
      </c>
      <c r="S40" t="str">
        <f ca="1">IF(LEN(T_TBL[[#This Row],[FLD]])&gt;0, IF(T_TBL[[#This Row],[COLNUM]]=1, T_TBL[[#This Row],[FLD]], S39&amp;T_TBL[[#This Row],[FLD]]), IF(T_TBL[[#This Row],[COLNUM]]=1, "", S39))</f>
        <v>clave_trab, id_plaza, id_ausencia_por, fec_inicio, fec_termino, tipo_mov, descr, docs, motivo, referencia, ref_motivo</v>
      </c>
      <c r="T40" s="10" t="str">
        <f ca="1">IF(LEN(T_TBL[[#This Row],[FLDTMPL]])&gt;0, IF(T_TBL[[#This Row],[COLNUM]]=1, T_TBL[[#This Row],[FLDTMPL]], T39&amp;T_TBL[[#This Row],[FLDTMPL]]), IF(T_TBL[[#This Row],[COLNUM]]=1, "", T39))</f>
        <v>clave_trab, id_plaza, id_ausencia_por, 'fec_inicio', 'fec_termino', 'tipo_mov', 'descr', 'docs', 'motivo', 'referencia', 'ref_motivo'</v>
      </c>
      <c r="U40" s="10">
        <f t="shared" si="0"/>
        <v>33</v>
      </c>
      <c r="V40" s="16" t="str">
        <f>IF(AND(T_TBL[[#This Row],[FTABLE]]&lt;&gt;"", T_TBL[[#This Row],[FFLD]]&lt;&gt;""), 1, IF(T_TBL[[#This Row],[CAMPOS]]&lt;&gt;"", 0, ""))</f>
        <v/>
      </c>
      <c r="W40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40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/>
      </c>
      <c r="Y40" s="10"/>
    </row>
    <row r="41" spans="1:25" x14ac:dyDescent="0.25">
      <c r="A41" s="3"/>
      <c r="B41" s="4"/>
      <c r="C41" s="4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5" t="str">
        <f>IF(T_TBL[[#This Row],[CAMPOS]]="", "", IF(AND(C41=1, A41&lt;&gt;""),TRUE, FALSE))</f>
        <v/>
      </c>
      <c r="O41" t="str">
        <f>IF(NOT(ISNUMBER(O40)), IF(T_TBL[[#This Row],[CAMPOS]]&lt;&gt;"", 1, ""), IF(T_TBL[[#This Row],[CAMPOS]]&lt;&gt;"", O40+1, ""))</f>
        <v/>
      </c>
      <c r="P41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Q41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R41" t="str">
        <f>IF(T_TBL[[#This Row],[STATUS]]=TRUE, IF(T_TBL[[#This Row],[LASTFLD]]=FALSE, T_TBL[[#This Row],[CAMPOS]]&amp;", ", T_TBL[[#This Row],[CAMPOS]]), "")</f>
        <v/>
      </c>
      <c r="S41" t="str">
        <f ca="1">IF(LEN(T_TBL[[#This Row],[FLD]])&gt;0, IF(T_TBL[[#This Row],[COLNUM]]=1, T_TBL[[#This Row],[FLD]], S40&amp;T_TBL[[#This Row],[FLD]]), IF(T_TBL[[#This Row],[COLNUM]]=1, "", S40))</f>
        <v>clave_trab, id_plaza, id_ausencia_por, fec_inicio, fec_termino, tipo_mov, descr, docs, motivo, referencia, ref_motivo</v>
      </c>
      <c r="T41" s="10" t="str">
        <f ca="1">IF(LEN(T_TBL[[#This Row],[FLDTMPL]])&gt;0, IF(T_TBL[[#This Row],[COLNUM]]=1, T_TBL[[#This Row],[FLDTMPL]], T40&amp;T_TBL[[#This Row],[FLDTMPL]]), IF(T_TBL[[#This Row],[COLNUM]]=1, "", T40))</f>
        <v>clave_trab, id_plaza, id_ausencia_por, 'fec_inicio', 'fec_termino', 'tipo_mov', 'descr', 'docs', 'motivo', 'referencia', 'ref_motivo'</v>
      </c>
      <c r="U41" s="10">
        <f t="shared" si="0"/>
        <v>34</v>
      </c>
      <c r="V41" s="16" t="str">
        <f>IF(AND(T_TBL[[#This Row],[FTABLE]]&lt;&gt;"", T_TBL[[#This Row],[FFLD]]&lt;&gt;""), 1, IF(T_TBL[[#This Row],[CAMPOS]]&lt;&gt;"", 0, ""))</f>
        <v/>
      </c>
      <c r="W41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41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/>
      </c>
      <c r="Y41" s="10"/>
    </row>
    <row r="42" spans="1:25" x14ac:dyDescent="0.25">
      <c r="A42" s="3"/>
      <c r="B42" s="4"/>
      <c r="C42" s="4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5" t="str">
        <f>IF(T_TBL[[#This Row],[CAMPOS]]="", "", IF(AND(C42=1, A42&lt;&gt;""),TRUE, FALSE))</f>
        <v/>
      </c>
      <c r="O42" t="str">
        <f>IF(NOT(ISNUMBER(O41)), IF(T_TBL[[#This Row],[CAMPOS]]&lt;&gt;"", 1, ""), IF(T_TBL[[#This Row],[CAMPOS]]&lt;&gt;"", O41+1, ""))</f>
        <v/>
      </c>
      <c r="P42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Q42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R42" t="str">
        <f>IF(T_TBL[[#This Row],[STATUS]]=TRUE, IF(T_TBL[[#This Row],[LASTFLD]]=FALSE, T_TBL[[#This Row],[CAMPOS]]&amp;", ", T_TBL[[#This Row],[CAMPOS]]), "")</f>
        <v/>
      </c>
      <c r="S42" t="str">
        <f ca="1">IF(LEN(T_TBL[[#This Row],[FLD]])&gt;0, IF(T_TBL[[#This Row],[COLNUM]]=1, T_TBL[[#This Row],[FLD]], S41&amp;T_TBL[[#This Row],[FLD]]), IF(T_TBL[[#This Row],[COLNUM]]=1, "", S41))</f>
        <v>clave_trab, id_plaza, id_ausencia_por, fec_inicio, fec_termino, tipo_mov, descr, docs, motivo, referencia, ref_motivo</v>
      </c>
      <c r="T42" s="10" t="str">
        <f ca="1">IF(LEN(T_TBL[[#This Row],[FLDTMPL]])&gt;0, IF(T_TBL[[#This Row],[COLNUM]]=1, T_TBL[[#This Row],[FLDTMPL]], T41&amp;T_TBL[[#This Row],[FLDTMPL]]), IF(T_TBL[[#This Row],[COLNUM]]=1, "", T41))</f>
        <v>clave_trab, id_plaza, id_ausencia_por, 'fec_inicio', 'fec_termino', 'tipo_mov', 'descr', 'docs', 'motivo', 'referencia', 'ref_motivo'</v>
      </c>
      <c r="U42" s="10">
        <f t="shared" si="0"/>
        <v>35</v>
      </c>
      <c r="V42" s="16" t="str">
        <f>IF(AND(T_TBL[[#This Row],[FTABLE]]&lt;&gt;"", T_TBL[[#This Row],[FFLD]]&lt;&gt;""), 1, IF(T_TBL[[#This Row],[CAMPOS]]&lt;&gt;"", 0, ""))</f>
        <v/>
      </c>
      <c r="W42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42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/>
      </c>
      <c r="Y42" s="10"/>
    </row>
    <row r="43" spans="1:25" x14ac:dyDescent="0.25">
      <c r="A43" s="3"/>
      <c r="B43" s="4"/>
      <c r="C43" s="4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5" t="str">
        <f>IF(T_TBL[[#This Row],[CAMPOS]]="", "", IF(AND(C43=1, A43&lt;&gt;""),TRUE, FALSE))</f>
        <v/>
      </c>
      <c r="O43" t="str">
        <f>IF(NOT(ISNUMBER(O42)), IF(T_TBL[[#This Row],[CAMPOS]]&lt;&gt;"", 1, ""), IF(T_TBL[[#This Row],[CAMPOS]]&lt;&gt;"", O42+1, ""))</f>
        <v/>
      </c>
      <c r="P43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Q43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R43" t="str">
        <f>IF(T_TBL[[#This Row],[STATUS]]=TRUE, IF(T_TBL[[#This Row],[LASTFLD]]=FALSE, T_TBL[[#This Row],[CAMPOS]]&amp;", ", T_TBL[[#This Row],[CAMPOS]]), "")</f>
        <v/>
      </c>
      <c r="S43" t="str">
        <f ca="1">IF(LEN(T_TBL[[#This Row],[FLD]])&gt;0, IF(T_TBL[[#This Row],[COLNUM]]=1, T_TBL[[#This Row],[FLD]], S42&amp;T_TBL[[#This Row],[FLD]]), IF(T_TBL[[#This Row],[COLNUM]]=1, "", S42))</f>
        <v>clave_trab, id_plaza, id_ausencia_por, fec_inicio, fec_termino, tipo_mov, descr, docs, motivo, referencia, ref_motivo</v>
      </c>
      <c r="T43" s="10" t="str">
        <f ca="1">IF(LEN(T_TBL[[#This Row],[FLDTMPL]])&gt;0, IF(T_TBL[[#This Row],[COLNUM]]=1, T_TBL[[#This Row],[FLDTMPL]], T42&amp;T_TBL[[#This Row],[FLDTMPL]]), IF(T_TBL[[#This Row],[COLNUM]]=1, "", T42))</f>
        <v>clave_trab, id_plaza, id_ausencia_por, 'fec_inicio', 'fec_termino', 'tipo_mov', 'descr', 'docs', 'motivo', 'referencia', 'ref_motivo'</v>
      </c>
      <c r="U43" s="10">
        <f t="shared" si="0"/>
        <v>36</v>
      </c>
      <c r="V43" s="16" t="str">
        <f>IF(AND(T_TBL[[#This Row],[FTABLE]]&lt;&gt;"", T_TBL[[#This Row],[FFLD]]&lt;&gt;""), 1, IF(T_TBL[[#This Row],[CAMPOS]]&lt;&gt;"", 0, ""))</f>
        <v/>
      </c>
      <c r="W43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43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/>
      </c>
      <c r="Y43" s="10"/>
    </row>
    <row r="44" spans="1:25" x14ac:dyDescent="0.25">
      <c r="A44" s="3"/>
      <c r="B44" s="4"/>
      <c r="C44" s="4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5" t="str">
        <f>IF(T_TBL[[#This Row],[CAMPOS]]="", "", IF(AND(C44=1, A44&lt;&gt;""),TRUE, FALSE))</f>
        <v/>
      </c>
      <c r="O44" t="str">
        <f>IF(NOT(ISNUMBER(O43)), IF(T_TBL[[#This Row],[CAMPOS]]&lt;&gt;"", 1, ""), IF(T_TBL[[#This Row],[CAMPOS]]&lt;&gt;"", O43+1, ""))</f>
        <v/>
      </c>
      <c r="P44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Q44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R44" t="str">
        <f>IF(T_TBL[[#This Row],[STATUS]]=TRUE, IF(T_TBL[[#This Row],[LASTFLD]]=FALSE, T_TBL[[#This Row],[CAMPOS]]&amp;", ", T_TBL[[#This Row],[CAMPOS]]), "")</f>
        <v/>
      </c>
      <c r="S44" t="str">
        <f ca="1">IF(LEN(T_TBL[[#This Row],[FLD]])&gt;0, IF(T_TBL[[#This Row],[COLNUM]]=1, T_TBL[[#This Row],[FLD]], S43&amp;T_TBL[[#This Row],[FLD]]), IF(T_TBL[[#This Row],[COLNUM]]=1, "", S43))</f>
        <v>clave_trab, id_plaza, id_ausencia_por, fec_inicio, fec_termino, tipo_mov, descr, docs, motivo, referencia, ref_motivo</v>
      </c>
      <c r="T44" s="10" t="str">
        <f ca="1">IF(LEN(T_TBL[[#This Row],[FLDTMPL]])&gt;0, IF(T_TBL[[#This Row],[COLNUM]]=1, T_TBL[[#This Row],[FLDTMPL]], T43&amp;T_TBL[[#This Row],[FLDTMPL]]), IF(T_TBL[[#This Row],[COLNUM]]=1, "", T43))</f>
        <v>clave_trab, id_plaza, id_ausencia_por, 'fec_inicio', 'fec_termino', 'tipo_mov', 'descr', 'docs', 'motivo', 'referencia', 'ref_motivo'</v>
      </c>
      <c r="U44" s="10">
        <f t="shared" si="0"/>
        <v>37</v>
      </c>
      <c r="V44" s="16" t="str">
        <f>IF(AND(T_TBL[[#This Row],[FTABLE]]&lt;&gt;"", T_TBL[[#This Row],[FFLD]]&lt;&gt;""), 1, IF(T_TBL[[#This Row],[CAMPOS]]&lt;&gt;"", 0, ""))</f>
        <v/>
      </c>
      <c r="W44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44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/>
      </c>
      <c r="Y44" s="10"/>
    </row>
    <row r="45" spans="1:25" x14ac:dyDescent="0.25">
      <c r="A45" s="3"/>
      <c r="B45" s="4"/>
      <c r="C45" s="4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5" t="str">
        <f>IF(T_TBL[[#This Row],[CAMPOS]]="", "", IF(AND(C45=1, A45&lt;&gt;""),TRUE, FALSE))</f>
        <v/>
      </c>
      <c r="O45" t="str">
        <f>IF(NOT(ISNUMBER(O44)), IF(T_TBL[[#This Row],[CAMPOS]]&lt;&gt;"", 1, ""), IF(T_TBL[[#This Row],[CAMPOS]]&lt;&gt;"", O44+1, ""))</f>
        <v/>
      </c>
      <c r="P45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Q45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R45" t="str">
        <f>IF(T_TBL[[#This Row],[STATUS]]=TRUE, IF(T_TBL[[#This Row],[LASTFLD]]=FALSE, T_TBL[[#This Row],[CAMPOS]]&amp;", ", T_TBL[[#This Row],[CAMPOS]]), "")</f>
        <v/>
      </c>
      <c r="S45" t="str">
        <f ca="1">IF(LEN(T_TBL[[#This Row],[FLD]])&gt;0, IF(T_TBL[[#This Row],[COLNUM]]=1, T_TBL[[#This Row],[FLD]], S44&amp;T_TBL[[#This Row],[FLD]]), IF(T_TBL[[#This Row],[COLNUM]]=1, "", S44))</f>
        <v>clave_trab, id_plaza, id_ausencia_por, fec_inicio, fec_termino, tipo_mov, descr, docs, motivo, referencia, ref_motivo</v>
      </c>
      <c r="T45" s="10" t="str">
        <f ca="1">IF(LEN(T_TBL[[#This Row],[FLDTMPL]])&gt;0, IF(T_TBL[[#This Row],[COLNUM]]=1, T_TBL[[#This Row],[FLDTMPL]], T44&amp;T_TBL[[#This Row],[FLDTMPL]]), IF(T_TBL[[#This Row],[COLNUM]]=1, "", T44))</f>
        <v>clave_trab, id_plaza, id_ausencia_por, 'fec_inicio', 'fec_termino', 'tipo_mov', 'descr', 'docs', 'motivo', 'referencia', 'ref_motivo'</v>
      </c>
      <c r="U45" s="10">
        <f t="shared" si="0"/>
        <v>38</v>
      </c>
      <c r="V45" s="16" t="str">
        <f>IF(AND(T_TBL[[#This Row],[FTABLE]]&lt;&gt;"", T_TBL[[#This Row],[FFLD]]&lt;&gt;""), 1, IF(T_TBL[[#This Row],[CAMPOS]]&lt;&gt;"", 0, ""))</f>
        <v/>
      </c>
      <c r="W45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45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/>
      </c>
      <c r="Y45" s="10"/>
    </row>
    <row r="46" spans="1:25" x14ac:dyDescent="0.25">
      <c r="A46" s="3"/>
      <c r="B46" s="4"/>
      <c r="C46" s="4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5" t="str">
        <f>IF(T_TBL[[#This Row],[CAMPOS]]="", "", IF(AND(C46=1, A46&lt;&gt;""),TRUE, FALSE))</f>
        <v/>
      </c>
      <c r="O46" t="str">
        <f>IF(NOT(ISNUMBER(O45)), IF(T_TBL[[#This Row],[CAMPOS]]&lt;&gt;"", 1, ""), IF(T_TBL[[#This Row],[CAMPOS]]&lt;&gt;"", O45+1, ""))</f>
        <v/>
      </c>
      <c r="P46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Q46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R46" t="str">
        <f>IF(T_TBL[[#This Row],[STATUS]]=TRUE, IF(T_TBL[[#This Row],[LASTFLD]]=FALSE, T_TBL[[#This Row],[CAMPOS]]&amp;", ", T_TBL[[#This Row],[CAMPOS]]), "")</f>
        <v/>
      </c>
      <c r="S46" t="str">
        <f ca="1">IF(LEN(T_TBL[[#This Row],[FLD]])&gt;0, IF(T_TBL[[#This Row],[COLNUM]]=1, T_TBL[[#This Row],[FLD]], S45&amp;T_TBL[[#This Row],[FLD]]), IF(T_TBL[[#This Row],[COLNUM]]=1, "", S45))</f>
        <v>clave_trab, id_plaza, id_ausencia_por, fec_inicio, fec_termino, tipo_mov, descr, docs, motivo, referencia, ref_motivo</v>
      </c>
      <c r="T46" s="10" t="str">
        <f ca="1">IF(LEN(T_TBL[[#This Row],[FLDTMPL]])&gt;0, IF(T_TBL[[#This Row],[COLNUM]]=1, T_TBL[[#This Row],[FLDTMPL]], T45&amp;T_TBL[[#This Row],[FLDTMPL]]), IF(T_TBL[[#This Row],[COLNUM]]=1, "", T45))</f>
        <v>clave_trab, id_plaza, id_ausencia_por, 'fec_inicio', 'fec_termino', 'tipo_mov', 'descr', 'docs', 'motivo', 'referencia', 'ref_motivo'</v>
      </c>
      <c r="U46" s="10">
        <f t="shared" si="0"/>
        <v>39</v>
      </c>
      <c r="V46" s="16" t="str">
        <f>IF(AND(T_TBL[[#This Row],[FTABLE]]&lt;&gt;"", T_TBL[[#This Row],[FFLD]]&lt;&gt;""), 1, IF(T_TBL[[#This Row],[CAMPOS]]&lt;&gt;"", 0, ""))</f>
        <v/>
      </c>
      <c r="W46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46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/>
      </c>
      <c r="Y46" s="10"/>
    </row>
    <row r="47" spans="1:25" x14ac:dyDescent="0.25">
      <c r="A47" s="3"/>
      <c r="B47" s="4"/>
      <c r="C47" s="4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5" t="str">
        <f>IF(T_TBL[[#This Row],[CAMPOS]]="", "", IF(AND(C47=1, A47&lt;&gt;""),TRUE, FALSE))</f>
        <v/>
      </c>
      <c r="O47" t="str">
        <f>IF(NOT(ISNUMBER(O46)), IF(T_TBL[[#This Row],[CAMPOS]]&lt;&gt;"", 1, ""), IF(T_TBL[[#This Row],[CAMPOS]]&lt;&gt;"", O46+1, ""))</f>
        <v/>
      </c>
      <c r="P47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Q47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R47" t="str">
        <f>IF(T_TBL[[#This Row],[STATUS]]=TRUE, IF(T_TBL[[#This Row],[LASTFLD]]=FALSE, T_TBL[[#This Row],[CAMPOS]]&amp;", ", T_TBL[[#This Row],[CAMPOS]]), "")</f>
        <v/>
      </c>
      <c r="S47" t="str">
        <f ca="1">IF(LEN(T_TBL[[#This Row],[FLD]])&gt;0, IF(T_TBL[[#This Row],[COLNUM]]=1, T_TBL[[#This Row],[FLD]], S46&amp;T_TBL[[#This Row],[FLD]]), IF(T_TBL[[#This Row],[COLNUM]]=1, "", S46))</f>
        <v>clave_trab, id_plaza, id_ausencia_por, fec_inicio, fec_termino, tipo_mov, descr, docs, motivo, referencia, ref_motivo</v>
      </c>
      <c r="T47" s="10" t="str">
        <f ca="1">IF(LEN(T_TBL[[#This Row],[FLDTMPL]])&gt;0, IF(T_TBL[[#This Row],[COLNUM]]=1, T_TBL[[#This Row],[FLDTMPL]], T46&amp;T_TBL[[#This Row],[FLDTMPL]]), IF(T_TBL[[#This Row],[COLNUM]]=1, "", T46))</f>
        <v>clave_trab, id_plaza, id_ausencia_por, 'fec_inicio', 'fec_termino', 'tipo_mov', 'descr', 'docs', 'motivo', 'referencia', 'ref_motivo'</v>
      </c>
      <c r="U47" s="10">
        <f t="shared" si="0"/>
        <v>40</v>
      </c>
      <c r="V47" s="16" t="str">
        <f>IF(AND(T_TBL[[#This Row],[FTABLE]]&lt;&gt;"", T_TBL[[#This Row],[FFLD]]&lt;&gt;""), 1, IF(T_TBL[[#This Row],[CAMPOS]]&lt;&gt;"", 0, ""))</f>
        <v/>
      </c>
      <c r="W47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47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/>
      </c>
      <c r="Y47" s="10"/>
    </row>
    <row r="48" spans="1:25" x14ac:dyDescent="0.25">
      <c r="A48" s="3"/>
      <c r="B48" s="4"/>
      <c r="C48" s="4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5" t="str">
        <f>IF(T_TBL[[#This Row],[CAMPOS]]="", "", IF(AND(C48=1, A48&lt;&gt;""),TRUE, FALSE))</f>
        <v/>
      </c>
      <c r="O48" t="str">
        <f>IF(NOT(ISNUMBER(O47)), IF(T_TBL[[#This Row],[CAMPOS]]&lt;&gt;"", 1, ""), IF(T_TBL[[#This Row],[CAMPOS]]&lt;&gt;"", O47+1, ""))</f>
        <v/>
      </c>
      <c r="P48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Q48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R48" t="str">
        <f>IF(T_TBL[[#This Row],[STATUS]]=TRUE, IF(T_TBL[[#This Row],[LASTFLD]]=FALSE, T_TBL[[#This Row],[CAMPOS]]&amp;", ", T_TBL[[#This Row],[CAMPOS]]), "")</f>
        <v/>
      </c>
      <c r="S48" t="str">
        <f ca="1">IF(LEN(T_TBL[[#This Row],[FLD]])&gt;0, IF(T_TBL[[#This Row],[COLNUM]]=1, T_TBL[[#This Row],[FLD]], S47&amp;T_TBL[[#This Row],[FLD]]), IF(T_TBL[[#This Row],[COLNUM]]=1, "", S47))</f>
        <v>clave_trab, id_plaza, id_ausencia_por, fec_inicio, fec_termino, tipo_mov, descr, docs, motivo, referencia, ref_motivo</v>
      </c>
      <c r="T48" s="10" t="str">
        <f ca="1">IF(LEN(T_TBL[[#This Row],[FLDTMPL]])&gt;0, IF(T_TBL[[#This Row],[COLNUM]]=1, T_TBL[[#This Row],[FLDTMPL]], T47&amp;T_TBL[[#This Row],[FLDTMPL]]), IF(T_TBL[[#This Row],[COLNUM]]=1, "", T47))</f>
        <v>clave_trab, id_plaza, id_ausencia_por, 'fec_inicio', 'fec_termino', 'tipo_mov', 'descr', 'docs', 'motivo', 'referencia', 'ref_motivo'</v>
      </c>
      <c r="U48" s="10">
        <f t="shared" si="0"/>
        <v>41</v>
      </c>
      <c r="V48" s="16" t="str">
        <f>IF(AND(T_TBL[[#This Row],[FTABLE]]&lt;&gt;"", T_TBL[[#This Row],[FFLD]]&lt;&gt;""), 1, IF(T_TBL[[#This Row],[CAMPOS]]&lt;&gt;"", 0, ""))</f>
        <v/>
      </c>
      <c r="W48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48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/>
      </c>
      <c r="Y48" s="10"/>
    </row>
    <row r="49" spans="1:25" x14ac:dyDescent="0.25">
      <c r="A49" s="3"/>
      <c r="B49" s="4"/>
      <c r="C49" s="4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5" t="str">
        <f>IF(T_TBL[[#This Row],[CAMPOS]]="", "", IF(AND(C49=1, A49&lt;&gt;""),TRUE, FALSE))</f>
        <v/>
      </c>
      <c r="O49" t="str">
        <f>IF(NOT(ISNUMBER(O48)), IF(T_TBL[[#This Row],[CAMPOS]]&lt;&gt;"", 1, ""), IF(T_TBL[[#This Row],[CAMPOS]]&lt;&gt;"", O48+1, ""))</f>
        <v/>
      </c>
      <c r="P49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Q49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R49" t="str">
        <f>IF(T_TBL[[#This Row],[STATUS]]=TRUE, IF(T_TBL[[#This Row],[LASTFLD]]=FALSE, T_TBL[[#This Row],[CAMPOS]]&amp;", ", T_TBL[[#This Row],[CAMPOS]]), "")</f>
        <v/>
      </c>
      <c r="S49" t="str">
        <f ca="1">IF(LEN(T_TBL[[#This Row],[FLD]])&gt;0, IF(T_TBL[[#This Row],[COLNUM]]=1, T_TBL[[#This Row],[FLD]], S48&amp;T_TBL[[#This Row],[FLD]]), IF(T_TBL[[#This Row],[COLNUM]]=1, "", S48))</f>
        <v>clave_trab, id_plaza, id_ausencia_por, fec_inicio, fec_termino, tipo_mov, descr, docs, motivo, referencia, ref_motivo</v>
      </c>
      <c r="T49" s="10" t="str">
        <f ca="1">IF(LEN(T_TBL[[#This Row],[FLDTMPL]])&gt;0, IF(T_TBL[[#This Row],[COLNUM]]=1, T_TBL[[#This Row],[FLDTMPL]], T48&amp;T_TBL[[#This Row],[FLDTMPL]]), IF(T_TBL[[#This Row],[COLNUM]]=1, "", T48))</f>
        <v>clave_trab, id_plaza, id_ausencia_por, 'fec_inicio', 'fec_termino', 'tipo_mov', 'descr', 'docs', 'motivo', 'referencia', 'ref_motivo'</v>
      </c>
      <c r="U49" s="10">
        <f t="shared" si="0"/>
        <v>42</v>
      </c>
      <c r="V49" s="16" t="str">
        <f>IF(AND(T_TBL[[#This Row],[FTABLE]]&lt;&gt;"", T_TBL[[#This Row],[FFLD]]&lt;&gt;""), 1, IF(T_TBL[[#This Row],[CAMPOS]]&lt;&gt;"", 0, ""))</f>
        <v/>
      </c>
      <c r="W49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49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/>
      </c>
      <c r="Y49" s="10"/>
    </row>
    <row r="50" spans="1:25" x14ac:dyDescent="0.25">
      <c r="A50" s="3"/>
      <c r="B50" s="4"/>
      <c r="C50" s="4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5" t="str">
        <f>IF(T_TBL[[#This Row],[CAMPOS]]="", "", IF(AND(C50=1, A50&lt;&gt;""),TRUE, FALSE))</f>
        <v/>
      </c>
      <c r="O50" t="str">
        <f>IF(NOT(ISNUMBER(O49)), IF(T_TBL[[#This Row],[CAMPOS]]&lt;&gt;"", 1, ""), IF(T_TBL[[#This Row],[CAMPOS]]&lt;&gt;"", O49+1, ""))</f>
        <v/>
      </c>
      <c r="P50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Q50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R50" t="str">
        <f>IF(T_TBL[[#This Row],[STATUS]]=TRUE, IF(T_TBL[[#This Row],[LASTFLD]]=FALSE, T_TBL[[#This Row],[CAMPOS]]&amp;", ", T_TBL[[#This Row],[CAMPOS]]), "")</f>
        <v/>
      </c>
      <c r="S50" t="str">
        <f ca="1">IF(LEN(T_TBL[[#This Row],[FLD]])&gt;0, IF(T_TBL[[#This Row],[COLNUM]]=1, T_TBL[[#This Row],[FLD]], S49&amp;T_TBL[[#This Row],[FLD]]), IF(T_TBL[[#This Row],[COLNUM]]=1, "", S49))</f>
        <v>clave_trab, id_plaza, id_ausencia_por, fec_inicio, fec_termino, tipo_mov, descr, docs, motivo, referencia, ref_motivo</v>
      </c>
      <c r="T50" s="10" t="str">
        <f ca="1">IF(LEN(T_TBL[[#This Row],[FLDTMPL]])&gt;0, IF(T_TBL[[#This Row],[COLNUM]]=1, T_TBL[[#This Row],[FLDTMPL]], T49&amp;T_TBL[[#This Row],[FLDTMPL]]), IF(T_TBL[[#This Row],[COLNUM]]=1, "", T49))</f>
        <v>clave_trab, id_plaza, id_ausencia_por, 'fec_inicio', 'fec_termino', 'tipo_mov', 'descr', 'docs', 'motivo', 'referencia', 'ref_motivo'</v>
      </c>
      <c r="U50" s="10">
        <f t="shared" si="0"/>
        <v>43</v>
      </c>
      <c r="V50" s="16" t="str">
        <f>IF(AND(T_TBL[[#This Row],[FTABLE]]&lt;&gt;"", T_TBL[[#This Row],[FFLD]]&lt;&gt;""), 1, IF(T_TBL[[#This Row],[CAMPOS]]&lt;&gt;"", 0, ""))</f>
        <v/>
      </c>
      <c r="W50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50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/>
      </c>
      <c r="Y50" s="10"/>
    </row>
    <row r="51" spans="1:25" x14ac:dyDescent="0.25">
      <c r="A51" s="3"/>
      <c r="B51" s="4"/>
      <c r="C51" s="4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5" t="str">
        <f>IF(T_TBL[[#This Row],[CAMPOS]]="", "", IF(AND(C51=1, A51&lt;&gt;""),TRUE, FALSE))</f>
        <v/>
      </c>
      <c r="O51" t="str">
        <f>IF(NOT(ISNUMBER(O50)), IF(T_TBL[[#This Row],[CAMPOS]]&lt;&gt;"", 1, ""), IF(T_TBL[[#This Row],[CAMPOS]]&lt;&gt;"", O50+1, ""))</f>
        <v/>
      </c>
      <c r="P51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Q51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R51" t="str">
        <f>IF(T_TBL[[#This Row],[STATUS]]=TRUE, IF(T_TBL[[#This Row],[LASTFLD]]=FALSE, T_TBL[[#This Row],[CAMPOS]]&amp;", ", T_TBL[[#This Row],[CAMPOS]]), "")</f>
        <v/>
      </c>
      <c r="S51" t="str">
        <f ca="1">IF(LEN(T_TBL[[#This Row],[FLD]])&gt;0, IF(T_TBL[[#This Row],[COLNUM]]=1, T_TBL[[#This Row],[FLD]], S50&amp;T_TBL[[#This Row],[FLD]]), IF(T_TBL[[#This Row],[COLNUM]]=1, "", S50))</f>
        <v>clave_trab, id_plaza, id_ausencia_por, fec_inicio, fec_termino, tipo_mov, descr, docs, motivo, referencia, ref_motivo</v>
      </c>
      <c r="T51" s="10" t="str">
        <f ca="1">IF(LEN(T_TBL[[#This Row],[FLDTMPL]])&gt;0, IF(T_TBL[[#This Row],[COLNUM]]=1, T_TBL[[#This Row],[FLDTMPL]], T50&amp;T_TBL[[#This Row],[FLDTMPL]]), IF(T_TBL[[#This Row],[COLNUM]]=1, "", T50))</f>
        <v>clave_trab, id_plaza, id_ausencia_por, 'fec_inicio', 'fec_termino', 'tipo_mov', 'descr', 'docs', 'motivo', 'referencia', 'ref_motivo'</v>
      </c>
      <c r="U51" s="10">
        <f t="shared" si="0"/>
        <v>44</v>
      </c>
      <c r="V51" s="16" t="str">
        <f>IF(AND(T_TBL[[#This Row],[FTABLE]]&lt;&gt;"", T_TBL[[#This Row],[FFLD]]&lt;&gt;""), 1, IF(T_TBL[[#This Row],[CAMPOS]]&lt;&gt;"", 0, ""))</f>
        <v/>
      </c>
      <c r="W51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51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/>
      </c>
      <c r="Y51" s="10"/>
    </row>
    <row r="52" spans="1:25" x14ac:dyDescent="0.25">
      <c r="A52" s="3"/>
      <c r="B52" s="4"/>
      <c r="C52" s="4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5" t="str">
        <f>IF(T_TBL[[#This Row],[CAMPOS]]="", "", IF(AND(C52=1, A52&lt;&gt;""),TRUE, FALSE))</f>
        <v/>
      </c>
      <c r="O52" t="str">
        <f>IF(NOT(ISNUMBER(O51)), IF(T_TBL[[#This Row],[CAMPOS]]&lt;&gt;"", 1, ""), IF(T_TBL[[#This Row],[CAMPOS]]&lt;&gt;"", O51+1, ""))</f>
        <v/>
      </c>
      <c r="P52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Q52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R52" t="str">
        <f>IF(T_TBL[[#This Row],[STATUS]]=TRUE, IF(T_TBL[[#This Row],[LASTFLD]]=FALSE, T_TBL[[#This Row],[CAMPOS]]&amp;", ", T_TBL[[#This Row],[CAMPOS]]), "")</f>
        <v/>
      </c>
      <c r="S52" t="str">
        <f ca="1">IF(LEN(T_TBL[[#This Row],[FLD]])&gt;0, IF(T_TBL[[#This Row],[COLNUM]]=1, T_TBL[[#This Row],[FLD]], S51&amp;T_TBL[[#This Row],[FLD]]), IF(T_TBL[[#This Row],[COLNUM]]=1, "", S51))</f>
        <v>clave_trab, id_plaza, id_ausencia_por, fec_inicio, fec_termino, tipo_mov, descr, docs, motivo, referencia, ref_motivo</v>
      </c>
      <c r="T52" s="10" t="str">
        <f ca="1">IF(LEN(T_TBL[[#This Row],[FLDTMPL]])&gt;0, IF(T_TBL[[#This Row],[COLNUM]]=1, T_TBL[[#This Row],[FLDTMPL]], T51&amp;T_TBL[[#This Row],[FLDTMPL]]), IF(T_TBL[[#This Row],[COLNUM]]=1, "", T51))</f>
        <v>clave_trab, id_plaza, id_ausencia_por, 'fec_inicio', 'fec_termino', 'tipo_mov', 'descr', 'docs', 'motivo', 'referencia', 'ref_motivo'</v>
      </c>
      <c r="U52" s="10">
        <f t="shared" si="0"/>
        <v>45</v>
      </c>
      <c r="V52" s="16" t="str">
        <f>IF(AND(T_TBL[[#This Row],[FTABLE]]&lt;&gt;"", T_TBL[[#This Row],[FFLD]]&lt;&gt;""), 1, IF(T_TBL[[#This Row],[CAMPOS]]&lt;&gt;"", 0, ""))</f>
        <v/>
      </c>
      <c r="W52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52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/>
      </c>
      <c r="Y52" s="10"/>
    </row>
    <row r="53" spans="1:25" x14ac:dyDescent="0.25">
      <c r="A53" s="3"/>
      <c r="B53" s="4"/>
      <c r="C53" s="4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5" t="str">
        <f>IF(T_TBL[[#This Row],[CAMPOS]]="", "", IF(AND(C53=1, A53&lt;&gt;""),TRUE, FALSE))</f>
        <v/>
      </c>
      <c r="O53" t="str">
        <f>IF(NOT(ISNUMBER(O52)), IF(T_TBL[[#This Row],[CAMPOS]]&lt;&gt;"", 1, ""), IF(T_TBL[[#This Row],[CAMPOS]]&lt;&gt;"", O52+1, ""))</f>
        <v/>
      </c>
      <c r="P53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Q53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R53" t="str">
        <f>IF(T_TBL[[#This Row],[STATUS]]=TRUE, IF(T_TBL[[#This Row],[LASTFLD]]=FALSE, T_TBL[[#This Row],[CAMPOS]]&amp;", ", T_TBL[[#This Row],[CAMPOS]]), "")</f>
        <v/>
      </c>
      <c r="S53" t="str">
        <f ca="1">IF(LEN(T_TBL[[#This Row],[FLD]])&gt;0, IF(T_TBL[[#This Row],[COLNUM]]=1, T_TBL[[#This Row],[FLD]], S52&amp;T_TBL[[#This Row],[FLD]]), IF(T_TBL[[#This Row],[COLNUM]]=1, "", S52))</f>
        <v>clave_trab, id_plaza, id_ausencia_por, fec_inicio, fec_termino, tipo_mov, descr, docs, motivo, referencia, ref_motivo</v>
      </c>
      <c r="T53" s="10" t="str">
        <f ca="1">IF(LEN(T_TBL[[#This Row],[FLDTMPL]])&gt;0, IF(T_TBL[[#This Row],[COLNUM]]=1, T_TBL[[#This Row],[FLDTMPL]], T52&amp;T_TBL[[#This Row],[FLDTMPL]]), IF(T_TBL[[#This Row],[COLNUM]]=1, "", T52))</f>
        <v>clave_trab, id_plaza, id_ausencia_por, 'fec_inicio', 'fec_termino', 'tipo_mov', 'descr', 'docs', 'motivo', 'referencia', 'ref_motivo'</v>
      </c>
      <c r="U53" s="10">
        <f t="shared" si="0"/>
        <v>46</v>
      </c>
      <c r="V53" s="16" t="str">
        <f>IF(AND(T_TBL[[#This Row],[FTABLE]]&lt;&gt;"", T_TBL[[#This Row],[FFLD]]&lt;&gt;""), 1, IF(T_TBL[[#This Row],[CAMPOS]]&lt;&gt;"", 0, ""))</f>
        <v/>
      </c>
      <c r="W53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53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/>
      </c>
      <c r="Y53" s="10"/>
    </row>
    <row r="54" spans="1:25" x14ac:dyDescent="0.25">
      <c r="A54" s="3"/>
      <c r="B54" s="4"/>
      <c r="C54" s="4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5" t="str">
        <f>IF(T_TBL[[#This Row],[CAMPOS]]="", "", IF(AND(C54=1, A54&lt;&gt;""),TRUE, FALSE))</f>
        <v/>
      </c>
      <c r="O54" t="str">
        <f>IF(NOT(ISNUMBER(O53)), IF(T_TBL[[#This Row],[CAMPOS]]&lt;&gt;"", 1, ""), IF(T_TBL[[#This Row],[CAMPOS]]&lt;&gt;"", O53+1, ""))</f>
        <v/>
      </c>
      <c r="P54" t="str">
        <f ca="1">IF(T_TBL[[#This Row],[CAMPOS]]="", "", IF(COUNTIF(INDIRECT("F"&amp;ROW()+1&amp;"C"&amp;MATCH("HABILITADO",T_TBL[#Headers],0)&amp;":"&amp;"F"&amp;ROWS(T_TBL[])&amp;"C"&amp;MATCH("HABILITADO", T_TBL[#Headers],0), 0),"= 1")&gt;0, FALSE, TRUE))</f>
        <v/>
      </c>
      <c r="Q54" t="str">
        <f>IF(T_TBL[[#This Row],[STATUS]]=TRUE, IF(OR(T_TBL[[#This Row],[TIPO]]="number", T_TBL[[#This Row],[TIPO]]="bool"), IF(T_TBL[[#This Row],[LASTFLD]]=FALSE, T_TBL[[#This Row],[CAMPOS]]&amp;", ", T_TBL[[#This Row],[CAMPOS]]), IF(T_TBL[[#This Row],[LASTFLD]]=FALSE, "'"&amp;T_TBL[[#This Row],[CAMPOS]]&amp;"', ", "'"&amp;T_TBL[[#This Row],[CAMPOS]]&amp;"'")), "")</f>
        <v/>
      </c>
      <c r="R54" t="str">
        <f>IF(T_TBL[[#This Row],[STATUS]]=TRUE, IF(T_TBL[[#This Row],[LASTFLD]]=FALSE, T_TBL[[#This Row],[CAMPOS]]&amp;", ", T_TBL[[#This Row],[CAMPOS]]), "")</f>
        <v/>
      </c>
      <c r="S54" t="str">
        <f ca="1">IF(LEN(T_TBL[[#This Row],[FLD]])&gt;0, IF(T_TBL[[#This Row],[COLNUM]]=1, T_TBL[[#This Row],[FLD]], S53&amp;T_TBL[[#This Row],[FLD]]), IF(T_TBL[[#This Row],[COLNUM]]=1, "", S53))</f>
        <v>clave_trab, id_plaza, id_ausencia_por, fec_inicio, fec_termino, tipo_mov, descr, docs, motivo, referencia, ref_motivo</v>
      </c>
      <c r="T54" s="10" t="str">
        <f ca="1">IF(LEN(T_TBL[[#This Row],[FLDTMPL]])&gt;0, IF(T_TBL[[#This Row],[COLNUM]]=1, T_TBL[[#This Row],[FLDTMPL]], T53&amp;T_TBL[[#This Row],[FLDTMPL]]), IF(T_TBL[[#This Row],[COLNUM]]=1, "", T53))</f>
        <v>clave_trab, id_plaza, id_ausencia_por, 'fec_inicio', 'fec_termino', 'tipo_mov', 'descr', 'docs', 'motivo', 'referencia', 'ref_motivo'</v>
      </c>
      <c r="U54" s="10">
        <f t="shared" si="0"/>
        <v>47</v>
      </c>
      <c r="V54" s="16" t="str">
        <f>IF(AND(T_TBL[[#This Row],[FTABLE]]&lt;&gt;"", T_TBL[[#This Row],[FFLD]]&lt;&gt;""), 1, IF(T_TBL[[#This Row],[CAMPOS]]&lt;&gt;"", 0, ""))</f>
        <v/>
      </c>
      <c r="W54" s="10" t="str">
        <f>IF(T_TBL[[#This Row],[FK]]=1, CONCATENATE("FOREIGN KEY (", T_TBL[[#This Row],[CAMPOS]], ") REFERENCES ",IF($B$2&lt;&gt;"", $B$2 &amp; ".", ""), T_TBL[[#This Row],[FTABLE]], "(", T_TBL[[#This Row],[FFLD]], ")", " ON DELETE CASCADE ON UPDATE NO ACTION"), "")</f>
        <v/>
      </c>
      <c r="X54" s="10" t="str">
        <f>IF(AND(T_TBL[[#This Row],[CAMPOS]]&lt;&gt;"", T_TBL[[#This Row],[HABILITADO]]=1), CONCATENATE(T_TBL[[#This Row],[CAMPOS]], " ", T_TBL[[#This Row],[TYPE]], IF(T_TBL[[#This Row],[SIZE]]&gt;0, "(" &amp; T_TBL[[#This Row],[SIZE]] &amp; ")", ""), " ", T_TBL[[#This Row],[MOD]], " ", IF(OR(T_TBL[[#This Row],[PK]]=1, T_TBL[[#This Row],[NULL]]=0), "NOT NULL", IF(T_TBL[[#This Row],[NULL]]&gt;0, "NULL", "")), IF(T_TBL[[#This Row],[DEF]]&lt;&gt;"", " DEFAULT " &amp; IF(T_TBL[[#This Row],[TIPO]]&lt;&gt;"number", "'" &amp; T_TBL[[#This Row],[DEF]] &amp;"'", T_TBL[[#This Row],[DEF]]), "")), "")</f>
        <v/>
      </c>
      <c r="Y54" s="10"/>
    </row>
  </sheetData>
  <mergeCells count="2">
    <mergeCell ref="B3:C3"/>
    <mergeCell ref="B2:C2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36"/>
  <sheetViews>
    <sheetView workbookViewId="0">
      <selection activeCell="A5" sqref="A5:A936"/>
    </sheetView>
  </sheetViews>
  <sheetFormatPr baseColWidth="10" defaultRowHeight="15" x14ac:dyDescent="0.25"/>
  <cols>
    <col min="1" max="1" width="11.875" bestFit="1" customWidth="1"/>
    <col min="2" max="2" width="15.75" customWidth="1"/>
    <col min="3" max="3" width="16.125" customWidth="1"/>
    <col min="4" max="4" width="17.75" customWidth="1"/>
    <col min="5" max="5" width="12.375" bestFit="1" customWidth="1"/>
    <col min="6" max="6" width="13.375" bestFit="1" customWidth="1"/>
    <col min="23" max="23" width="10.75" bestFit="1" customWidth="1"/>
    <col min="24" max="25" width="5.625" bestFit="1" customWidth="1"/>
  </cols>
  <sheetData>
    <row r="1" spans="1:25" x14ac:dyDescent="0.25">
      <c r="A1" s="7">
        <f>COUNTA(A5:A996)+4</f>
        <v>936</v>
      </c>
    </row>
    <row r="3" spans="1:25" hidden="1" x14ac:dyDescent="0.25">
      <c r="A3" s="8">
        <f t="array" aca="1" ref="A3" ca="1">MATCH(1, (T_TBL[CAMPOS]&lt;&gt;"")*(NUMCAMPOS&gt;=COLUMN())*(T_TBL[STATUS]=TRUE)*(T_TBL[_FILA]&gt;(IF(COLUMN()=1, 0, INDIRECT("F3C" &amp; COLUMN()-1, FALSE)))), 0)</f>
        <v>2</v>
      </c>
      <c r="B3" s="8">
        <f t="array" aca="1" ref="B3" ca="1">MATCH(1, (T_TBL[CAMPOS]&lt;&gt;"")*(NUMCAMPOS&gt;=COLUMN())*(T_TBL[STATUS]=TRUE)*(T_TBL[_FILA]&gt;(IF(COLUMN()=1, 0, INDIRECT("F3C" &amp; COLUMN()-1, FALSE)))), 0)</f>
        <v>3</v>
      </c>
      <c r="C3" s="8">
        <f t="array" aca="1" ref="C3" ca="1">MATCH(1, (T_TBL[CAMPOS]&lt;&gt;"")*(NUMCAMPOS&gt;=COLUMN())*(T_TBL[STATUS]=TRUE)*(T_TBL[_FILA]&gt;(IF(COLUMN()=1, 0, INDIRECT("F3C" &amp; COLUMN()-1, FALSE)))), 0)</f>
        <v>4</v>
      </c>
      <c r="D3" s="8">
        <f t="array" aca="1" ref="D3" ca="1">MATCH(1, (T_TBL[CAMPOS]&lt;&gt;"")*(NUMCAMPOS&gt;=COLUMN())*(T_TBL[STATUS]=TRUE)*(T_TBL[_FILA]&gt;(IF(COLUMN()=1, 0, INDIRECT("F3C" &amp; COLUMN()-1, FALSE)))), 0)</f>
        <v>5</v>
      </c>
      <c r="E3" s="8">
        <f t="array" aca="1" ref="E3" ca="1">MATCH(1, (T_TBL[CAMPOS]&lt;&gt;"")*(NUMCAMPOS&gt;=COLUMN())*(T_TBL[STATUS]=TRUE)*(T_TBL[_FILA]&gt;(IF(COLUMN()=1, 0, INDIRECT("F3C" &amp; COLUMN()-1, FALSE)))), 0)</f>
        <v>6</v>
      </c>
      <c r="F3" s="8">
        <f t="array" aca="1" ref="F3" ca="1">MATCH(1, (T_TBL[CAMPOS]&lt;&gt;"")*(NUMCAMPOS&gt;=COLUMN())*(T_TBL[STATUS]=TRUE)*(T_TBL[_FILA]&gt;(IF(COLUMN()=1, 0, INDIRECT("F3C" &amp; COLUMN()-1, FALSE)))), 0)</f>
        <v>7</v>
      </c>
      <c r="G3" s="8">
        <f t="array" aca="1" ref="G3" ca="1">MATCH(1, (T_TBL[CAMPOS]&lt;&gt;"")*(NUMCAMPOS&gt;=COLUMN())*(T_TBL[STATUS]=TRUE)*(T_TBL[_FILA]&gt;(IF(COLUMN()=1, 0, INDIRECT("F3C" &amp; COLUMN()-1, FALSE)))), 0)</f>
        <v>8</v>
      </c>
      <c r="H3" s="8">
        <f t="array" aca="1" ref="H3" ca="1">MATCH(1, (T_TBL[CAMPOS]&lt;&gt;"")*(NUMCAMPOS&gt;=COLUMN())*(T_TBL[STATUS]=TRUE)*(T_TBL[_FILA]&gt;(IF(COLUMN()=1, 0, INDIRECT("F3C" &amp; COLUMN()-1, FALSE)))), 0)</f>
        <v>9</v>
      </c>
      <c r="I3" s="8">
        <f t="array" aca="1" ref="I3" ca="1">MATCH(1, (T_TBL[CAMPOS]&lt;&gt;"")*(NUMCAMPOS&gt;=COLUMN())*(T_TBL[STATUS]=TRUE)*(T_TBL[_FILA]&gt;(IF(COLUMN()=1, 0, INDIRECT("F3C" &amp; COLUMN()-1, FALSE)))), 0)</f>
        <v>10</v>
      </c>
      <c r="J3" s="8">
        <f t="array" aca="1" ref="J3" ca="1">MATCH(1, (T_TBL[CAMPOS]&lt;&gt;"")*(NUMCAMPOS&gt;=COLUMN())*(T_TBL[STATUS]=TRUE)*(T_TBL[_FILA]&gt;(IF(COLUMN()=1, 0, INDIRECT("F3C" &amp; COLUMN()-1, FALSE)))), 0)</f>
        <v>11</v>
      </c>
      <c r="K3" s="8">
        <f t="array" aca="1" ref="K3" ca="1">MATCH(1, (T_TBL[CAMPOS]&lt;&gt;"")*(NUMCAMPOS&gt;=COLUMN())*(T_TBL[STATUS]=TRUE)*(T_TBL[_FILA]&gt;(IF(COLUMN()=1, 0, INDIRECT("F3C" &amp; COLUMN()-1, FALSE)))), 0)</f>
        <v>12</v>
      </c>
      <c r="L3" s="8" t="e">
        <f t="array" aca="1" ref="L3" ca="1">MATCH(1, (T_TBL[CAMPOS]&lt;&gt;"")*(NUMCAMPOS&gt;=COLUMN())*(T_TBL[STATUS]=TRUE)*(T_TBL[_FILA]&gt;(IF(COLUMN()=1, 0, INDIRECT("F3C" &amp; COLUMN()-1, FALSE)))), 0)</f>
        <v>#N/A</v>
      </c>
      <c r="M3" s="8" t="e">
        <f t="array" aca="1" ref="M3" ca="1">MATCH(1, (T_TBL[CAMPOS]&lt;&gt;"")*(NUMCAMPOS&gt;=COLUMN())*(T_TBL[STATUS]=TRUE)*(T_TBL[_FILA]&gt;(IF(COLUMN()=1, 0, INDIRECT("F3C" &amp; COLUMN()-1, FALSE)))), 0)</f>
        <v>#N/A</v>
      </c>
      <c r="N3" s="8" t="e">
        <f t="array" aca="1" ref="N3" ca="1">MATCH(1, (T_TBL[CAMPOS]&lt;&gt;"")*(NUMCAMPOS&gt;=COLUMN())*(T_TBL[STATUS]=TRUE)*(T_TBL[_FILA]&gt;(IF(COLUMN()=1, 0, INDIRECT("F3C" &amp; COLUMN()-1, FALSE)))), 0)</f>
        <v>#N/A</v>
      </c>
      <c r="O3" s="8" t="e">
        <f t="array" aca="1" ref="O3" ca="1">MATCH(1, (T_TBL[CAMPOS]&lt;&gt;"")*(NUMCAMPOS&gt;=COLUMN())*(T_TBL[STATUS]=TRUE)*(T_TBL[_FILA]&gt;(IF(COLUMN()=1, 0, INDIRECT("F3C" &amp; COLUMN()-1, FALSE)))), 0)</f>
        <v>#N/A</v>
      </c>
      <c r="P3" s="8" t="e">
        <f t="array" aca="1" ref="P3" ca="1">MATCH(1, (T_TBL[CAMPOS]&lt;&gt;"")*(NUMCAMPOS&gt;=COLUMN())*(T_TBL[STATUS]=TRUE)*(T_TBL[_FILA]&gt;(IF(COLUMN()=1, 0, INDIRECT("F3C" &amp; COLUMN()-1, FALSE)))), 0)</f>
        <v>#N/A</v>
      </c>
      <c r="Q3" s="8" t="e">
        <f t="array" aca="1" ref="Q3" ca="1">MATCH(1, (T_TBL[CAMPOS]&lt;&gt;"")*(NUMCAMPOS&gt;=COLUMN())*(T_TBL[STATUS]=TRUE)*(T_TBL[_FILA]&gt;(IF(COLUMN()=1, 0, INDIRECT("F3C" &amp; COLUMN()-1, FALSE)))), 0)</f>
        <v>#N/A</v>
      </c>
      <c r="R3" s="8" t="e">
        <f t="array" aca="1" ref="R3" ca="1">MATCH(1, (T_TBL[CAMPOS]&lt;&gt;"")*(NUMCAMPOS&gt;=COLUMN())*(T_TBL[STATUS]=TRUE)*(T_TBL[_FILA]&gt;(IF(COLUMN()=1, 0, INDIRECT("F3C" &amp; COLUMN()-1, FALSE)))), 0)</f>
        <v>#N/A</v>
      </c>
      <c r="S3" s="8" t="e">
        <f t="array" aca="1" ref="S3" ca="1">MATCH(1, (T_TBL[CAMPOS]&lt;&gt;"")*(NUMCAMPOS&gt;=COLUMN())*(T_TBL[STATUS]=TRUE)*(T_TBL[_FILA]&gt;(IF(COLUMN()=1, 0, INDIRECT("F3C" &amp; COLUMN()-1, FALSE)))), 0)</f>
        <v>#N/A</v>
      </c>
      <c r="T3" s="8" t="e">
        <f t="array" aca="1" ref="T3" ca="1">MATCH(1, (T_TBL[CAMPOS]&lt;&gt;"")*(NUMCAMPOS&gt;=COLUMN())*(T_TBL[STATUS]=TRUE)*(T_TBL[_FILA]&gt;(IF(COLUMN()=1, 0, INDIRECT("F3C" &amp; COLUMN()-1, FALSE)))), 0)</f>
        <v>#N/A</v>
      </c>
      <c r="U3" s="8" t="e">
        <f t="array" aca="1" ref="U3" ca="1">MATCH(1, (T_TBL[CAMPOS]&lt;&gt;"")*(NUMCAMPOS&gt;=COLUMN())*(T_TBL[STATUS]=TRUE)*(T_TBL[_FILA]&gt;(IF(COLUMN()=1, 0, INDIRECT("F3C" &amp; COLUMN()-1, FALSE)))), 0)</f>
        <v>#N/A</v>
      </c>
      <c r="V3" s="8" t="e">
        <f t="array" aca="1" ref="V3" ca="1">MATCH(1, (T_TBL[CAMPOS]&lt;&gt;"")*(NUMCAMPOS&gt;=COLUMN())*(T_TBL[STATUS]=TRUE)*(T_TBL[_FILA]&gt;(IF(COLUMN()=1, 0, INDIRECT("F3C" &amp; COLUMN()-1, FALSE)))), 0)</f>
        <v>#N/A</v>
      </c>
      <c r="W3" s="8" t="e">
        <f t="array" aca="1" ref="W3" ca="1">MATCH(1, (T_TBL[CAMPOS]&lt;&gt;"")*(NUMCAMPOS&gt;=COLUMN())*(T_TBL[STATUS]=TRUE)*(T_TBL[_FILA]&gt;(IF(COLUMN()=1, 0, INDIRECT("F3C" &amp; COLUMN()-1, FALSE)))), 0)</f>
        <v>#N/A</v>
      </c>
      <c r="X3" s="8" t="e">
        <f t="array" aca="1" ref="X3" ca="1">MATCH(1, (T_TBL[CAMPOS]&lt;&gt;"")*(NUMCAMPOS&gt;=COLUMN())*(T_TBL[STATUS]=TRUE)*(T_TBL[_FILA]&gt;(IF(COLUMN()=1, 0, INDIRECT("F3C" &amp; COLUMN()-1, FALSE)))), 0)</f>
        <v>#N/A</v>
      </c>
      <c r="Y3" s="8" t="e">
        <f t="array" aca="1" ref="Y3" ca="1">MATCH(1, (T_TBL[CAMPOS]&lt;&gt;"")*(NUMCAMPOS&gt;=COLUMN())*(T_TBL[STATUS]=TRUE)*(T_TBL[_FILA]&gt;(IF(COLUMN()=1, 0, INDIRECT("F3C" &amp; COLUMN()-1, FALSE)))), 0)</f>
        <v>#N/A</v>
      </c>
    </row>
    <row r="4" spans="1:25" x14ac:dyDescent="0.25">
      <c r="A4" t="str">
        <f ca="1">IF(ISNA(A3), "", UPPER(INDIRECT("Estructura!F" &amp; ROW(T_TBL[#Headers])+A3 &amp; "C1", FALSE)))</f>
        <v>CLAVE_TRAB</v>
      </c>
      <c r="B4" t="str">
        <f ca="1">IF(ISNA(B3), "", UPPER(INDIRECT("Estructura!F" &amp; ROW(T_TBL[#Headers])+B3 &amp; "C1", FALSE)))</f>
        <v>ID_PLAZA</v>
      </c>
      <c r="C4" t="str">
        <f ca="1">IF(ISNA(C3), "", UPPER(INDIRECT("Estructura!F" &amp; ROW(T_TBL[#Headers])+C3 &amp; "C1", FALSE)))</f>
        <v>ID_AUSENCIA_POR</v>
      </c>
      <c r="D4" t="str">
        <f ca="1">IF(ISNA(D3), "", UPPER(INDIRECT("Estructura!F" &amp; ROW(T_TBL[#Headers])+D3 &amp; "C1", FALSE)))</f>
        <v>FEC_INICIO</v>
      </c>
      <c r="E4" t="str">
        <f ca="1">IF(ISNA(E3), "", UPPER(INDIRECT("Estructura!F" &amp; ROW(T_TBL[#Headers])+E3 &amp; "C1", FALSE)))</f>
        <v>FEC_TERMINO</v>
      </c>
      <c r="F4" t="str">
        <f ca="1">IF(ISNA(F3), "", UPPER(INDIRECT("Estructura!F" &amp; ROW(T_TBL[#Headers])+F3 &amp; "C1", FALSE)))</f>
        <v>TIPO_MOV</v>
      </c>
      <c r="G4" t="str">
        <f ca="1">IF(ISNA(G3), "", UPPER(INDIRECT("Estructura!F" &amp; ROW(T_TBL[#Headers])+G3 &amp; "C1", FALSE)))</f>
        <v>DESCR</v>
      </c>
      <c r="H4" t="str">
        <f ca="1">IF(ISNA(H3), "", UPPER(INDIRECT("Estructura!F" &amp; ROW(T_TBL[#Headers])+H3 &amp; "C1", FALSE)))</f>
        <v>DOCS</v>
      </c>
      <c r="I4" t="str">
        <f ca="1">IF(ISNA(I3), "", UPPER(INDIRECT("Estructura!F" &amp; ROW(T_TBL[#Headers])+I3 &amp; "C1", FALSE)))</f>
        <v>MOTIVO</v>
      </c>
      <c r="J4" t="str">
        <f ca="1">IF(ISNA(J3), "", UPPER(INDIRECT("Estructura!F" &amp; ROW(T_TBL[#Headers])+J3 &amp; "C1", FALSE)))</f>
        <v>REFERENCIA</v>
      </c>
      <c r="K4" t="str">
        <f ca="1">IF(ISNA(K3), "", UPPER(INDIRECT("Estructura!F" &amp; ROW(T_TBL[#Headers])+K3 &amp; "C1", FALSE)))</f>
        <v>REF_MOTIVO</v>
      </c>
      <c r="L4" t="str">
        <f ca="1">IF(ISNA(L3), "", UPPER(INDIRECT("Estructura!F" &amp; ROW(T_TBL[#Headers])+L3 &amp; "C1", FALSE)))</f>
        <v/>
      </c>
      <c r="M4" t="str">
        <f ca="1">IF(ISNA(M3), "", UPPER(INDIRECT("Estructura!F" &amp; ROW(T_TBL[#Headers])+M3 &amp; "C1", FALSE)))</f>
        <v/>
      </c>
      <c r="N4" t="str">
        <f ca="1">IF(ISNA(N3), "", UPPER(INDIRECT("Estructura!F" &amp; ROW(T_TBL[#Headers])+N3 &amp; "C1", FALSE)))</f>
        <v/>
      </c>
      <c r="O4" t="str">
        <f ca="1">IF(ISNA(O3), "", UPPER(INDIRECT("Estructura!F" &amp; ROW(T_TBL[#Headers])+O3 &amp; "C1", FALSE)))</f>
        <v/>
      </c>
      <c r="P4" t="str">
        <f ca="1">IF(ISNA(P3), "", UPPER(INDIRECT("Estructura!F" &amp; ROW(T_TBL[#Headers])+P3 &amp; "C1", FALSE)))</f>
        <v/>
      </c>
      <c r="Q4" t="str">
        <f ca="1">IF(ISNA(Q3), "", UPPER(INDIRECT("Estructura!F" &amp; ROW(T_TBL[#Headers])+Q3 &amp; "C1", FALSE)))</f>
        <v/>
      </c>
      <c r="R4" t="str">
        <f ca="1">IF(ISNA(R3), "", UPPER(INDIRECT("Estructura!F" &amp; ROW(T_TBL[#Headers])+R3 &amp; "C1", FALSE)))</f>
        <v/>
      </c>
      <c r="S4" t="str">
        <f ca="1">IF(ISNA(S3), "", UPPER(INDIRECT("Estructura!F" &amp; ROW(T_TBL[#Headers])+S3 &amp; "C1", FALSE)))</f>
        <v/>
      </c>
      <c r="T4" t="str">
        <f ca="1">IF(ISNA(T3), "", UPPER(INDIRECT("Estructura!F" &amp; ROW(T_TBL[#Headers])+T3 &amp; "C1", FALSE)))</f>
        <v/>
      </c>
      <c r="U4" t="str">
        <f ca="1">IF(ISNA(U3), "", UPPER(INDIRECT("Estructura!F" &amp; ROW(T_TBL[#Headers])+U3 &amp; "C1", FALSE)))</f>
        <v/>
      </c>
      <c r="V4" t="str">
        <f ca="1">IF(ISNA(V3), "", UPPER(INDIRECT("Estructura!F" &amp; ROW(T_TBL[#Headers])+V3 &amp; "C1", FALSE)))</f>
        <v/>
      </c>
      <c r="W4" t="str">
        <f ca="1">IF(ISNA(W3), "", UPPER(INDIRECT("Estructura!F" &amp; ROW(T_TBL[#Headers])+W3 &amp; "C1", FALSE)))</f>
        <v/>
      </c>
      <c r="X4" t="str">
        <f ca="1">IF(ISNA(X3), "", UPPER(INDIRECT("Estructura!F" &amp; ROW(T_TBL[#Headers])+X3 &amp; "C1", FALSE)))</f>
        <v/>
      </c>
      <c r="Y4" t="str">
        <f ca="1">IF(ISNA(Y3), "", UPPER(INDIRECT("Estructura!F" &amp; ROW(T_TBL[#Headers])+Y3 &amp; "C1", FALSE)))</f>
        <v/>
      </c>
    </row>
    <row r="5" spans="1:25" x14ac:dyDescent="0.25">
      <c r="A5">
        <v>1</v>
      </c>
      <c r="B5">
        <v>150851</v>
      </c>
      <c r="C5">
        <v>1</v>
      </c>
      <c r="D5">
        <v>1</v>
      </c>
      <c r="E5" s="23">
        <v>42046</v>
      </c>
      <c r="F5" s="23">
        <v>2958465</v>
      </c>
      <c r="G5" t="s">
        <v>1904</v>
      </c>
      <c r="W5" s="13"/>
    </row>
    <row r="6" spans="1:25" x14ac:dyDescent="0.25">
      <c r="A6">
        <v>2</v>
      </c>
      <c r="B6">
        <v>210154</v>
      </c>
      <c r="C6">
        <v>4</v>
      </c>
      <c r="D6">
        <v>2</v>
      </c>
      <c r="E6" s="23">
        <v>42663</v>
      </c>
      <c r="F6" s="23">
        <v>2958465</v>
      </c>
      <c r="G6" s="24" t="s">
        <v>1904</v>
      </c>
      <c r="W6" s="13"/>
    </row>
    <row r="7" spans="1:25" x14ac:dyDescent="0.25">
      <c r="A7" s="24">
        <v>3</v>
      </c>
      <c r="B7">
        <v>205891</v>
      </c>
      <c r="C7">
        <v>5</v>
      </c>
      <c r="D7">
        <v>3</v>
      </c>
      <c r="E7" s="23">
        <v>42173</v>
      </c>
      <c r="F7" s="23">
        <v>43051</v>
      </c>
      <c r="G7" s="24" t="s">
        <v>1905</v>
      </c>
      <c r="W7" s="13"/>
    </row>
    <row r="8" spans="1:25" x14ac:dyDescent="0.25">
      <c r="A8" s="24">
        <v>4</v>
      </c>
      <c r="B8">
        <v>200953</v>
      </c>
      <c r="C8">
        <v>9</v>
      </c>
      <c r="E8" s="23">
        <v>41449</v>
      </c>
      <c r="F8" s="23">
        <v>43051</v>
      </c>
      <c r="G8" s="24" t="s">
        <v>1905</v>
      </c>
      <c r="W8" s="13"/>
    </row>
    <row r="9" spans="1:25" x14ac:dyDescent="0.25">
      <c r="A9" s="24">
        <v>5</v>
      </c>
      <c r="B9">
        <v>204126</v>
      </c>
      <c r="C9">
        <v>8</v>
      </c>
      <c r="E9" s="23">
        <v>42151</v>
      </c>
      <c r="F9" s="23">
        <v>2958465</v>
      </c>
      <c r="G9" s="24" t="s">
        <v>1904</v>
      </c>
      <c r="W9" s="13"/>
    </row>
    <row r="10" spans="1:25" x14ac:dyDescent="0.25">
      <c r="A10" s="24">
        <v>6</v>
      </c>
      <c r="B10">
        <v>203376</v>
      </c>
      <c r="C10">
        <v>7</v>
      </c>
      <c r="E10" s="23">
        <v>42179</v>
      </c>
      <c r="F10" s="23">
        <v>2958465</v>
      </c>
      <c r="G10" s="24" t="s">
        <v>1904</v>
      </c>
      <c r="W10" s="13"/>
    </row>
    <row r="11" spans="1:25" x14ac:dyDescent="0.25">
      <c r="A11" s="24">
        <v>7</v>
      </c>
      <c r="B11">
        <v>633190</v>
      </c>
      <c r="C11">
        <v>10</v>
      </c>
      <c r="E11" s="23">
        <v>42795</v>
      </c>
      <c r="F11" s="23">
        <v>2958465</v>
      </c>
      <c r="G11" s="24" t="s">
        <v>1904</v>
      </c>
      <c r="W11" s="13"/>
    </row>
    <row r="12" spans="1:25" x14ac:dyDescent="0.25">
      <c r="A12" s="24">
        <v>8</v>
      </c>
      <c r="B12">
        <v>866468</v>
      </c>
      <c r="C12">
        <v>22</v>
      </c>
      <c r="E12" s="23">
        <v>42745</v>
      </c>
      <c r="F12" s="23">
        <v>2958465</v>
      </c>
      <c r="G12" s="24" t="s">
        <v>1904</v>
      </c>
      <c r="W12" s="13"/>
    </row>
    <row r="13" spans="1:25" x14ac:dyDescent="0.25">
      <c r="A13" s="24">
        <v>9</v>
      </c>
      <c r="B13">
        <v>434039</v>
      </c>
      <c r="C13">
        <v>21</v>
      </c>
      <c r="E13" s="23">
        <v>40682</v>
      </c>
      <c r="F13" s="23">
        <v>43051</v>
      </c>
      <c r="G13" s="24" t="s">
        <v>1905</v>
      </c>
      <c r="W13" s="13"/>
    </row>
    <row r="14" spans="1:25" x14ac:dyDescent="0.25">
      <c r="A14" s="24">
        <v>10</v>
      </c>
      <c r="B14">
        <v>419041</v>
      </c>
      <c r="C14">
        <v>16</v>
      </c>
      <c r="E14" s="23">
        <v>42663</v>
      </c>
      <c r="F14" s="23">
        <v>2958465</v>
      </c>
      <c r="G14" s="24" t="s">
        <v>1904</v>
      </c>
      <c r="W14" s="13"/>
    </row>
    <row r="15" spans="1:25" x14ac:dyDescent="0.25">
      <c r="A15" s="24">
        <v>11</v>
      </c>
      <c r="B15">
        <v>327144</v>
      </c>
      <c r="C15">
        <v>19</v>
      </c>
      <c r="E15" s="23">
        <v>41452</v>
      </c>
      <c r="F15" s="23">
        <v>43051</v>
      </c>
      <c r="G15" s="24" t="s">
        <v>1905</v>
      </c>
      <c r="W15" s="13"/>
    </row>
    <row r="16" spans="1:25" x14ac:dyDescent="0.25">
      <c r="A16" s="24">
        <v>12</v>
      </c>
      <c r="B16">
        <v>435741</v>
      </c>
      <c r="C16">
        <v>23</v>
      </c>
      <c r="E16" s="23">
        <v>41529</v>
      </c>
      <c r="F16" s="23">
        <v>2958465</v>
      </c>
      <c r="G16" s="24" t="s">
        <v>1904</v>
      </c>
      <c r="W16" s="13"/>
    </row>
    <row r="17" spans="1:23" x14ac:dyDescent="0.25">
      <c r="A17" s="24">
        <v>13</v>
      </c>
      <c r="B17">
        <v>312224</v>
      </c>
      <c r="C17">
        <v>71</v>
      </c>
      <c r="E17" s="23">
        <v>42152</v>
      </c>
      <c r="F17" s="23">
        <v>2958465</v>
      </c>
      <c r="G17" s="24" t="s">
        <v>1904</v>
      </c>
      <c r="W17" s="13"/>
    </row>
    <row r="18" spans="1:23" x14ac:dyDescent="0.25">
      <c r="A18" s="24">
        <v>14</v>
      </c>
      <c r="B18">
        <v>333892</v>
      </c>
      <c r="C18">
        <v>20</v>
      </c>
      <c r="E18" s="23">
        <v>42184</v>
      </c>
      <c r="F18" s="23">
        <v>2958465</v>
      </c>
      <c r="G18" s="24" t="s">
        <v>1904</v>
      </c>
      <c r="W18" s="13"/>
    </row>
    <row r="19" spans="1:23" x14ac:dyDescent="0.25">
      <c r="A19" s="24">
        <v>15</v>
      </c>
      <c r="B19">
        <v>307452</v>
      </c>
      <c r="C19">
        <v>18</v>
      </c>
      <c r="E19" s="23">
        <v>42670</v>
      </c>
      <c r="F19" s="23">
        <v>2958465</v>
      </c>
      <c r="G19" s="24" t="s">
        <v>1904</v>
      </c>
      <c r="W19" s="13"/>
    </row>
    <row r="20" spans="1:23" x14ac:dyDescent="0.25">
      <c r="A20" s="24">
        <v>16</v>
      </c>
      <c r="B20">
        <v>482433</v>
      </c>
      <c r="C20">
        <v>17</v>
      </c>
      <c r="E20" s="23">
        <v>42717</v>
      </c>
      <c r="F20" s="23">
        <v>2958465</v>
      </c>
      <c r="G20" s="24" t="s">
        <v>1904</v>
      </c>
      <c r="W20" s="13"/>
    </row>
    <row r="21" spans="1:23" x14ac:dyDescent="0.25">
      <c r="A21" s="24">
        <v>17</v>
      </c>
      <c r="B21">
        <v>242758</v>
      </c>
      <c r="C21">
        <v>45</v>
      </c>
      <c r="E21" s="23">
        <v>34327</v>
      </c>
      <c r="F21" s="23">
        <v>2958465</v>
      </c>
      <c r="G21" s="24" t="s">
        <v>1904</v>
      </c>
      <c r="W21" s="13"/>
    </row>
    <row r="22" spans="1:23" x14ac:dyDescent="0.25">
      <c r="A22" s="24">
        <v>18</v>
      </c>
      <c r="B22">
        <v>178194</v>
      </c>
      <c r="C22">
        <v>40</v>
      </c>
      <c r="E22" s="23">
        <v>35298</v>
      </c>
      <c r="F22" s="23">
        <v>2958465</v>
      </c>
      <c r="G22" s="24" t="s">
        <v>1904</v>
      </c>
      <c r="W22" s="13"/>
    </row>
    <row r="23" spans="1:23" x14ac:dyDescent="0.25">
      <c r="A23" s="24">
        <v>19</v>
      </c>
      <c r="B23">
        <v>313919</v>
      </c>
      <c r="C23">
        <v>42</v>
      </c>
      <c r="E23" s="23">
        <v>37592</v>
      </c>
      <c r="F23" s="23">
        <v>2958465</v>
      </c>
      <c r="G23" s="24" t="s">
        <v>1904</v>
      </c>
      <c r="W23" s="13"/>
    </row>
    <row r="24" spans="1:23" x14ac:dyDescent="0.25">
      <c r="A24" s="24">
        <v>20</v>
      </c>
      <c r="B24">
        <v>328901</v>
      </c>
      <c r="C24">
        <v>44</v>
      </c>
      <c r="E24" s="23">
        <v>37785</v>
      </c>
      <c r="F24" s="23">
        <v>2958465</v>
      </c>
      <c r="G24" s="24" t="s">
        <v>1904</v>
      </c>
      <c r="W24" s="13"/>
    </row>
    <row r="25" spans="1:23" x14ac:dyDescent="0.25">
      <c r="A25" s="24">
        <v>21</v>
      </c>
      <c r="B25">
        <v>386444</v>
      </c>
      <c r="C25">
        <v>52</v>
      </c>
      <c r="E25" s="23">
        <v>37863</v>
      </c>
      <c r="F25" s="23">
        <v>2958465</v>
      </c>
      <c r="G25" s="24" t="s">
        <v>1904</v>
      </c>
      <c r="W25" s="13"/>
    </row>
    <row r="26" spans="1:23" x14ac:dyDescent="0.25">
      <c r="A26" s="24">
        <v>22</v>
      </c>
      <c r="B26">
        <v>333884</v>
      </c>
      <c r="C26">
        <v>39</v>
      </c>
      <c r="E26" s="23">
        <v>37961</v>
      </c>
      <c r="F26" s="23">
        <v>2958465</v>
      </c>
      <c r="G26" s="24" t="s">
        <v>1904</v>
      </c>
      <c r="W26" s="13"/>
    </row>
    <row r="27" spans="1:23" x14ac:dyDescent="0.25">
      <c r="A27" s="24">
        <v>23</v>
      </c>
      <c r="B27">
        <v>395224</v>
      </c>
      <c r="C27">
        <v>51</v>
      </c>
      <c r="E27" s="23">
        <v>38020</v>
      </c>
      <c r="F27" s="23">
        <v>2958465</v>
      </c>
      <c r="G27" s="24" t="s">
        <v>1904</v>
      </c>
      <c r="W27" s="13"/>
    </row>
    <row r="28" spans="1:23" x14ac:dyDescent="0.25">
      <c r="A28" s="24">
        <v>24</v>
      </c>
      <c r="B28">
        <v>258993</v>
      </c>
      <c r="C28">
        <v>43</v>
      </c>
      <c r="E28" s="23">
        <v>38931</v>
      </c>
      <c r="F28" s="23">
        <v>2958465</v>
      </c>
      <c r="G28" s="24" t="s">
        <v>1904</v>
      </c>
      <c r="W28" s="13"/>
    </row>
    <row r="29" spans="1:23" x14ac:dyDescent="0.25">
      <c r="A29" s="24">
        <v>25</v>
      </c>
      <c r="B29">
        <v>465378</v>
      </c>
      <c r="C29">
        <v>49</v>
      </c>
      <c r="E29" s="23">
        <v>40755</v>
      </c>
      <c r="F29" s="23">
        <v>2958465</v>
      </c>
      <c r="G29" s="24" t="s">
        <v>1904</v>
      </c>
      <c r="W29" s="13"/>
    </row>
    <row r="30" spans="1:23" x14ac:dyDescent="0.25">
      <c r="A30" s="24">
        <v>26</v>
      </c>
      <c r="B30">
        <v>860778</v>
      </c>
      <c r="C30">
        <v>41</v>
      </c>
      <c r="E30" s="23">
        <v>41248</v>
      </c>
      <c r="F30" s="23">
        <v>2958465</v>
      </c>
      <c r="G30" s="24" t="s">
        <v>1904</v>
      </c>
      <c r="W30" s="13"/>
    </row>
    <row r="31" spans="1:23" x14ac:dyDescent="0.25">
      <c r="A31" s="24">
        <v>27</v>
      </c>
      <c r="B31">
        <v>315758</v>
      </c>
      <c r="C31">
        <v>63</v>
      </c>
      <c r="E31" s="23">
        <v>41374</v>
      </c>
      <c r="F31" s="23">
        <v>2958465</v>
      </c>
      <c r="G31" s="24" t="s">
        <v>1904</v>
      </c>
      <c r="W31" s="13"/>
    </row>
    <row r="32" spans="1:23" x14ac:dyDescent="0.25">
      <c r="A32" s="24">
        <v>28</v>
      </c>
      <c r="B32">
        <v>321084</v>
      </c>
      <c r="C32">
        <v>68</v>
      </c>
      <c r="E32" s="23">
        <v>41534</v>
      </c>
      <c r="F32" s="23">
        <v>2958465</v>
      </c>
      <c r="G32" s="24" t="s">
        <v>1904</v>
      </c>
      <c r="W32" s="13"/>
    </row>
    <row r="33" spans="1:23" x14ac:dyDescent="0.25">
      <c r="A33" s="24">
        <v>29</v>
      </c>
      <c r="B33">
        <v>369907</v>
      </c>
      <c r="C33">
        <v>75</v>
      </c>
      <c r="E33" s="23">
        <v>41685</v>
      </c>
      <c r="F33" s="23">
        <v>2958465</v>
      </c>
      <c r="G33" s="24" t="s">
        <v>1904</v>
      </c>
      <c r="W33" s="13"/>
    </row>
    <row r="34" spans="1:23" x14ac:dyDescent="0.25">
      <c r="A34" s="24">
        <v>30</v>
      </c>
      <c r="B34">
        <v>549473</v>
      </c>
      <c r="C34">
        <v>66</v>
      </c>
      <c r="E34" s="23">
        <v>42745</v>
      </c>
      <c r="F34" s="23">
        <v>2958465</v>
      </c>
      <c r="G34" s="24" t="s">
        <v>1904</v>
      </c>
      <c r="W34" s="13"/>
    </row>
    <row r="35" spans="1:23" x14ac:dyDescent="0.25">
      <c r="A35" s="24">
        <v>31</v>
      </c>
      <c r="B35">
        <v>462962</v>
      </c>
      <c r="C35">
        <v>70</v>
      </c>
      <c r="E35" s="23">
        <v>42086</v>
      </c>
      <c r="F35" s="23">
        <v>43051</v>
      </c>
      <c r="G35" s="24" t="s">
        <v>1905</v>
      </c>
      <c r="W35" s="13"/>
    </row>
    <row r="36" spans="1:23" x14ac:dyDescent="0.25">
      <c r="A36" s="24">
        <v>32</v>
      </c>
      <c r="B36">
        <v>370184</v>
      </c>
      <c r="C36">
        <v>72</v>
      </c>
      <c r="E36" s="23">
        <v>42403</v>
      </c>
      <c r="F36" s="23">
        <v>2958465</v>
      </c>
      <c r="G36" s="24" t="s">
        <v>1904</v>
      </c>
      <c r="W36" s="13"/>
    </row>
    <row r="37" spans="1:23" x14ac:dyDescent="0.25">
      <c r="A37" s="24">
        <v>33</v>
      </c>
      <c r="B37">
        <v>652482</v>
      </c>
      <c r="C37">
        <v>64</v>
      </c>
      <c r="E37" s="23">
        <v>42478</v>
      </c>
      <c r="F37" s="23">
        <v>2958465</v>
      </c>
      <c r="G37" s="24" t="s">
        <v>1904</v>
      </c>
      <c r="W37" s="13"/>
    </row>
    <row r="38" spans="1:23" x14ac:dyDescent="0.25">
      <c r="A38" s="24">
        <v>34</v>
      </c>
      <c r="B38">
        <v>317017</v>
      </c>
      <c r="C38">
        <v>69</v>
      </c>
      <c r="E38" s="23">
        <v>42671</v>
      </c>
      <c r="F38" s="23">
        <v>2958465</v>
      </c>
      <c r="G38" s="24" t="s">
        <v>1904</v>
      </c>
      <c r="W38" s="13"/>
    </row>
    <row r="39" spans="1:23" x14ac:dyDescent="0.25">
      <c r="A39" s="24">
        <v>35</v>
      </c>
      <c r="B39">
        <v>557767</v>
      </c>
      <c r="C39">
        <v>73</v>
      </c>
      <c r="E39" s="23">
        <v>42698</v>
      </c>
      <c r="F39" s="23">
        <v>2958465</v>
      </c>
      <c r="G39" s="24" t="s">
        <v>1904</v>
      </c>
      <c r="W39" s="13"/>
    </row>
    <row r="40" spans="1:23" x14ac:dyDescent="0.25">
      <c r="A40" s="24">
        <v>36</v>
      </c>
      <c r="B40">
        <v>388176</v>
      </c>
      <c r="C40">
        <v>65</v>
      </c>
      <c r="E40" s="23">
        <v>42711</v>
      </c>
      <c r="F40" s="23">
        <v>2958465</v>
      </c>
      <c r="G40" s="24" t="s">
        <v>1904</v>
      </c>
      <c r="W40" s="13"/>
    </row>
    <row r="41" spans="1:23" x14ac:dyDescent="0.25">
      <c r="A41" s="24">
        <v>37</v>
      </c>
      <c r="B41">
        <v>517366</v>
      </c>
      <c r="C41">
        <v>67</v>
      </c>
      <c r="E41" s="23">
        <v>42719</v>
      </c>
      <c r="F41" s="23">
        <v>2958465</v>
      </c>
      <c r="G41" s="24" t="s">
        <v>1904</v>
      </c>
      <c r="W41" s="13"/>
    </row>
    <row r="42" spans="1:23" x14ac:dyDescent="0.25">
      <c r="A42" s="24">
        <v>38</v>
      </c>
      <c r="B42">
        <v>426226</v>
      </c>
      <c r="C42">
        <v>30</v>
      </c>
      <c r="E42" s="23">
        <v>39004</v>
      </c>
      <c r="F42" s="23">
        <v>2958465</v>
      </c>
      <c r="G42" s="24" t="s">
        <v>1904</v>
      </c>
      <c r="W42" s="13"/>
    </row>
    <row r="43" spans="1:23" x14ac:dyDescent="0.25">
      <c r="A43" s="24">
        <v>39</v>
      </c>
      <c r="B43">
        <v>681065</v>
      </c>
      <c r="C43">
        <v>33</v>
      </c>
      <c r="E43" s="23">
        <v>42719</v>
      </c>
      <c r="F43" s="23">
        <v>43213</v>
      </c>
      <c r="G43" s="24" t="s">
        <v>1905</v>
      </c>
      <c r="H43" t="s">
        <v>1321</v>
      </c>
      <c r="W43" s="13"/>
    </row>
    <row r="44" spans="1:23" x14ac:dyDescent="0.25">
      <c r="A44" s="24">
        <v>40</v>
      </c>
      <c r="B44">
        <v>502171</v>
      </c>
      <c r="C44">
        <v>31</v>
      </c>
      <c r="E44" s="23">
        <v>42427</v>
      </c>
      <c r="F44" s="23">
        <v>2958465</v>
      </c>
      <c r="G44" s="24" t="s">
        <v>1904</v>
      </c>
      <c r="W44" s="13"/>
    </row>
    <row r="45" spans="1:23" x14ac:dyDescent="0.25">
      <c r="A45" s="24">
        <v>41</v>
      </c>
      <c r="B45">
        <v>582776</v>
      </c>
      <c r="C45">
        <v>34</v>
      </c>
      <c r="E45" s="23">
        <v>42746</v>
      </c>
      <c r="F45" s="23">
        <v>2958465</v>
      </c>
      <c r="G45" s="24" t="s">
        <v>1904</v>
      </c>
      <c r="W45" s="13"/>
    </row>
    <row r="46" spans="1:23" x14ac:dyDescent="0.25">
      <c r="A46" s="24">
        <v>42</v>
      </c>
      <c r="B46">
        <v>539767</v>
      </c>
      <c r="C46">
        <v>28</v>
      </c>
      <c r="E46" s="23">
        <v>42698</v>
      </c>
      <c r="F46" s="23">
        <v>43051</v>
      </c>
      <c r="G46" s="24" t="s">
        <v>1905</v>
      </c>
      <c r="W46" s="13"/>
    </row>
    <row r="47" spans="1:23" x14ac:dyDescent="0.25">
      <c r="A47" s="24">
        <v>43</v>
      </c>
      <c r="B47">
        <v>567997</v>
      </c>
      <c r="C47">
        <v>29</v>
      </c>
      <c r="E47" s="23">
        <v>42746</v>
      </c>
      <c r="F47" s="23">
        <v>43051</v>
      </c>
      <c r="G47" s="24" t="s">
        <v>1905</v>
      </c>
      <c r="W47" s="13"/>
    </row>
    <row r="48" spans="1:23" x14ac:dyDescent="0.25">
      <c r="A48" s="24">
        <v>44</v>
      </c>
      <c r="B48">
        <v>510225</v>
      </c>
      <c r="C48">
        <v>3</v>
      </c>
      <c r="E48" s="23">
        <v>42736</v>
      </c>
      <c r="F48" s="23">
        <v>2958465</v>
      </c>
      <c r="G48" s="24" t="s">
        <v>1904</v>
      </c>
      <c r="W48" s="13"/>
    </row>
    <row r="49" spans="1:23" x14ac:dyDescent="0.25">
      <c r="A49" s="24">
        <v>45</v>
      </c>
      <c r="B49">
        <v>200953</v>
      </c>
      <c r="C49">
        <v>1</v>
      </c>
      <c r="E49" s="23">
        <v>42736</v>
      </c>
      <c r="F49" s="23">
        <v>43051</v>
      </c>
      <c r="G49" s="24" t="s">
        <v>1905</v>
      </c>
      <c r="W49" s="13"/>
    </row>
    <row r="50" spans="1:23" x14ac:dyDescent="0.25">
      <c r="A50" s="24">
        <v>46</v>
      </c>
      <c r="B50">
        <v>419041</v>
      </c>
      <c r="C50">
        <v>9</v>
      </c>
      <c r="E50" s="23">
        <v>42736</v>
      </c>
      <c r="F50" s="23">
        <v>43100</v>
      </c>
      <c r="G50" s="24" t="s">
        <v>1905</v>
      </c>
      <c r="W50" s="13"/>
    </row>
    <row r="51" spans="1:23" x14ac:dyDescent="0.25">
      <c r="A51" s="24">
        <v>47</v>
      </c>
      <c r="B51">
        <v>507634</v>
      </c>
      <c r="C51">
        <v>1</v>
      </c>
      <c r="E51" s="23">
        <v>42905</v>
      </c>
      <c r="F51" s="23">
        <v>42909</v>
      </c>
      <c r="G51" s="24" t="s">
        <v>1905</v>
      </c>
      <c r="W51" s="13"/>
    </row>
    <row r="52" spans="1:23" x14ac:dyDescent="0.25">
      <c r="A52" s="24">
        <v>48</v>
      </c>
      <c r="B52">
        <v>403938</v>
      </c>
      <c r="C52">
        <v>74</v>
      </c>
      <c r="E52" s="23">
        <v>42887</v>
      </c>
      <c r="F52" s="23">
        <v>42911</v>
      </c>
      <c r="G52" s="24" t="s">
        <v>1905</v>
      </c>
      <c r="W52" s="13"/>
    </row>
    <row r="53" spans="1:23" x14ac:dyDescent="0.25">
      <c r="A53" s="24">
        <v>49</v>
      </c>
      <c r="B53">
        <v>490746</v>
      </c>
      <c r="C53">
        <v>14</v>
      </c>
      <c r="E53" s="23">
        <v>42887</v>
      </c>
      <c r="F53" s="23">
        <v>42911</v>
      </c>
      <c r="G53" s="24" t="s">
        <v>1905</v>
      </c>
      <c r="W53" s="13"/>
    </row>
    <row r="54" spans="1:23" x14ac:dyDescent="0.25">
      <c r="A54" s="24">
        <v>50</v>
      </c>
      <c r="B54">
        <v>435741</v>
      </c>
      <c r="C54">
        <v>13</v>
      </c>
      <c r="E54" s="23">
        <v>42908</v>
      </c>
      <c r="F54" s="23">
        <v>42960</v>
      </c>
      <c r="G54" s="24" t="s">
        <v>1905</v>
      </c>
      <c r="W54" s="13"/>
    </row>
    <row r="55" spans="1:23" x14ac:dyDescent="0.25">
      <c r="A55" s="24">
        <v>51</v>
      </c>
      <c r="B55">
        <v>178194</v>
      </c>
      <c r="C55">
        <v>15</v>
      </c>
      <c r="E55" s="23">
        <v>42887</v>
      </c>
      <c r="F55" s="23">
        <v>42911</v>
      </c>
      <c r="G55" s="24" t="s">
        <v>1905</v>
      </c>
      <c r="W55" s="13"/>
    </row>
    <row r="56" spans="1:23" x14ac:dyDescent="0.25">
      <c r="A56" s="24">
        <v>52</v>
      </c>
      <c r="B56">
        <v>333892</v>
      </c>
      <c r="C56">
        <v>11</v>
      </c>
      <c r="E56" s="23">
        <v>42907</v>
      </c>
      <c r="F56" s="23">
        <v>42960</v>
      </c>
      <c r="G56" s="24" t="s">
        <v>1905</v>
      </c>
      <c r="W56" s="13"/>
    </row>
    <row r="57" spans="1:23" x14ac:dyDescent="0.25">
      <c r="A57" s="24">
        <v>53</v>
      </c>
      <c r="B57">
        <v>466911</v>
      </c>
      <c r="C57">
        <v>27</v>
      </c>
      <c r="E57" s="23">
        <v>42857</v>
      </c>
      <c r="F57" s="23">
        <v>42911</v>
      </c>
      <c r="G57" s="24" t="s">
        <v>1905</v>
      </c>
      <c r="W57" s="13"/>
    </row>
    <row r="58" spans="1:23" x14ac:dyDescent="0.25">
      <c r="A58" s="24">
        <v>54</v>
      </c>
      <c r="B58">
        <v>934947</v>
      </c>
      <c r="C58">
        <v>36</v>
      </c>
      <c r="E58" s="23">
        <v>42909</v>
      </c>
      <c r="F58" s="23">
        <v>42960</v>
      </c>
      <c r="G58" s="24" t="s">
        <v>1905</v>
      </c>
      <c r="W58" s="13"/>
    </row>
    <row r="59" spans="1:23" x14ac:dyDescent="0.25">
      <c r="A59" s="24">
        <v>55</v>
      </c>
      <c r="B59">
        <v>600316</v>
      </c>
      <c r="C59">
        <v>35</v>
      </c>
      <c r="E59" s="23">
        <v>42887</v>
      </c>
      <c r="F59" s="23">
        <v>42911</v>
      </c>
      <c r="G59" s="24" t="s">
        <v>1905</v>
      </c>
      <c r="W59" s="13"/>
    </row>
    <row r="60" spans="1:23" x14ac:dyDescent="0.25">
      <c r="A60" s="24">
        <v>56</v>
      </c>
      <c r="B60">
        <v>317017</v>
      </c>
      <c r="C60">
        <v>53</v>
      </c>
      <c r="E60" s="23">
        <v>42911</v>
      </c>
      <c r="F60" s="23">
        <v>42960</v>
      </c>
      <c r="G60" s="24" t="s">
        <v>1905</v>
      </c>
      <c r="W60" s="13"/>
    </row>
    <row r="61" spans="1:23" x14ac:dyDescent="0.25">
      <c r="A61" s="24">
        <v>57</v>
      </c>
      <c r="B61">
        <v>321084</v>
      </c>
      <c r="C61">
        <v>54</v>
      </c>
      <c r="E61" s="23">
        <v>42906</v>
      </c>
      <c r="F61" s="23">
        <v>42961</v>
      </c>
      <c r="G61" s="24" t="s">
        <v>1905</v>
      </c>
      <c r="W61" s="13"/>
    </row>
    <row r="62" spans="1:23" x14ac:dyDescent="0.25">
      <c r="A62" s="24">
        <v>58</v>
      </c>
      <c r="B62">
        <v>852387</v>
      </c>
      <c r="C62">
        <v>55</v>
      </c>
      <c r="E62" s="23">
        <v>42906</v>
      </c>
      <c r="F62" s="23">
        <v>42961</v>
      </c>
      <c r="G62" s="24" t="s">
        <v>1905</v>
      </c>
      <c r="W62" s="13"/>
    </row>
    <row r="63" spans="1:23" x14ac:dyDescent="0.25">
      <c r="A63" s="24">
        <v>59</v>
      </c>
      <c r="B63">
        <v>434039</v>
      </c>
      <c r="C63">
        <v>6</v>
      </c>
      <c r="E63" s="23">
        <v>42911</v>
      </c>
      <c r="F63" s="23">
        <v>42960</v>
      </c>
      <c r="G63" s="24" t="s">
        <v>1905</v>
      </c>
      <c r="W63" s="13"/>
    </row>
    <row r="64" spans="1:23" x14ac:dyDescent="0.25">
      <c r="A64" s="24">
        <v>60</v>
      </c>
      <c r="B64">
        <v>426226</v>
      </c>
      <c r="C64">
        <v>24</v>
      </c>
      <c r="E64" s="23">
        <v>42887</v>
      </c>
      <c r="F64" s="23">
        <v>42911</v>
      </c>
      <c r="G64" s="24" t="s">
        <v>1905</v>
      </c>
      <c r="W64" s="13"/>
    </row>
    <row r="65" spans="1:23" x14ac:dyDescent="0.25">
      <c r="A65" s="24">
        <v>61</v>
      </c>
      <c r="B65">
        <v>318478</v>
      </c>
      <c r="C65">
        <v>25</v>
      </c>
      <c r="E65" s="23">
        <v>42887</v>
      </c>
      <c r="F65" s="23">
        <v>42911</v>
      </c>
      <c r="G65" s="24" t="s">
        <v>1905</v>
      </c>
      <c r="W65" s="13"/>
    </row>
    <row r="66" spans="1:23" x14ac:dyDescent="0.25">
      <c r="A66" s="24">
        <v>62</v>
      </c>
      <c r="B66">
        <v>652482</v>
      </c>
      <c r="C66">
        <v>56</v>
      </c>
      <c r="E66" s="23">
        <v>42906</v>
      </c>
      <c r="F66" s="23">
        <v>42961</v>
      </c>
      <c r="G66" s="24" t="s">
        <v>1905</v>
      </c>
      <c r="W66" s="13"/>
    </row>
    <row r="67" spans="1:23" x14ac:dyDescent="0.25">
      <c r="A67" s="24">
        <v>63</v>
      </c>
      <c r="B67">
        <v>517366</v>
      </c>
      <c r="C67">
        <v>57</v>
      </c>
      <c r="E67" s="23">
        <v>42908</v>
      </c>
      <c r="F67" s="23">
        <v>42960</v>
      </c>
      <c r="G67" s="24" t="s">
        <v>1905</v>
      </c>
      <c r="W67" s="13"/>
    </row>
    <row r="68" spans="1:23" x14ac:dyDescent="0.25">
      <c r="A68" s="24">
        <v>64</v>
      </c>
      <c r="B68">
        <v>557767</v>
      </c>
      <c r="C68">
        <v>59</v>
      </c>
      <c r="E68" s="23">
        <v>42907</v>
      </c>
      <c r="F68" s="23">
        <v>42960</v>
      </c>
      <c r="G68" s="24" t="s">
        <v>1905</v>
      </c>
      <c r="W68" s="13"/>
    </row>
    <row r="69" spans="1:23" x14ac:dyDescent="0.25">
      <c r="A69" s="24">
        <v>65</v>
      </c>
      <c r="B69">
        <v>370184</v>
      </c>
      <c r="C69">
        <v>60</v>
      </c>
      <c r="E69" s="23">
        <v>42909</v>
      </c>
      <c r="F69" s="23">
        <v>42960</v>
      </c>
      <c r="G69" s="24" t="s">
        <v>1905</v>
      </c>
      <c r="W69" s="13"/>
    </row>
    <row r="70" spans="1:23" x14ac:dyDescent="0.25">
      <c r="A70" s="24">
        <v>66</v>
      </c>
      <c r="B70">
        <v>369907</v>
      </c>
      <c r="C70">
        <v>61</v>
      </c>
      <c r="E70" s="23">
        <v>42911</v>
      </c>
      <c r="F70" s="23">
        <v>42960</v>
      </c>
      <c r="G70" s="24" t="s">
        <v>1905</v>
      </c>
      <c r="W70" s="13"/>
    </row>
    <row r="71" spans="1:23" x14ac:dyDescent="0.25">
      <c r="A71" s="24">
        <v>67</v>
      </c>
      <c r="B71">
        <v>315758</v>
      </c>
      <c r="C71">
        <v>62</v>
      </c>
      <c r="E71" s="23">
        <v>42887</v>
      </c>
      <c r="F71" s="23">
        <v>42911</v>
      </c>
      <c r="G71" s="24" t="s">
        <v>1905</v>
      </c>
      <c r="W71" s="13"/>
    </row>
    <row r="72" spans="1:23" x14ac:dyDescent="0.25">
      <c r="A72" s="24">
        <v>68</v>
      </c>
      <c r="B72">
        <v>681065</v>
      </c>
      <c r="C72">
        <v>67</v>
      </c>
      <c r="E72" s="23">
        <v>42908</v>
      </c>
      <c r="F72" s="23">
        <v>42960</v>
      </c>
      <c r="G72" s="24" t="s">
        <v>1905</v>
      </c>
      <c r="W72" s="13"/>
    </row>
    <row r="73" spans="1:23" x14ac:dyDescent="0.25">
      <c r="A73" s="24">
        <v>69</v>
      </c>
      <c r="B73">
        <v>498009</v>
      </c>
      <c r="C73">
        <v>33</v>
      </c>
      <c r="E73" s="23">
        <v>42908</v>
      </c>
      <c r="F73" s="23">
        <v>42960</v>
      </c>
      <c r="G73" s="24" t="s">
        <v>1905</v>
      </c>
      <c r="W73" s="13"/>
    </row>
    <row r="74" spans="1:23" x14ac:dyDescent="0.25">
      <c r="A74" s="24">
        <v>70</v>
      </c>
      <c r="B74">
        <v>566818</v>
      </c>
      <c r="C74">
        <v>20</v>
      </c>
      <c r="E74" s="23">
        <v>42907</v>
      </c>
      <c r="F74" s="23">
        <v>42960</v>
      </c>
      <c r="G74" s="24" t="s">
        <v>1905</v>
      </c>
      <c r="W74" s="13"/>
    </row>
    <row r="75" spans="1:23" x14ac:dyDescent="0.25">
      <c r="A75" s="24">
        <v>71</v>
      </c>
      <c r="B75">
        <v>312224</v>
      </c>
      <c r="C75">
        <v>21</v>
      </c>
      <c r="E75" s="23">
        <v>42911</v>
      </c>
      <c r="F75" s="23">
        <v>42960</v>
      </c>
      <c r="G75" s="24" t="s">
        <v>1905</v>
      </c>
      <c r="W75" s="13"/>
    </row>
    <row r="76" spans="1:23" x14ac:dyDescent="0.25">
      <c r="A76" s="24">
        <v>72</v>
      </c>
      <c r="B76">
        <v>542634</v>
      </c>
      <c r="C76">
        <v>71</v>
      </c>
      <c r="E76" s="23">
        <v>42911</v>
      </c>
      <c r="F76" s="23">
        <v>42960</v>
      </c>
      <c r="G76" s="24" t="s">
        <v>1905</v>
      </c>
      <c r="W76" s="13"/>
    </row>
    <row r="77" spans="1:23" x14ac:dyDescent="0.25">
      <c r="A77" s="24">
        <v>73</v>
      </c>
      <c r="B77">
        <v>313919</v>
      </c>
      <c r="C77">
        <v>6</v>
      </c>
      <c r="E77" s="23">
        <v>42891</v>
      </c>
      <c r="F77" s="23">
        <v>42918</v>
      </c>
      <c r="G77" s="24" t="s">
        <v>1905</v>
      </c>
      <c r="W77" s="13"/>
    </row>
    <row r="78" spans="1:23" x14ac:dyDescent="0.25">
      <c r="A78" s="24">
        <v>74</v>
      </c>
      <c r="B78">
        <v>307452</v>
      </c>
      <c r="C78">
        <v>9</v>
      </c>
      <c r="E78" s="23">
        <v>42893</v>
      </c>
      <c r="F78" s="23">
        <v>42927</v>
      </c>
      <c r="G78" s="24" t="s">
        <v>1905</v>
      </c>
      <c r="W78" s="13"/>
    </row>
    <row r="79" spans="1:23" x14ac:dyDescent="0.25">
      <c r="A79" s="24">
        <v>75</v>
      </c>
      <c r="B79">
        <v>327144</v>
      </c>
      <c r="C79">
        <v>10</v>
      </c>
      <c r="E79" s="23">
        <v>42896</v>
      </c>
      <c r="F79" s="23">
        <v>42930</v>
      </c>
      <c r="G79" s="24" t="s">
        <v>1905</v>
      </c>
      <c r="W79" s="13"/>
    </row>
    <row r="80" spans="1:23" x14ac:dyDescent="0.25">
      <c r="A80" s="24">
        <v>76</v>
      </c>
      <c r="B80">
        <v>462962</v>
      </c>
      <c r="C80">
        <v>19</v>
      </c>
      <c r="E80" s="23">
        <v>42898</v>
      </c>
      <c r="F80" s="23">
        <v>42930</v>
      </c>
      <c r="G80" s="24" t="s">
        <v>1905</v>
      </c>
      <c r="W80" s="13"/>
    </row>
    <row r="81" spans="1:23" x14ac:dyDescent="0.25">
      <c r="A81" s="24">
        <v>77</v>
      </c>
      <c r="B81">
        <v>511424</v>
      </c>
      <c r="C81">
        <v>18</v>
      </c>
      <c r="E81" s="23">
        <v>42893</v>
      </c>
      <c r="F81" s="23">
        <v>42927</v>
      </c>
      <c r="G81" s="24" t="s">
        <v>1905</v>
      </c>
      <c r="W81" s="13"/>
    </row>
    <row r="82" spans="1:23" x14ac:dyDescent="0.25">
      <c r="A82" s="24">
        <v>78</v>
      </c>
      <c r="B82">
        <v>355556</v>
      </c>
      <c r="C82">
        <v>8</v>
      </c>
      <c r="E82" s="23">
        <v>42906</v>
      </c>
      <c r="F82" s="23">
        <v>42910</v>
      </c>
      <c r="G82" s="24" t="s">
        <v>1905</v>
      </c>
      <c r="W82" s="13"/>
    </row>
    <row r="83" spans="1:23" x14ac:dyDescent="0.25">
      <c r="A83" s="24">
        <v>79</v>
      </c>
      <c r="B83">
        <v>891095</v>
      </c>
      <c r="C83">
        <v>34</v>
      </c>
      <c r="E83" s="23">
        <v>42905</v>
      </c>
      <c r="F83" s="23">
        <v>42932</v>
      </c>
      <c r="G83" s="24" t="s">
        <v>1905</v>
      </c>
      <c r="W83" s="13"/>
    </row>
    <row r="84" spans="1:23" x14ac:dyDescent="0.25">
      <c r="A84" s="24">
        <v>80</v>
      </c>
      <c r="B84">
        <v>405756</v>
      </c>
      <c r="C84">
        <v>11</v>
      </c>
      <c r="E84" s="23">
        <v>42907</v>
      </c>
      <c r="F84" s="23">
        <v>42932</v>
      </c>
      <c r="G84" s="24" t="s">
        <v>1905</v>
      </c>
      <c r="W84" s="13"/>
    </row>
    <row r="85" spans="1:23" x14ac:dyDescent="0.25">
      <c r="A85" s="24">
        <v>81</v>
      </c>
      <c r="B85">
        <v>588783</v>
      </c>
      <c r="C85">
        <v>50</v>
      </c>
      <c r="E85" s="23">
        <v>42905</v>
      </c>
      <c r="F85" s="23">
        <v>42932</v>
      </c>
      <c r="G85" s="24" t="s">
        <v>1905</v>
      </c>
      <c r="W85" s="13"/>
    </row>
    <row r="86" spans="1:23" x14ac:dyDescent="0.25">
      <c r="A86" s="24">
        <v>82</v>
      </c>
      <c r="B86">
        <v>466603</v>
      </c>
      <c r="C86">
        <v>69</v>
      </c>
      <c r="E86" s="23">
        <v>42911</v>
      </c>
      <c r="F86" s="23">
        <v>42960</v>
      </c>
      <c r="G86" s="24" t="s">
        <v>1905</v>
      </c>
      <c r="W86" s="13"/>
    </row>
    <row r="87" spans="1:23" x14ac:dyDescent="0.25">
      <c r="A87" s="24">
        <v>83</v>
      </c>
      <c r="B87">
        <v>488475</v>
      </c>
      <c r="C87">
        <v>6</v>
      </c>
      <c r="E87" s="23">
        <v>42912</v>
      </c>
      <c r="F87" s="23">
        <v>42912</v>
      </c>
      <c r="G87" s="24" t="s">
        <v>1905</v>
      </c>
      <c r="W87" s="13"/>
    </row>
    <row r="88" spans="1:23" x14ac:dyDescent="0.25">
      <c r="A88" s="24">
        <v>84</v>
      </c>
      <c r="B88">
        <v>355556</v>
      </c>
      <c r="C88">
        <v>9</v>
      </c>
      <c r="E88" s="23">
        <v>42911</v>
      </c>
      <c r="F88" s="23">
        <v>42917</v>
      </c>
      <c r="G88" s="24" t="s">
        <v>1905</v>
      </c>
      <c r="W88" s="13"/>
    </row>
    <row r="89" spans="1:23" x14ac:dyDescent="0.25">
      <c r="A89" s="24">
        <v>85</v>
      </c>
      <c r="B89">
        <v>403938</v>
      </c>
      <c r="C89">
        <v>74</v>
      </c>
      <c r="E89" s="23">
        <v>42912</v>
      </c>
      <c r="F89" s="23">
        <v>42960</v>
      </c>
      <c r="G89" s="24" t="s">
        <v>1905</v>
      </c>
      <c r="W89" s="13"/>
    </row>
    <row r="90" spans="1:23" x14ac:dyDescent="0.25">
      <c r="A90" s="24">
        <v>86</v>
      </c>
      <c r="B90">
        <v>426226</v>
      </c>
      <c r="C90">
        <v>24</v>
      </c>
      <c r="E90" s="23">
        <v>42912</v>
      </c>
      <c r="F90" s="23">
        <v>42960</v>
      </c>
      <c r="G90" s="24" t="s">
        <v>1905</v>
      </c>
      <c r="W90" s="13"/>
    </row>
    <row r="91" spans="1:23" x14ac:dyDescent="0.25">
      <c r="A91" s="24">
        <v>87</v>
      </c>
      <c r="B91">
        <v>315758</v>
      </c>
      <c r="C91">
        <v>62</v>
      </c>
      <c r="E91" s="23">
        <v>42912</v>
      </c>
      <c r="F91" s="23">
        <v>42960</v>
      </c>
      <c r="G91" s="24" t="s">
        <v>1905</v>
      </c>
      <c r="W91" s="13"/>
    </row>
    <row r="92" spans="1:23" x14ac:dyDescent="0.25">
      <c r="A92" s="24">
        <v>88</v>
      </c>
      <c r="B92">
        <v>814776</v>
      </c>
      <c r="C92">
        <v>30</v>
      </c>
      <c r="E92" s="23">
        <v>42912</v>
      </c>
      <c r="F92" s="23">
        <v>42960</v>
      </c>
      <c r="G92" s="24" t="s">
        <v>1905</v>
      </c>
      <c r="W92" s="13"/>
    </row>
    <row r="93" spans="1:23" x14ac:dyDescent="0.25">
      <c r="A93" s="24">
        <v>89</v>
      </c>
      <c r="B93">
        <v>549473</v>
      </c>
      <c r="C93">
        <v>40</v>
      </c>
      <c r="E93" s="23">
        <v>42912</v>
      </c>
      <c r="F93" s="23">
        <v>42960</v>
      </c>
      <c r="G93" s="24" t="s">
        <v>1905</v>
      </c>
      <c r="W93" s="13"/>
    </row>
    <row r="94" spans="1:23" x14ac:dyDescent="0.25">
      <c r="A94" s="24">
        <v>90</v>
      </c>
      <c r="B94">
        <v>814911</v>
      </c>
      <c r="C94">
        <v>42</v>
      </c>
      <c r="E94" s="23">
        <v>42911</v>
      </c>
      <c r="F94" s="23">
        <v>42918</v>
      </c>
      <c r="G94" s="24" t="s">
        <v>1905</v>
      </c>
      <c r="W94" s="13"/>
    </row>
    <row r="95" spans="1:23" x14ac:dyDescent="0.25">
      <c r="A95" s="24">
        <v>91</v>
      </c>
      <c r="B95">
        <v>779082</v>
      </c>
      <c r="C95">
        <v>23</v>
      </c>
      <c r="E95" s="23">
        <v>42908</v>
      </c>
      <c r="F95" s="23">
        <v>42960</v>
      </c>
      <c r="G95" s="24" t="s">
        <v>1905</v>
      </c>
      <c r="W95" s="13"/>
    </row>
    <row r="96" spans="1:23" x14ac:dyDescent="0.25">
      <c r="A96" s="24">
        <v>92</v>
      </c>
      <c r="B96">
        <v>516899</v>
      </c>
      <c r="C96">
        <v>68</v>
      </c>
      <c r="E96" s="23">
        <v>42906</v>
      </c>
      <c r="F96" s="23">
        <v>42961</v>
      </c>
      <c r="G96" s="24" t="s">
        <v>1905</v>
      </c>
      <c r="W96" s="13"/>
    </row>
    <row r="97" spans="1:23" x14ac:dyDescent="0.25">
      <c r="A97" s="24">
        <v>93</v>
      </c>
      <c r="B97">
        <v>466911</v>
      </c>
      <c r="C97">
        <v>27</v>
      </c>
      <c r="E97" s="23">
        <v>42912</v>
      </c>
      <c r="F97" s="23">
        <v>42960</v>
      </c>
      <c r="G97" s="24" t="s">
        <v>1905</v>
      </c>
      <c r="W97" s="13"/>
    </row>
    <row r="98" spans="1:23" x14ac:dyDescent="0.25">
      <c r="A98" s="24">
        <v>94</v>
      </c>
      <c r="B98">
        <v>318478</v>
      </c>
      <c r="C98">
        <v>25</v>
      </c>
      <c r="E98" s="23">
        <v>42912</v>
      </c>
      <c r="F98" s="23">
        <v>42960</v>
      </c>
      <c r="G98" s="24" t="s">
        <v>1905</v>
      </c>
      <c r="W98" s="13"/>
    </row>
    <row r="99" spans="1:23" x14ac:dyDescent="0.25">
      <c r="A99" s="24">
        <v>95</v>
      </c>
      <c r="B99">
        <v>452405</v>
      </c>
      <c r="C99">
        <v>66</v>
      </c>
      <c r="E99" s="23">
        <v>42912</v>
      </c>
      <c r="F99" s="23">
        <v>42960</v>
      </c>
      <c r="G99" s="24" t="s">
        <v>1905</v>
      </c>
      <c r="W99" s="13"/>
    </row>
    <row r="100" spans="1:23" x14ac:dyDescent="0.25">
      <c r="A100" s="24">
        <v>96</v>
      </c>
      <c r="B100">
        <v>600316</v>
      </c>
      <c r="C100">
        <v>35</v>
      </c>
      <c r="E100" s="23">
        <v>42912</v>
      </c>
      <c r="F100" s="23">
        <v>42960</v>
      </c>
      <c r="G100" s="24" t="s">
        <v>1905</v>
      </c>
      <c r="W100" s="13"/>
    </row>
    <row r="101" spans="1:23" x14ac:dyDescent="0.25">
      <c r="A101" s="24">
        <v>97</v>
      </c>
      <c r="B101">
        <v>539259</v>
      </c>
      <c r="C101">
        <v>63</v>
      </c>
      <c r="E101" s="23">
        <v>42912</v>
      </c>
      <c r="F101" s="23">
        <v>42960</v>
      </c>
      <c r="G101" s="24" t="s">
        <v>1905</v>
      </c>
      <c r="W101" s="13"/>
    </row>
    <row r="102" spans="1:23" x14ac:dyDescent="0.25">
      <c r="A102" s="24">
        <v>98</v>
      </c>
      <c r="B102">
        <v>482433</v>
      </c>
      <c r="C102">
        <v>8</v>
      </c>
      <c r="E102" s="23">
        <v>42912</v>
      </c>
      <c r="F102" s="23">
        <v>42932</v>
      </c>
      <c r="G102" s="24" t="s">
        <v>1905</v>
      </c>
      <c r="W102" s="13"/>
    </row>
    <row r="103" spans="1:23" x14ac:dyDescent="0.25">
      <c r="A103" s="24">
        <v>99</v>
      </c>
      <c r="B103">
        <v>419235</v>
      </c>
      <c r="C103">
        <v>17</v>
      </c>
      <c r="E103" s="23">
        <v>42912</v>
      </c>
      <c r="F103" s="23">
        <v>42932</v>
      </c>
      <c r="G103" s="24" t="s">
        <v>1905</v>
      </c>
      <c r="W103" s="13"/>
    </row>
    <row r="104" spans="1:23" x14ac:dyDescent="0.25">
      <c r="A104" s="24">
        <v>100</v>
      </c>
      <c r="B104">
        <v>500095</v>
      </c>
      <c r="C104">
        <v>64</v>
      </c>
      <c r="E104" s="23">
        <v>42906</v>
      </c>
      <c r="F104" s="23">
        <v>42965</v>
      </c>
      <c r="G104" s="24" t="s">
        <v>1905</v>
      </c>
      <c r="W104" s="13"/>
    </row>
    <row r="105" spans="1:23" x14ac:dyDescent="0.25">
      <c r="A105" s="24">
        <v>101</v>
      </c>
      <c r="B105">
        <v>346744</v>
      </c>
      <c r="C105">
        <v>24</v>
      </c>
      <c r="E105" s="23">
        <v>42908</v>
      </c>
      <c r="F105" s="23">
        <v>42917</v>
      </c>
      <c r="G105" s="24" t="s">
        <v>1905</v>
      </c>
      <c r="W105" s="13"/>
    </row>
    <row r="106" spans="1:23" x14ac:dyDescent="0.25">
      <c r="A106" s="24">
        <v>102</v>
      </c>
      <c r="B106">
        <v>516702</v>
      </c>
      <c r="C106">
        <v>66</v>
      </c>
      <c r="E106" s="23">
        <v>42912</v>
      </c>
      <c r="F106" s="23">
        <v>42921</v>
      </c>
      <c r="G106" s="24" t="s">
        <v>1905</v>
      </c>
      <c r="W106" s="13"/>
    </row>
    <row r="107" spans="1:23" x14ac:dyDescent="0.25">
      <c r="A107" s="24">
        <v>103</v>
      </c>
      <c r="B107">
        <v>267971</v>
      </c>
      <c r="C107">
        <v>70</v>
      </c>
      <c r="E107" s="23">
        <v>42898</v>
      </c>
      <c r="F107" s="23">
        <v>42930</v>
      </c>
      <c r="G107" s="24" t="s">
        <v>1905</v>
      </c>
      <c r="W107" s="13"/>
    </row>
    <row r="108" spans="1:23" x14ac:dyDescent="0.25">
      <c r="A108" s="24">
        <v>104</v>
      </c>
      <c r="B108">
        <v>523990</v>
      </c>
      <c r="C108">
        <v>28</v>
      </c>
      <c r="E108" s="23">
        <v>42913</v>
      </c>
      <c r="F108" s="23">
        <v>42917</v>
      </c>
      <c r="G108" s="24" t="s">
        <v>1905</v>
      </c>
      <c r="W108" s="13"/>
    </row>
    <row r="109" spans="1:23" x14ac:dyDescent="0.25">
      <c r="A109" s="24">
        <v>105</v>
      </c>
      <c r="B109">
        <v>490746</v>
      </c>
      <c r="C109">
        <v>14</v>
      </c>
      <c r="E109" s="23">
        <v>42912</v>
      </c>
      <c r="F109" s="23">
        <v>42960</v>
      </c>
      <c r="G109" s="24" t="s">
        <v>1905</v>
      </c>
      <c r="W109" s="13"/>
    </row>
    <row r="110" spans="1:23" x14ac:dyDescent="0.25">
      <c r="A110" s="24">
        <v>106</v>
      </c>
      <c r="B110">
        <v>178194</v>
      </c>
      <c r="C110">
        <v>15</v>
      </c>
      <c r="E110" s="23">
        <v>42912</v>
      </c>
      <c r="F110" s="23">
        <v>42960</v>
      </c>
      <c r="G110" s="24" t="s">
        <v>1905</v>
      </c>
      <c r="W110" s="13"/>
    </row>
    <row r="111" spans="1:23" x14ac:dyDescent="0.25">
      <c r="A111" s="24">
        <v>107</v>
      </c>
      <c r="B111">
        <v>866468</v>
      </c>
      <c r="C111">
        <v>16</v>
      </c>
      <c r="E111" s="23">
        <v>42746</v>
      </c>
      <c r="F111" s="23">
        <v>43100</v>
      </c>
      <c r="G111" s="24" t="s">
        <v>1905</v>
      </c>
      <c r="W111" s="13"/>
    </row>
    <row r="112" spans="1:23" x14ac:dyDescent="0.25">
      <c r="A112" s="24">
        <v>108</v>
      </c>
      <c r="B112">
        <v>675094</v>
      </c>
      <c r="C112">
        <v>22</v>
      </c>
      <c r="E112" s="23">
        <v>42746</v>
      </c>
      <c r="F112" s="23">
        <v>43051</v>
      </c>
      <c r="G112" s="24" t="s">
        <v>1905</v>
      </c>
      <c r="W112" s="13"/>
    </row>
    <row r="113" spans="1:23" x14ac:dyDescent="0.25">
      <c r="A113" s="24">
        <v>109</v>
      </c>
      <c r="B113">
        <v>481382</v>
      </c>
      <c r="C113">
        <v>72</v>
      </c>
      <c r="E113" s="23">
        <v>42909</v>
      </c>
      <c r="F113" s="23">
        <v>42960</v>
      </c>
      <c r="G113" s="24" t="s">
        <v>1905</v>
      </c>
      <c r="W113" s="13"/>
    </row>
    <row r="114" spans="1:23" x14ac:dyDescent="0.25">
      <c r="A114" s="24">
        <v>110</v>
      </c>
      <c r="B114">
        <v>305721</v>
      </c>
      <c r="C114">
        <v>75</v>
      </c>
      <c r="E114" s="23">
        <v>42911</v>
      </c>
      <c r="F114" s="23">
        <v>42960</v>
      </c>
      <c r="G114" s="24" t="s">
        <v>1905</v>
      </c>
      <c r="W114" s="13"/>
    </row>
    <row r="115" spans="1:23" x14ac:dyDescent="0.25">
      <c r="A115" s="24">
        <v>111</v>
      </c>
      <c r="B115">
        <v>447360</v>
      </c>
      <c r="C115">
        <v>73</v>
      </c>
      <c r="E115" s="23">
        <v>42907</v>
      </c>
      <c r="F115" s="23">
        <v>42960</v>
      </c>
      <c r="G115" s="24" t="s">
        <v>1905</v>
      </c>
      <c r="W115" s="13"/>
    </row>
    <row r="116" spans="1:23" x14ac:dyDescent="0.25">
      <c r="A116" s="24">
        <v>112</v>
      </c>
      <c r="B116">
        <v>373290</v>
      </c>
      <c r="C116">
        <v>40</v>
      </c>
      <c r="E116" s="23">
        <v>42905</v>
      </c>
      <c r="F116" s="23">
        <v>42932</v>
      </c>
      <c r="G116" s="24" t="s">
        <v>1905</v>
      </c>
      <c r="W116" s="13"/>
    </row>
    <row r="117" spans="1:23" x14ac:dyDescent="0.25">
      <c r="A117" s="24">
        <v>113</v>
      </c>
      <c r="B117">
        <v>805878</v>
      </c>
      <c r="C117">
        <v>62</v>
      </c>
      <c r="E117" s="23">
        <v>42905</v>
      </c>
      <c r="F117" s="23">
        <v>42932</v>
      </c>
      <c r="G117" s="24" t="s">
        <v>1905</v>
      </c>
      <c r="W117" s="13"/>
    </row>
    <row r="118" spans="1:23" x14ac:dyDescent="0.25">
      <c r="A118" s="24">
        <v>114</v>
      </c>
      <c r="B118">
        <v>419985</v>
      </c>
      <c r="C118">
        <v>57</v>
      </c>
      <c r="E118" s="23">
        <v>42905</v>
      </c>
      <c r="F118" s="23">
        <v>42932</v>
      </c>
      <c r="G118" s="24" t="s">
        <v>1905</v>
      </c>
      <c r="W118" s="13"/>
    </row>
    <row r="119" spans="1:23" x14ac:dyDescent="0.25">
      <c r="A119" s="24">
        <v>115</v>
      </c>
      <c r="B119">
        <v>420806</v>
      </c>
      <c r="C119">
        <v>69</v>
      </c>
      <c r="E119" s="23">
        <v>42916</v>
      </c>
      <c r="F119" s="23">
        <v>42916</v>
      </c>
      <c r="G119" s="24" t="s">
        <v>1905</v>
      </c>
      <c r="W119" s="13"/>
    </row>
    <row r="120" spans="1:23" x14ac:dyDescent="0.25">
      <c r="A120" s="24">
        <v>116</v>
      </c>
      <c r="B120">
        <v>388176</v>
      </c>
      <c r="C120">
        <v>58</v>
      </c>
      <c r="E120" s="23">
        <v>42911</v>
      </c>
      <c r="F120" s="23">
        <v>42960</v>
      </c>
      <c r="G120" s="24" t="s">
        <v>1905</v>
      </c>
      <c r="W120" s="13"/>
    </row>
    <row r="121" spans="1:23" x14ac:dyDescent="0.25">
      <c r="A121" s="24">
        <v>117</v>
      </c>
      <c r="B121">
        <v>511701</v>
      </c>
      <c r="C121">
        <v>65</v>
      </c>
      <c r="E121" s="23">
        <v>42912</v>
      </c>
      <c r="F121" s="23">
        <v>42960</v>
      </c>
      <c r="G121" s="24" t="s">
        <v>1905</v>
      </c>
      <c r="W121" s="13"/>
    </row>
    <row r="122" spans="1:23" x14ac:dyDescent="0.25">
      <c r="A122" s="24">
        <v>118</v>
      </c>
      <c r="B122">
        <v>566173</v>
      </c>
      <c r="C122">
        <v>58</v>
      </c>
      <c r="E122" s="23">
        <v>42911</v>
      </c>
      <c r="F122" s="23">
        <v>42932</v>
      </c>
      <c r="G122" s="24" t="s">
        <v>1905</v>
      </c>
      <c r="W122" s="13"/>
    </row>
    <row r="123" spans="1:23" x14ac:dyDescent="0.25">
      <c r="A123" s="24">
        <v>119</v>
      </c>
      <c r="B123">
        <v>420806</v>
      </c>
      <c r="C123">
        <v>69</v>
      </c>
      <c r="E123" s="23">
        <v>42919</v>
      </c>
      <c r="F123" s="23">
        <v>42919</v>
      </c>
      <c r="G123" s="24" t="s">
        <v>1905</v>
      </c>
      <c r="W123" s="13"/>
    </row>
    <row r="124" spans="1:23" x14ac:dyDescent="0.25">
      <c r="A124" s="24">
        <v>120</v>
      </c>
      <c r="B124">
        <v>558037</v>
      </c>
      <c r="C124">
        <v>24</v>
      </c>
      <c r="E124" s="23">
        <v>42918</v>
      </c>
      <c r="F124" s="23">
        <v>42932</v>
      </c>
      <c r="G124" s="24" t="s">
        <v>1905</v>
      </c>
      <c r="W124" s="13"/>
    </row>
    <row r="125" spans="1:23" x14ac:dyDescent="0.25">
      <c r="A125" s="24">
        <v>121</v>
      </c>
      <c r="B125">
        <v>496820</v>
      </c>
      <c r="C125">
        <v>31</v>
      </c>
      <c r="E125" s="23">
        <v>42919</v>
      </c>
      <c r="F125" s="23">
        <v>42925</v>
      </c>
      <c r="G125" s="24" t="s">
        <v>1905</v>
      </c>
      <c r="W125" s="13"/>
    </row>
    <row r="126" spans="1:23" x14ac:dyDescent="0.25">
      <c r="A126" s="24">
        <v>122</v>
      </c>
      <c r="B126">
        <v>355556</v>
      </c>
      <c r="C126">
        <v>9</v>
      </c>
      <c r="E126" s="23">
        <v>42919</v>
      </c>
      <c r="F126" s="23">
        <v>42925</v>
      </c>
      <c r="G126" s="24" t="s">
        <v>1905</v>
      </c>
      <c r="W126" s="13"/>
    </row>
    <row r="127" spans="1:23" x14ac:dyDescent="0.25">
      <c r="A127" s="24">
        <v>123</v>
      </c>
      <c r="B127">
        <v>313919</v>
      </c>
      <c r="C127">
        <v>6</v>
      </c>
      <c r="E127" s="23">
        <v>42919</v>
      </c>
      <c r="F127" s="23">
        <v>42922</v>
      </c>
      <c r="G127" s="24" t="s">
        <v>1905</v>
      </c>
      <c r="W127" s="13"/>
    </row>
    <row r="128" spans="1:23" x14ac:dyDescent="0.25">
      <c r="A128" s="24">
        <v>124</v>
      </c>
      <c r="B128">
        <v>814911</v>
      </c>
      <c r="C128">
        <v>42</v>
      </c>
      <c r="E128" s="23">
        <v>42919</v>
      </c>
      <c r="F128" s="23">
        <v>42922</v>
      </c>
      <c r="G128" s="24" t="s">
        <v>1905</v>
      </c>
      <c r="W128" s="13"/>
    </row>
    <row r="129" spans="1:23" x14ac:dyDescent="0.25">
      <c r="A129" s="24">
        <v>125</v>
      </c>
      <c r="B129">
        <v>346744</v>
      </c>
      <c r="C129">
        <v>58</v>
      </c>
      <c r="E129" s="23">
        <v>42918</v>
      </c>
      <c r="F129" s="23">
        <v>42922</v>
      </c>
      <c r="G129" s="24" t="s">
        <v>1905</v>
      </c>
      <c r="W129" s="13"/>
    </row>
    <row r="130" spans="1:23" x14ac:dyDescent="0.25">
      <c r="A130" s="24">
        <v>126</v>
      </c>
      <c r="B130">
        <v>417200</v>
      </c>
      <c r="C130">
        <v>35</v>
      </c>
      <c r="E130" s="23">
        <v>42919</v>
      </c>
      <c r="F130" s="23">
        <v>42921</v>
      </c>
      <c r="G130" s="24" t="s">
        <v>1905</v>
      </c>
      <c r="W130" s="13"/>
    </row>
    <row r="131" spans="1:23" x14ac:dyDescent="0.25">
      <c r="A131" s="24">
        <v>127</v>
      </c>
      <c r="B131">
        <v>313919</v>
      </c>
      <c r="C131">
        <v>6</v>
      </c>
      <c r="E131" s="23">
        <v>42923</v>
      </c>
      <c r="F131" s="23">
        <v>42944</v>
      </c>
      <c r="G131" s="24" t="s">
        <v>1905</v>
      </c>
      <c r="W131" s="13"/>
    </row>
    <row r="132" spans="1:23" x14ac:dyDescent="0.25">
      <c r="A132" s="24">
        <v>128</v>
      </c>
      <c r="B132">
        <v>814911</v>
      </c>
      <c r="C132">
        <v>42</v>
      </c>
      <c r="E132" s="23">
        <v>42923</v>
      </c>
      <c r="F132" s="23">
        <v>42944</v>
      </c>
      <c r="G132" s="24" t="s">
        <v>1905</v>
      </c>
      <c r="W132" s="13"/>
    </row>
    <row r="133" spans="1:23" x14ac:dyDescent="0.25">
      <c r="A133" s="24">
        <v>129</v>
      </c>
      <c r="B133">
        <v>420806</v>
      </c>
      <c r="C133">
        <v>69</v>
      </c>
      <c r="E133" s="23">
        <v>42923</v>
      </c>
      <c r="F133" s="23">
        <v>42923</v>
      </c>
      <c r="G133" s="24" t="s">
        <v>1905</v>
      </c>
      <c r="W133" s="13"/>
    </row>
    <row r="134" spans="1:23" x14ac:dyDescent="0.25">
      <c r="A134" s="24">
        <v>130</v>
      </c>
      <c r="B134">
        <v>488475</v>
      </c>
      <c r="C134">
        <v>58</v>
      </c>
      <c r="E134" s="23">
        <v>42923</v>
      </c>
      <c r="F134" s="23">
        <v>42926</v>
      </c>
      <c r="G134" s="24" t="s">
        <v>1905</v>
      </c>
      <c r="W134" s="13"/>
    </row>
    <row r="135" spans="1:23" x14ac:dyDescent="0.25">
      <c r="A135" s="24">
        <v>131</v>
      </c>
      <c r="B135">
        <v>516702</v>
      </c>
      <c r="C135">
        <v>54</v>
      </c>
      <c r="E135" s="23">
        <v>42923</v>
      </c>
      <c r="F135" s="23">
        <v>42923</v>
      </c>
      <c r="G135" s="24" t="s">
        <v>1905</v>
      </c>
      <c r="W135" s="13"/>
    </row>
    <row r="136" spans="1:23" x14ac:dyDescent="0.25">
      <c r="A136" s="24">
        <v>132</v>
      </c>
      <c r="B136">
        <v>446766</v>
      </c>
      <c r="C136">
        <v>67</v>
      </c>
      <c r="E136" s="23">
        <v>42926</v>
      </c>
      <c r="F136" s="23">
        <v>42960</v>
      </c>
      <c r="G136" s="24" t="s">
        <v>1905</v>
      </c>
      <c r="W136" s="13"/>
    </row>
    <row r="137" spans="1:23" x14ac:dyDescent="0.25">
      <c r="A137" s="24">
        <v>133</v>
      </c>
      <c r="B137">
        <v>361730</v>
      </c>
      <c r="C137">
        <v>31</v>
      </c>
      <c r="E137" s="23">
        <v>42926</v>
      </c>
      <c r="F137" s="23">
        <v>42927</v>
      </c>
      <c r="G137" s="24" t="s">
        <v>1905</v>
      </c>
      <c r="W137" s="13"/>
    </row>
    <row r="138" spans="1:23" x14ac:dyDescent="0.25">
      <c r="A138" s="24">
        <v>134</v>
      </c>
      <c r="B138">
        <v>516702</v>
      </c>
      <c r="C138">
        <v>49</v>
      </c>
      <c r="E138" s="23">
        <v>42926</v>
      </c>
      <c r="F138" s="23">
        <v>42949</v>
      </c>
      <c r="G138" s="24" t="s">
        <v>1905</v>
      </c>
      <c r="W138" s="13"/>
    </row>
    <row r="139" spans="1:23" x14ac:dyDescent="0.25">
      <c r="A139" s="24">
        <v>135</v>
      </c>
      <c r="B139">
        <v>567997</v>
      </c>
      <c r="C139">
        <v>51</v>
      </c>
      <c r="E139" s="23">
        <v>42926</v>
      </c>
      <c r="F139" s="23">
        <v>42960</v>
      </c>
      <c r="G139" s="24" t="s">
        <v>1905</v>
      </c>
      <c r="W139" s="13"/>
    </row>
    <row r="140" spans="1:23" x14ac:dyDescent="0.25">
      <c r="A140" s="24">
        <v>136</v>
      </c>
      <c r="B140">
        <v>355556</v>
      </c>
      <c r="C140">
        <v>28</v>
      </c>
      <c r="E140" s="23">
        <v>42927</v>
      </c>
      <c r="F140" s="23">
        <v>42932</v>
      </c>
      <c r="G140" s="24" t="s">
        <v>1905</v>
      </c>
      <c r="W140" s="13"/>
    </row>
    <row r="141" spans="1:23" x14ac:dyDescent="0.25">
      <c r="A141" s="24">
        <v>137</v>
      </c>
      <c r="B141">
        <v>361730</v>
      </c>
      <c r="C141">
        <v>35</v>
      </c>
      <c r="E141" s="23">
        <v>42928</v>
      </c>
      <c r="F141" s="23">
        <v>42932</v>
      </c>
      <c r="G141" s="24" t="s">
        <v>1905</v>
      </c>
      <c r="W141" s="13"/>
    </row>
    <row r="142" spans="1:23" x14ac:dyDescent="0.25">
      <c r="A142" s="24">
        <v>138</v>
      </c>
      <c r="B142">
        <v>420806</v>
      </c>
      <c r="C142">
        <v>69</v>
      </c>
      <c r="E142" s="23">
        <v>42927</v>
      </c>
      <c r="F142" s="23">
        <v>42930</v>
      </c>
      <c r="G142" s="24" t="s">
        <v>1905</v>
      </c>
      <c r="W142" s="13"/>
    </row>
    <row r="143" spans="1:23" x14ac:dyDescent="0.25">
      <c r="A143" s="24">
        <v>139</v>
      </c>
      <c r="B143">
        <v>420357</v>
      </c>
      <c r="C143">
        <v>25</v>
      </c>
      <c r="E143" s="23">
        <v>42927</v>
      </c>
      <c r="F143" s="23">
        <v>42960</v>
      </c>
      <c r="G143" s="24" t="s">
        <v>1905</v>
      </c>
      <c r="W143" s="13"/>
    </row>
    <row r="144" spans="1:23" x14ac:dyDescent="0.25">
      <c r="A144" s="24">
        <v>140</v>
      </c>
      <c r="B144">
        <v>603001</v>
      </c>
      <c r="C144">
        <v>59</v>
      </c>
      <c r="E144" s="23">
        <v>42928</v>
      </c>
      <c r="F144" s="23">
        <v>42951</v>
      </c>
      <c r="G144" s="24" t="s">
        <v>1905</v>
      </c>
      <c r="W144" s="13"/>
    </row>
    <row r="145" spans="1:23" x14ac:dyDescent="0.25">
      <c r="A145" s="24">
        <v>141</v>
      </c>
      <c r="B145">
        <v>523990</v>
      </c>
      <c r="C145">
        <v>52</v>
      </c>
      <c r="E145" s="23">
        <v>42928</v>
      </c>
      <c r="F145" s="23">
        <v>42962</v>
      </c>
      <c r="G145" s="24" t="s">
        <v>1905</v>
      </c>
      <c r="W145" s="13"/>
    </row>
    <row r="146" spans="1:23" x14ac:dyDescent="0.25">
      <c r="A146" s="24">
        <v>142</v>
      </c>
      <c r="B146">
        <v>886222</v>
      </c>
      <c r="C146">
        <v>34</v>
      </c>
      <c r="E146" s="23">
        <v>42928</v>
      </c>
      <c r="F146" s="23">
        <v>42931</v>
      </c>
      <c r="G146" s="24" t="s">
        <v>1905</v>
      </c>
      <c r="W146" s="13"/>
    </row>
    <row r="147" spans="1:23" x14ac:dyDescent="0.25">
      <c r="A147" s="24">
        <v>143</v>
      </c>
      <c r="B147">
        <v>488475</v>
      </c>
      <c r="C147">
        <v>58</v>
      </c>
      <c r="E147" s="23">
        <v>42927</v>
      </c>
      <c r="F147" s="23">
        <v>42929</v>
      </c>
      <c r="G147" s="24" t="s">
        <v>1905</v>
      </c>
      <c r="W147" s="13"/>
    </row>
    <row r="148" spans="1:23" x14ac:dyDescent="0.25">
      <c r="A148" s="24">
        <v>144</v>
      </c>
      <c r="B148">
        <v>507634</v>
      </c>
      <c r="C148">
        <v>8</v>
      </c>
      <c r="E148" s="23">
        <v>42930</v>
      </c>
      <c r="F148" s="23">
        <v>42932</v>
      </c>
      <c r="G148" s="24" t="s">
        <v>1905</v>
      </c>
      <c r="W148" s="13"/>
    </row>
    <row r="149" spans="1:23" x14ac:dyDescent="0.25">
      <c r="A149" s="24">
        <v>145</v>
      </c>
      <c r="B149">
        <v>511424</v>
      </c>
      <c r="C149">
        <v>18</v>
      </c>
      <c r="E149" s="23">
        <v>42933</v>
      </c>
      <c r="F149" s="23">
        <v>42967</v>
      </c>
      <c r="G149" s="24" t="s">
        <v>1905</v>
      </c>
      <c r="W149" s="13"/>
    </row>
    <row r="150" spans="1:23" x14ac:dyDescent="0.25">
      <c r="A150" s="24">
        <v>146</v>
      </c>
      <c r="B150">
        <v>361730</v>
      </c>
      <c r="C150">
        <v>17</v>
      </c>
      <c r="E150" s="23">
        <v>42933</v>
      </c>
      <c r="F150" s="23">
        <v>42953</v>
      </c>
      <c r="G150" s="24" t="s">
        <v>1905</v>
      </c>
      <c r="W150" s="13"/>
    </row>
    <row r="151" spans="1:23" x14ac:dyDescent="0.25">
      <c r="A151" s="24">
        <v>147</v>
      </c>
      <c r="B151">
        <v>507634</v>
      </c>
      <c r="C151">
        <v>13</v>
      </c>
      <c r="E151" s="23">
        <v>42934</v>
      </c>
      <c r="F151" s="23">
        <v>42934</v>
      </c>
      <c r="G151" s="24" t="s">
        <v>1905</v>
      </c>
      <c r="W151" s="13"/>
    </row>
    <row r="152" spans="1:23" x14ac:dyDescent="0.25">
      <c r="A152" s="24">
        <v>148</v>
      </c>
      <c r="B152">
        <v>588783</v>
      </c>
      <c r="C152">
        <v>8</v>
      </c>
      <c r="E152" s="23">
        <v>42935</v>
      </c>
      <c r="F152" s="23">
        <v>42935</v>
      </c>
      <c r="G152" s="24" t="s">
        <v>1905</v>
      </c>
      <c r="W152" s="13"/>
    </row>
    <row r="153" spans="1:23" x14ac:dyDescent="0.25">
      <c r="A153" s="24">
        <v>149</v>
      </c>
      <c r="B153">
        <v>805878</v>
      </c>
      <c r="C153">
        <v>52</v>
      </c>
      <c r="E153" s="23">
        <v>42935</v>
      </c>
      <c r="F153" s="23">
        <v>42946</v>
      </c>
      <c r="G153" s="24" t="s">
        <v>1905</v>
      </c>
      <c r="W153" s="13"/>
    </row>
    <row r="154" spans="1:23" x14ac:dyDescent="0.25">
      <c r="A154" s="24">
        <v>150</v>
      </c>
      <c r="B154">
        <v>507634</v>
      </c>
      <c r="C154">
        <v>56</v>
      </c>
      <c r="E154" s="23">
        <v>42936</v>
      </c>
      <c r="F154" s="23">
        <v>42936</v>
      </c>
      <c r="G154" s="24" t="s">
        <v>1905</v>
      </c>
      <c r="W154" s="13"/>
    </row>
    <row r="155" spans="1:23" x14ac:dyDescent="0.25">
      <c r="A155" s="24">
        <v>151</v>
      </c>
      <c r="B155">
        <v>582776</v>
      </c>
      <c r="C155">
        <v>42</v>
      </c>
      <c r="E155" s="23">
        <v>42935</v>
      </c>
      <c r="F155" s="23">
        <v>42969</v>
      </c>
      <c r="G155" s="24" t="s">
        <v>1905</v>
      </c>
      <c r="W155" s="13"/>
    </row>
    <row r="156" spans="1:23" x14ac:dyDescent="0.25">
      <c r="A156" s="24">
        <v>152</v>
      </c>
      <c r="B156">
        <v>419985</v>
      </c>
      <c r="C156">
        <v>34</v>
      </c>
      <c r="E156" s="23">
        <v>42934</v>
      </c>
      <c r="F156" s="23">
        <v>42942</v>
      </c>
      <c r="G156" s="24" t="s">
        <v>1905</v>
      </c>
      <c r="W156" s="13"/>
    </row>
    <row r="157" spans="1:23" x14ac:dyDescent="0.25">
      <c r="A157" s="24">
        <v>153</v>
      </c>
      <c r="B157">
        <v>488475</v>
      </c>
      <c r="C157">
        <v>10</v>
      </c>
      <c r="E157" s="23">
        <v>42936</v>
      </c>
      <c r="F157" s="23">
        <v>42936</v>
      </c>
      <c r="G157" s="24" t="s">
        <v>1905</v>
      </c>
      <c r="W157" s="13"/>
    </row>
    <row r="158" spans="1:23" x14ac:dyDescent="0.25">
      <c r="A158" s="24">
        <v>154</v>
      </c>
      <c r="B158">
        <v>558037</v>
      </c>
      <c r="C158">
        <v>24</v>
      </c>
      <c r="E158" s="23">
        <v>42936</v>
      </c>
      <c r="F158" s="23">
        <v>42937</v>
      </c>
      <c r="G158" s="24" t="s">
        <v>1905</v>
      </c>
      <c r="W158" s="13"/>
    </row>
    <row r="159" spans="1:23" x14ac:dyDescent="0.25">
      <c r="A159" s="24">
        <v>155</v>
      </c>
      <c r="B159">
        <v>507634</v>
      </c>
      <c r="C159">
        <v>61</v>
      </c>
      <c r="E159" s="23">
        <v>42937</v>
      </c>
      <c r="F159" s="23">
        <v>42937</v>
      </c>
      <c r="G159" s="24" t="s">
        <v>1905</v>
      </c>
      <c r="W159" s="13"/>
    </row>
    <row r="160" spans="1:23" x14ac:dyDescent="0.25">
      <c r="A160" s="24">
        <v>156</v>
      </c>
      <c r="B160">
        <v>496820</v>
      </c>
      <c r="C160">
        <v>31</v>
      </c>
      <c r="E160" s="23">
        <v>42931</v>
      </c>
      <c r="F160" s="23">
        <v>42954</v>
      </c>
      <c r="G160" s="24" t="s">
        <v>1905</v>
      </c>
      <c r="W160" s="13"/>
    </row>
    <row r="161" spans="1:23" x14ac:dyDescent="0.25">
      <c r="A161" s="24">
        <v>157</v>
      </c>
      <c r="B161">
        <v>355556</v>
      </c>
      <c r="C161">
        <v>21</v>
      </c>
      <c r="E161" s="23">
        <v>42939</v>
      </c>
      <c r="F161" s="23">
        <v>42960</v>
      </c>
      <c r="G161" s="24" t="s">
        <v>1905</v>
      </c>
      <c r="W161" s="13"/>
    </row>
    <row r="162" spans="1:23" x14ac:dyDescent="0.25">
      <c r="A162" s="24">
        <v>158</v>
      </c>
      <c r="B162">
        <v>403938</v>
      </c>
      <c r="C162">
        <v>74</v>
      </c>
      <c r="E162" s="23">
        <v>42970</v>
      </c>
      <c r="F162" s="23">
        <v>43002</v>
      </c>
      <c r="G162" s="24" t="s">
        <v>1905</v>
      </c>
      <c r="W162" s="13"/>
    </row>
    <row r="163" spans="1:23" x14ac:dyDescent="0.25">
      <c r="A163" s="24">
        <v>159</v>
      </c>
      <c r="B163">
        <v>318478</v>
      </c>
      <c r="C163">
        <v>25</v>
      </c>
      <c r="E163" s="23">
        <v>42970</v>
      </c>
      <c r="F163" s="23">
        <v>43002</v>
      </c>
      <c r="G163" s="24" t="s">
        <v>1905</v>
      </c>
      <c r="W163" s="13"/>
    </row>
    <row r="164" spans="1:23" x14ac:dyDescent="0.25">
      <c r="A164" s="24">
        <v>160</v>
      </c>
      <c r="B164">
        <v>490746</v>
      </c>
      <c r="C164">
        <v>14</v>
      </c>
      <c r="E164" s="23">
        <v>42961</v>
      </c>
      <c r="F164" s="23">
        <v>43002</v>
      </c>
      <c r="G164" s="24" t="s">
        <v>1905</v>
      </c>
      <c r="W164" s="13"/>
    </row>
    <row r="165" spans="1:23" x14ac:dyDescent="0.25">
      <c r="A165" s="24">
        <v>161</v>
      </c>
      <c r="B165">
        <v>435741</v>
      </c>
      <c r="C165">
        <v>13</v>
      </c>
      <c r="E165" s="23">
        <v>42961</v>
      </c>
      <c r="F165" s="23">
        <v>43002</v>
      </c>
      <c r="G165" s="24" t="s">
        <v>1905</v>
      </c>
      <c r="W165" s="13"/>
    </row>
    <row r="166" spans="1:23" x14ac:dyDescent="0.25">
      <c r="A166" s="24">
        <v>162</v>
      </c>
      <c r="B166">
        <v>178194</v>
      </c>
      <c r="C166">
        <v>15</v>
      </c>
      <c r="E166" s="23">
        <v>42961</v>
      </c>
      <c r="F166" s="23">
        <v>43002</v>
      </c>
      <c r="G166" s="24" t="s">
        <v>1905</v>
      </c>
      <c r="W166" s="13"/>
    </row>
    <row r="167" spans="1:23" x14ac:dyDescent="0.25">
      <c r="A167" s="24">
        <v>163</v>
      </c>
      <c r="B167">
        <v>333892</v>
      </c>
      <c r="C167">
        <v>11</v>
      </c>
      <c r="E167" s="23">
        <v>42961</v>
      </c>
      <c r="F167" s="23">
        <v>43002</v>
      </c>
      <c r="G167" s="24" t="s">
        <v>1905</v>
      </c>
      <c r="W167" s="13"/>
    </row>
    <row r="168" spans="1:23" x14ac:dyDescent="0.25">
      <c r="A168" s="24">
        <v>164</v>
      </c>
      <c r="B168">
        <v>466911</v>
      </c>
      <c r="C168">
        <v>27</v>
      </c>
      <c r="E168" s="23">
        <v>42961</v>
      </c>
      <c r="F168" s="23">
        <v>43002</v>
      </c>
      <c r="G168" s="24" t="s">
        <v>1905</v>
      </c>
      <c r="W168" s="13"/>
    </row>
    <row r="169" spans="1:23" x14ac:dyDescent="0.25">
      <c r="A169" s="24">
        <v>165</v>
      </c>
      <c r="B169">
        <v>934947</v>
      </c>
      <c r="C169">
        <v>36</v>
      </c>
      <c r="E169" s="23">
        <v>42961</v>
      </c>
      <c r="F169" s="23">
        <v>43002</v>
      </c>
      <c r="G169" s="24" t="s">
        <v>1905</v>
      </c>
      <c r="W169" s="13"/>
    </row>
    <row r="170" spans="1:23" x14ac:dyDescent="0.25">
      <c r="A170" s="24">
        <v>166</v>
      </c>
      <c r="B170">
        <v>600316</v>
      </c>
      <c r="C170">
        <v>35</v>
      </c>
      <c r="E170" s="23">
        <v>42961</v>
      </c>
      <c r="F170" s="23">
        <v>43002</v>
      </c>
      <c r="G170" s="24" t="s">
        <v>1905</v>
      </c>
      <c r="W170" s="13"/>
    </row>
    <row r="171" spans="1:23" x14ac:dyDescent="0.25">
      <c r="A171" s="24">
        <v>167</v>
      </c>
      <c r="B171">
        <v>317017</v>
      </c>
      <c r="C171">
        <v>53</v>
      </c>
      <c r="E171" s="23">
        <v>42961</v>
      </c>
      <c r="F171" s="23">
        <v>43002</v>
      </c>
      <c r="G171" s="24" t="s">
        <v>1905</v>
      </c>
      <c r="W171" s="13"/>
    </row>
    <row r="172" spans="1:23" x14ac:dyDescent="0.25">
      <c r="A172" s="24">
        <v>168</v>
      </c>
      <c r="B172">
        <v>321084</v>
      </c>
      <c r="C172">
        <v>54</v>
      </c>
      <c r="E172" s="23">
        <v>42962</v>
      </c>
      <c r="F172" s="23">
        <v>43003</v>
      </c>
      <c r="G172" s="24" t="s">
        <v>1905</v>
      </c>
      <c r="W172" s="13"/>
    </row>
    <row r="173" spans="1:23" x14ac:dyDescent="0.25">
      <c r="A173" s="24">
        <v>169</v>
      </c>
      <c r="B173">
        <v>852387</v>
      </c>
      <c r="C173">
        <v>55</v>
      </c>
      <c r="E173" s="23">
        <v>42961</v>
      </c>
      <c r="F173" s="23">
        <v>43002</v>
      </c>
      <c r="G173" s="24" t="s">
        <v>1905</v>
      </c>
      <c r="W173" s="13"/>
    </row>
    <row r="174" spans="1:23" x14ac:dyDescent="0.25">
      <c r="A174" s="24">
        <v>170</v>
      </c>
      <c r="B174">
        <v>434039</v>
      </c>
      <c r="C174">
        <v>6</v>
      </c>
      <c r="E174" s="23">
        <v>42970</v>
      </c>
      <c r="F174" s="23">
        <v>43002</v>
      </c>
      <c r="G174" s="24" t="s">
        <v>1905</v>
      </c>
      <c r="W174" s="13"/>
    </row>
    <row r="175" spans="1:23" x14ac:dyDescent="0.25">
      <c r="A175" s="24">
        <v>171</v>
      </c>
      <c r="B175">
        <v>426226</v>
      </c>
      <c r="C175">
        <v>24</v>
      </c>
      <c r="E175" s="23">
        <v>42961</v>
      </c>
      <c r="F175" s="23">
        <v>43002</v>
      </c>
      <c r="G175" s="24" t="s">
        <v>1905</v>
      </c>
      <c r="W175" s="13"/>
    </row>
    <row r="176" spans="1:23" x14ac:dyDescent="0.25">
      <c r="A176" s="24">
        <v>172</v>
      </c>
      <c r="B176">
        <v>318478</v>
      </c>
      <c r="C176">
        <v>25</v>
      </c>
      <c r="E176" s="23">
        <v>42961</v>
      </c>
      <c r="F176" s="23">
        <v>42969</v>
      </c>
      <c r="G176" s="24" t="s">
        <v>1905</v>
      </c>
      <c r="W176" s="13"/>
    </row>
    <row r="177" spans="1:23" x14ac:dyDescent="0.25">
      <c r="A177" s="24">
        <v>173</v>
      </c>
      <c r="B177">
        <v>652482</v>
      </c>
      <c r="C177">
        <v>56</v>
      </c>
      <c r="E177" s="23">
        <v>42962</v>
      </c>
      <c r="F177" s="23">
        <v>43003</v>
      </c>
      <c r="G177" s="24" t="s">
        <v>1905</v>
      </c>
      <c r="W177" s="13"/>
    </row>
    <row r="178" spans="1:23" x14ac:dyDescent="0.25">
      <c r="A178" s="24">
        <v>174</v>
      </c>
      <c r="B178">
        <v>517366</v>
      </c>
      <c r="C178">
        <v>57</v>
      </c>
      <c r="E178" s="23">
        <v>42961</v>
      </c>
      <c r="F178" s="23">
        <v>43002</v>
      </c>
      <c r="G178" s="24" t="s">
        <v>1905</v>
      </c>
      <c r="W178" s="13"/>
    </row>
    <row r="179" spans="1:23" x14ac:dyDescent="0.25">
      <c r="A179" s="24">
        <v>175</v>
      </c>
      <c r="B179">
        <v>388176</v>
      </c>
      <c r="C179">
        <v>58</v>
      </c>
      <c r="E179" s="23">
        <v>42970</v>
      </c>
      <c r="F179" s="23">
        <v>43002</v>
      </c>
      <c r="G179" s="24" t="s">
        <v>1905</v>
      </c>
      <c r="W179" s="13"/>
    </row>
    <row r="180" spans="1:23" x14ac:dyDescent="0.25">
      <c r="A180" s="24">
        <v>176</v>
      </c>
      <c r="B180">
        <v>557767</v>
      </c>
      <c r="C180">
        <v>59</v>
      </c>
      <c r="E180" s="23">
        <v>42961</v>
      </c>
      <c r="F180" s="23">
        <v>43002</v>
      </c>
      <c r="G180" s="24" t="s">
        <v>1905</v>
      </c>
      <c r="W180" s="13"/>
    </row>
    <row r="181" spans="1:23" x14ac:dyDescent="0.25">
      <c r="A181" s="24">
        <v>177</v>
      </c>
      <c r="B181">
        <v>370184</v>
      </c>
      <c r="C181">
        <v>60</v>
      </c>
      <c r="E181" s="23">
        <v>42961</v>
      </c>
      <c r="F181" s="23">
        <v>43002</v>
      </c>
      <c r="G181" s="24" t="s">
        <v>1905</v>
      </c>
      <c r="W181" s="13"/>
    </row>
    <row r="182" spans="1:23" x14ac:dyDescent="0.25">
      <c r="A182" s="24">
        <v>178</v>
      </c>
      <c r="B182">
        <v>369907</v>
      </c>
      <c r="C182">
        <v>61</v>
      </c>
      <c r="E182" s="23">
        <v>42961</v>
      </c>
      <c r="F182" s="23">
        <v>43002</v>
      </c>
      <c r="G182" s="24" t="s">
        <v>1905</v>
      </c>
      <c r="W182" s="13"/>
    </row>
    <row r="183" spans="1:23" x14ac:dyDescent="0.25">
      <c r="A183" s="24">
        <v>179</v>
      </c>
      <c r="B183">
        <v>315758</v>
      </c>
      <c r="C183">
        <v>62</v>
      </c>
      <c r="E183" s="23">
        <v>42961</v>
      </c>
      <c r="F183" s="23">
        <v>43002</v>
      </c>
      <c r="G183" s="24" t="s">
        <v>1905</v>
      </c>
      <c r="W183" s="13"/>
    </row>
    <row r="184" spans="1:23" x14ac:dyDescent="0.25">
      <c r="A184" s="24">
        <v>180</v>
      </c>
      <c r="B184">
        <v>204126</v>
      </c>
      <c r="C184">
        <v>4</v>
      </c>
      <c r="E184" s="23">
        <v>42975</v>
      </c>
      <c r="F184" s="23">
        <v>42991</v>
      </c>
      <c r="G184" s="24" t="s">
        <v>1905</v>
      </c>
      <c r="W184" s="13"/>
    </row>
    <row r="185" spans="1:23" x14ac:dyDescent="0.25">
      <c r="A185" s="24">
        <v>181</v>
      </c>
      <c r="B185">
        <v>327144</v>
      </c>
      <c r="C185">
        <v>8</v>
      </c>
      <c r="E185" s="23">
        <v>42975</v>
      </c>
      <c r="F185" s="23">
        <v>42991</v>
      </c>
      <c r="G185" s="24" t="s">
        <v>1905</v>
      </c>
      <c r="W185" s="13"/>
    </row>
    <row r="186" spans="1:23" x14ac:dyDescent="0.25">
      <c r="A186" s="24">
        <v>182</v>
      </c>
      <c r="B186">
        <v>462962</v>
      </c>
      <c r="C186">
        <v>19</v>
      </c>
      <c r="E186" s="23">
        <v>42975</v>
      </c>
      <c r="F186" s="23">
        <v>42991</v>
      </c>
      <c r="G186" s="24" t="s">
        <v>1905</v>
      </c>
      <c r="W186" s="13"/>
    </row>
    <row r="187" spans="1:23" x14ac:dyDescent="0.25">
      <c r="A187" s="24">
        <v>183</v>
      </c>
      <c r="B187">
        <v>567997</v>
      </c>
      <c r="C187">
        <v>61</v>
      </c>
      <c r="E187" s="23">
        <v>42955</v>
      </c>
      <c r="F187" s="23">
        <v>43002</v>
      </c>
      <c r="G187" s="24" t="s">
        <v>1905</v>
      </c>
      <c r="W187" s="13"/>
    </row>
    <row r="188" spans="1:23" x14ac:dyDescent="0.25">
      <c r="A188" s="24">
        <v>184</v>
      </c>
      <c r="B188">
        <v>419235</v>
      </c>
      <c r="C188">
        <v>61</v>
      </c>
      <c r="E188" s="23">
        <v>42977</v>
      </c>
      <c r="F188" s="23">
        <v>42980</v>
      </c>
      <c r="G188" s="24" t="s">
        <v>1905</v>
      </c>
      <c r="W188" s="13"/>
    </row>
    <row r="189" spans="1:23" x14ac:dyDescent="0.25">
      <c r="A189" s="24">
        <v>185</v>
      </c>
      <c r="B189">
        <v>525085</v>
      </c>
      <c r="C189">
        <v>28</v>
      </c>
      <c r="E189" s="23">
        <v>42975</v>
      </c>
      <c r="F189" s="23">
        <v>42980</v>
      </c>
      <c r="G189" s="24" t="s">
        <v>1905</v>
      </c>
      <c r="W189" s="13"/>
    </row>
    <row r="190" spans="1:23" x14ac:dyDescent="0.25">
      <c r="A190" s="24">
        <v>186</v>
      </c>
      <c r="B190">
        <v>355556</v>
      </c>
      <c r="C190">
        <v>18</v>
      </c>
      <c r="E190" s="23">
        <v>42975</v>
      </c>
      <c r="F190" s="23">
        <v>42980</v>
      </c>
      <c r="G190" s="24" t="s">
        <v>1905</v>
      </c>
      <c r="W190" s="13"/>
    </row>
    <row r="191" spans="1:23" x14ac:dyDescent="0.25">
      <c r="A191" s="24">
        <v>187</v>
      </c>
      <c r="B191">
        <v>511424</v>
      </c>
      <c r="C191">
        <v>29</v>
      </c>
      <c r="E191" s="23">
        <v>42975</v>
      </c>
      <c r="F191" s="23">
        <v>43002</v>
      </c>
      <c r="G191" s="24" t="s">
        <v>1905</v>
      </c>
      <c r="W191" s="13"/>
    </row>
    <row r="192" spans="1:23" x14ac:dyDescent="0.25">
      <c r="A192" s="24">
        <v>188</v>
      </c>
      <c r="B192">
        <v>588783</v>
      </c>
      <c r="C192">
        <v>15</v>
      </c>
      <c r="E192" s="23">
        <v>42975</v>
      </c>
      <c r="F192" s="23">
        <v>42981</v>
      </c>
      <c r="G192" s="24" t="s">
        <v>1905</v>
      </c>
      <c r="W192" s="13"/>
    </row>
    <row r="193" spans="1:23" x14ac:dyDescent="0.25">
      <c r="A193" s="24">
        <v>189</v>
      </c>
      <c r="B193">
        <v>312224</v>
      </c>
      <c r="C193">
        <v>21</v>
      </c>
      <c r="E193" s="23">
        <v>42961</v>
      </c>
      <c r="F193" s="23">
        <v>43002</v>
      </c>
      <c r="G193" s="24" t="s">
        <v>1905</v>
      </c>
      <c r="W193" s="13"/>
    </row>
    <row r="194" spans="1:23" x14ac:dyDescent="0.25">
      <c r="A194" s="24">
        <v>190</v>
      </c>
      <c r="B194">
        <v>522535</v>
      </c>
      <c r="C194">
        <v>74</v>
      </c>
      <c r="E194" s="23">
        <v>42978</v>
      </c>
      <c r="F194" s="23">
        <v>42978</v>
      </c>
      <c r="G194" s="24" t="s">
        <v>1905</v>
      </c>
      <c r="W194" s="13"/>
    </row>
    <row r="195" spans="1:23" x14ac:dyDescent="0.25">
      <c r="A195" s="24">
        <v>191</v>
      </c>
      <c r="B195">
        <v>346744</v>
      </c>
      <c r="C195">
        <v>69</v>
      </c>
      <c r="E195" s="23">
        <v>42961</v>
      </c>
      <c r="F195" s="23">
        <v>43002</v>
      </c>
      <c r="G195" s="24" t="s">
        <v>1905</v>
      </c>
      <c r="W195" s="13"/>
    </row>
    <row r="196" spans="1:23" x14ac:dyDescent="0.25">
      <c r="A196" s="24">
        <v>192</v>
      </c>
      <c r="B196">
        <v>312010</v>
      </c>
      <c r="C196">
        <v>69</v>
      </c>
      <c r="E196" s="23">
        <v>42975</v>
      </c>
      <c r="F196" s="23">
        <v>42999</v>
      </c>
      <c r="G196" s="24" t="s">
        <v>1905</v>
      </c>
      <c r="W196" s="13"/>
    </row>
    <row r="197" spans="1:23" x14ac:dyDescent="0.25">
      <c r="A197" s="24">
        <v>193</v>
      </c>
      <c r="B197">
        <v>452405</v>
      </c>
      <c r="C197">
        <v>31</v>
      </c>
      <c r="E197" s="23">
        <v>42977</v>
      </c>
      <c r="F197" s="23">
        <v>42981</v>
      </c>
      <c r="G197" s="24" t="s">
        <v>1905</v>
      </c>
      <c r="W197" s="13"/>
    </row>
    <row r="198" spans="1:23" x14ac:dyDescent="0.25">
      <c r="A198" s="24">
        <v>194</v>
      </c>
      <c r="B198">
        <v>361730</v>
      </c>
      <c r="C198">
        <v>24</v>
      </c>
      <c r="E198" s="23">
        <v>42975</v>
      </c>
      <c r="F198" s="23">
        <v>42980</v>
      </c>
      <c r="G198" s="24" t="s">
        <v>1905</v>
      </c>
      <c r="W198" s="13"/>
    </row>
    <row r="199" spans="1:23" x14ac:dyDescent="0.25">
      <c r="A199" s="24">
        <v>195</v>
      </c>
      <c r="B199">
        <v>481382</v>
      </c>
      <c r="C199">
        <v>72</v>
      </c>
      <c r="E199" s="23">
        <v>42961</v>
      </c>
      <c r="F199" s="23">
        <v>43002</v>
      </c>
      <c r="G199" s="24" t="s">
        <v>1905</v>
      </c>
      <c r="W199" s="13"/>
    </row>
    <row r="200" spans="1:23" x14ac:dyDescent="0.25">
      <c r="A200" s="24">
        <v>196</v>
      </c>
      <c r="B200">
        <v>482433</v>
      </c>
      <c r="C200">
        <v>7</v>
      </c>
      <c r="E200" s="23">
        <v>42957</v>
      </c>
      <c r="F200" s="23">
        <v>42979</v>
      </c>
      <c r="G200" s="24" t="s">
        <v>1905</v>
      </c>
      <c r="W200" s="13"/>
    </row>
    <row r="201" spans="1:23" x14ac:dyDescent="0.25">
      <c r="A201" s="24">
        <v>197</v>
      </c>
      <c r="B201">
        <v>549473</v>
      </c>
      <c r="C201">
        <v>40</v>
      </c>
      <c r="E201" s="23">
        <v>42971</v>
      </c>
      <c r="F201" s="23">
        <v>43002</v>
      </c>
      <c r="G201" s="24" t="s">
        <v>1905</v>
      </c>
      <c r="W201" s="13"/>
    </row>
    <row r="202" spans="1:23" x14ac:dyDescent="0.25">
      <c r="A202" s="24">
        <v>198</v>
      </c>
      <c r="B202">
        <v>267971</v>
      </c>
      <c r="C202">
        <v>66</v>
      </c>
      <c r="E202" s="23">
        <v>42971</v>
      </c>
      <c r="F202" s="23">
        <v>43002</v>
      </c>
      <c r="G202" s="24" t="s">
        <v>1905</v>
      </c>
      <c r="W202" s="13"/>
    </row>
    <row r="203" spans="1:23" x14ac:dyDescent="0.25">
      <c r="A203" s="24">
        <v>199</v>
      </c>
      <c r="B203">
        <v>582776</v>
      </c>
      <c r="C203">
        <v>7</v>
      </c>
      <c r="E203" s="23">
        <v>42944</v>
      </c>
      <c r="F203" s="23">
        <v>42978</v>
      </c>
      <c r="G203" s="24" t="s">
        <v>1905</v>
      </c>
      <c r="W203" s="13"/>
    </row>
    <row r="204" spans="1:23" x14ac:dyDescent="0.25">
      <c r="A204" s="24">
        <v>200</v>
      </c>
      <c r="B204">
        <v>542634</v>
      </c>
      <c r="C204">
        <v>71</v>
      </c>
      <c r="E204" s="23">
        <v>42961</v>
      </c>
      <c r="F204" s="23">
        <v>43002</v>
      </c>
      <c r="G204" s="24" t="s">
        <v>1905</v>
      </c>
      <c r="W204" s="13"/>
    </row>
    <row r="205" spans="1:23" x14ac:dyDescent="0.25">
      <c r="A205" s="24">
        <v>201</v>
      </c>
      <c r="B205">
        <v>305721</v>
      </c>
      <c r="C205">
        <v>75</v>
      </c>
      <c r="E205" s="23">
        <v>42961</v>
      </c>
      <c r="F205" s="23">
        <v>43002</v>
      </c>
      <c r="G205" s="24" t="s">
        <v>1905</v>
      </c>
      <c r="W205" s="13"/>
    </row>
    <row r="206" spans="1:23" x14ac:dyDescent="0.25">
      <c r="A206" s="24">
        <v>202</v>
      </c>
      <c r="B206">
        <v>447360</v>
      </c>
      <c r="C206">
        <v>73</v>
      </c>
      <c r="E206" s="23">
        <v>42961</v>
      </c>
      <c r="F206" s="23">
        <v>43002</v>
      </c>
      <c r="G206" s="24" t="s">
        <v>1905</v>
      </c>
      <c r="W206" s="13"/>
    </row>
    <row r="207" spans="1:23" x14ac:dyDescent="0.25">
      <c r="A207" s="24">
        <v>203</v>
      </c>
      <c r="B207">
        <v>566818</v>
      </c>
      <c r="C207">
        <v>20</v>
      </c>
      <c r="E207" s="23">
        <v>42961</v>
      </c>
      <c r="F207" s="23">
        <v>43002</v>
      </c>
      <c r="G207" s="24" t="s">
        <v>1905</v>
      </c>
      <c r="W207" s="13"/>
    </row>
    <row r="208" spans="1:23" x14ac:dyDescent="0.25">
      <c r="A208" s="24">
        <v>204</v>
      </c>
      <c r="B208">
        <v>779082</v>
      </c>
      <c r="C208">
        <v>23</v>
      </c>
      <c r="E208" s="23">
        <v>42961</v>
      </c>
      <c r="F208" s="23">
        <v>43002</v>
      </c>
      <c r="G208" s="24" t="s">
        <v>1905</v>
      </c>
      <c r="W208" s="13"/>
    </row>
    <row r="209" spans="1:23" x14ac:dyDescent="0.25">
      <c r="A209" s="24">
        <v>205</v>
      </c>
      <c r="B209">
        <v>814776</v>
      </c>
      <c r="C209">
        <v>30</v>
      </c>
      <c r="E209" s="23">
        <v>42961</v>
      </c>
      <c r="F209" s="23">
        <v>43002</v>
      </c>
      <c r="G209" s="24" t="s">
        <v>1905</v>
      </c>
      <c r="W209" s="13"/>
    </row>
    <row r="210" spans="1:23" x14ac:dyDescent="0.25">
      <c r="A210" s="24">
        <v>206</v>
      </c>
      <c r="B210">
        <v>419985</v>
      </c>
      <c r="C210">
        <v>34</v>
      </c>
      <c r="E210" s="23">
        <v>42944</v>
      </c>
      <c r="F210" s="23">
        <v>42978</v>
      </c>
      <c r="G210" s="24" t="s">
        <v>1905</v>
      </c>
      <c r="W210" s="13"/>
    </row>
    <row r="211" spans="1:23" x14ac:dyDescent="0.25">
      <c r="A211" s="24">
        <v>207</v>
      </c>
      <c r="B211">
        <v>516702</v>
      </c>
      <c r="C211">
        <v>17</v>
      </c>
      <c r="E211" s="23">
        <v>42957</v>
      </c>
      <c r="F211" s="23">
        <v>42979</v>
      </c>
      <c r="G211" s="24" t="s">
        <v>1905</v>
      </c>
      <c r="W211" s="13"/>
    </row>
    <row r="212" spans="1:23" x14ac:dyDescent="0.25">
      <c r="A212" s="24">
        <v>208</v>
      </c>
      <c r="B212">
        <v>814911</v>
      </c>
      <c r="C212">
        <v>70</v>
      </c>
      <c r="E212" s="23">
        <v>42976</v>
      </c>
      <c r="F212" s="23">
        <v>42985</v>
      </c>
      <c r="G212" s="24" t="s">
        <v>1905</v>
      </c>
      <c r="W212" s="13"/>
    </row>
    <row r="213" spans="1:23" x14ac:dyDescent="0.25">
      <c r="A213" s="24">
        <v>209</v>
      </c>
      <c r="B213">
        <v>511701</v>
      </c>
      <c r="C213">
        <v>65</v>
      </c>
      <c r="E213" s="23">
        <v>42970</v>
      </c>
      <c r="F213" s="23">
        <v>43002</v>
      </c>
      <c r="G213" s="24" t="s">
        <v>1905</v>
      </c>
      <c r="W213" s="13"/>
    </row>
    <row r="214" spans="1:23" x14ac:dyDescent="0.25">
      <c r="A214" s="24">
        <v>210</v>
      </c>
      <c r="B214">
        <v>500095</v>
      </c>
      <c r="C214">
        <v>64</v>
      </c>
      <c r="E214" s="23">
        <v>42962</v>
      </c>
      <c r="F214" s="23">
        <v>43003</v>
      </c>
      <c r="G214" s="24" t="s">
        <v>1905</v>
      </c>
      <c r="W214" s="13"/>
    </row>
    <row r="215" spans="1:23" x14ac:dyDescent="0.25">
      <c r="A215" s="24">
        <v>211</v>
      </c>
      <c r="B215">
        <v>516899</v>
      </c>
      <c r="C215">
        <v>68</v>
      </c>
      <c r="E215" s="23">
        <v>42962</v>
      </c>
      <c r="F215" s="23">
        <v>43003</v>
      </c>
      <c r="G215" s="24" t="s">
        <v>1905</v>
      </c>
      <c r="W215" s="13"/>
    </row>
    <row r="216" spans="1:23" x14ac:dyDescent="0.25">
      <c r="A216" s="24">
        <v>212</v>
      </c>
      <c r="B216">
        <v>539259</v>
      </c>
      <c r="C216">
        <v>63</v>
      </c>
      <c r="E216" s="23">
        <v>42961</v>
      </c>
      <c r="F216" s="23">
        <v>43002</v>
      </c>
      <c r="G216" s="24" t="s">
        <v>1905</v>
      </c>
      <c r="W216" s="13"/>
    </row>
    <row r="217" spans="1:23" x14ac:dyDescent="0.25">
      <c r="A217" s="24">
        <v>213</v>
      </c>
      <c r="B217">
        <v>681065</v>
      </c>
      <c r="C217">
        <v>67</v>
      </c>
      <c r="E217" s="23">
        <v>42961</v>
      </c>
      <c r="F217" s="23">
        <v>43002</v>
      </c>
      <c r="G217" s="24" t="s">
        <v>1905</v>
      </c>
      <c r="W217" s="13"/>
    </row>
    <row r="218" spans="1:23" x14ac:dyDescent="0.25">
      <c r="A218" s="24">
        <v>214</v>
      </c>
      <c r="B218">
        <v>498009</v>
      </c>
      <c r="C218">
        <v>33</v>
      </c>
      <c r="E218" s="23">
        <v>42961</v>
      </c>
      <c r="F218" s="23">
        <v>43002</v>
      </c>
      <c r="G218" s="24" t="s">
        <v>1905</v>
      </c>
      <c r="W218" s="13"/>
    </row>
    <row r="219" spans="1:23" x14ac:dyDescent="0.25">
      <c r="A219" s="24">
        <v>215</v>
      </c>
      <c r="B219">
        <v>389401</v>
      </c>
      <c r="C219">
        <v>72</v>
      </c>
      <c r="E219" s="23">
        <v>42977</v>
      </c>
      <c r="F219" s="23">
        <v>42983</v>
      </c>
      <c r="G219" s="24" t="s">
        <v>1905</v>
      </c>
      <c r="W219" s="13"/>
    </row>
    <row r="220" spans="1:23" x14ac:dyDescent="0.25">
      <c r="A220" s="24">
        <v>216</v>
      </c>
      <c r="B220">
        <v>588783</v>
      </c>
      <c r="C220">
        <v>10</v>
      </c>
      <c r="E220" s="23">
        <v>42982</v>
      </c>
      <c r="F220" s="23">
        <v>42988</v>
      </c>
      <c r="G220" s="24" t="s">
        <v>1905</v>
      </c>
      <c r="W220" s="13"/>
    </row>
    <row r="221" spans="1:23" x14ac:dyDescent="0.25">
      <c r="A221" s="24">
        <v>217</v>
      </c>
      <c r="B221">
        <v>419235</v>
      </c>
      <c r="C221">
        <v>43</v>
      </c>
      <c r="E221" s="23">
        <v>42983</v>
      </c>
      <c r="F221" s="23">
        <v>42986</v>
      </c>
      <c r="G221" s="24" t="s">
        <v>1905</v>
      </c>
      <c r="W221" s="13"/>
    </row>
    <row r="222" spans="1:23" x14ac:dyDescent="0.25">
      <c r="A222" s="24">
        <v>218</v>
      </c>
      <c r="B222">
        <v>522535</v>
      </c>
      <c r="C222">
        <v>61</v>
      </c>
      <c r="E222" s="23">
        <v>42982</v>
      </c>
      <c r="F222" s="23">
        <v>42986</v>
      </c>
      <c r="G222" s="24" t="s">
        <v>1905</v>
      </c>
      <c r="W222" s="13"/>
    </row>
    <row r="223" spans="1:23" x14ac:dyDescent="0.25">
      <c r="A223" s="24">
        <v>219</v>
      </c>
      <c r="B223">
        <v>361730</v>
      </c>
      <c r="C223">
        <v>24</v>
      </c>
      <c r="E223" s="23">
        <v>42982</v>
      </c>
      <c r="F223" s="23">
        <v>42988</v>
      </c>
      <c r="G223" s="24" t="s">
        <v>1905</v>
      </c>
      <c r="W223" s="13"/>
    </row>
    <row r="224" spans="1:23" x14ac:dyDescent="0.25">
      <c r="A224" s="24">
        <v>220</v>
      </c>
      <c r="B224">
        <v>452405</v>
      </c>
      <c r="C224">
        <v>36</v>
      </c>
      <c r="E224" s="23">
        <v>42982</v>
      </c>
      <c r="F224" s="23">
        <v>42987</v>
      </c>
      <c r="G224" s="24" t="s">
        <v>1905</v>
      </c>
      <c r="W224" s="13"/>
    </row>
    <row r="225" spans="1:23" x14ac:dyDescent="0.25">
      <c r="A225" s="24">
        <v>221</v>
      </c>
      <c r="B225">
        <v>566173</v>
      </c>
      <c r="C225">
        <v>44</v>
      </c>
      <c r="E225" s="23">
        <v>42983</v>
      </c>
      <c r="F225" s="23">
        <v>42987</v>
      </c>
      <c r="G225" s="24" t="s">
        <v>1905</v>
      </c>
      <c r="W225" s="13"/>
    </row>
    <row r="226" spans="1:23" x14ac:dyDescent="0.25">
      <c r="A226" s="24">
        <v>222</v>
      </c>
      <c r="B226">
        <v>489726</v>
      </c>
      <c r="C226">
        <v>70</v>
      </c>
      <c r="E226" s="23">
        <v>42982</v>
      </c>
      <c r="F226" s="23">
        <v>42988</v>
      </c>
      <c r="G226" s="24" t="s">
        <v>1905</v>
      </c>
      <c r="W226" s="13"/>
    </row>
    <row r="227" spans="1:23" x14ac:dyDescent="0.25">
      <c r="A227" s="24">
        <v>223</v>
      </c>
      <c r="B227">
        <v>488475</v>
      </c>
      <c r="C227">
        <v>45</v>
      </c>
      <c r="E227" s="23">
        <v>42982</v>
      </c>
      <c r="F227" s="23">
        <v>42986</v>
      </c>
      <c r="G227" s="24" t="s">
        <v>1905</v>
      </c>
      <c r="W227" s="13"/>
    </row>
    <row r="228" spans="1:23" x14ac:dyDescent="0.25">
      <c r="A228" s="24">
        <v>224</v>
      </c>
      <c r="B228">
        <v>355556</v>
      </c>
      <c r="C228">
        <v>18</v>
      </c>
      <c r="E228" s="23">
        <v>42983</v>
      </c>
      <c r="F228" s="23">
        <v>42986</v>
      </c>
      <c r="G228" s="24" t="s">
        <v>1905</v>
      </c>
      <c r="W228" s="13"/>
    </row>
    <row r="229" spans="1:23" x14ac:dyDescent="0.25">
      <c r="A229" s="24">
        <v>225</v>
      </c>
      <c r="B229">
        <v>603001</v>
      </c>
      <c r="C229">
        <v>31</v>
      </c>
      <c r="E229" s="23">
        <v>42983</v>
      </c>
      <c r="F229" s="23">
        <v>42987</v>
      </c>
      <c r="G229" s="24" t="s">
        <v>1905</v>
      </c>
      <c r="W229" s="13"/>
    </row>
    <row r="230" spans="1:23" x14ac:dyDescent="0.25">
      <c r="A230" s="24">
        <v>226</v>
      </c>
      <c r="B230">
        <v>405756</v>
      </c>
      <c r="C230">
        <v>6</v>
      </c>
      <c r="E230" s="23">
        <v>42984</v>
      </c>
      <c r="F230" s="23">
        <v>42986</v>
      </c>
      <c r="G230" s="24" t="s">
        <v>1905</v>
      </c>
      <c r="W230" s="13"/>
    </row>
    <row r="231" spans="1:23" x14ac:dyDescent="0.25">
      <c r="A231" s="24">
        <v>227</v>
      </c>
      <c r="B231">
        <v>891095</v>
      </c>
      <c r="C231">
        <v>28</v>
      </c>
      <c r="E231" s="23">
        <v>42984</v>
      </c>
      <c r="F231" s="23">
        <v>42986</v>
      </c>
      <c r="G231" s="24" t="s">
        <v>1905</v>
      </c>
      <c r="W231" s="13"/>
    </row>
    <row r="232" spans="1:23" x14ac:dyDescent="0.25">
      <c r="A232" s="24">
        <v>228</v>
      </c>
      <c r="B232">
        <v>516702</v>
      </c>
      <c r="C232">
        <v>34</v>
      </c>
      <c r="E232" s="23">
        <v>42984</v>
      </c>
      <c r="F232" s="23">
        <v>42986</v>
      </c>
      <c r="G232" s="24" t="s">
        <v>1905</v>
      </c>
      <c r="W232" s="13"/>
    </row>
    <row r="233" spans="1:23" x14ac:dyDescent="0.25">
      <c r="A233" s="24">
        <v>229</v>
      </c>
      <c r="B233">
        <v>569774</v>
      </c>
      <c r="C233">
        <v>33</v>
      </c>
      <c r="E233" s="23">
        <v>42985</v>
      </c>
      <c r="F233" s="23">
        <v>43002</v>
      </c>
      <c r="G233" s="24" t="s">
        <v>1905</v>
      </c>
      <c r="W233" s="13"/>
    </row>
    <row r="234" spans="1:23" x14ac:dyDescent="0.25">
      <c r="A234" s="24">
        <v>230</v>
      </c>
      <c r="B234">
        <v>389401</v>
      </c>
      <c r="C234">
        <v>56</v>
      </c>
      <c r="E234" s="23">
        <v>42986</v>
      </c>
      <c r="F234" s="23">
        <v>42986</v>
      </c>
      <c r="G234" s="24" t="s">
        <v>1905</v>
      </c>
      <c r="W234" s="13"/>
    </row>
    <row r="235" spans="1:23" x14ac:dyDescent="0.25">
      <c r="A235" s="24">
        <v>231</v>
      </c>
      <c r="B235">
        <v>603001</v>
      </c>
      <c r="C235">
        <v>43</v>
      </c>
      <c r="E235" s="23">
        <v>42990</v>
      </c>
      <c r="F235" s="23">
        <v>42994</v>
      </c>
      <c r="G235" s="24" t="s">
        <v>1905</v>
      </c>
      <c r="W235" s="13"/>
    </row>
    <row r="236" spans="1:23" x14ac:dyDescent="0.25">
      <c r="A236" s="24">
        <v>232</v>
      </c>
      <c r="B236">
        <v>389401</v>
      </c>
      <c r="C236">
        <v>44</v>
      </c>
      <c r="E236" s="23">
        <v>42989</v>
      </c>
      <c r="F236" s="23">
        <v>42994</v>
      </c>
      <c r="G236" s="24" t="s">
        <v>1905</v>
      </c>
      <c r="W236" s="13"/>
    </row>
    <row r="237" spans="1:23" x14ac:dyDescent="0.25">
      <c r="A237" s="24">
        <v>233</v>
      </c>
      <c r="B237">
        <v>452405</v>
      </c>
      <c r="C237">
        <v>34</v>
      </c>
      <c r="E237" s="23">
        <v>42996</v>
      </c>
      <c r="F237" s="23">
        <v>43016</v>
      </c>
      <c r="G237" s="24" t="s">
        <v>1905</v>
      </c>
      <c r="W237" s="13"/>
    </row>
    <row r="238" spans="1:23" x14ac:dyDescent="0.25">
      <c r="A238" s="24">
        <v>234</v>
      </c>
      <c r="B238">
        <v>361730</v>
      </c>
      <c r="C238">
        <v>58</v>
      </c>
      <c r="E238" s="23">
        <v>42996</v>
      </c>
      <c r="F238" s="23">
        <v>43002</v>
      </c>
      <c r="G238" s="24" t="s">
        <v>1905</v>
      </c>
      <c r="W238" s="13"/>
    </row>
    <row r="239" spans="1:23" x14ac:dyDescent="0.25">
      <c r="A239" s="24">
        <v>235</v>
      </c>
      <c r="B239">
        <v>403938</v>
      </c>
      <c r="C239">
        <v>74</v>
      </c>
      <c r="E239" s="23">
        <v>43003</v>
      </c>
      <c r="F239" s="23">
        <v>43051</v>
      </c>
      <c r="G239" s="24" t="s">
        <v>1905</v>
      </c>
      <c r="W239" s="13"/>
    </row>
    <row r="240" spans="1:23" x14ac:dyDescent="0.25">
      <c r="A240" s="24">
        <v>236</v>
      </c>
      <c r="B240">
        <v>318478</v>
      </c>
      <c r="C240">
        <v>25</v>
      </c>
      <c r="E240" s="23">
        <v>43003</v>
      </c>
      <c r="F240" s="23">
        <v>43051</v>
      </c>
      <c r="G240" s="24" t="s">
        <v>1905</v>
      </c>
      <c r="W240" s="13"/>
    </row>
    <row r="241" spans="1:23" x14ac:dyDescent="0.25">
      <c r="A241" s="24">
        <v>237</v>
      </c>
      <c r="B241">
        <v>490746</v>
      </c>
      <c r="C241">
        <v>14</v>
      </c>
      <c r="E241" s="23">
        <v>43003</v>
      </c>
      <c r="F241" s="23">
        <v>43051</v>
      </c>
      <c r="G241" s="24" t="s">
        <v>1905</v>
      </c>
      <c r="W241" s="13"/>
    </row>
    <row r="242" spans="1:23" x14ac:dyDescent="0.25">
      <c r="A242" s="24">
        <v>238</v>
      </c>
      <c r="B242">
        <v>435741</v>
      </c>
      <c r="C242">
        <v>13</v>
      </c>
      <c r="E242" s="23">
        <v>43003</v>
      </c>
      <c r="F242" s="23">
        <v>43051</v>
      </c>
      <c r="G242" s="24" t="s">
        <v>1905</v>
      </c>
      <c r="W242" s="13"/>
    </row>
    <row r="243" spans="1:23" x14ac:dyDescent="0.25">
      <c r="A243" s="24">
        <v>239</v>
      </c>
      <c r="B243">
        <v>178194</v>
      </c>
      <c r="C243">
        <v>15</v>
      </c>
      <c r="E243" s="23">
        <v>43003</v>
      </c>
      <c r="F243" s="23">
        <v>43051</v>
      </c>
      <c r="G243" s="24" t="s">
        <v>1905</v>
      </c>
      <c r="W243" s="13"/>
    </row>
    <row r="244" spans="1:23" x14ac:dyDescent="0.25">
      <c r="A244" s="24">
        <v>240</v>
      </c>
      <c r="B244">
        <v>333892</v>
      </c>
      <c r="C244">
        <v>11</v>
      </c>
      <c r="E244" s="23">
        <v>43003</v>
      </c>
      <c r="F244" s="23">
        <v>43051</v>
      </c>
      <c r="G244" s="24" t="s">
        <v>1905</v>
      </c>
      <c r="W244" s="13"/>
    </row>
    <row r="245" spans="1:23" x14ac:dyDescent="0.25">
      <c r="A245" s="24">
        <v>241</v>
      </c>
      <c r="B245">
        <v>466911</v>
      </c>
      <c r="C245">
        <v>27</v>
      </c>
      <c r="E245" s="23">
        <v>43003</v>
      </c>
      <c r="F245" s="23">
        <v>43051</v>
      </c>
      <c r="G245" s="24" t="s">
        <v>1905</v>
      </c>
      <c r="W245" s="13"/>
    </row>
    <row r="246" spans="1:23" x14ac:dyDescent="0.25">
      <c r="A246" s="24">
        <v>242</v>
      </c>
      <c r="B246">
        <v>934947</v>
      </c>
      <c r="C246">
        <v>36</v>
      </c>
      <c r="E246" s="23">
        <v>43003</v>
      </c>
      <c r="F246" s="23">
        <v>43051</v>
      </c>
      <c r="G246" s="24" t="s">
        <v>1905</v>
      </c>
      <c r="W246" s="13"/>
    </row>
    <row r="247" spans="1:23" x14ac:dyDescent="0.25">
      <c r="A247" s="24">
        <v>243</v>
      </c>
      <c r="B247">
        <v>600316</v>
      </c>
      <c r="C247">
        <v>35</v>
      </c>
      <c r="E247" s="23">
        <v>43003</v>
      </c>
      <c r="F247" s="23">
        <v>43051</v>
      </c>
      <c r="G247" s="24" t="s">
        <v>1905</v>
      </c>
      <c r="W247" s="13"/>
    </row>
    <row r="248" spans="1:23" x14ac:dyDescent="0.25">
      <c r="A248" s="24">
        <v>244</v>
      </c>
      <c r="B248">
        <v>317017</v>
      </c>
      <c r="C248">
        <v>53</v>
      </c>
      <c r="E248" s="23">
        <v>43003</v>
      </c>
      <c r="F248" s="23">
        <v>43051</v>
      </c>
      <c r="G248" s="24" t="s">
        <v>1905</v>
      </c>
    </row>
    <row r="249" spans="1:23" x14ac:dyDescent="0.25">
      <c r="A249" s="24">
        <v>245</v>
      </c>
      <c r="B249">
        <v>321084</v>
      </c>
      <c r="C249">
        <v>54</v>
      </c>
      <c r="E249" s="23">
        <v>43004</v>
      </c>
      <c r="F249" s="23">
        <v>43052</v>
      </c>
      <c r="G249" s="24" t="s">
        <v>1905</v>
      </c>
    </row>
    <row r="250" spans="1:23" x14ac:dyDescent="0.25">
      <c r="A250" s="24">
        <v>246</v>
      </c>
      <c r="B250">
        <v>852387</v>
      </c>
      <c r="C250">
        <v>55</v>
      </c>
      <c r="E250" s="23">
        <v>43003</v>
      </c>
      <c r="F250" s="23">
        <v>43051</v>
      </c>
      <c r="G250" s="24" t="s">
        <v>1905</v>
      </c>
    </row>
    <row r="251" spans="1:23" x14ac:dyDescent="0.25">
      <c r="A251" s="24">
        <v>247</v>
      </c>
      <c r="B251">
        <v>434039</v>
      </c>
      <c r="C251">
        <v>6</v>
      </c>
      <c r="E251" s="23">
        <v>43003</v>
      </c>
      <c r="F251" s="23">
        <v>43051</v>
      </c>
      <c r="G251" s="24" t="s">
        <v>1905</v>
      </c>
    </row>
    <row r="252" spans="1:23" x14ac:dyDescent="0.25">
      <c r="A252" s="24">
        <v>248</v>
      </c>
      <c r="B252">
        <v>426226</v>
      </c>
      <c r="C252">
        <v>24</v>
      </c>
      <c r="E252" s="23">
        <v>43003</v>
      </c>
      <c r="F252" s="23">
        <v>43051</v>
      </c>
      <c r="G252" s="24" t="s">
        <v>1905</v>
      </c>
    </row>
    <row r="253" spans="1:23" x14ac:dyDescent="0.25">
      <c r="A253" s="24">
        <v>249</v>
      </c>
      <c r="B253">
        <v>318478</v>
      </c>
      <c r="C253">
        <v>25</v>
      </c>
      <c r="E253" s="23">
        <v>43003</v>
      </c>
      <c r="F253" s="23">
        <v>43051</v>
      </c>
      <c r="G253" s="24" t="s">
        <v>1905</v>
      </c>
    </row>
    <row r="254" spans="1:23" x14ac:dyDescent="0.25">
      <c r="A254" s="24">
        <v>250</v>
      </c>
      <c r="B254">
        <v>652482</v>
      </c>
      <c r="C254">
        <v>56</v>
      </c>
      <c r="E254" s="23">
        <v>43004</v>
      </c>
      <c r="F254" s="23">
        <v>43052</v>
      </c>
      <c r="G254" s="24" t="s">
        <v>1905</v>
      </c>
    </row>
    <row r="255" spans="1:23" x14ac:dyDescent="0.25">
      <c r="A255" s="24">
        <v>251</v>
      </c>
      <c r="B255">
        <v>517366</v>
      </c>
      <c r="C255">
        <v>57</v>
      </c>
      <c r="E255" s="23">
        <v>43003</v>
      </c>
      <c r="F255" s="23">
        <v>43051</v>
      </c>
      <c r="G255" s="24" t="s">
        <v>1905</v>
      </c>
    </row>
    <row r="256" spans="1:23" x14ac:dyDescent="0.25">
      <c r="A256" s="24">
        <v>252</v>
      </c>
      <c r="B256">
        <v>388176</v>
      </c>
      <c r="C256">
        <v>58</v>
      </c>
      <c r="E256" s="23">
        <v>43003</v>
      </c>
      <c r="F256" s="23">
        <v>43051</v>
      </c>
      <c r="G256" s="24" t="s">
        <v>1905</v>
      </c>
    </row>
    <row r="257" spans="1:7" x14ac:dyDescent="0.25">
      <c r="A257" s="24">
        <v>253</v>
      </c>
      <c r="B257">
        <v>557767</v>
      </c>
      <c r="C257">
        <v>59</v>
      </c>
      <c r="E257" s="23">
        <v>43003</v>
      </c>
      <c r="F257" s="23">
        <v>43051</v>
      </c>
      <c r="G257" s="24" t="s">
        <v>1905</v>
      </c>
    </row>
    <row r="258" spans="1:7" x14ac:dyDescent="0.25">
      <c r="A258" s="24">
        <v>254</v>
      </c>
      <c r="B258">
        <v>370184</v>
      </c>
      <c r="C258">
        <v>60</v>
      </c>
      <c r="E258" s="23">
        <v>43003</v>
      </c>
      <c r="F258" s="23">
        <v>43051</v>
      </c>
      <c r="G258" s="24" t="s">
        <v>1905</v>
      </c>
    </row>
    <row r="259" spans="1:7" x14ac:dyDescent="0.25">
      <c r="A259" s="24">
        <v>255</v>
      </c>
      <c r="B259">
        <v>369907</v>
      </c>
      <c r="C259">
        <v>61</v>
      </c>
      <c r="E259" s="23">
        <v>43003</v>
      </c>
      <c r="F259" s="23">
        <v>43051</v>
      </c>
      <c r="G259" s="24" t="s">
        <v>1905</v>
      </c>
    </row>
    <row r="260" spans="1:7" x14ac:dyDescent="0.25">
      <c r="A260" s="24">
        <v>256</v>
      </c>
      <c r="B260">
        <v>315758</v>
      </c>
      <c r="C260">
        <v>62</v>
      </c>
      <c r="E260" s="23">
        <v>43003</v>
      </c>
      <c r="F260" s="23">
        <v>43051</v>
      </c>
      <c r="G260" s="24" t="s">
        <v>1905</v>
      </c>
    </row>
    <row r="261" spans="1:7" x14ac:dyDescent="0.25">
      <c r="A261" s="24">
        <v>257</v>
      </c>
      <c r="B261">
        <v>312224</v>
      </c>
      <c r="C261">
        <v>21</v>
      </c>
      <c r="E261" s="23">
        <v>43003</v>
      </c>
      <c r="F261" s="23">
        <v>43051</v>
      </c>
      <c r="G261" s="24" t="s">
        <v>1905</v>
      </c>
    </row>
    <row r="262" spans="1:7" x14ac:dyDescent="0.25">
      <c r="A262" s="24">
        <v>258</v>
      </c>
      <c r="B262">
        <v>448750</v>
      </c>
      <c r="C262">
        <v>57</v>
      </c>
      <c r="E262" s="23">
        <v>43003</v>
      </c>
      <c r="F262" s="23">
        <v>43016</v>
      </c>
      <c r="G262" s="24" t="s">
        <v>1905</v>
      </c>
    </row>
    <row r="263" spans="1:7" x14ac:dyDescent="0.25">
      <c r="A263" s="24">
        <v>259</v>
      </c>
      <c r="B263">
        <v>511424</v>
      </c>
      <c r="C263">
        <v>62</v>
      </c>
      <c r="E263" s="23">
        <v>43010</v>
      </c>
      <c r="F263" s="23">
        <v>43014</v>
      </c>
      <c r="G263" s="24" t="s">
        <v>1905</v>
      </c>
    </row>
    <row r="264" spans="1:7" x14ac:dyDescent="0.25">
      <c r="A264" s="24">
        <v>260</v>
      </c>
      <c r="B264">
        <v>681065</v>
      </c>
      <c r="C264">
        <v>67</v>
      </c>
      <c r="E264" s="23">
        <v>43003</v>
      </c>
      <c r="F264" s="23">
        <v>43051</v>
      </c>
      <c r="G264" s="24" t="s">
        <v>1905</v>
      </c>
    </row>
    <row r="265" spans="1:7" x14ac:dyDescent="0.25">
      <c r="A265" s="24">
        <v>261</v>
      </c>
      <c r="B265">
        <v>203376</v>
      </c>
      <c r="C265">
        <v>5</v>
      </c>
      <c r="E265" s="23">
        <v>43018</v>
      </c>
      <c r="F265" s="23">
        <v>43049</v>
      </c>
      <c r="G265" s="24" t="s">
        <v>1905</v>
      </c>
    </row>
    <row r="266" spans="1:7" x14ac:dyDescent="0.25">
      <c r="A266" s="24">
        <v>262</v>
      </c>
      <c r="B266">
        <v>204126</v>
      </c>
      <c r="C266">
        <v>4</v>
      </c>
      <c r="E266" s="23">
        <v>42992</v>
      </c>
      <c r="F266" s="23">
        <v>43049</v>
      </c>
      <c r="G266" s="24" t="s">
        <v>1905</v>
      </c>
    </row>
    <row r="267" spans="1:7" x14ac:dyDescent="0.25">
      <c r="A267" s="24">
        <v>263</v>
      </c>
      <c r="B267">
        <v>566173</v>
      </c>
      <c r="C267">
        <v>56</v>
      </c>
      <c r="E267" s="23">
        <v>43049</v>
      </c>
      <c r="F267" s="23">
        <v>43049</v>
      </c>
      <c r="G267" s="24" t="s">
        <v>1905</v>
      </c>
    </row>
    <row r="268" spans="1:7" x14ac:dyDescent="0.25">
      <c r="A268" s="24">
        <v>264</v>
      </c>
      <c r="B268">
        <v>403938</v>
      </c>
      <c r="C268">
        <v>74</v>
      </c>
      <c r="E268" s="23">
        <v>43051</v>
      </c>
      <c r="F268" s="23">
        <v>43099</v>
      </c>
      <c r="G268" s="24" t="s">
        <v>1905</v>
      </c>
    </row>
    <row r="269" spans="1:7" x14ac:dyDescent="0.25">
      <c r="A269" s="24">
        <v>265</v>
      </c>
      <c r="B269">
        <v>318478</v>
      </c>
      <c r="C269">
        <v>25</v>
      </c>
      <c r="E269" s="23">
        <v>43051</v>
      </c>
      <c r="F269" s="23">
        <v>43099</v>
      </c>
      <c r="G269" s="24" t="s">
        <v>1905</v>
      </c>
    </row>
    <row r="270" spans="1:7" x14ac:dyDescent="0.25">
      <c r="A270" s="24">
        <v>266</v>
      </c>
      <c r="B270">
        <v>490746</v>
      </c>
      <c r="C270">
        <v>14</v>
      </c>
      <c r="E270" s="23">
        <v>43051</v>
      </c>
      <c r="F270" s="23">
        <v>43099</v>
      </c>
      <c r="G270" s="24" t="s">
        <v>1905</v>
      </c>
    </row>
    <row r="271" spans="1:7" x14ac:dyDescent="0.25">
      <c r="A271" s="24">
        <v>267</v>
      </c>
      <c r="B271">
        <v>435741</v>
      </c>
      <c r="C271">
        <v>13</v>
      </c>
      <c r="E271" s="23">
        <v>43051</v>
      </c>
      <c r="F271" s="23">
        <v>43099</v>
      </c>
      <c r="G271" s="24" t="s">
        <v>1905</v>
      </c>
    </row>
    <row r="272" spans="1:7" x14ac:dyDescent="0.25">
      <c r="A272" s="24">
        <v>268</v>
      </c>
      <c r="B272">
        <v>178194</v>
      </c>
      <c r="C272">
        <v>15</v>
      </c>
      <c r="E272" s="23">
        <v>43051</v>
      </c>
      <c r="F272" s="23">
        <v>43099</v>
      </c>
      <c r="G272" s="24" t="s">
        <v>1905</v>
      </c>
    </row>
    <row r="273" spans="1:7" x14ac:dyDescent="0.25">
      <c r="A273" s="24">
        <v>269</v>
      </c>
      <c r="B273">
        <v>333892</v>
      </c>
      <c r="C273">
        <v>11</v>
      </c>
      <c r="E273" s="23">
        <v>43051</v>
      </c>
      <c r="F273" s="23">
        <v>43100</v>
      </c>
      <c r="G273" s="24" t="s">
        <v>1905</v>
      </c>
    </row>
    <row r="274" spans="1:7" x14ac:dyDescent="0.25">
      <c r="A274" s="24">
        <v>270</v>
      </c>
      <c r="B274">
        <v>466911</v>
      </c>
      <c r="C274">
        <v>27</v>
      </c>
      <c r="E274" s="23">
        <v>43052</v>
      </c>
      <c r="F274" s="23">
        <v>43081</v>
      </c>
      <c r="G274" s="24" t="s">
        <v>1905</v>
      </c>
    </row>
    <row r="275" spans="1:7" x14ac:dyDescent="0.25">
      <c r="A275" s="24">
        <v>271</v>
      </c>
      <c r="B275">
        <v>934947</v>
      </c>
      <c r="C275">
        <v>36</v>
      </c>
      <c r="E275" s="23">
        <v>43051</v>
      </c>
      <c r="F275" s="23">
        <v>43051</v>
      </c>
      <c r="G275" s="24" t="s">
        <v>1905</v>
      </c>
    </row>
    <row r="276" spans="1:7" x14ac:dyDescent="0.25">
      <c r="A276" s="24">
        <v>272</v>
      </c>
      <c r="B276">
        <v>600316</v>
      </c>
      <c r="C276">
        <v>35</v>
      </c>
      <c r="E276" s="23">
        <v>43051</v>
      </c>
      <c r="F276" s="23">
        <v>43097</v>
      </c>
      <c r="G276" s="24" t="s">
        <v>1905</v>
      </c>
    </row>
    <row r="277" spans="1:7" x14ac:dyDescent="0.25">
      <c r="A277" s="24">
        <v>273</v>
      </c>
      <c r="B277">
        <v>317017</v>
      </c>
      <c r="C277">
        <v>53</v>
      </c>
      <c r="E277" s="23">
        <v>43051</v>
      </c>
      <c r="F277" s="23">
        <v>43099</v>
      </c>
      <c r="G277" s="24" t="s">
        <v>1905</v>
      </c>
    </row>
    <row r="278" spans="1:7" x14ac:dyDescent="0.25">
      <c r="A278" s="24">
        <v>274</v>
      </c>
      <c r="B278">
        <v>321084</v>
      </c>
      <c r="C278">
        <v>54</v>
      </c>
      <c r="E278" s="23">
        <v>43052</v>
      </c>
      <c r="F278" s="23">
        <v>43100</v>
      </c>
      <c r="G278" s="24" t="s">
        <v>1905</v>
      </c>
    </row>
    <row r="279" spans="1:7" x14ac:dyDescent="0.25">
      <c r="A279" s="24">
        <v>275</v>
      </c>
      <c r="B279">
        <v>852387</v>
      </c>
      <c r="C279">
        <v>55</v>
      </c>
      <c r="E279" s="23">
        <v>43051</v>
      </c>
      <c r="F279" s="23">
        <v>43099</v>
      </c>
      <c r="G279" s="24" t="s">
        <v>1905</v>
      </c>
    </row>
    <row r="280" spans="1:7" x14ac:dyDescent="0.25">
      <c r="A280" s="24">
        <v>276</v>
      </c>
      <c r="B280">
        <v>434039</v>
      </c>
      <c r="C280">
        <v>6</v>
      </c>
      <c r="E280" s="23">
        <v>43051</v>
      </c>
      <c r="F280" s="23">
        <v>43051</v>
      </c>
      <c r="G280" s="24" t="s">
        <v>1905</v>
      </c>
    </row>
    <row r="281" spans="1:7" x14ac:dyDescent="0.25">
      <c r="A281" s="24">
        <v>277</v>
      </c>
      <c r="B281">
        <v>426226</v>
      </c>
      <c r="C281">
        <v>24</v>
      </c>
      <c r="E281" s="23">
        <v>43051</v>
      </c>
      <c r="F281" s="23">
        <v>43099</v>
      </c>
      <c r="G281" s="24" t="s">
        <v>1905</v>
      </c>
    </row>
    <row r="282" spans="1:7" x14ac:dyDescent="0.25">
      <c r="A282" s="24">
        <v>278</v>
      </c>
      <c r="B282">
        <v>318478</v>
      </c>
      <c r="C282">
        <v>25</v>
      </c>
      <c r="E282" s="23">
        <v>43051</v>
      </c>
      <c r="F282" s="23">
        <v>43100</v>
      </c>
      <c r="G282" s="24" t="s">
        <v>1905</v>
      </c>
    </row>
    <row r="283" spans="1:7" x14ac:dyDescent="0.25">
      <c r="A283" s="24">
        <v>279</v>
      </c>
      <c r="B283">
        <v>652482</v>
      </c>
      <c r="C283">
        <v>56</v>
      </c>
      <c r="E283" s="23">
        <v>43052</v>
      </c>
      <c r="F283" s="23">
        <v>43100</v>
      </c>
      <c r="G283" s="24" t="s">
        <v>1905</v>
      </c>
    </row>
    <row r="284" spans="1:7" x14ac:dyDescent="0.25">
      <c r="A284" s="24">
        <v>280</v>
      </c>
      <c r="B284">
        <v>517366</v>
      </c>
      <c r="C284">
        <v>57</v>
      </c>
      <c r="E284" s="23">
        <v>43051</v>
      </c>
      <c r="F284" s="23">
        <v>43100</v>
      </c>
      <c r="G284" s="24" t="s">
        <v>1905</v>
      </c>
    </row>
    <row r="285" spans="1:7" x14ac:dyDescent="0.25">
      <c r="A285" s="24">
        <v>281</v>
      </c>
      <c r="B285">
        <v>388176</v>
      </c>
      <c r="C285">
        <v>58</v>
      </c>
      <c r="E285" s="23">
        <v>43051</v>
      </c>
      <c r="F285" s="23">
        <v>43099</v>
      </c>
      <c r="G285" s="24" t="s">
        <v>1905</v>
      </c>
    </row>
    <row r="286" spans="1:7" x14ac:dyDescent="0.25">
      <c r="A286" s="24">
        <v>282</v>
      </c>
      <c r="B286">
        <v>557767</v>
      </c>
      <c r="C286">
        <v>59</v>
      </c>
      <c r="E286" s="23">
        <v>43051</v>
      </c>
      <c r="F286" s="23">
        <v>43099</v>
      </c>
      <c r="G286" s="24" t="s">
        <v>1905</v>
      </c>
    </row>
    <row r="287" spans="1:7" x14ac:dyDescent="0.25">
      <c r="A287" s="24">
        <v>283</v>
      </c>
      <c r="B287">
        <v>370184</v>
      </c>
      <c r="C287">
        <v>60</v>
      </c>
      <c r="E287" s="23">
        <v>43051</v>
      </c>
      <c r="F287" s="23">
        <v>43099</v>
      </c>
      <c r="G287" s="24" t="s">
        <v>1905</v>
      </c>
    </row>
    <row r="288" spans="1:7" x14ac:dyDescent="0.25">
      <c r="A288" s="24">
        <v>284</v>
      </c>
      <c r="B288">
        <v>369907</v>
      </c>
      <c r="C288">
        <v>61</v>
      </c>
      <c r="E288" s="23">
        <v>43051</v>
      </c>
      <c r="F288" s="23">
        <v>43099</v>
      </c>
      <c r="G288" s="24" t="s">
        <v>1905</v>
      </c>
    </row>
    <row r="289" spans="1:8" x14ac:dyDescent="0.25">
      <c r="A289" s="24">
        <v>285</v>
      </c>
      <c r="B289">
        <v>315758</v>
      </c>
      <c r="C289">
        <v>62</v>
      </c>
      <c r="E289" s="23">
        <v>43051</v>
      </c>
      <c r="F289" s="23">
        <v>43099</v>
      </c>
      <c r="G289" s="24" t="s">
        <v>1905</v>
      </c>
    </row>
    <row r="290" spans="1:8" x14ac:dyDescent="0.25">
      <c r="A290" s="24">
        <v>286</v>
      </c>
      <c r="B290">
        <v>200953</v>
      </c>
      <c r="C290">
        <v>5</v>
      </c>
      <c r="E290" s="23">
        <v>43051</v>
      </c>
      <c r="F290" s="23">
        <v>2958465</v>
      </c>
      <c r="G290" s="24" t="s">
        <v>1904</v>
      </c>
    </row>
    <row r="291" spans="1:8" x14ac:dyDescent="0.25">
      <c r="A291" s="24">
        <v>287</v>
      </c>
      <c r="B291">
        <v>588783</v>
      </c>
      <c r="C291">
        <v>18</v>
      </c>
      <c r="E291" s="23">
        <v>43052</v>
      </c>
      <c r="F291" s="23">
        <v>43058</v>
      </c>
      <c r="G291" s="24" t="s">
        <v>1905</v>
      </c>
    </row>
    <row r="292" spans="1:8" x14ac:dyDescent="0.25">
      <c r="A292" s="24">
        <v>288</v>
      </c>
      <c r="B292">
        <v>516702</v>
      </c>
      <c r="C292">
        <v>24</v>
      </c>
      <c r="E292" s="23">
        <v>43052</v>
      </c>
      <c r="F292" s="23">
        <v>43058</v>
      </c>
      <c r="G292" s="24" t="s">
        <v>1905</v>
      </c>
    </row>
    <row r="293" spans="1:8" x14ac:dyDescent="0.25">
      <c r="A293" s="24">
        <v>289</v>
      </c>
      <c r="B293">
        <v>205891</v>
      </c>
      <c r="C293">
        <v>5</v>
      </c>
      <c r="E293" s="23">
        <v>42173</v>
      </c>
      <c r="F293" s="23">
        <v>43051</v>
      </c>
      <c r="G293" s="24" t="s">
        <v>1905</v>
      </c>
    </row>
    <row r="294" spans="1:8" x14ac:dyDescent="0.25">
      <c r="A294" s="24">
        <v>290</v>
      </c>
      <c r="B294">
        <v>434039</v>
      </c>
      <c r="C294">
        <v>9</v>
      </c>
      <c r="E294" s="23">
        <v>43052</v>
      </c>
      <c r="F294" s="23">
        <v>2958465</v>
      </c>
      <c r="G294" s="24" t="s">
        <v>1904</v>
      </c>
    </row>
    <row r="295" spans="1:8" x14ac:dyDescent="0.25">
      <c r="A295" s="24">
        <v>291</v>
      </c>
      <c r="B295">
        <v>419041</v>
      </c>
      <c r="C295">
        <v>6</v>
      </c>
      <c r="E295" s="23">
        <v>43052</v>
      </c>
      <c r="F295" s="23">
        <v>43100</v>
      </c>
      <c r="G295" s="24" t="s">
        <v>1905</v>
      </c>
      <c r="H295" t="s">
        <v>1484</v>
      </c>
    </row>
    <row r="296" spans="1:8" x14ac:dyDescent="0.25">
      <c r="A296" s="24">
        <v>292</v>
      </c>
      <c r="B296">
        <v>327144</v>
      </c>
      <c r="C296">
        <v>21</v>
      </c>
      <c r="E296" s="23">
        <v>43051</v>
      </c>
      <c r="F296" s="23">
        <v>2958465</v>
      </c>
      <c r="G296" s="24" t="s">
        <v>1904</v>
      </c>
    </row>
    <row r="297" spans="1:8" x14ac:dyDescent="0.25">
      <c r="A297" s="24">
        <v>293</v>
      </c>
      <c r="B297">
        <v>462962</v>
      </c>
      <c r="C297">
        <v>19</v>
      </c>
      <c r="E297" s="23">
        <v>43052</v>
      </c>
      <c r="F297" s="23">
        <v>2958465</v>
      </c>
      <c r="G297" s="24" t="s">
        <v>1904</v>
      </c>
    </row>
    <row r="298" spans="1:8" x14ac:dyDescent="0.25">
      <c r="A298" s="24">
        <v>294</v>
      </c>
      <c r="B298">
        <v>539767</v>
      </c>
      <c r="C298">
        <v>70</v>
      </c>
      <c r="E298" s="23">
        <v>43052</v>
      </c>
      <c r="F298" s="23">
        <v>2958465</v>
      </c>
      <c r="G298" s="24" t="s">
        <v>1904</v>
      </c>
    </row>
    <row r="299" spans="1:8" x14ac:dyDescent="0.25">
      <c r="A299" s="24">
        <v>295</v>
      </c>
      <c r="B299">
        <v>567997</v>
      </c>
      <c r="C299">
        <v>28</v>
      </c>
      <c r="E299" s="23">
        <v>43052</v>
      </c>
      <c r="F299" s="23">
        <v>2958465</v>
      </c>
      <c r="G299" s="24" t="s">
        <v>1904</v>
      </c>
    </row>
    <row r="300" spans="1:8" x14ac:dyDescent="0.25">
      <c r="A300" s="24">
        <v>296</v>
      </c>
      <c r="B300">
        <v>574454</v>
      </c>
      <c r="C300">
        <v>29</v>
      </c>
      <c r="E300" s="23">
        <v>43052</v>
      </c>
      <c r="F300" s="23">
        <v>43213</v>
      </c>
      <c r="G300" s="24" t="s">
        <v>1905</v>
      </c>
    </row>
    <row r="301" spans="1:8" x14ac:dyDescent="0.25">
      <c r="A301" s="24">
        <v>297</v>
      </c>
      <c r="B301">
        <v>466911</v>
      </c>
      <c r="C301">
        <v>36</v>
      </c>
      <c r="E301" s="23">
        <v>43082</v>
      </c>
      <c r="F301" s="23">
        <v>43100</v>
      </c>
      <c r="G301" s="24" t="s">
        <v>1905</v>
      </c>
    </row>
    <row r="302" spans="1:8" x14ac:dyDescent="0.25">
      <c r="A302" s="24">
        <v>298</v>
      </c>
      <c r="B302">
        <v>605887</v>
      </c>
      <c r="C302">
        <v>27</v>
      </c>
      <c r="E302" s="23">
        <v>43082</v>
      </c>
      <c r="F302" s="23">
        <v>43099</v>
      </c>
      <c r="G302" s="24" t="s">
        <v>1905</v>
      </c>
    </row>
    <row r="303" spans="1:8" x14ac:dyDescent="0.25">
      <c r="A303" s="24">
        <v>299</v>
      </c>
      <c r="B303">
        <v>511424</v>
      </c>
      <c r="C303">
        <v>22</v>
      </c>
      <c r="E303" s="23">
        <v>43052</v>
      </c>
      <c r="F303" s="23">
        <v>43100</v>
      </c>
      <c r="G303" s="24" t="s">
        <v>1905</v>
      </c>
    </row>
    <row r="304" spans="1:8" x14ac:dyDescent="0.25">
      <c r="A304" s="24">
        <v>300</v>
      </c>
      <c r="B304">
        <v>539259</v>
      </c>
      <c r="C304">
        <v>63</v>
      </c>
      <c r="E304" s="23">
        <v>43051</v>
      </c>
      <c r="F304" s="23">
        <v>43099</v>
      </c>
      <c r="G304" s="24" t="s">
        <v>1905</v>
      </c>
    </row>
    <row r="305" spans="1:7" x14ac:dyDescent="0.25">
      <c r="A305" s="24">
        <v>301</v>
      </c>
      <c r="B305">
        <v>465230</v>
      </c>
      <c r="C305">
        <v>63</v>
      </c>
      <c r="E305" s="23">
        <v>43052</v>
      </c>
      <c r="F305" s="23">
        <v>43056</v>
      </c>
      <c r="G305" s="24" t="s">
        <v>1905</v>
      </c>
    </row>
    <row r="306" spans="1:7" x14ac:dyDescent="0.25">
      <c r="A306" s="24">
        <v>302</v>
      </c>
      <c r="B306">
        <v>511701</v>
      </c>
      <c r="C306">
        <v>65</v>
      </c>
      <c r="E306" s="23">
        <v>43051</v>
      </c>
      <c r="F306" s="23">
        <v>43100</v>
      </c>
      <c r="G306" s="24" t="s">
        <v>1905</v>
      </c>
    </row>
    <row r="307" spans="1:7" x14ac:dyDescent="0.25">
      <c r="A307" s="24">
        <v>303</v>
      </c>
      <c r="B307">
        <v>566818</v>
      </c>
      <c r="C307">
        <v>20</v>
      </c>
      <c r="E307" s="23">
        <v>43052</v>
      </c>
      <c r="F307" s="23">
        <v>43100</v>
      </c>
      <c r="G307" s="24" t="s">
        <v>1905</v>
      </c>
    </row>
    <row r="308" spans="1:7" x14ac:dyDescent="0.25">
      <c r="A308" s="24">
        <v>304</v>
      </c>
      <c r="B308">
        <v>886222</v>
      </c>
      <c r="C308">
        <v>25</v>
      </c>
      <c r="E308" s="23">
        <v>43052</v>
      </c>
      <c r="F308" s="23">
        <v>43056</v>
      </c>
      <c r="G308" s="24" t="s">
        <v>1905</v>
      </c>
    </row>
    <row r="309" spans="1:7" x14ac:dyDescent="0.25">
      <c r="A309" s="24">
        <v>305</v>
      </c>
      <c r="B309">
        <v>681065</v>
      </c>
      <c r="C309">
        <v>67</v>
      </c>
      <c r="E309" s="23">
        <v>43052</v>
      </c>
      <c r="F309" s="23">
        <v>43100</v>
      </c>
      <c r="G309" s="24" t="s">
        <v>1905</v>
      </c>
    </row>
    <row r="310" spans="1:7" x14ac:dyDescent="0.25">
      <c r="A310" s="24">
        <v>306</v>
      </c>
      <c r="B310">
        <v>498009</v>
      </c>
      <c r="C310">
        <v>33</v>
      </c>
      <c r="E310" s="23">
        <v>43052</v>
      </c>
      <c r="F310" s="23">
        <v>43100</v>
      </c>
      <c r="G310" s="24" t="s">
        <v>1905</v>
      </c>
    </row>
    <row r="311" spans="1:7" x14ac:dyDescent="0.25">
      <c r="A311" s="24">
        <v>307</v>
      </c>
      <c r="B311">
        <v>312224</v>
      </c>
      <c r="C311">
        <v>21</v>
      </c>
      <c r="E311" s="23">
        <v>43052</v>
      </c>
      <c r="F311" s="23">
        <v>43056</v>
      </c>
      <c r="G311" s="24" t="s">
        <v>1905</v>
      </c>
    </row>
    <row r="312" spans="1:7" x14ac:dyDescent="0.25">
      <c r="A312" s="24">
        <v>308</v>
      </c>
      <c r="B312">
        <v>203376</v>
      </c>
      <c r="C312">
        <v>4</v>
      </c>
      <c r="E312" s="23">
        <v>43052</v>
      </c>
      <c r="F312" s="23">
        <v>43100</v>
      </c>
      <c r="G312" s="24" t="s">
        <v>1905</v>
      </c>
    </row>
    <row r="313" spans="1:7" x14ac:dyDescent="0.25">
      <c r="A313" s="24">
        <v>309</v>
      </c>
      <c r="B313">
        <v>200953</v>
      </c>
      <c r="C313">
        <v>1</v>
      </c>
      <c r="E313" s="23">
        <v>43052</v>
      </c>
      <c r="F313" s="23">
        <v>43100</v>
      </c>
      <c r="G313" s="24" t="s">
        <v>1905</v>
      </c>
    </row>
    <row r="314" spans="1:7" x14ac:dyDescent="0.25">
      <c r="A314" s="24">
        <v>310</v>
      </c>
      <c r="B314">
        <v>204126</v>
      </c>
      <c r="C314">
        <v>5</v>
      </c>
      <c r="E314" s="23">
        <v>43052</v>
      </c>
      <c r="F314" s="23">
        <v>43100</v>
      </c>
      <c r="G314" s="24" t="s">
        <v>1905</v>
      </c>
    </row>
    <row r="315" spans="1:7" x14ac:dyDescent="0.25">
      <c r="A315" s="24">
        <v>311</v>
      </c>
      <c r="B315">
        <v>482433</v>
      </c>
      <c r="C315">
        <v>7</v>
      </c>
      <c r="E315" s="23">
        <v>43052</v>
      </c>
      <c r="F315" s="23">
        <v>43100</v>
      </c>
      <c r="G315" s="24" t="s">
        <v>1905</v>
      </c>
    </row>
    <row r="316" spans="1:7" x14ac:dyDescent="0.25">
      <c r="A316" s="24">
        <v>312</v>
      </c>
      <c r="B316">
        <v>675094</v>
      </c>
      <c r="C316">
        <v>15</v>
      </c>
      <c r="E316" s="23">
        <v>43052</v>
      </c>
      <c r="F316" s="23">
        <v>43056</v>
      </c>
      <c r="G316" s="24" t="s">
        <v>1905</v>
      </c>
    </row>
    <row r="317" spans="1:7" x14ac:dyDescent="0.25">
      <c r="A317" s="24">
        <v>313</v>
      </c>
      <c r="B317">
        <v>312010</v>
      </c>
      <c r="C317">
        <v>17</v>
      </c>
      <c r="E317" s="23">
        <v>43052</v>
      </c>
      <c r="F317" s="23">
        <v>43100</v>
      </c>
      <c r="G317" s="24" t="s">
        <v>1905</v>
      </c>
    </row>
    <row r="318" spans="1:7" x14ac:dyDescent="0.25">
      <c r="A318" s="24">
        <v>314</v>
      </c>
      <c r="B318">
        <v>779082</v>
      </c>
      <c r="C318">
        <v>23</v>
      </c>
      <c r="E318" s="23">
        <v>43052</v>
      </c>
      <c r="F318" s="23">
        <v>43099</v>
      </c>
      <c r="G318" s="24" t="s">
        <v>1905</v>
      </c>
    </row>
    <row r="319" spans="1:7" x14ac:dyDescent="0.25">
      <c r="A319" s="24">
        <v>315</v>
      </c>
      <c r="B319">
        <v>814776</v>
      </c>
      <c r="C319">
        <v>30</v>
      </c>
      <c r="E319" s="23">
        <v>43052</v>
      </c>
      <c r="F319" s="23">
        <v>43100</v>
      </c>
      <c r="G319" s="24" t="s">
        <v>1905</v>
      </c>
    </row>
    <row r="320" spans="1:7" x14ac:dyDescent="0.25">
      <c r="A320" s="24">
        <v>316</v>
      </c>
      <c r="B320">
        <v>361730</v>
      </c>
      <c r="C320">
        <v>34</v>
      </c>
      <c r="E320" s="23">
        <v>43052</v>
      </c>
      <c r="F320" s="23">
        <v>43058</v>
      </c>
      <c r="G320" s="24" t="s">
        <v>1905</v>
      </c>
    </row>
    <row r="321" spans="1:7" x14ac:dyDescent="0.25">
      <c r="A321" s="24">
        <v>317</v>
      </c>
      <c r="B321">
        <v>516899</v>
      </c>
      <c r="C321">
        <v>68</v>
      </c>
      <c r="E321" s="23">
        <v>43052</v>
      </c>
      <c r="F321" s="23">
        <v>43100</v>
      </c>
      <c r="G321" s="24" t="s">
        <v>1905</v>
      </c>
    </row>
    <row r="322" spans="1:7" x14ac:dyDescent="0.25">
      <c r="A322" s="24">
        <v>318</v>
      </c>
      <c r="B322">
        <v>569774</v>
      </c>
      <c r="C322">
        <v>68</v>
      </c>
      <c r="E322" s="23">
        <v>43052</v>
      </c>
      <c r="F322" s="23">
        <v>43056</v>
      </c>
      <c r="G322" s="24" t="s">
        <v>1905</v>
      </c>
    </row>
    <row r="323" spans="1:7" x14ac:dyDescent="0.25">
      <c r="A323" s="24">
        <v>319</v>
      </c>
      <c r="B323">
        <v>500095</v>
      </c>
      <c r="C323">
        <v>64</v>
      </c>
      <c r="E323" s="23">
        <v>43051</v>
      </c>
      <c r="F323" s="23">
        <v>43100</v>
      </c>
      <c r="G323" s="24" t="s">
        <v>1905</v>
      </c>
    </row>
    <row r="324" spans="1:7" x14ac:dyDescent="0.25">
      <c r="A324" s="24">
        <v>320</v>
      </c>
      <c r="B324">
        <v>466603</v>
      </c>
      <c r="C324">
        <v>69</v>
      </c>
      <c r="E324" s="23">
        <v>43051</v>
      </c>
      <c r="F324" s="23">
        <v>43100</v>
      </c>
      <c r="G324" s="24" t="s">
        <v>1905</v>
      </c>
    </row>
    <row r="325" spans="1:7" x14ac:dyDescent="0.25">
      <c r="A325" s="24">
        <v>321</v>
      </c>
      <c r="B325">
        <v>305721</v>
      </c>
      <c r="C325">
        <v>75</v>
      </c>
      <c r="E325" s="23">
        <v>43051</v>
      </c>
      <c r="F325" s="23">
        <v>43100</v>
      </c>
      <c r="G325" s="24" t="s">
        <v>1905</v>
      </c>
    </row>
    <row r="326" spans="1:7" x14ac:dyDescent="0.25">
      <c r="A326" s="24">
        <v>322</v>
      </c>
      <c r="B326">
        <v>549473</v>
      </c>
      <c r="C326">
        <v>40</v>
      </c>
      <c r="E326" s="23">
        <v>43051</v>
      </c>
      <c r="F326" s="23">
        <v>43100</v>
      </c>
      <c r="G326" s="24" t="s">
        <v>1905</v>
      </c>
    </row>
    <row r="327" spans="1:7" x14ac:dyDescent="0.25">
      <c r="A327" s="24">
        <v>323</v>
      </c>
      <c r="B327">
        <v>891095</v>
      </c>
      <c r="C327">
        <v>19</v>
      </c>
      <c r="E327" s="23">
        <v>43066</v>
      </c>
      <c r="F327" s="23">
        <v>43067</v>
      </c>
      <c r="G327" s="24" t="s">
        <v>1905</v>
      </c>
    </row>
    <row r="328" spans="1:7" x14ac:dyDescent="0.25">
      <c r="A328" s="24">
        <v>324</v>
      </c>
      <c r="B328">
        <v>373290</v>
      </c>
      <c r="C328">
        <v>44</v>
      </c>
      <c r="E328" s="23">
        <v>43057</v>
      </c>
      <c r="F328" s="23">
        <v>43092</v>
      </c>
      <c r="G328" s="24" t="s">
        <v>1905</v>
      </c>
    </row>
    <row r="329" spans="1:7" x14ac:dyDescent="0.25">
      <c r="A329" s="24">
        <v>325</v>
      </c>
      <c r="B329">
        <v>327144</v>
      </c>
      <c r="C329">
        <v>8</v>
      </c>
      <c r="E329" s="23">
        <v>43052</v>
      </c>
      <c r="F329" s="23">
        <v>43100</v>
      </c>
      <c r="G329" s="24" t="s">
        <v>1905</v>
      </c>
    </row>
    <row r="330" spans="1:7" x14ac:dyDescent="0.25">
      <c r="A330" s="24">
        <v>326</v>
      </c>
      <c r="B330">
        <v>434039</v>
      </c>
      <c r="C330">
        <v>5</v>
      </c>
      <c r="E330" s="23">
        <v>43065</v>
      </c>
      <c r="F330" s="23">
        <v>43100</v>
      </c>
      <c r="G330" s="24" t="s">
        <v>1905</v>
      </c>
    </row>
    <row r="331" spans="1:7" x14ac:dyDescent="0.25">
      <c r="A331" s="24">
        <v>327</v>
      </c>
      <c r="B331">
        <v>312224</v>
      </c>
      <c r="C331">
        <v>21</v>
      </c>
      <c r="E331" s="23">
        <v>43057</v>
      </c>
      <c r="F331" s="23">
        <v>43100</v>
      </c>
      <c r="G331" s="24" t="s">
        <v>1905</v>
      </c>
    </row>
    <row r="332" spans="1:7" x14ac:dyDescent="0.25">
      <c r="A332" s="24">
        <v>328</v>
      </c>
      <c r="B332">
        <v>588783</v>
      </c>
      <c r="C332">
        <v>9</v>
      </c>
      <c r="E332" s="23">
        <v>43066</v>
      </c>
      <c r="F332" s="23">
        <v>43100</v>
      </c>
      <c r="G332" s="24" t="s">
        <v>1905</v>
      </c>
    </row>
    <row r="333" spans="1:7" x14ac:dyDescent="0.25">
      <c r="A333" s="24">
        <v>329</v>
      </c>
      <c r="B333">
        <v>242758</v>
      </c>
      <c r="C333">
        <v>16</v>
      </c>
      <c r="E333" s="23">
        <v>43059</v>
      </c>
      <c r="F333" s="23">
        <v>43095</v>
      </c>
      <c r="G333" s="24" t="s">
        <v>1905</v>
      </c>
    </row>
    <row r="334" spans="1:7" x14ac:dyDescent="0.25">
      <c r="A334" s="24">
        <v>330</v>
      </c>
      <c r="B334">
        <v>539767</v>
      </c>
      <c r="C334">
        <v>45</v>
      </c>
      <c r="E334" s="23">
        <v>43059</v>
      </c>
      <c r="F334" s="23">
        <v>43095</v>
      </c>
      <c r="G334" s="24" t="s">
        <v>1905</v>
      </c>
    </row>
    <row r="335" spans="1:7" x14ac:dyDescent="0.25">
      <c r="A335" s="24">
        <v>331</v>
      </c>
      <c r="B335">
        <v>934947</v>
      </c>
      <c r="C335">
        <v>70</v>
      </c>
      <c r="E335" s="23">
        <v>43059</v>
      </c>
      <c r="F335" s="23">
        <v>43096</v>
      </c>
      <c r="G335" s="24" t="s">
        <v>1905</v>
      </c>
    </row>
    <row r="336" spans="1:7" x14ac:dyDescent="0.25">
      <c r="A336" s="24">
        <v>332</v>
      </c>
      <c r="B336">
        <v>516702</v>
      </c>
      <c r="C336">
        <v>28</v>
      </c>
      <c r="E336" s="23">
        <v>43066</v>
      </c>
      <c r="F336" s="23">
        <v>43072</v>
      </c>
      <c r="G336" s="24" t="s">
        <v>1905</v>
      </c>
    </row>
    <row r="337" spans="1:7" x14ac:dyDescent="0.25">
      <c r="A337" s="24">
        <v>333</v>
      </c>
      <c r="B337">
        <v>361730</v>
      </c>
      <c r="C337">
        <v>34</v>
      </c>
      <c r="E337" s="23">
        <v>43066</v>
      </c>
      <c r="F337" s="23">
        <v>43072</v>
      </c>
      <c r="G337" s="24" t="s">
        <v>1905</v>
      </c>
    </row>
    <row r="338" spans="1:7" x14ac:dyDescent="0.25">
      <c r="A338" s="24">
        <v>334</v>
      </c>
      <c r="B338">
        <v>355556</v>
      </c>
      <c r="C338">
        <v>18</v>
      </c>
      <c r="E338" s="23">
        <v>43067</v>
      </c>
      <c r="F338" s="23">
        <v>43072</v>
      </c>
      <c r="G338" s="24" t="s">
        <v>1905</v>
      </c>
    </row>
    <row r="339" spans="1:7" x14ac:dyDescent="0.25">
      <c r="A339" s="24">
        <v>335</v>
      </c>
      <c r="B339">
        <v>447554</v>
      </c>
      <c r="C339">
        <v>20</v>
      </c>
      <c r="E339" s="23">
        <v>43068</v>
      </c>
      <c r="F339" s="23">
        <v>43069</v>
      </c>
      <c r="G339" s="24" t="s">
        <v>1905</v>
      </c>
    </row>
    <row r="340" spans="1:7" x14ac:dyDescent="0.25">
      <c r="A340" s="24">
        <v>336</v>
      </c>
      <c r="B340">
        <v>566173</v>
      </c>
      <c r="C340">
        <v>56</v>
      </c>
      <c r="E340" s="23">
        <v>43068</v>
      </c>
      <c r="F340" s="23">
        <v>43069</v>
      </c>
      <c r="G340" s="24" t="s">
        <v>1905</v>
      </c>
    </row>
    <row r="341" spans="1:7" x14ac:dyDescent="0.25">
      <c r="A341" s="24">
        <v>337</v>
      </c>
      <c r="B341">
        <v>419235</v>
      </c>
      <c r="C341">
        <v>54</v>
      </c>
      <c r="E341" s="23">
        <v>43070</v>
      </c>
      <c r="F341" s="23">
        <v>43072</v>
      </c>
      <c r="G341" s="24" t="s">
        <v>1905</v>
      </c>
    </row>
    <row r="342" spans="1:7" x14ac:dyDescent="0.25">
      <c r="A342" s="24">
        <v>338</v>
      </c>
      <c r="B342">
        <v>569774</v>
      </c>
      <c r="C342">
        <v>11</v>
      </c>
      <c r="E342" s="23">
        <v>43072</v>
      </c>
      <c r="F342" s="23">
        <v>43072</v>
      </c>
      <c r="G342" s="24" t="s">
        <v>1905</v>
      </c>
    </row>
    <row r="343" spans="1:7" x14ac:dyDescent="0.25">
      <c r="A343" s="24">
        <v>339</v>
      </c>
      <c r="B343">
        <v>355556</v>
      </c>
      <c r="C343">
        <v>68</v>
      </c>
      <c r="E343" s="23">
        <v>43073</v>
      </c>
      <c r="F343" s="23">
        <v>43097</v>
      </c>
      <c r="G343" s="24" t="s">
        <v>1905</v>
      </c>
    </row>
    <row r="344" spans="1:7" x14ac:dyDescent="0.25">
      <c r="A344" s="24">
        <v>340</v>
      </c>
      <c r="B344">
        <v>267971</v>
      </c>
      <c r="C344">
        <v>66</v>
      </c>
      <c r="E344" s="23">
        <v>43052</v>
      </c>
      <c r="F344" s="23">
        <v>43100</v>
      </c>
      <c r="G344" s="24" t="s">
        <v>1905</v>
      </c>
    </row>
    <row r="345" spans="1:7" x14ac:dyDescent="0.25">
      <c r="A345" s="24">
        <v>341</v>
      </c>
      <c r="B345">
        <v>405756</v>
      </c>
      <c r="C345">
        <v>66</v>
      </c>
      <c r="E345" s="23">
        <v>43073</v>
      </c>
      <c r="F345" s="23">
        <v>43097</v>
      </c>
      <c r="G345" s="24" t="s">
        <v>1905</v>
      </c>
    </row>
    <row r="346" spans="1:7" x14ac:dyDescent="0.25">
      <c r="A346" s="24">
        <v>342</v>
      </c>
      <c r="B346">
        <v>452405</v>
      </c>
      <c r="C346">
        <v>28</v>
      </c>
      <c r="E346" s="23">
        <v>43073</v>
      </c>
      <c r="F346" s="23">
        <v>43079</v>
      </c>
      <c r="G346" s="24" t="s">
        <v>1905</v>
      </c>
    </row>
    <row r="347" spans="1:7" x14ac:dyDescent="0.25">
      <c r="A347" s="24">
        <v>343</v>
      </c>
      <c r="B347">
        <v>481382</v>
      </c>
      <c r="C347">
        <v>72</v>
      </c>
      <c r="E347" s="23">
        <v>43051</v>
      </c>
      <c r="F347" s="23">
        <v>43099</v>
      </c>
      <c r="G347" s="24" t="s">
        <v>1905</v>
      </c>
    </row>
    <row r="348" spans="1:7" x14ac:dyDescent="0.25">
      <c r="A348" s="24">
        <v>344</v>
      </c>
      <c r="B348">
        <v>542634</v>
      </c>
      <c r="C348">
        <v>71</v>
      </c>
      <c r="E348" s="23">
        <v>43063</v>
      </c>
      <c r="F348" s="23">
        <v>43100</v>
      </c>
      <c r="G348" s="24" t="s">
        <v>1905</v>
      </c>
    </row>
    <row r="349" spans="1:7" x14ac:dyDescent="0.25">
      <c r="A349" s="24">
        <v>345</v>
      </c>
      <c r="B349">
        <v>447360</v>
      </c>
      <c r="C349">
        <v>73</v>
      </c>
      <c r="E349" s="23">
        <v>43051</v>
      </c>
      <c r="F349" s="23">
        <v>43099</v>
      </c>
      <c r="G349" s="24" t="s">
        <v>1905</v>
      </c>
    </row>
    <row r="350" spans="1:7" x14ac:dyDescent="0.25">
      <c r="A350" s="24">
        <v>346</v>
      </c>
      <c r="B350">
        <v>569774</v>
      </c>
      <c r="C350">
        <v>24</v>
      </c>
      <c r="E350" s="23">
        <v>43077</v>
      </c>
      <c r="F350" s="23">
        <v>43077</v>
      </c>
      <c r="G350" s="24" t="s">
        <v>1905</v>
      </c>
    </row>
    <row r="351" spans="1:7" x14ac:dyDescent="0.25">
      <c r="A351" s="24">
        <v>347</v>
      </c>
      <c r="B351">
        <v>566508</v>
      </c>
      <c r="C351">
        <v>18</v>
      </c>
      <c r="E351" s="23">
        <v>43073</v>
      </c>
      <c r="F351" s="23">
        <v>43079</v>
      </c>
      <c r="G351" s="24" t="s">
        <v>1905</v>
      </c>
    </row>
    <row r="352" spans="1:7" x14ac:dyDescent="0.25">
      <c r="A352" s="24">
        <v>348</v>
      </c>
      <c r="B352">
        <v>569774</v>
      </c>
      <c r="C352">
        <v>45</v>
      </c>
      <c r="E352" s="23">
        <v>43079</v>
      </c>
      <c r="F352" s="23">
        <v>43080</v>
      </c>
      <c r="G352" s="24" t="s">
        <v>1905</v>
      </c>
    </row>
    <row r="353" spans="1:8" x14ac:dyDescent="0.25">
      <c r="A353" s="24">
        <v>349</v>
      </c>
      <c r="B353">
        <v>582776</v>
      </c>
      <c r="C353">
        <v>43</v>
      </c>
      <c r="E353" s="23">
        <v>43081</v>
      </c>
      <c r="F353" s="23">
        <v>43115</v>
      </c>
      <c r="G353" s="24" t="s">
        <v>1905</v>
      </c>
    </row>
    <row r="354" spans="1:8" x14ac:dyDescent="0.25">
      <c r="A354" s="24">
        <v>350</v>
      </c>
      <c r="B354">
        <v>361730</v>
      </c>
      <c r="C354">
        <v>24</v>
      </c>
      <c r="E354" s="23">
        <v>43080</v>
      </c>
      <c r="F354" s="23">
        <v>43082</v>
      </c>
      <c r="G354" s="24" t="s">
        <v>1905</v>
      </c>
    </row>
    <row r="355" spans="1:8" x14ac:dyDescent="0.25">
      <c r="A355" s="24">
        <v>351</v>
      </c>
      <c r="B355">
        <v>447554</v>
      </c>
      <c r="C355">
        <v>18</v>
      </c>
      <c r="E355" s="23">
        <v>43082</v>
      </c>
      <c r="F355" s="23">
        <v>43086</v>
      </c>
      <c r="G355" s="24" t="s">
        <v>1905</v>
      </c>
    </row>
    <row r="356" spans="1:8" x14ac:dyDescent="0.25">
      <c r="A356" s="24">
        <v>352</v>
      </c>
      <c r="B356">
        <v>324382</v>
      </c>
      <c r="C356">
        <v>28</v>
      </c>
      <c r="E356" s="23">
        <v>43074</v>
      </c>
      <c r="F356" s="23">
        <v>43079</v>
      </c>
      <c r="G356" s="24" t="s">
        <v>1905</v>
      </c>
    </row>
    <row r="357" spans="1:8" x14ac:dyDescent="0.25">
      <c r="A357" s="24">
        <v>353</v>
      </c>
      <c r="B357">
        <v>279446</v>
      </c>
      <c r="C357">
        <v>29</v>
      </c>
      <c r="E357" s="23">
        <v>43076</v>
      </c>
      <c r="F357" s="23">
        <v>43079</v>
      </c>
      <c r="G357" s="24" t="s">
        <v>1905</v>
      </c>
    </row>
    <row r="358" spans="1:8" x14ac:dyDescent="0.25">
      <c r="A358" s="24">
        <v>354</v>
      </c>
      <c r="B358">
        <v>361730</v>
      </c>
      <c r="C358">
        <v>24</v>
      </c>
      <c r="E358" s="23">
        <v>43083</v>
      </c>
      <c r="F358" s="23">
        <v>43086</v>
      </c>
      <c r="G358" s="24" t="s">
        <v>1905</v>
      </c>
    </row>
    <row r="359" spans="1:8" x14ac:dyDescent="0.25">
      <c r="A359" s="24">
        <v>355</v>
      </c>
      <c r="B359">
        <v>764361</v>
      </c>
      <c r="C359">
        <v>29</v>
      </c>
      <c r="E359" s="23">
        <v>43081</v>
      </c>
      <c r="F359" s="23">
        <v>43086</v>
      </c>
      <c r="G359" s="24" t="s">
        <v>1905</v>
      </c>
    </row>
    <row r="360" spans="1:8" x14ac:dyDescent="0.25">
      <c r="A360" s="24">
        <v>356</v>
      </c>
      <c r="B360">
        <v>502171</v>
      </c>
      <c r="C360">
        <v>24</v>
      </c>
      <c r="E360" s="23">
        <v>43080</v>
      </c>
      <c r="F360" s="23">
        <v>43115</v>
      </c>
      <c r="G360" s="24" t="s">
        <v>1905</v>
      </c>
    </row>
    <row r="361" spans="1:8" x14ac:dyDescent="0.25">
      <c r="A361" s="24">
        <v>357</v>
      </c>
      <c r="B361">
        <v>419235</v>
      </c>
      <c r="C361">
        <v>53</v>
      </c>
      <c r="E361" s="23">
        <v>43083</v>
      </c>
      <c r="F361" s="23">
        <v>43084</v>
      </c>
      <c r="G361" s="24" t="s">
        <v>1905</v>
      </c>
    </row>
    <row r="362" spans="1:8" x14ac:dyDescent="0.25">
      <c r="A362" s="24">
        <v>358</v>
      </c>
      <c r="B362">
        <v>324382</v>
      </c>
      <c r="C362">
        <v>20</v>
      </c>
      <c r="E362" s="23">
        <v>43080</v>
      </c>
      <c r="F362" s="23">
        <v>43100</v>
      </c>
      <c r="G362" s="24" t="s">
        <v>1905</v>
      </c>
    </row>
    <row r="363" spans="1:8" x14ac:dyDescent="0.25">
      <c r="A363" s="24">
        <v>359</v>
      </c>
      <c r="B363">
        <v>566173</v>
      </c>
      <c r="C363">
        <v>31</v>
      </c>
      <c r="E363" s="23">
        <v>43081</v>
      </c>
      <c r="F363" s="23">
        <v>43115</v>
      </c>
      <c r="G363" s="24" t="s">
        <v>1905</v>
      </c>
    </row>
    <row r="364" spans="1:8" x14ac:dyDescent="0.25">
      <c r="A364" s="24">
        <v>360</v>
      </c>
      <c r="B364">
        <v>452405</v>
      </c>
      <c r="C364">
        <v>34</v>
      </c>
      <c r="E364" s="23">
        <v>43081</v>
      </c>
      <c r="F364" s="23">
        <v>43115</v>
      </c>
      <c r="G364" s="24" t="s">
        <v>1905</v>
      </c>
    </row>
    <row r="365" spans="1:8" x14ac:dyDescent="0.25">
      <c r="A365" s="24">
        <v>361</v>
      </c>
      <c r="B365">
        <v>764361</v>
      </c>
      <c r="C365">
        <v>29</v>
      </c>
      <c r="E365" s="23">
        <v>43081</v>
      </c>
      <c r="F365" s="23">
        <v>43086</v>
      </c>
      <c r="G365" s="24" t="s">
        <v>1905</v>
      </c>
    </row>
    <row r="366" spans="1:8" x14ac:dyDescent="0.25">
      <c r="A366" s="24">
        <v>362</v>
      </c>
      <c r="B366">
        <v>779183</v>
      </c>
      <c r="C366">
        <v>27</v>
      </c>
      <c r="E366" s="23">
        <v>43088</v>
      </c>
      <c r="F366" s="23">
        <v>43097</v>
      </c>
      <c r="G366" s="24" t="s">
        <v>1905</v>
      </c>
      <c r="H366" t="s">
        <v>1493</v>
      </c>
    </row>
    <row r="367" spans="1:8" x14ac:dyDescent="0.25">
      <c r="A367" s="24">
        <v>363</v>
      </c>
      <c r="B367">
        <v>361730</v>
      </c>
      <c r="C367">
        <v>53</v>
      </c>
      <c r="E367" s="23">
        <v>43087</v>
      </c>
      <c r="F367" s="23">
        <v>43100</v>
      </c>
      <c r="G367" s="24" t="s">
        <v>1905</v>
      </c>
    </row>
    <row r="368" spans="1:8" x14ac:dyDescent="0.25">
      <c r="A368" s="24">
        <v>364</v>
      </c>
      <c r="B368">
        <v>569774</v>
      </c>
      <c r="C368">
        <v>42</v>
      </c>
      <c r="E368" s="23">
        <v>43085</v>
      </c>
      <c r="F368" s="23">
        <v>43086</v>
      </c>
      <c r="G368" s="24" t="s">
        <v>1905</v>
      </c>
    </row>
    <row r="369" spans="1:8" x14ac:dyDescent="0.25">
      <c r="A369" s="24">
        <v>365</v>
      </c>
      <c r="B369">
        <v>891095</v>
      </c>
      <c r="C369">
        <v>18</v>
      </c>
      <c r="E369" s="23">
        <v>43087</v>
      </c>
      <c r="F369" s="23">
        <v>43093</v>
      </c>
      <c r="G369" s="24" t="s">
        <v>1905</v>
      </c>
      <c r="H369" t="s">
        <v>1495</v>
      </c>
    </row>
    <row r="370" spans="1:8" x14ac:dyDescent="0.25">
      <c r="A370" s="24">
        <v>366</v>
      </c>
      <c r="B370">
        <v>488475</v>
      </c>
      <c r="C370">
        <v>11</v>
      </c>
      <c r="E370" s="23">
        <v>43085</v>
      </c>
      <c r="F370" s="23">
        <v>43087</v>
      </c>
      <c r="G370" s="24" t="s">
        <v>1905</v>
      </c>
      <c r="H370" t="s">
        <v>1496</v>
      </c>
    </row>
    <row r="371" spans="1:8" x14ac:dyDescent="0.25">
      <c r="A371" s="24">
        <v>367</v>
      </c>
      <c r="B371">
        <v>532671</v>
      </c>
      <c r="C371">
        <v>29</v>
      </c>
      <c r="E371" s="23">
        <v>43088</v>
      </c>
      <c r="F371" s="23">
        <v>43093</v>
      </c>
      <c r="G371" s="24" t="s">
        <v>1905</v>
      </c>
      <c r="H371" t="s">
        <v>1497</v>
      </c>
    </row>
    <row r="372" spans="1:8" x14ac:dyDescent="0.25">
      <c r="A372" s="24">
        <v>368</v>
      </c>
      <c r="B372">
        <v>419235</v>
      </c>
      <c r="C372">
        <v>56</v>
      </c>
      <c r="E372" s="23">
        <v>43088</v>
      </c>
      <c r="F372" s="23">
        <v>43099</v>
      </c>
      <c r="G372" s="24" t="s">
        <v>1905</v>
      </c>
    </row>
    <row r="373" spans="1:8" x14ac:dyDescent="0.25">
      <c r="A373" s="24">
        <v>369</v>
      </c>
      <c r="B373">
        <v>805878</v>
      </c>
      <c r="C373">
        <v>54</v>
      </c>
      <c r="E373" s="23">
        <v>43088</v>
      </c>
      <c r="F373" s="23">
        <v>43122</v>
      </c>
      <c r="G373" s="24" t="s">
        <v>1905</v>
      </c>
    </row>
    <row r="374" spans="1:8" x14ac:dyDescent="0.25">
      <c r="A374" s="24">
        <v>370</v>
      </c>
      <c r="B374">
        <v>488475</v>
      </c>
      <c r="C374">
        <v>11</v>
      </c>
      <c r="E374" s="23">
        <v>43088</v>
      </c>
      <c r="F374" s="23">
        <v>43123</v>
      </c>
      <c r="G374" s="24" t="s">
        <v>1905</v>
      </c>
      <c r="H374" t="s">
        <v>1499</v>
      </c>
    </row>
    <row r="375" spans="1:8" x14ac:dyDescent="0.25">
      <c r="A375" s="24">
        <v>371</v>
      </c>
      <c r="B375">
        <v>873494</v>
      </c>
      <c r="C375">
        <v>41</v>
      </c>
      <c r="E375" s="23">
        <v>43084</v>
      </c>
      <c r="F375" s="23">
        <v>43100</v>
      </c>
      <c r="G375" s="24" t="s">
        <v>1905</v>
      </c>
      <c r="H375" t="s">
        <v>1500</v>
      </c>
    </row>
    <row r="376" spans="1:8" x14ac:dyDescent="0.25">
      <c r="A376" s="24">
        <v>372</v>
      </c>
      <c r="B376">
        <v>447554</v>
      </c>
      <c r="C376">
        <v>24</v>
      </c>
      <c r="E376" s="23">
        <v>43087</v>
      </c>
      <c r="F376" s="23">
        <v>43093</v>
      </c>
      <c r="G376" s="24" t="s">
        <v>1905</v>
      </c>
    </row>
    <row r="377" spans="1:8" x14ac:dyDescent="0.25">
      <c r="A377" s="24">
        <v>373</v>
      </c>
      <c r="B377">
        <v>569774</v>
      </c>
      <c r="C377">
        <v>42</v>
      </c>
      <c r="E377" s="23">
        <v>43089</v>
      </c>
      <c r="F377" s="23">
        <v>43125</v>
      </c>
      <c r="G377" s="24" t="s">
        <v>1905</v>
      </c>
    </row>
    <row r="378" spans="1:8" x14ac:dyDescent="0.25">
      <c r="A378" s="24">
        <v>374</v>
      </c>
      <c r="B378">
        <v>516702</v>
      </c>
      <c r="C378">
        <v>40</v>
      </c>
      <c r="E378" s="23">
        <v>43090</v>
      </c>
      <c r="F378" s="23">
        <v>43100</v>
      </c>
      <c r="G378" s="24" t="s">
        <v>1905</v>
      </c>
    </row>
    <row r="379" spans="1:8" x14ac:dyDescent="0.25">
      <c r="A379" s="24">
        <v>375</v>
      </c>
      <c r="B379">
        <v>328894</v>
      </c>
      <c r="C379">
        <v>57</v>
      </c>
      <c r="E379" s="23">
        <v>43081</v>
      </c>
      <c r="F379" s="23">
        <v>43115</v>
      </c>
      <c r="G379" s="24" t="s">
        <v>1905</v>
      </c>
      <c r="H379" t="s">
        <v>1502</v>
      </c>
    </row>
    <row r="380" spans="1:8" x14ac:dyDescent="0.25">
      <c r="A380" s="24">
        <v>376</v>
      </c>
      <c r="B380">
        <v>400383</v>
      </c>
      <c r="C380">
        <v>36</v>
      </c>
      <c r="E380" s="23">
        <v>43091</v>
      </c>
      <c r="F380" s="23">
        <v>43116</v>
      </c>
      <c r="G380" s="24" t="s">
        <v>1905</v>
      </c>
      <c r="H380" t="s">
        <v>1504</v>
      </c>
    </row>
    <row r="381" spans="1:8" x14ac:dyDescent="0.25">
      <c r="A381" s="24">
        <v>377</v>
      </c>
      <c r="B381">
        <v>447554</v>
      </c>
      <c r="C381">
        <v>60</v>
      </c>
      <c r="E381" s="23">
        <v>43094</v>
      </c>
      <c r="F381" s="23">
        <v>43094</v>
      </c>
      <c r="G381" s="24" t="s">
        <v>1905</v>
      </c>
    </row>
    <row r="382" spans="1:8" x14ac:dyDescent="0.25">
      <c r="A382" s="24">
        <v>378</v>
      </c>
      <c r="B382">
        <v>317677</v>
      </c>
      <c r="C382">
        <v>45</v>
      </c>
      <c r="E382" s="23">
        <v>43093</v>
      </c>
      <c r="F382" s="23">
        <v>43095</v>
      </c>
      <c r="G382" s="24" t="s">
        <v>1905</v>
      </c>
      <c r="H382" t="s">
        <v>1506</v>
      </c>
    </row>
    <row r="383" spans="1:8" x14ac:dyDescent="0.25">
      <c r="A383" s="24">
        <v>379</v>
      </c>
      <c r="B383">
        <v>566508</v>
      </c>
      <c r="C383">
        <v>62</v>
      </c>
      <c r="E383" s="23">
        <v>43094</v>
      </c>
      <c r="F383" s="23">
        <v>43095</v>
      </c>
      <c r="G383" s="24" t="s">
        <v>1905</v>
      </c>
      <c r="H383" t="s">
        <v>1508</v>
      </c>
    </row>
    <row r="384" spans="1:8" x14ac:dyDescent="0.25">
      <c r="A384" s="24">
        <v>380</v>
      </c>
      <c r="B384">
        <v>516057</v>
      </c>
      <c r="C384">
        <v>28</v>
      </c>
      <c r="E384" s="23">
        <v>43092</v>
      </c>
      <c r="F384" s="23">
        <v>43110</v>
      </c>
      <c r="G384" s="24" t="s">
        <v>1905</v>
      </c>
    </row>
    <row r="385" spans="1:8" x14ac:dyDescent="0.25">
      <c r="A385" s="24">
        <v>381</v>
      </c>
      <c r="B385">
        <v>279446</v>
      </c>
      <c r="C385">
        <v>51</v>
      </c>
      <c r="E385" s="23">
        <v>43095</v>
      </c>
      <c r="F385" s="23">
        <v>43097</v>
      </c>
      <c r="G385" s="24" t="s">
        <v>1905</v>
      </c>
      <c r="H385" t="s">
        <v>1510</v>
      </c>
    </row>
    <row r="386" spans="1:8" x14ac:dyDescent="0.25">
      <c r="A386" s="24">
        <v>382</v>
      </c>
      <c r="B386">
        <v>934947</v>
      </c>
      <c r="C386">
        <v>39</v>
      </c>
      <c r="E386" s="23">
        <v>43096</v>
      </c>
      <c r="F386" s="23">
        <v>43126</v>
      </c>
      <c r="G386" s="24" t="s">
        <v>1905</v>
      </c>
    </row>
    <row r="387" spans="1:8" x14ac:dyDescent="0.25">
      <c r="A387" s="24">
        <v>383</v>
      </c>
      <c r="B387">
        <v>373290</v>
      </c>
      <c r="C387">
        <v>70</v>
      </c>
      <c r="E387" s="23">
        <v>43093</v>
      </c>
      <c r="F387" s="23">
        <v>43118</v>
      </c>
      <c r="G387" s="24" t="s">
        <v>1905</v>
      </c>
      <c r="H387" t="s">
        <v>1511</v>
      </c>
    </row>
    <row r="388" spans="1:8" x14ac:dyDescent="0.25">
      <c r="A388" s="24">
        <v>384</v>
      </c>
      <c r="B388">
        <v>204344</v>
      </c>
      <c r="C388">
        <v>2</v>
      </c>
      <c r="E388" s="23">
        <v>34790</v>
      </c>
      <c r="F388" s="23">
        <v>2958465</v>
      </c>
      <c r="G388" s="24" t="s">
        <v>1904</v>
      </c>
    </row>
    <row r="389" spans="1:8" x14ac:dyDescent="0.25">
      <c r="A389" s="24">
        <v>385</v>
      </c>
      <c r="B389">
        <v>566508</v>
      </c>
      <c r="C389">
        <v>75</v>
      </c>
      <c r="E389" s="23">
        <v>43098</v>
      </c>
      <c r="F389" s="23">
        <v>43098</v>
      </c>
      <c r="G389" s="24" t="s">
        <v>1905</v>
      </c>
    </row>
    <row r="390" spans="1:8" x14ac:dyDescent="0.25">
      <c r="A390" s="24">
        <v>386</v>
      </c>
      <c r="B390">
        <v>558037</v>
      </c>
      <c r="C390">
        <v>53</v>
      </c>
      <c r="E390" s="23">
        <v>43090</v>
      </c>
      <c r="F390" s="23">
        <v>43100</v>
      </c>
      <c r="G390" s="24" t="s">
        <v>1905</v>
      </c>
    </row>
    <row r="391" spans="1:8" x14ac:dyDescent="0.25">
      <c r="A391" s="24">
        <v>387</v>
      </c>
      <c r="B391">
        <v>566508</v>
      </c>
      <c r="C391">
        <v>52</v>
      </c>
      <c r="E391" s="23">
        <v>43099</v>
      </c>
      <c r="F391" s="23">
        <v>43099</v>
      </c>
      <c r="G391" s="24" t="s">
        <v>1905</v>
      </c>
    </row>
    <row r="392" spans="1:8" x14ac:dyDescent="0.25">
      <c r="A392" s="24">
        <v>388</v>
      </c>
      <c r="B392">
        <v>403938</v>
      </c>
      <c r="C392">
        <v>74</v>
      </c>
      <c r="E392" s="23">
        <v>43100</v>
      </c>
      <c r="F392" s="23">
        <v>43128</v>
      </c>
      <c r="G392" s="24" t="s">
        <v>1905</v>
      </c>
      <c r="H392" t="s">
        <v>1513</v>
      </c>
    </row>
    <row r="393" spans="1:8" x14ac:dyDescent="0.25">
      <c r="A393" s="24">
        <v>389</v>
      </c>
      <c r="B393">
        <v>318478</v>
      </c>
      <c r="C393">
        <v>25</v>
      </c>
      <c r="E393" s="23">
        <v>43100</v>
      </c>
      <c r="F393" s="23">
        <v>43128</v>
      </c>
      <c r="G393" s="24" t="s">
        <v>1905</v>
      </c>
    </row>
    <row r="394" spans="1:8" x14ac:dyDescent="0.25">
      <c r="A394" s="24">
        <v>390</v>
      </c>
      <c r="B394">
        <v>490746</v>
      </c>
      <c r="C394">
        <v>14</v>
      </c>
      <c r="E394" s="23">
        <v>43100</v>
      </c>
      <c r="F394" s="23">
        <v>43128</v>
      </c>
      <c r="G394" s="24" t="s">
        <v>1905</v>
      </c>
      <c r="H394" t="s">
        <v>1514</v>
      </c>
    </row>
    <row r="395" spans="1:8" x14ac:dyDescent="0.25">
      <c r="A395" s="24">
        <v>391</v>
      </c>
      <c r="B395">
        <v>435741</v>
      </c>
      <c r="C395">
        <v>13</v>
      </c>
      <c r="E395" s="23">
        <v>43100</v>
      </c>
      <c r="F395" s="23">
        <v>43131</v>
      </c>
      <c r="G395" s="24" t="s">
        <v>1905</v>
      </c>
    </row>
    <row r="396" spans="1:8" x14ac:dyDescent="0.25">
      <c r="A396" s="24">
        <v>392</v>
      </c>
      <c r="B396">
        <v>178194</v>
      </c>
      <c r="C396">
        <v>15</v>
      </c>
      <c r="E396" s="23">
        <v>43100</v>
      </c>
      <c r="F396" s="23">
        <v>43128</v>
      </c>
      <c r="G396" s="24" t="s">
        <v>1905</v>
      </c>
    </row>
    <row r="397" spans="1:8" x14ac:dyDescent="0.25">
      <c r="A397" s="24">
        <v>393</v>
      </c>
      <c r="B397">
        <v>333892</v>
      </c>
      <c r="C397">
        <v>11</v>
      </c>
      <c r="E397" s="23">
        <v>43101</v>
      </c>
      <c r="F397" s="23">
        <v>43128</v>
      </c>
      <c r="G397" s="24" t="s">
        <v>1905</v>
      </c>
      <c r="H397" t="s">
        <v>1515</v>
      </c>
    </row>
    <row r="398" spans="1:8" x14ac:dyDescent="0.25">
      <c r="A398" s="24">
        <v>394</v>
      </c>
      <c r="B398">
        <v>605887</v>
      </c>
      <c r="C398">
        <v>27</v>
      </c>
      <c r="E398" s="23">
        <v>43098</v>
      </c>
      <c r="F398" s="23">
        <v>43128</v>
      </c>
      <c r="G398" s="24" t="s">
        <v>1905</v>
      </c>
      <c r="H398" t="s">
        <v>1516</v>
      </c>
    </row>
    <row r="399" spans="1:8" x14ac:dyDescent="0.25">
      <c r="A399" s="24">
        <v>395</v>
      </c>
      <c r="B399">
        <v>466911</v>
      </c>
      <c r="C399">
        <v>36</v>
      </c>
      <c r="E399" s="23">
        <v>43101</v>
      </c>
      <c r="F399" s="23">
        <v>43128</v>
      </c>
      <c r="G399" s="24" t="s">
        <v>1905</v>
      </c>
      <c r="H399" t="s">
        <v>1517</v>
      </c>
    </row>
    <row r="400" spans="1:8" x14ac:dyDescent="0.25">
      <c r="A400" s="24">
        <v>396</v>
      </c>
      <c r="B400">
        <v>600316</v>
      </c>
      <c r="C400">
        <v>35</v>
      </c>
      <c r="E400" s="23">
        <v>43098</v>
      </c>
      <c r="F400" s="23">
        <v>43128</v>
      </c>
      <c r="G400" s="24" t="s">
        <v>1905</v>
      </c>
      <c r="H400" t="s">
        <v>1518</v>
      </c>
    </row>
    <row r="401" spans="1:8" x14ac:dyDescent="0.25">
      <c r="A401" s="24">
        <v>397</v>
      </c>
      <c r="B401">
        <v>317017</v>
      </c>
      <c r="C401">
        <v>53</v>
      </c>
      <c r="E401" s="23">
        <v>43101</v>
      </c>
      <c r="F401" s="23">
        <v>43128</v>
      </c>
      <c r="G401" s="24" t="s">
        <v>1905</v>
      </c>
      <c r="H401" t="s">
        <v>1519</v>
      </c>
    </row>
    <row r="402" spans="1:8" x14ac:dyDescent="0.25">
      <c r="A402" s="24">
        <v>398</v>
      </c>
      <c r="B402">
        <v>321084</v>
      </c>
      <c r="C402">
        <v>54</v>
      </c>
      <c r="E402" s="23">
        <v>43100</v>
      </c>
      <c r="F402" s="23">
        <v>43129</v>
      </c>
      <c r="G402" s="24" t="s">
        <v>1905</v>
      </c>
      <c r="H402" t="s">
        <v>1520</v>
      </c>
    </row>
    <row r="403" spans="1:8" x14ac:dyDescent="0.25">
      <c r="A403" s="24">
        <v>399</v>
      </c>
      <c r="B403">
        <v>852387</v>
      </c>
      <c r="C403">
        <v>55</v>
      </c>
      <c r="E403" s="23">
        <v>43100</v>
      </c>
      <c r="F403" s="23">
        <v>43131</v>
      </c>
      <c r="G403" s="24" t="s">
        <v>1905</v>
      </c>
    </row>
    <row r="404" spans="1:8" x14ac:dyDescent="0.25">
      <c r="A404" s="24">
        <v>400</v>
      </c>
      <c r="B404">
        <v>419041</v>
      </c>
      <c r="C404">
        <v>6</v>
      </c>
      <c r="E404" s="23">
        <v>43101</v>
      </c>
      <c r="F404" s="23">
        <v>43128</v>
      </c>
      <c r="G404" s="24" t="s">
        <v>1905</v>
      </c>
      <c r="H404" t="s">
        <v>1521</v>
      </c>
    </row>
    <row r="405" spans="1:8" x14ac:dyDescent="0.25">
      <c r="A405" s="24">
        <v>401</v>
      </c>
      <c r="B405">
        <v>426226</v>
      </c>
      <c r="C405">
        <v>24</v>
      </c>
      <c r="E405" s="23">
        <v>43100</v>
      </c>
      <c r="F405" s="23">
        <v>43128</v>
      </c>
      <c r="G405" s="24" t="s">
        <v>1905</v>
      </c>
    </row>
    <row r="406" spans="1:8" x14ac:dyDescent="0.25">
      <c r="A406" s="24">
        <v>402</v>
      </c>
      <c r="B406">
        <v>318478</v>
      </c>
      <c r="C406">
        <v>25</v>
      </c>
      <c r="E406" s="23">
        <v>43101</v>
      </c>
      <c r="F406" s="23">
        <v>43128</v>
      </c>
      <c r="G406" s="24" t="s">
        <v>1905</v>
      </c>
      <c r="H406" t="s">
        <v>1522</v>
      </c>
    </row>
    <row r="407" spans="1:8" x14ac:dyDescent="0.25">
      <c r="A407" s="24">
        <v>403</v>
      </c>
      <c r="B407">
        <v>652482</v>
      </c>
      <c r="C407">
        <v>56</v>
      </c>
      <c r="E407" s="23">
        <v>43101</v>
      </c>
      <c r="F407" s="23">
        <v>43128</v>
      </c>
      <c r="G407" s="24" t="s">
        <v>1905</v>
      </c>
    </row>
    <row r="408" spans="1:8" x14ac:dyDescent="0.25">
      <c r="A408" s="24">
        <v>404</v>
      </c>
      <c r="B408">
        <v>517366</v>
      </c>
      <c r="C408">
        <v>57</v>
      </c>
      <c r="E408" s="23">
        <v>43101</v>
      </c>
      <c r="F408" s="23">
        <v>43128</v>
      </c>
      <c r="G408" s="24" t="s">
        <v>1905</v>
      </c>
      <c r="H408" t="s">
        <v>1523</v>
      </c>
    </row>
    <row r="409" spans="1:8" x14ac:dyDescent="0.25">
      <c r="A409" s="24">
        <v>405</v>
      </c>
      <c r="B409">
        <v>388176</v>
      </c>
      <c r="C409">
        <v>58</v>
      </c>
      <c r="E409" s="23">
        <v>43100</v>
      </c>
      <c r="F409" s="23">
        <v>43128</v>
      </c>
      <c r="G409" s="24" t="s">
        <v>1905</v>
      </c>
    </row>
    <row r="410" spans="1:8" x14ac:dyDescent="0.25">
      <c r="A410" s="24">
        <v>406</v>
      </c>
      <c r="B410">
        <v>557767</v>
      </c>
      <c r="C410">
        <v>59</v>
      </c>
      <c r="E410" s="23">
        <v>43100</v>
      </c>
      <c r="F410" s="23">
        <v>43128</v>
      </c>
      <c r="G410" s="24" t="s">
        <v>1905</v>
      </c>
      <c r="H410" t="s">
        <v>1524</v>
      </c>
    </row>
    <row r="411" spans="1:8" x14ac:dyDescent="0.25">
      <c r="A411" s="24">
        <v>407</v>
      </c>
      <c r="B411">
        <v>370184</v>
      </c>
      <c r="C411">
        <v>60</v>
      </c>
      <c r="E411" s="23">
        <v>43100</v>
      </c>
      <c r="F411" s="23">
        <v>43131</v>
      </c>
      <c r="G411" s="24" t="s">
        <v>1905</v>
      </c>
    </row>
    <row r="412" spans="1:8" x14ac:dyDescent="0.25">
      <c r="A412" s="24">
        <v>408</v>
      </c>
      <c r="B412">
        <v>369907</v>
      </c>
      <c r="C412">
        <v>61</v>
      </c>
      <c r="E412" s="23">
        <v>43101</v>
      </c>
      <c r="F412" s="23">
        <v>43128</v>
      </c>
      <c r="G412" s="24" t="s">
        <v>1905</v>
      </c>
      <c r="H412" t="s">
        <v>1525</v>
      </c>
    </row>
    <row r="413" spans="1:8" x14ac:dyDescent="0.25">
      <c r="A413" s="24">
        <v>409</v>
      </c>
      <c r="B413">
        <v>315758</v>
      </c>
      <c r="C413">
        <v>62</v>
      </c>
      <c r="E413" s="23">
        <v>43101</v>
      </c>
      <c r="F413" s="23">
        <v>43128</v>
      </c>
      <c r="G413" s="24" t="s">
        <v>1905</v>
      </c>
      <c r="H413" t="s">
        <v>1526</v>
      </c>
    </row>
    <row r="414" spans="1:8" x14ac:dyDescent="0.25">
      <c r="A414" s="24">
        <v>410</v>
      </c>
      <c r="B414">
        <v>355556</v>
      </c>
      <c r="C414">
        <v>10</v>
      </c>
      <c r="E414" s="23">
        <v>43099</v>
      </c>
      <c r="F414" s="23">
        <v>43100</v>
      </c>
      <c r="G414" s="24" t="s">
        <v>1905</v>
      </c>
      <c r="H414" t="s">
        <v>1527</v>
      </c>
    </row>
    <row r="415" spans="1:8" x14ac:dyDescent="0.25">
      <c r="A415" s="24">
        <v>411</v>
      </c>
      <c r="B415">
        <v>305721</v>
      </c>
      <c r="C415">
        <v>75</v>
      </c>
      <c r="E415" s="23">
        <v>43100</v>
      </c>
      <c r="F415" s="23">
        <v>43131</v>
      </c>
      <c r="G415" s="24" t="s">
        <v>1905</v>
      </c>
    </row>
    <row r="416" spans="1:8" x14ac:dyDescent="0.25">
      <c r="A416" s="24">
        <v>412</v>
      </c>
      <c r="B416">
        <v>866468</v>
      </c>
      <c r="C416">
        <v>16</v>
      </c>
      <c r="E416" s="23">
        <v>43101</v>
      </c>
      <c r="F416" s="23">
        <v>43128</v>
      </c>
      <c r="G416" s="24" t="s">
        <v>1905</v>
      </c>
    </row>
    <row r="417" spans="1:8" x14ac:dyDescent="0.25">
      <c r="A417" s="24">
        <v>413</v>
      </c>
      <c r="B417">
        <v>511424</v>
      </c>
      <c r="C417">
        <v>22</v>
      </c>
      <c r="E417" s="23">
        <v>43101</v>
      </c>
      <c r="F417" s="23">
        <v>43128</v>
      </c>
      <c r="G417" s="24" t="s">
        <v>1905</v>
      </c>
      <c r="H417" t="s">
        <v>1528</v>
      </c>
    </row>
    <row r="418" spans="1:8" x14ac:dyDescent="0.25">
      <c r="A418" s="24">
        <v>414</v>
      </c>
      <c r="B418">
        <v>466603</v>
      </c>
      <c r="C418">
        <v>69</v>
      </c>
      <c r="E418" s="23">
        <v>43101</v>
      </c>
      <c r="F418" s="23">
        <v>43128</v>
      </c>
      <c r="G418" s="24" t="s">
        <v>1905</v>
      </c>
      <c r="H418" t="s">
        <v>1529</v>
      </c>
    </row>
    <row r="419" spans="1:8" x14ac:dyDescent="0.25">
      <c r="A419" s="24">
        <v>415</v>
      </c>
      <c r="B419">
        <v>361730</v>
      </c>
      <c r="C419">
        <v>53</v>
      </c>
      <c r="E419" s="23">
        <v>43101</v>
      </c>
      <c r="F419" s="23">
        <v>43122</v>
      </c>
      <c r="G419" s="24" t="s">
        <v>1905</v>
      </c>
      <c r="H419" t="s">
        <v>1530</v>
      </c>
    </row>
    <row r="420" spans="1:8" x14ac:dyDescent="0.25">
      <c r="A420" s="24">
        <v>416</v>
      </c>
      <c r="B420">
        <v>558037</v>
      </c>
      <c r="C420">
        <v>53</v>
      </c>
      <c r="E420" s="23">
        <v>43101</v>
      </c>
      <c r="F420" s="23">
        <v>43122</v>
      </c>
      <c r="G420" s="24" t="s">
        <v>1905</v>
      </c>
    </row>
    <row r="421" spans="1:8" x14ac:dyDescent="0.25">
      <c r="A421" s="24">
        <v>417</v>
      </c>
      <c r="B421">
        <v>200953</v>
      </c>
      <c r="C421">
        <v>1</v>
      </c>
      <c r="E421" s="23">
        <v>43101</v>
      </c>
      <c r="F421" s="23">
        <v>43465</v>
      </c>
      <c r="G421" s="24" t="s">
        <v>1905</v>
      </c>
    </row>
    <row r="422" spans="1:8" x14ac:dyDescent="0.25">
      <c r="A422" s="24">
        <v>418</v>
      </c>
      <c r="B422">
        <v>203376</v>
      </c>
      <c r="C422">
        <v>4</v>
      </c>
      <c r="E422" s="23">
        <v>43101</v>
      </c>
      <c r="F422" s="23">
        <v>43104</v>
      </c>
      <c r="G422" s="24" t="s">
        <v>1905</v>
      </c>
    </row>
    <row r="423" spans="1:8" x14ac:dyDescent="0.25">
      <c r="A423" s="24">
        <v>419</v>
      </c>
      <c r="B423">
        <v>434039</v>
      </c>
      <c r="C423">
        <v>5</v>
      </c>
      <c r="E423" s="23">
        <v>43101</v>
      </c>
      <c r="F423" s="23">
        <v>43102</v>
      </c>
      <c r="G423" s="24" t="s">
        <v>1905</v>
      </c>
    </row>
    <row r="424" spans="1:8" x14ac:dyDescent="0.25">
      <c r="A424" s="24">
        <v>420</v>
      </c>
      <c r="B424">
        <v>204126</v>
      </c>
      <c r="C424">
        <v>5</v>
      </c>
      <c r="E424" s="23">
        <v>43101</v>
      </c>
      <c r="F424" s="23">
        <v>43465</v>
      </c>
      <c r="G424" s="24" t="s">
        <v>1905</v>
      </c>
    </row>
    <row r="425" spans="1:8" x14ac:dyDescent="0.25">
      <c r="A425" s="24">
        <v>421</v>
      </c>
      <c r="B425">
        <v>327144</v>
      </c>
      <c r="C425">
        <v>8</v>
      </c>
      <c r="E425" s="23">
        <v>43101</v>
      </c>
      <c r="F425" s="23">
        <v>43465</v>
      </c>
      <c r="G425" s="24" t="s">
        <v>1905</v>
      </c>
      <c r="H425" t="s">
        <v>1531</v>
      </c>
    </row>
    <row r="426" spans="1:8" x14ac:dyDescent="0.25">
      <c r="A426" s="24">
        <v>422</v>
      </c>
      <c r="B426">
        <v>312224</v>
      </c>
      <c r="C426">
        <v>21</v>
      </c>
      <c r="E426" s="23">
        <v>43101</v>
      </c>
      <c r="F426" s="23">
        <v>43223</v>
      </c>
      <c r="G426" s="24" t="s">
        <v>1905</v>
      </c>
    </row>
    <row r="427" spans="1:8" x14ac:dyDescent="0.25">
      <c r="A427" s="24">
        <v>423</v>
      </c>
      <c r="B427">
        <v>588783</v>
      </c>
      <c r="C427">
        <v>9</v>
      </c>
      <c r="E427" s="23">
        <v>43101</v>
      </c>
      <c r="F427" s="23">
        <v>43102</v>
      </c>
      <c r="G427" s="24" t="s">
        <v>1905</v>
      </c>
      <c r="H427" t="s">
        <v>1532</v>
      </c>
    </row>
    <row r="428" spans="1:8" x14ac:dyDescent="0.25">
      <c r="A428" s="24">
        <v>424</v>
      </c>
      <c r="B428">
        <v>482433</v>
      </c>
      <c r="C428">
        <v>7</v>
      </c>
      <c r="E428" s="23">
        <v>43101</v>
      </c>
      <c r="F428" s="23">
        <v>43104</v>
      </c>
      <c r="G428" s="24" t="s">
        <v>1905</v>
      </c>
    </row>
    <row r="429" spans="1:8" x14ac:dyDescent="0.25">
      <c r="A429" s="24">
        <v>425</v>
      </c>
      <c r="B429">
        <v>566818</v>
      </c>
      <c r="C429">
        <v>20</v>
      </c>
      <c r="E429" s="23">
        <v>43101</v>
      </c>
      <c r="F429" s="23">
        <v>43128</v>
      </c>
      <c r="G429" s="24" t="s">
        <v>1905</v>
      </c>
      <c r="H429" t="s">
        <v>1533</v>
      </c>
    </row>
    <row r="430" spans="1:8" x14ac:dyDescent="0.25">
      <c r="A430" s="24">
        <v>426</v>
      </c>
      <c r="B430">
        <v>324382</v>
      </c>
      <c r="C430">
        <v>20</v>
      </c>
      <c r="E430" s="23">
        <v>43101</v>
      </c>
      <c r="F430" s="23">
        <v>43107</v>
      </c>
      <c r="G430" s="24" t="s">
        <v>1905</v>
      </c>
      <c r="H430" t="s">
        <v>1534</v>
      </c>
    </row>
    <row r="431" spans="1:8" x14ac:dyDescent="0.25">
      <c r="A431" s="24">
        <v>427</v>
      </c>
      <c r="B431">
        <v>312010</v>
      </c>
      <c r="C431">
        <v>17</v>
      </c>
      <c r="E431" s="23">
        <v>43101</v>
      </c>
      <c r="F431" s="23">
        <v>43141</v>
      </c>
      <c r="G431" s="24" t="s">
        <v>1905</v>
      </c>
    </row>
    <row r="432" spans="1:8" x14ac:dyDescent="0.25">
      <c r="A432" s="24">
        <v>428</v>
      </c>
      <c r="B432">
        <v>779082</v>
      </c>
      <c r="C432">
        <v>23</v>
      </c>
      <c r="E432" s="23">
        <v>43101</v>
      </c>
      <c r="F432" s="23">
        <v>43128</v>
      </c>
      <c r="G432" s="24" t="s">
        <v>1905</v>
      </c>
    </row>
    <row r="433" spans="1:8" x14ac:dyDescent="0.25">
      <c r="A433" s="24">
        <v>429</v>
      </c>
      <c r="B433">
        <v>814776</v>
      </c>
      <c r="C433">
        <v>30</v>
      </c>
      <c r="E433" s="23">
        <v>43101</v>
      </c>
      <c r="F433" s="23">
        <v>43128</v>
      </c>
      <c r="G433" s="24" t="s">
        <v>1905</v>
      </c>
      <c r="H433" t="s">
        <v>1535</v>
      </c>
    </row>
    <row r="434" spans="1:8" x14ac:dyDescent="0.25">
      <c r="A434" s="24">
        <v>430</v>
      </c>
      <c r="B434">
        <v>435741</v>
      </c>
      <c r="C434">
        <v>13</v>
      </c>
      <c r="E434" s="23">
        <v>43101</v>
      </c>
      <c r="F434" s="23">
        <v>43128</v>
      </c>
      <c r="G434" s="24" t="s">
        <v>1905</v>
      </c>
      <c r="H434" t="s">
        <v>1536</v>
      </c>
    </row>
    <row r="435" spans="1:8" x14ac:dyDescent="0.25">
      <c r="A435" s="24">
        <v>431</v>
      </c>
      <c r="B435">
        <v>498009</v>
      </c>
      <c r="C435">
        <v>33</v>
      </c>
      <c r="E435" s="23">
        <v>43101</v>
      </c>
      <c r="F435" s="23">
        <v>43128</v>
      </c>
      <c r="G435" s="24" t="s">
        <v>1905</v>
      </c>
      <c r="H435" t="s">
        <v>1537</v>
      </c>
    </row>
    <row r="436" spans="1:8" x14ac:dyDescent="0.25">
      <c r="A436" s="24">
        <v>432</v>
      </c>
      <c r="B436">
        <v>681065</v>
      </c>
      <c r="C436">
        <v>67</v>
      </c>
      <c r="E436" s="23">
        <v>43101</v>
      </c>
      <c r="F436" s="23">
        <v>43128</v>
      </c>
      <c r="G436" s="24" t="s">
        <v>1905</v>
      </c>
    </row>
    <row r="437" spans="1:8" x14ac:dyDescent="0.25">
      <c r="A437" s="24">
        <v>433</v>
      </c>
      <c r="B437">
        <v>891095</v>
      </c>
      <c r="C437">
        <v>40</v>
      </c>
      <c r="E437" s="23">
        <v>43085</v>
      </c>
      <c r="F437" s="23">
        <v>43085</v>
      </c>
      <c r="G437" s="24" t="s">
        <v>1905</v>
      </c>
      <c r="H437" t="s">
        <v>1538</v>
      </c>
    </row>
    <row r="438" spans="1:8" x14ac:dyDescent="0.25">
      <c r="A438" s="24">
        <v>434</v>
      </c>
      <c r="B438">
        <v>511701</v>
      </c>
      <c r="C438">
        <v>65</v>
      </c>
      <c r="E438" s="23">
        <v>43101</v>
      </c>
      <c r="F438" s="23">
        <v>43128</v>
      </c>
      <c r="G438" s="24" t="s">
        <v>1905</v>
      </c>
      <c r="H438" t="s">
        <v>1539</v>
      </c>
    </row>
    <row r="439" spans="1:8" x14ac:dyDescent="0.25">
      <c r="A439" s="24">
        <v>435</v>
      </c>
      <c r="B439">
        <v>539259</v>
      </c>
      <c r="C439">
        <v>63</v>
      </c>
      <c r="E439" s="23">
        <v>43101</v>
      </c>
      <c r="F439" s="23">
        <v>43128</v>
      </c>
      <c r="G439" s="24" t="s">
        <v>1905</v>
      </c>
      <c r="H439" t="s">
        <v>1540</v>
      </c>
    </row>
    <row r="440" spans="1:8" x14ac:dyDescent="0.25">
      <c r="A440" s="24">
        <v>436</v>
      </c>
      <c r="B440">
        <v>516899</v>
      </c>
      <c r="C440">
        <v>68</v>
      </c>
      <c r="E440" s="23">
        <v>43101</v>
      </c>
      <c r="F440" s="23">
        <v>43128</v>
      </c>
      <c r="G440" s="24" t="s">
        <v>1905</v>
      </c>
    </row>
    <row r="441" spans="1:8" x14ac:dyDescent="0.25">
      <c r="A441" s="24">
        <v>437</v>
      </c>
      <c r="B441">
        <v>549473</v>
      </c>
      <c r="C441">
        <v>40</v>
      </c>
      <c r="E441" s="23">
        <v>43101</v>
      </c>
      <c r="F441" s="23">
        <v>43128</v>
      </c>
      <c r="G441" s="24" t="s">
        <v>1905</v>
      </c>
    </row>
    <row r="442" spans="1:8" x14ac:dyDescent="0.25">
      <c r="A442" s="24">
        <v>438</v>
      </c>
      <c r="B442">
        <v>267971</v>
      </c>
      <c r="C442">
        <v>66</v>
      </c>
      <c r="E442" s="23">
        <v>43101</v>
      </c>
      <c r="F442" s="23">
        <v>43128</v>
      </c>
      <c r="G442" s="24" t="s">
        <v>1905</v>
      </c>
      <c r="H442" t="s">
        <v>1541</v>
      </c>
    </row>
    <row r="443" spans="1:8" x14ac:dyDescent="0.25">
      <c r="A443" s="24">
        <v>439</v>
      </c>
      <c r="B443">
        <v>500095</v>
      </c>
      <c r="C443">
        <v>64</v>
      </c>
      <c r="E443" s="23">
        <v>43101</v>
      </c>
      <c r="F443" s="23">
        <v>43128</v>
      </c>
      <c r="G443" s="24" t="s">
        <v>1905</v>
      </c>
    </row>
    <row r="444" spans="1:8" x14ac:dyDescent="0.25">
      <c r="A444" s="24">
        <v>440</v>
      </c>
      <c r="B444">
        <v>542634</v>
      </c>
      <c r="C444">
        <v>71</v>
      </c>
      <c r="E444" s="23">
        <v>42736</v>
      </c>
      <c r="F444" s="23">
        <v>43131</v>
      </c>
      <c r="G444" s="24" t="s">
        <v>1905</v>
      </c>
    </row>
    <row r="445" spans="1:8" x14ac:dyDescent="0.25">
      <c r="A445" s="24">
        <v>441</v>
      </c>
      <c r="B445">
        <v>481382</v>
      </c>
      <c r="C445">
        <v>72</v>
      </c>
      <c r="E445" s="23">
        <v>43101</v>
      </c>
      <c r="F445" s="23">
        <v>43131</v>
      </c>
      <c r="G445" s="24" t="s">
        <v>1905</v>
      </c>
    </row>
    <row r="446" spans="1:8" x14ac:dyDescent="0.25">
      <c r="A446" s="24">
        <v>442</v>
      </c>
      <c r="B446">
        <v>447360</v>
      </c>
      <c r="C446">
        <v>73</v>
      </c>
      <c r="E446" s="23">
        <v>43100</v>
      </c>
      <c r="F446" s="23">
        <v>43131</v>
      </c>
      <c r="G446" s="24" t="s">
        <v>1905</v>
      </c>
    </row>
    <row r="447" spans="1:8" x14ac:dyDescent="0.25">
      <c r="A447" s="24">
        <v>443</v>
      </c>
      <c r="B447">
        <v>516702</v>
      </c>
      <c r="C447">
        <v>40</v>
      </c>
      <c r="E447" s="23">
        <v>42736</v>
      </c>
      <c r="F447" s="23">
        <v>43115</v>
      </c>
      <c r="G447" s="24" t="s">
        <v>1905</v>
      </c>
    </row>
    <row r="448" spans="1:8" x14ac:dyDescent="0.25">
      <c r="A448" s="24">
        <v>444</v>
      </c>
      <c r="B448">
        <v>419235</v>
      </c>
      <c r="C448">
        <v>56</v>
      </c>
      <c r="E448" s="23">
        <v>43100</v>
      </c>
      <c r="F448" s="23">
        <v>43122</v>
      </c>
      <c r="G448" s="24" t="s">
        <v>1905</v>
      </c>
      <c r="H448" t="s">
        <v>1542</v>
      </c>
    </row>
    <row r="449" spans="1:8" x14ac:dyDescent="0.25">
      <c r="A449" s="24">
        <v>445</v>
      </c>
      <c r="B449">
        <v>203376</v>
      </c>
      <c r="C449">
        <v>4</v>
      </c>
      <c r="E449" s="23">
        <v>43106</v>
      </c>
      <c r="F449" s="23">
        <v>43141</v>
      </c>
      <c r="G449" s="24" t="s">
        <v>1905</v>
      </c>
    </row>
    <row r="450" spans="1:8" x14ac:dyDescent="0.25">
      <c r="A450" s="24">
        <v>446</v>
      </c>
      <c r="B450">
        <v>482433</v>
      </c>
      <c r="C450">
        <v>7</v>
      </c>
      <c r="E450" s="23">
        <v>43106</v>
      </c>
      <c r="F450" s="23">
        <v>43141</v>
      </c>
      <c r="G450" s="24" t="s">
        <v>1905</v>
      </c>
    </row>
    <row r="451" spans="1:8" x14ac:dyDescent="0.25">
      <c r="A451" s="24">
        <v>447</v>
      </c>
      <c r="B451">
        <v>355556</v>
      </c>
      <c r="C451">
        <v>24</v>
      </c>
      <c r="E451" s="23">
        <v>43110</v>
      </c>
      <c r="F451" s="23">
        <v>43111</v>
      </c>
      <c r="G451" s="24" t="s">
        <v>1905</v>
      </c>
      <c r="H451" t="s">
        <v>1543</v>
      </c>
    </row>
    <row r="452" spans="1:8" x14ac:dyDescent="0.25">
      <c r="A452" s="24">
        <v>448</v>
      </c>
      <c r="B452">
        <v>588783</v>
      </c>
      <c r="C452">
        <v>9</v>
      </c>
      <c r="E452" s="23">
        <v>43103</v>
      </c>
      <c r="F452" s="23">
        <v>43105</v>
      </c>
      <c r="G452" s="24" t="s">
        <v>1905</v>
      </c>
      <c r="H452" t="s">
        <v>1544</v>
      </c>
    </row>
    <row r="453" spans="1:8" x14ac:dyDescent="0.25">
      <c r="A453" s="24">
        <v>449</v>
      </c>
      <c r="B453">
        <v>434039</v>
      </c>
      <c r="C453">
        <v>5</v>
      </c>
      <c r="E453" s="23">
        <v>43103</v>
      </c>
      <c r="F453" s="23">
        <v>43105</v>
      </c>
      <c r="G453" s="24" t="s">
        <v>1905</v>
      </c>
    </row>
    <row r="454" spans="1:8" x14ac:dyDescent="0.25">
      <c r="A454" s="24">
        <v>450</v>
      </c>
      <c r="B454">
        <v>675094</v>
      </c>
      <c r="C454">
        <v>71</v>
      </c>
      <c r="E454" s="23">
        <v>43115</v>
      </c>
      <c r="F454" s="23">
        <v>43139</v>
      </c>
      <c r="G454" s="24" t="s">
        <v>1905</v>
      </c>
    </row>
    <row r="455" spans="1:8" x14ac:dyDescent="0.25">
      <c r="A455" s="24">
        <v>451</v>
      </c>
      <c r="B455">
        <v>355556</v>
      </c>
      <c r="C455">
        <v>18</v>
      </c>
      <c r="E455" s="23">
        <v>43116</v>
      </c>
      <c r="F455" s="23">
        <v>43121</v>
      </c>
      <c r="G455" s="24" t="s">
        <v>1905</v>
      </c>
    </row>
    <row r="456" spans="1:8" x14ac:dyDescent="0.25">
      <c r="A456" s="24">
        <v>452</v>
      </c>
      <c r="B456">
        <v>317014</v>
      </c>
      <c r="C456">
        <v>28</v>
      </c>
      <c r="E456" s="23">
        <v>43116</v>
      </c>
      <c r="F456" s="23">
        <v>43121</v>
      </c>
      <c r="G456" s="24" t="s">
        <v>1905</v>
      </c>
    </row>
    <row r="457" spans="1:8" x14ac:dyDescent="0.25">
      <c r="A457" s="24">
        <v>453</v>
      </c>
      <c r="B457">
        <v>317014</v>
      </c>
      <c r="C457">
        <v>28</v>
      </c>
      <c r="E457" s="23">
        <v>43122</v>
      </c>
      <c r="F457" s="23">
        <v>43128</v>
      </c>
      <c r="G457" s="24" t="s">
        <v>1905</v>
      </c>
      <c r="H457" t="s">
        <v>1546</v>
      </c>
    </row>
    <row r="458" spans="1:8" x14ac:dyDescent="0.25">
      <c r="A458" s="24">
        <v>454</v>
      </c>
      <c r="B458">
        <v>452405</v>
      </c>
      <c r="C458">
        <v>31</v>
      </c>
      <c r="E458" s="23">
        <v>43124</v>
      </c>
      <c r="F458" s="23">
        <v>43125</v>
      </c>
      <c r="G458" s="24" t="s">
        <v>1905</v>
      </c>
      <c r="H458" t="s">
        <v>1547</v>
      </c>
    </row>
    <row r="459" spans="1:8" x14ac:dyDescent="0.25">
      <c r="A459" s="24">
        <v>455</v>
      </c>
      <c r="B459">
        <v>566173</v>
      </c>
      <c r="C459">
        <v>41</v>
      </c>
      <c r="E459" s="23">
        <v>43126</v>
      </c>
      <c r="F459" s="23">
        <v>43128</v>
      </c>
      <c r="G459" s="24" t="s">
        <v>1905</v>
      </c>
      <c r="H459" t="s">
        <v>1548</v>
      </c>
    </row>
    <row r="460" spans="1:8" x14ac:dyDescent="0.25">
      <c r="A460" s="24">
        <v>456</v>
      </c>
      <c r="B460">
        <v>466911</v>
      </c>
      <c r="C460">
        <v>36</v>
      </c>
      <c r="E460" s="23">
        <v>43129</v>
      </c>
      <c r="F460" s="23">
        <v>43157</v>
      </c>
      <c r="G460" s="24" t="s">
        <v>1905</v>
      </c>
    </row>
    <row r="461" spans="1:8" x14ac:dyDescent="0.25">
      <c r="A461" s="24">
        <v>457</v>
      </c>
      <c r="B461">
        <v>605887</v>
      </c>
      <c r="C461">
        <v>27</v>
      </c>
      <c r="E461" s="23">
        <v>43129</v>
      </c>
      <c r="F461" s="23">
        <v>43157</v>
      </c>
      <c r="G461" s="24" t="s">
        <v>1905</v>
      </c>
    </row>
    <row r="462" spans="1:8" x14ac:dyDescent="0.25">
      <c r="A462" s="24">
        <v>458</v>
      </c>
      <c r="B462">
        <v>318478</v>
      </c>
      <c r="C462">
        <v>25</v>
      </c>
      <c r="E462" s="23">
        <v>43129</v>
      </c>
      <c r="F462" s="23">
        <v>43156</v>
      </c>
      <c r="G462" s="24" t="s">
        <v>1905</v>
      </c>
      <c r="H462" t="s">
        <v>1549</v>
      </c>
    </row>
    <row r="463" spans="1:8" x14ac:dyDescent="0.25">
      <c r="A463" s="24">
        <v>459</v>
      </c>
      <c r="B463">
        <v>600316</v>
      </c>
      <c r="C463">
        <v>35</v>
      </c>
      <c r="E463" s="23">
        <v>43129</v>
      </c>
      <c r="F463" s="23">
        <v>43156</v>
      </c>
      <c r="G463" s="24" t="s">
        <v>1905</v>
      </c>
      <c r="H463" t="s">
        <v>1550</v>
      </c>
    </row>
    <row r="464" spans="1:8" x14ac:dyDescent="0.25">
      <c r="A464" s="24">
        <v>460</v>
      </c>
      <c r="B464">
        <v>490746</v>
      </c>
      <c r="C464">
        <v>14</v>
      </c>
      <c r="E464" s="23">
        <v>43129</v>
      </c>
      <c r="F464" s="23">
        <v>43157</v>
      </c>
      <c r="G464" s="24" t="s">
        <v>1905</v>
      </c>
    </row>
    <row r="465" spans="1:8" x14ac:dyDescent="0.25">
      <c r="A465" s="24">
        <v>461</v>
      </c>
      <c r="B465">
        <v>317017</v>
      </c>
      <c r="C465">
        <v>53</v>
      </c>
      <c r="E465" s="23">
        <v>43129</v>
      </c>
      <c r="F465" s="23">
        <v>43156</v>
      </c>
      <c r="G465" s="24" t="s">
        <v>1905</v>
      </c>
      <c r="H465" t="s">
        <v>1551</v>
      </c>
    </row>
    <row r="466" spans="1:8" x14ac:dyDescent="0.25">
      <c r="A466" s="24">
        <v>462</v>
      </c>
      <c r="B466">
        <v>426226</v>
      </c>
      <c r="C466">
        <v>24</v>
      </c>
      <c r="E466" s="23">
        <v>43129</v>
      </c>
      <c r="F466" s="23">
        <v>43157</v>
      </c>
      <c r="G466" s="24" t="s">
        <v>1905</v>
      </c>
    </row>
    <row r="467" spans="1:8" x14ac:dyDescent="0.25">
      <c r="A467" s="24">
        <v>463</v>
      </c>
      <c r="B467">
        <v>557767</v>
      </c>
      <c r="C467">
        <v>59</v>
      </c>
      <c r="E467" s="23">
        <v>43129</v>
      </c>
      <c r="F467" s="23">
        <v>43156</v>
      </c>
      <c r="G467" s="24" t="s">
        <v>1905</v>
      </c>
      <c r="H467" t="s">
        <v>1552</v>
      </c>
    </row>
    <row r="468" spans="1:8" x14ac:dyDescent="0.25">
      <c r="A468" s="24">
        <v>464</v>
      </c>
      <c r="B468">
        <v>652482</v>
      </c>
      <c r="C468">
        <v>56</v>
      </c>
      <c r="E468" s="23">
        <v>43129</v>
      </c>
      <c r="F468" s="23">
        <v>43157</v>
      </c>
      <c r="G468" s="24" t="s">
        <v>1905</v>
      </c>
    </row>
    <row r="469" spans="1:8" x14ac:dyDescent="0.25">
      <c r="A469" s="24">
        <v>465</v>
      </c>
      <c r="B469">
        <v>388176</v>
      </c>
      <c r="C469">
        <v>58</v>
      </c>
      <c r="E469" s="23">
        <v>43129</v>
      </c>
      <c r="F469" s="23">
        <v>43157</v>
      </c>
      <c r="G469" s="24" t="s">
        <v>1905</v>
      </c>
    </row>
    <row r="470" spans="1:8" x14ac:dyDescent="0.25">
      <c r="A470" s="24">
        <v>466</v>
      </c>
      <c r="B470">
        <v>517366</v>
      </c>
      <c r="C470">
        <v>57</v>
      </c>
      <c r="E470" s="23">
        <v>43129</v>
      </c>
      <c r="F470" s="23">
        <v>43157</v>
      </c>
      <c r="G470" s="24" t="s">
        <v>1905</v>
      </c>
    </row>
    <row r="471" spans="1:8" x14ac:dyDescent="0.25">
      <c r="A471" s="24">
        <v>467</v>
      </c>
      <c r="B471">
        <v>315758</v>
      </c>
      <c r="C471">
        <v>62</v>
      </c>
      <c r="E471" s="23">
        <v>43129</v>
      </c>
      <c r="F471" s="23">
        <v>43156</v>
      </c>
      <c r="G471" s="24" t="s">
        <v>1905</v>
      </c>
      <c r="H471" t="s">
        <v>1553</v>
      </c>
    </row>
    <row r="472" spans="1:8" x14ac:dyDescent="0.25">
      <c r="A472" s="24">
        <v>468</v>
      </c>
      <c r="B472">
        <v>369907</v>
      </c>
      <c r="C472">
        <v>61</v>
      </c>
      <c r="E472" s="23">
        <v>43129</v>
      </c>
      <c r="F472" s="23">
        <v>43157</v>
      </c>
      <c r="G472" s="24" t="s">
        <v>1905</v>
      </c>
    </row>
    <row r="473" spans="1:8" x14ac:dyDescent="0.25">
      <c r="A473" s="24">
        <v>469</v>
      </c>
      <c r="B473">
        <v>419041</v>
      </c>
      <c r="C473">
        <v>6</v>
      </c>
      <c r="E473" s="23">
        <v>43129</v>
      </c>
      <c r="F473" s="23">
        <v>43157</v>
      </c>
      <c r="G473" s="24" t="s">
        <v>1905</v>
      </c>
    </row>
    <row r="474" spans="1:8" x14ac:dyDescent="0.25">
      <c r="A474" s="24">
        <v>470</v>
      </c>
      <c r="B474">
        <v>333892</v>
      </c>
      <c r="C474">
        <v>11</v>
      </c>
      <c r="E474" s="23">
        <v>43129</v>
      </c>
      <c r="F474" s="23">
        <v>43157</v>
      </c>
      <c r="G474" s="24" t="s">
        <v>1905</v>
      </c>
    </row>
    <row r="475" spans="1:8" x14ac:dyDescent="0.25">
      <c r="A475" s="24">
        <v>471</v>
      </c>
      <c r="B475">
        <v>178194</v>
      </c>
      <c r="C475">
        <v>15</v>
      </c>
      <c r="E475" s="23">
        <v>43129</v>
      </c>
      <c r="F475" s="23">
        <v>43157</v>
      </c>
      <c r="G475" s="24" t="s">
        <v>1905</v>
      </c>
    </row>
    <row r="476" spans="1:8" x14ac:dyDescent="0.25">
      <c r="A476" s="24">
        <v>472</v>
      </c>
      <c r="B476">
        <v>403938</v>
      </c>
      <c r="C476">
        <v>74</v>
      </c>
      <c r="E476" s="23">
        <v>43129</v>
      </c>
      <c r="F476" s="23">
        <v>43156</v>
      </c>
      <c r="G476" s="24" t="s">
        <v>1905</v>
      </c>
      <c r="H476" t="s">
        <v>1554</v>
      </c>
    </row>
    <row r="477" spans="1:8" x14ac:dyDescent="0.25">
      <c r="A477" s="24">
        <v>473</v>
      </c>
      <c r="B477">
        <v>866468</v>
      </c>
      <c r="C477">
        <v>16</v>
      </c>
      <c r="E477" s="23">
        <v>43129</v>
      </c>
      <c r="F477" s="23">
        <v>43157</v>
      </c>
      <c r="G477" s="24" t="s">
        <v>1905</v>
      </c>
    </row>
    <row r="478" spans="1:8" x14ac:dyDescent="0.25">
      <c r="A478" s="24">
        <v>474</v>
      </c>
      <c r="B478">
        <v>511424</v>
      </c>
      <c r="C478">
        <v>22</v>
      </c>
      <c r="E478" s="23">
        <v>43129</v>
      </c>
      <c r="F478" s="23">
        <v>43156</v>
      </c>
      <c r="G478" s="24" t="s">
        <v>1905</v>
      </c>
      <c r="H478" t="s">
        <v>1555</v>
      </c>
    </row>
    <row r="479" spans="1:8" x14ac:dyDescent="0.25">
      <c r="A479" s="24">
        <v>475</v>
      </c>
      <c r="B479">
        <v>466603</v>
      </c>
      <c r="C479">
        <v>69</v>
      </c>
      <c r="E479" s="23">
        <v>43129</v>
      </c>
      <c r="F479" s="23">
        <v>43156</v>
      </c>
      <c r="G479" s="24" t="s">
        <v>1905</v>
      </c>
      <c r="H479" t="s">
        <v>1556</v>
      </c>
    </row>
    <row r="480" spans="1:8" x14ac:dyDescent="0.25">
      <c r="A480" s="24">
        <v>476</v>
      </c>
      <c r="B480">
        <v>566818</v>
      </c>
      <c r="C480">
        <v>20</v>
      </c>
      <c r="E480" s="23">
        <v>43129</v>
      </c>
      <c r="F480" s="23">
        <v>43157</v>
      </c>
      <c r="G480" s="24" t="s">
        <v>1905</v>
      </c>
    </row>
    <row r="481" spans="1:8" x14ac:dyDescent="0.25">
      <c r="A481" s="24">
        <v>477</v>
      </c>
      <c r="B481">
        <v>779082</v>
      </c>
      <c r="C481">
        <v>23</v>
      </c>
      <c r="E481" s="23">
        <v>43129</v>
      </c>
      <c r="F481" s="23">
        <v>43157</v>
      </c>
      <c r="G481" s="24" t="s">
        <v>1905</v>
      </c>
    </row>
    <row r="482" spans="1:8" x14ac:dyDescent="0.25">
      <c r="A482" s="24">
        <v>478</v>
      </c>
      <c r="B482">
        <v>814776</v>
      </c>
      <c r="C482">
        <v>30</v>
      </c>
      <c r="E482" s="23">
        <v>43129</v>
      </c>
      <c r="F482" s="23">
        <v>43157</v>
      </c>
      <c r="G482" s="24" t="s">
        <v>1905</v>
      </c>
    </row>
    <row r="483" spans="1:8" x14ac:dyDescent="0.25">
      <c r="A483" s="24">
        <v>479</v>
      </c>
      <c r="B483">
        <v>435741</v>
      </c>
      <c r="C483">
        <v>13</v>
      </c>
      <c r="E483" s="23">
        <v>43129</v>
      </c>
      <c r="F483" s="23">
        <v>43157</v>
      </c>
      <c r="G483" s="24" t="s">
        <v>1905</v>
      </c>
    </row>
    <row r="484" spans="1:8" x14ac:dyDescent="0.25">
      <c r="A484" s="24">
        <v>480</v>
      </c>
      <c r="B484">
        <v>498009</v>
      </c>
      <c r="C484">
        <v>33</v>
      </c>
      <c r="E484" s="23">
        <v>43129</v>
      </c>
      <c r="F484" s="23">
        <v>43156</v>
      </c>
      <c r="G484" s="24" t="s">
        <v>1905</v>
      </c>
      <c r="H484" t="s">
        <v>1557</v>
      </c>
    </row>
    <row r="485" spans="1:8" x14ac:dyDescent="0.25">
      <c r="A485" s="24">
        <v>481</v>
      </c>
      <c r="B485">
        <v>681065</v>
      </c>
      <c r="C485">
        <v>67</v>
      </c>
      <c r="E485" s="23">
        <v>43129</v>
      </c>
      <c r="F485" s="23">
        <v>43156</v>
      </c>
      <c r="G485" s="24" t="s">
        <v>1905</v>
      </c>
      <c r="H485" t="s">
        <v>1558</v>
      </c>
    </row>
    <row r="486" spans="1:8" x14ac:dyDescent="0.25">
      <c r="A486" s="24">
        <v>482</v>
      </c>
      <c r="B486">
        <v>321084</v>
      </c>
      <c r="C486">
        <v>54</v>
      </c>
      <c r="E486" s="23">
        <v>43130</v>
      </c>
      <c r="F486" s="23">
        <v>43158</v>
      </c>
      <c r="G486" s="24" t="s">
        <v>1905</v>
      </c>
      <c r="H486" t="s">
        <v>1559</v>
      </c>
    </row>
    <row r="487" spans="1:8" x14ac:dyDescent="0.25">
      <c r="A487" s="24">
        <v>483</v>
      </c>
      <c r="B487">
        <v>539259</v>
      </c>
      <c r="C487">
        <v>63</v>
      </c>
      <c r="E487" s="23">
        <v>43129</v>
      </c>
      <c r="F487" s="23">
        <v>43156</v>
      </c>
      <c r="G487" s="24" t="s">
        <v>1905</v>
      </c>
      <c r="H487" t="s">
        <v>1560</v>
      </c>
    </row>
    <row r="488" spans="1:8" x14ac:dyDescent="0.25">
      <c r="A488" s="24">
        <v>484</v>
      </c>
      <c r="B488">
        <v>516899</v>
      </c>
      <c r="C488">
        <v>68</v>
      </c>
      <c r="E488" s="23">
        <v>43129</v>
      </c>
      <c r="F488" s="23">
        <v>43157</v>
      </c>
      <c r="G488" s="24" t="s">
        <v>1905</v>
      </c>
    </row>
    <row r="489" spans="1:8" x14ac:dyDescent="0.25">
      <c r="A489" s="24">
        <v>485</v>
      </c>
      <c r="B489">
        <v>500095</v>
      </c>
      <c r="C489">
        <v>64</v>
      </c>
      <c r="E489" s="23">
        <v>43129</v>
      </c>
      <c r="F489" s="23">
        <v>43157</v>
      </c>
      <c r="G489" s="24" t="s">
        <v>1905</v>
      </c>
    </row>
    <row r="490" spans="1:8" x14ac:dyDescent="0.25">
      <c r="A490" s="24">
        <v>486</v>
      </c>
      <c r="B490">
        <v>511701</v>
      </c>
      <c r="C490">
        <v>65</v>
      </c>
      <c r="E490" s="23">
        <v>43129</v>
      </c>
      <c r="F490" s="23">
        <v>43156</v>
      </c>
      <c r="G490" s="24" t="s">
        <v>1905</v>
      </c>
      <c r="H490" t="s">
        <v>1561</v>
      </c>
    </row>
    <row r="491" spans="1:8" x14ac:dyDescent="0.25">
      <c r="A491" s="24">
        <v>487</v>
      </c>
      <c r="B491">
        <v>549473</v>
      </c>
      <c r="C491">
        <v>40</v>
      </c>
      <c r="E491" s="23">
        <v>43129</v>
      </c>
      <c r="F491" s="23">
        <v>43157</v>
      </c>
      <c r="G491" s="24" t="s">
        <v>1905</v>
      </c>
    </row>
    <row r="492" spans="1:8" x14ac:dyDescent="0.25">
      <c r="A492" s="24">
        <v>488</v>
      </c>
      <c r="B492">
        <v>267971</v>
      </c>
      <c r="C492">
        <v>66</v>
      </c>
      <c r="E492" s="23">
        <v>43129</v>
      </c>
      <c r="F492" s="23">
        <v>43157</v>
      </c>
      <c r="G492" s="24" t="s">
        <v>1905</v>
      </c>
    </row>
    <row r="493" spans="1:8" x14ac:dyDescent="0.25">
      <c r="A493" s="24">
        <v>489</v>
      </c>
      <c r="B493">
        <v>419235</v>
      </c>
      <c r="C493">
        <v>34</v>
      </c>
      <c r="E493" s="23">
        <v>43129</v>
      </c>
      <c r="F493" s="23">
        <v>43135</v>
      </c>
      <c r="G493" s="24" t="s">
        <v>1905</v>
      </c>
      <c r="H493" t="s">
        <v>1562</v>
      </c>
    </row>
    <row r="494" spans="1:8" x14ac:dyDescent="0.25">
      <c r="A494" s="24">
        <v>490</v>
      </c>
      <c r="B494">
        <v>355556</v>
      </c>
      <c r="C494">
        <v>14</v>
      </c>
      <c r="E494" s="23">
        <v>43129</v>
      </c>
      <c r="F494" s="23">
        <v>43134</v>
      </c>
      <c r="G494" s="24" t="s">
        <v>1905</v>
      </c>
      <c r="H494" t="s">
        <v>1563</v>
      </c>
    </row>
    <row r="495" spans="1:8" x14ac:dyDescent="0.25">
      <c r="A495" s="24">
        <v>491</v>
      </c>
      <c r="B495">
        <v>934947</v>
      </c>
      <c r="C495">
        <v>18</v>
      </c>
      <c r="E495" s="23">
        <v>43129</v>
      </c>
      <c r="F495" s="23">
        <v>43135</v>
      </c>
      <c r="G495" s="24" t="s">
        <v>1905</v>
      </c>
      <c r="H495" t="s">
        <v>1563</v>
      </c>
    </row>
    <row r="496" spans="1:8" x14ac:dyDescent="0.25">
      <c r="A496" s="24">
        <v>492</v>
      </c>
      <c r="B496">
        <v>317014</v>
      </c>
      <c r="C496">
        <v>31</v>
      </c>
      <c r="E496" s="23">
        <v>43129</v>
      </c>
      <c r="F496" s="23">
        <v>43134</v>
      </c>
      <c r="G496" s="24" t="s">
        <v>1905</v>
      </c>
      <c r="H496" t="s">
        <v>1563</v>
      </c>
    </row>
    <row r="497" spans="1:8" x14ac:dyDescent="0.25">
      <c r="A497" s="24">
        <v>493</v>
      </c>
      <c r="B497">
        <v>588783</v>
      </c>
      <c r="C497">
        <v>8</v>
      </c>
      <c r="E497" s="23">
        <v>43131</v>
      </c>
      <c r="F497" s="23">
        <v>43133</v>
      </c>
      <c r="G497" s="24" t="s">
        <v>1905</v>
      </c>
      <c r="H497" t="s">
        <v>1564</v>
      </c>
    </row>
    <row r="498" spans="1:8" x14ac:dyDescent="0.25">
      <c r="A498" s="24">
        <v>494</v>
      </c>
      <c r="B498">
        <v>516702</v>
      </c>
      <c r="C498">
        <v>24</v>
      </c>
      <c r="E498" s="23">
        <v>43131</v>
      </c>
      <c r="F498" s="23">
        <v>43133</v>
      </c>
      <c r="G498" s="24" t="s">
        <v>1905</v>
      </c>
      <c r="H498" t="s">
        <v>1563</v>
      </c>
    </row>
    <row r="499" spans="1:8" x14ac:dyDescent="0.25">
      <c r="A499" s="24">
        <v>495</v>
      </c>
      <c r="B499">
        <v>852387</v>
      </c>
      <c r="C499">
        <v>55</v>
      </c>
      <c r="E499" s="23">
        <v>43132</v>
      </c>
      <c r="F499" s="23">
        <v>43157</v>
      </c>
      <c r="G499" s="24" t="s">
        <v>1905</v>
      </c>
    </row>
    <row r="500" spans="1:8" x14ac:dyDescent="0.25">
      <c r="A500" s="24">
        <v>496</v>
      </c>
      <c r="B500">
        <v>370184</v>
      </c>
      <c r="C500">
        <v>60</v>
      </c>
      <c r="E500" s="23">
        <v>43132</v>
      </c>
      <c r="F500" s="23">
        <v>43157</v>
      </c>
      <c r="G500" s="24" t="s">
        <v>1905</v>
      </c>
    </row>
    <row r="501" spans="1:8" x14ac:dyDescent="0.25">
      <c r="A501" s="24">
        <v>497</v>
      </c>
      <c r="B501">
        <v>566173</v>
      </c>
      <c r="C501">
        <v>42</v>
      </c>
      <c r="E501" s="23">
        <v>43135</v>
      </c>
      <c r="F501" s="23">
        <v>43135</v>
      </c>
      <c r="G501" s="24" t="s">
        <v>1905</v>
      </c>
      <c r="H501" t="s">
        <v>1565</v>
      </c>
    </row>
    <row r="502" spans="1:8" x14ac:dyDescent="0.25">
      <c r="A502" s="24">
        <v>498</v>
      </c>
      <c r="B502">
        <v>566173</v>
      </c>
      <c r="C502">
        <v>31</v>
      </c>
      <c r="E502" s="23">
        <v>43136</v>
      </c>
      <c r="F502" s="23">
        <v>43142</v>
      </c>
      <c r="G502" s="24" t="s">
        <v>1905</v>
      </c>
    </row>
    <row r="503" spans="1:8" x14ac:dyDescent="0.25">
      <c r="A503" s="24">
        <v>499</v>
      </c>
      <c r="B503">
        <v>405756</v>
      </c>
      <c r="C503">
        <v>9</v>
      </c>
      <c r="E503" s="23">
        <v>43136</v>
      </c>
      <c r="F503" s="23">
        <v>43142</v>
      </c>
      <c r="G503" s="24" t="s">
        <v>1905</v>
      </c>
    </row>
    <row r="504" spans="1:8" x14ac:dyDescent="0.25">
      <c r="A504" s="24">
        <v>500</v>
      </c>
      <c r="B504">
        <v>361730</v>
      </c>
      <c r="C504">
        <v>34</v>
      </c>
      <c r="E504" s="23">
        <v>43137</v>
      </c>
      <c r="F504" s="23">
        <v>43142</v>
      </c>
      <c r="G504" s="24" t="s">
        <v>1905</v>
      </c>
      <c r="H504" t="s">
        <v>1547</v>
      </c>
    </row>
    <row r="505" spans="1:8" x14ac:dyDescent="0.25">
      <c r="A505" s="24">
        <v>501</v>
      </c>
      <c r="B505">
        <v>934947</v>
      </c>
      <c r="C505">
        <v>18</v>
      </c>
      <c r="E505" s="23">
        <v>43136</v>
      </c>
      <c r="F505" s="23">
        <v>43142</v>
      </c>
      <c r="G505" s="24" t="s">
        <v>1905</v>
      </c>
      <c r="H505" t="s">
        <v>1563</v>
      </c>
    </row>
    <row r="506" spans="1:8" x14ac:dyDescent="0.25">
      <c r="A506" s="24">
        <v>502</v>
      </c>
      <c r="B506">
        <v>317014</v>
      </c>
      <c r="C506">
        <v>24</v>
      </c>
      <c r="E506" s="23">
        <v>43138</v>
      </c>
      <c r="F506" s="23">
        <v>43140</v>
      </c>
      <c r="G506" s="24" t="s">
        <v>1905</v>
      </c>
      <c r="H506" t="s">
        <v>1566</v>
      </c>
    </row>
    <row r="507" spans="1:8" x14ac:dyDescent="0.25">
      <c r="A507" s="24">
        <v>503</v>
      </c>
      <c r="B507">
        <v>588783</v>
      </c>
      <c r="C507">
        <v>11</v>
      </c>
      <c r="E507" s="23">
        <v>43138</v>
      </c>
      <c r="F507" s="23">
        <v>43141</v>
      </c>
      <c r="G507" s="24" t="s">
        <v>1905</v>
      </c>
      <c r="H507" t="s">
        <v>1567</v>
      </c>
    </row>
    <row r="508" spans="1:8" x14ac:dyDescent="0.25">
      <c r="A508" s="24">
        <v>504</v>
      </c>
      <c r="B508">
        <v>516702</v>
      </c>
      <c r="C508">
        <v>36</v>
      </c>
      <c r="E508" s="23">
        <v>43138</v>
      </c>
      <c r="F508" s="23">
        <v>43140</v>
      </c>
      <c r="G508" s="24" t="s">
        <v>1905</v>
      </c>
      <c r="H508" t="s">
        <v>1566</v>
      </c>
    </row>
    <row r="509" spans="1:8" x14ac:dyDescent="0.25">
      <c r="A509" s="24">
        <v>505</v>
      </c>
      <c r="B509">
        <v>324382</v>
      </c>
      <c r="C509">
        <v>55</v>
      </c>
      <c r="E509" s="23">
        <v>43130</v>
      </c>
      <c r="F509" s="23">
        <v>43131</v>
      </c>
      <c r="G509" s="24" t="s">
        <v>1905</v>
      </c>
      <c r="H509" t="s">
        <v>1568</v>
      </c>
    </row>
    <row r="510" spans="1:8" x14ac:dyDescent="0.25">
      <c r="A510" s="24">
        <v>506</v>
      </c>
      <c r="B510">
        <v>203376</v>
      </c>
      <c r="C510">
        <v>4</v>
      </c>
      <c r="E510" s="23">
        <v>43142</v>
      </c>
      <c r="F510" s="23">
        <v>43142</v>
      </c>
      <c r="G510" s="24" t="s">
        <v>1905</v>
      </c>
    </row>
    <row r="511" spans="1:8" x14ac:dyDescent="0.25">
      <c r="A511" s="24">
        <v>507</v>
      </c>
      <c r="B511">
        <v>482433</v>
      </c>
      <c r="C511">
        <v>7</v>
      </c>
      <c r="E511" s="23">
        <v>43142</v>
      </c>
      <c r="F511" s="23">
        <v>43142</v>
      </c>
      <c r="G511" s="24" t="s">
        <v>1905</v>
      </c>
      <c r="H511" t="s">
        <v>1569</v>
      </c>
    </row>
    <row r="512" spans="1:8" x14ac:dyDescent="0.25">
      <c r="A512" s="24">
        <v>508</v>
      </c>
      <c r="B512">
        <v>452405</v>
      </c>
      <c r="C512">
        <v>34</v>
      </c>
      <c r="E512" s="23">
        <v>43143</v>
      </c>
      <c r="F512" s="23">
        <v>43149</v>
      </c>
      <c r="G512" s="24" t="s">
        <v>1905</v>
      </c>
      <c r="H512" t="s">
        <v>1566</v>
      </c>
    </row>
    <row r="513" spans="1:8" x14ac:dyDescent="0.25">
      <c r="A513" s="24">
        <v>509</v>
      </c>
      <c r="B513">
        <v>361730</v>
      </c>
      <c r="C513">
        <v>31</v>
      </c>
      <c r="E513" s="23">
        <v>43143</v>
      </c>
      <c r="F513" s="23">
        <v>43149</v>
      </c>
      <c r="G513" s="24" t="s">
        <v>1905</v>
      </c>
      <c r="H513" t="s">
        <v>1566</v>
      </c>
    </row>
    <row r="514" spans="1:8" x14ac:dyDescent="0.25">
      <c r="A514" s="24">
        <v>510</v>
      </c>
      <c r="B514">
        <v>482433</v>
      </c>
      <c r="C514">
        <v>10</v>
      </c>
      <c r="E514" s="23">
        <v>43144</v>
      </c>
      <c r="F514" s="23">
        <v>43149</v>
      </c>
      <c r="G514" s="24" t="s">
        <v>1905</v>
      </c>
      <c r="H514" t="s">
        <v>1570</v>
      </c>
    </row>
    <row r="515" spans="1:8" x14ac:dyDescent="0.25">
      <c r="A515" s="24">
        <v>511</v>
      </c>
      <c r="B515">
        <v>934947</v>
      </c>
      <c r="C515">
        <v>17</v>
      </c>
      <c r="E515" s="23">
        <v>43144</v>
      </c>
      <c r="F515" s="23">
        <v>43149</v>
      </c>
      <c r="G515" s="24" t="s">
        <v>1905</v>
      </c>
      <c r="H515" t="s">
        <v>1571</v>
      </c>
    </row>
    <row r="516" spans="1:8" x14ac:dyDescent="0.25">
      <c r="A516" s="24">
        <v>512</v>
      </c>
      <c r="B516">
        <v>405756</v>
      </c>
      <c r="C516">
        <v>6</v>
      </c>
      <c r="E516" s="23">
        <v>43144</v>
      </c>
      <c r="F516" s="23">
        <v>43144</v>
      </c>
      <c r="G516" s="24" t="s">
        <v>1905</v>
      </c>
      <c r="H516" t="s">
        <v>1566</v>
      </c>
    </row>
    <row r="517" spans="1:8" x14ac:dyDescent="0.25">
      <c r="A517" s="24">
        <v>513</v>
      </c>
      <c r="B517">
        <v>516702</v>
      </c>
      <c r="C517">
        <v>28</v>
      </c>
      <c r="E517" s="23">
        <v>43144</v>
      </c>
      <c r="F517" s="23">
        <v>43146</v>
      </c>
      <c r="G517" s="24" t="s">
        <v>1905</v>
      </c>
      <c r="H517" t="s">
        <v>1566</v>
      </c>
    </row>
    <row r="518" spans="1:8" x14ac:dyDescent="0.25">
      <c r="A518" s="24">
        <v>514</v>
      </c>
      <c r="B518">
        <v>675094</v>
      </c>
      <c r="C518">
        <v>7</v>
      </c>
      <c r="E518" s="23">
        <v>43144</v>
      </c>
      <c r="F518" s="23">
        <v>43146</v>
      </c>
      <c r="G518" s="24" t="s">
        <v>1905</v>
      </c>
      <c r="H518" t="s">
        <v>1566</v>
      </c>
    </row>
    <row r="519" spans="1:8" x14ac:dyDescent="0.25">
      <c r="A519" s="24">
        <v>515</v>
      </c>
      <c r="B519">
        <v>419235</v>
      </c>
      <c r="C519">
        <v>36</v>
      </c>
      <c r="E519" s="23">
        <v>43144</v>
      </c>
      <c r="F519" s="23">
        <v>43147</v>
      </c>
      <c r="G519" s="24" t="s">
        <v>1905</v>
      </c>
      <c r="H519" t="s">
        <v>1566</v>
      </c>
    </row>
    <row r="520" spans="1:8" x14ac:dyDescent="0.25">
      <c r="A520" s="24">
        <v>516</v>
      </c>
      <c r="B520">
        <v>569774</v>
      </c>
      <c r="C520">
        <v>58</v>
      </c>
      <c r="E520" s="23">
        <v>43145</v>
      </c>
      <c r="F520" s="23">
        <v>43146</v>
      </c>
      <c r="G520" s="24" t="s">
        <v>1905</v>
      </c>
      <c r="H520" t="s">
        <v>1566</v>
      </c>
    </row>
    <row r="521" spans="1:8" x14ac:dyDescent="0.25">
      <c r="A521" s="24">
        <v>517</v>
      </c>
      <c r="B521">
        <v>496833</v>
      </c>
      <c r="C521">
        <v>4</v>
      </c>
      <c r="E521" s="23">
        <v>43145</v>
      </c>
      <c r="F521" s="23">
        <v>43146</v>
      </c>
      <c r="G521" s="24" t="s">
        <v>1905</v>
      </c>
      <c r="H521" t="s">
        <v>1572</v>
      </c>
    </row>
    <row r="522" spans="1:8" x14ac:dyDescent="0.25">
      <c r="A522" s="24">
        <v>518</v>
      </c>
      <c r="B522">
        <v>317014</v>
      </c>
      <c r="C522">
        <v>45</v>
      </c>
      <c r="E522" s="23">
        <v>43147</v>
      </c>
      <c r="F522" s="23">
        <v>43147</v>
      </c>
      <c r="G522" s="24" t="s">
        <v>1905</v>
      </c>
      <c r="H522" t="s">
        <v>1566</v>
      </c>
    </row>
    <row r="523" spans="1:8" x14ac:dyDescent="0.25">
      <c r="A523" s="24">
        <v>519</v>
      </c>
      <c r="B523">
        <v>361730</v>
      </c>
      <c r="C523">
        <v>31</v>
      </c>
      <c r="E523" s="23">
        <v>43150</v>
      </c>
      <c r="F523" s="23">
        <v>43156</v>
      </c>
      <c r="G523" s="24" t="s">
        <v>1905</v>
      </c>
      <c r="H523" t="s">
        <v>1566</v>
      </c>
    </row>
    <row r="524" spans="1:8" x14ac:dyDescent="0.25">
      <c r="A524" s="24">
        <v>520</v>
      </c>
      <c r="B524">
        <v>317014</v>
      </c>
      <c r="C524">
        <v>34</v>
      </c>
      <c r="E524" s="23">
        <v>43150</v>
      </c>
      <c r="F524" s="23">
        <v>43156</v>
      </c>
      <c r="G524" s="24" t="s">
        <v>1905</v>
      </c>
      <c r="H524" t="s">
        <v>1566</v>
      </c>
    </row>
    <row r="525" spans="1:8" x14ac:dyDescent="0.25">
      <c r="A525" s="24">
        <v>521</v>
      </c>
      <c r="B525">
        <v>482433</v>
      </c>
      <c r="C525">
        <v>9</v>
      </c>
      <c r="E525" s="23">
        <v>43150</v>
      </c>
      <c r="F525" s="23">
        <v>43156</v>
      </c>
      <c r="G525" s="24" t="s">
        <v>1905</v>
      </c>
      <c r="H525" t="s">
        <v>1574</v>
      </c>
    </row>
    <row r="526" spans="1:8" x14ac:dyDescent="0.25">
      <c r="A526" s="24">
        <v>522</v>
      </c>
      <c r="B526">
        <v>934947</v>
      </c>
      <c r="C526">
        <v>17</v>
      </c>
      <c r="E526" s="23">
        <v>43150</v>
      </c>
      <c r="F526" s="23">
        <v>43156</v>
      </c>
      <c r="G526" s="24" t="s">
        <v>1905</v>
      </c>
      <c r="H526" t="s">
        <v>1575</v>
      </c>
    </row>
    <row r="527" spans="1:8" x14ac:dyDescent="0.25">
      <c r="A527" s="24">
        <v>523</v>
      </c>
      <c r="B527">
        <v>419235</v>
      </c>
      <c r="C527">
        <v>41</v>
      </c>
      <c r="E527" s="23">
        <v>43150</v>
      </c>
      <c r="F527" s="23">
        <v>43150</v>
      </c>
      <c r="G527" s="24" t="s">
        <v>1905</v>
      </c>
      <c r="H527" t="s">
        <v>1566</v>
      </c>
    </row>
    <row r="528" spans="1:8" x14ac:dyDescent="0.25">
      <c r="A528" s="24">
        <v>524</v>
      </c>
      <c r="B528">
        <v>566173</v>
      </c>
      <c r="C528">
        <v>29</v>
      </c>
      <c r="E528" s="23">
        <v>43151</v>
      </c>
      <c r="F528" s="23">
        <v>43156</v>
      </c>
      <c r="G528" s="24" t="s">
        <v>1905</v>
      </c>
      <c r="H528" t="s">
        <v>1566</v>
      </c>
    </row>
    <row r="529" spans="1:11" x14ac:dyDescent="0.25">
      <c r="A529" s="24">
        <v>525</v>
      </c>
      <c r="B529">
        <v>516702</v>
      </c>
      <c r="C529">
        <v>58</v>
      </c>
      <c r="E529" s="23">
        <v>43151</v>
      </c>
      <c r="F529" s="23">
        <v>43151</v>
      </c>
      <c r="G529" s="24" t="s">
        <v>1905</v>
      </c>
      <c r="H529" t="s">
        <v>1566</v>
      </c>
    </row>
    <row r="530" spans="1:11" x14ac:dyDescent="0.25">
      <c r="A530" s="24">
        <v>526</v>
      </c>
      <c r="B530">
        <v>405756</v>
      </c>
      <c r="C530">
        <v>6</v>
      </c>
      <c r="E530" s="23">
        <v>43151</v>
      </c>
      <c r="F530" s="23">
        <v>43151</v>
      </c>
      <c r="G530" s="24" t="s">
        <v>1905</v>
      </c>
      <c r="H530" t="s">
        <v>1566</v>
      </c>
    </row>
    <row r="531" spans="1:11" x14ac:dyDescent="0.25">
      <c r="A531" s="24">
        <v>527</v>
      </c>
      <c r="B531">
        <v>405756</v>
      </c>
      <c r="C531">
        <v>14</v>
      </c>
      <c r="E531" s="23">
        <v>43153</v>
      </c>
      <c r="F531" s="23">
        <v>43154</v>
      </c>
      <c r="G531" s="24" t="s">
        <v>1905</v>
      </c>
      <c r="H531" t="s">
        <v>1566</v>
      </c>
    </row>
    <row r="532" spans="1:11" x14ac:dyDescent="0.25">
      <c r="A532" s="24">
        <v>528</v>
      </c>
      <c r="B532">
        <v>419235</v>
      </c>
      <c r="C532">
        <v>27</v>
      </c>
      <c r="E532" s="23">
        <v>43153</v>
      </c>
      <c r="F532" s="23">
        <v>43154</v>
      </c>
      <c r="G532" s="24" t="s">
        <v>1905</v>
      </c>
      <c r="H532" t="s">
        <v>1576</v>
      </c>
    </row>
    <row r="533" spans="1:11" x14ac:dyDescent="0.25">
      <c r="A533" s="24">
        <v>529</v>
      </c>
      <c r="B533">
        <v>481382</v>
      </c>
      <c r="C533">
        <v>72</v>
      </c>
      <c r="E533" s="23">
        <v>43130</v>
      </c>
      <c r="F533" s="23">
        <v>43156</v>
      </c>
      <c r="G533" s="24" t="s">
        <v>1905</v>
      </c>
    </row>
    <row r="534" spans="1:11" x14ac:dyDescent="0.25">
      <c r="A534" s="24">
        <v>530</v>
      </c>
      <c r="B534">
        <v>305721</v>
      </c>
      <c r="C534">
        <v>75</v>
      </c>
      <c r="E534" s="23">
        <v>43130</v>
      </c>
      <c r="F534" s="23">
        <v>43156</v>
      </c>
      <c r="G534" s="24" t="s">
        <v>1905</v>
      </c>
    </row>
    <row r="535" spans="1:11" x14ac:dyDescent="0.25">
      <c r="A535" s="24">
        <v>531</v>
      </c>
      <c r="B535">
        <v>447360</v>
      </c>
      <c r="C535">
        <v>73</v>
      </c>
      <c r="E535" s="23">
        <v>43130</v>
      </c>
      <c r="F535" s="23">
        <v>43156</v>
      </c>
      <c r="G535" s="24" t="s">
        <v>1905</v>
      </c>
    </row>
    <row r="536" spans="1:11" x14ac:dyDescent="0.25">
      <c r="A536" s="24">
        <v>532</v>
      </c>
      <c r="B536">
        <v>542634</v>
      </c>
      <c r="C536">
        <v>71</v>
      </c>
      <c r="E536" s="23">
        <v>43130</v>
      </c>
      <c r="F536" s="23">
        <v>43156</v>
      </c>
      <c r="G536" s="24" t="s">
        <v>1905</v>
      </c>
    </row>
    <row r="537" spans="1:11" x14ac:dyDescent="0.25">
      <c r="A537" s="24">
        <v>533</v>
      </c>
      <c r="B537">
        <v>516702</v>
      </c>
      <c r="C537">
        <v>44</v>
      </c>
      <c r="E537" s="23">
        <v>43155</v>
      </c>
      <c r="F537" s="23">
        <v>43155</v>
      </c>
      <c r="G537" s="24" t="s">
        <v>1905</v>
      </c>
      <c r="H537" t="s">
        <v>1566</v>
      </c>
    </row>
    <row r="538" spans="1:11" x14ac:dyDescent="0.25">
      <c r="A538" s="24">
        <v>534</v>
      </c>
      <c r="B538">
        <v>318478</v>
      </c>
      <c r="C538">
        <v>25</v>
      </c>
      <c r="E538" s="23">
        <v>43157</v>
      </c>
      <c r="F538" s="23">
        <v>43192</v>
      </c>
      <c r="G538" s="24" t="s">
        <v>1905</v>
      </c>
      <c r="H538" t="s">
        <v>1577</v>
      </c>
    </row>
    <row r="539" spans="1:11" x14ac:dyDescent="0.25">
      <c r="A539" s="24">
        <v>535</v>
      </c>
      <c r="B539">
        <v>600316</v>
      </c>
      <c r="C539">
        <v>35</v>
      </c>
      <c r="E539" s="23">
        <v>43157</v>
      </c>
      <c r="F539" s="23">
        <v>43192</v>
      </c>
      <c r="G539" s="24" t="s">
        <v>1905</v>
      </c>
      <c r="H539" t="s">
        <v>1578</v>
      </c>
    </row>
    <row r="540" spans="1:11" x14ac:dyDescent="0.25">
      <c r="A540" s="24">
        <v>536</v>
      </c>
      <c r="B540">
        <v>317017</v>
      </c>
      <c r="C540">
        <v>53</v>
      </c>
      <c r="E540" s="23">
        <v>43157</v>
      </c>
      <c r="F540" s="23">
        <v>43192</v>
      </c>
      <c r="G540" s="24" t="s">
        <v>1905</v>
      </c>
      <c r="H540" t="s">
        <v>1578</v>
      </c>
    </row>
    <row r="541" spans="1:11" x14ac:dyDescent="0.25">
      <c r="A541" s="24">
        <v>537</v>
      </c>
      <c r="B541">
        <v>557767</v>
      </c>
      <c r="C541">
        <v>59</v>
      </c>
      <c r="E541" s="23">
        <v>43157</v>
      </c>
      <c r="F541" s="23">
        <v>43192</v>
      </c>
      <c r="G541" s="24" t="s">
        <v>1905</v>
      </c>
      <c r="H541" t="s">
        <v>1578</v>
      </c>
    </row>
    <row r="542" spans="1:11" x14ac:dyDescent="0.25">
      <c r="A542" s="24">
        <v>538</v>
      </c>
      <c r="B542">
        <v>315758</v>
      </c>
      <c r="C542">
        <v>62</v>
      </c>
      <c r="E542" s="23">
        <v>43157</v>
      </c>
      <c r="F542" s="23">
        <v>43192</v>
      </c>
      <c r="G542" s="24" t="s">
        <v>1905</v>
      </c>
      <c r="H542" t="s">
        <v>1579</v>
      </c>
      <c r="I542" t="s">
        <v>1580</v>
      </c>
      <c r="J542" t="s">
        <v>1581</v>
      </c>
      <c r="K542" t="s">
        <v>1582</v>
      </c>
    </row>
    <row r="543" spans="1:11" x14ac:dyDescent="0.25">
      <c r="A543" s="24">
        <v>539</v>
      </c>
      <c r="B543">
        <v>403938</v>
      </c>
      <c r="C543">
        <v>74</v>
      </c>
      <c r="E543" s="23">
        <v>43157</v>
      </c>
      <c r="F543" s="23">
        <v>43192</v>
      </c>
      <c r="G543" s="24" t="s">
        <v>1905</v>
      </c>
      <c r="H543" t="s">
        <v>1578</v>
      </c>
    </row>
    <row r="544" spans="1:11" x14ac:dyDescent="0.25">
      <c r="A544" s="24">
        <v>540</v>
      </c>
      <c r="B544">
        <v>496833</v>
      </c>
      <c r="C544">
        <v>4</v>
      </c>
      <c r="E544" s="23">
        <v>43157</v>
      </c>
      <c r="F544" s="23">
        <v>43158</v>
      </c>
      <c r="G544" s="24" t="s">
        <v>1905</v>
      </c>
      <c r="H544" t="s">
        <v>1583</v>
      </c>
    </row>
    <row r="545" spans="1:8" x14ac:dyDescent="0.25">
      <c r="A545" s="24">
        <v>541</v>
      </c>
      <c r="B545">
        <v>681065</v>
      </c>
      <c r="C545">
        <v>67</v>
      </c>
      <c r="E545" s="23">
        <v>43157</v>
      </c>
      <c r="F545" s="23">
        <v>43192</v>
      </c>
      <c r="G545" s="24" t="s">
        <v>1905</v>
      </c>
      <c r="H545" t="s">
        <v>1584</v>
      </c>
    </row>
    <row r="546" spans="1:8" x14ac:dyDescent="0.25">
      <c r="A546" s="24">
        <v>542</v>
      </c>
      <c r="B546">
        <v>603001</v>
      </c>
      <c r="C546">
        <v>67</v>
      </c>
      <c r="E546" s="23">
        <v>43157</v>
      </c>
      <c r="F546" s="23">
        <v>43158</v>
      </c>
      <c r="G546" s="24" t="s">
        <v>1905</v>
      </c>
      <c r="H546" t="s">
        <v>1585</v>
      </c>
    </row>
    <row r="547" spans="1:8" x14ac:dyDescent="0.25">
      <c r="A547" s="24">
        <v>543</v>
      </c>
      <c r="B547">
        <v>313919</v>
      </c>
      <c r="C547">
        <v>10</v>
      </c>
      <c r="E547" s="23">
        <v>43157</v>
      </c>
      <c r="F547" s="23">
        <v>43163</v>
      </c>
      <c r="G547" s="24" t="s">
        <v>1905</v>
      </c>
      <c r="H547" t="s">
        <v>1586</v>
      </c>
    </row>
    <row r="548" spans="1:8" x14ac:dyDescent="0.25">
      <c r="A548" s="24">
        <v>544</v>
      </c>
      <c r="B548">
        <v>511424</v>
      </c>
      <c r="C548">
        <v>22</v>
      </c>
      <c r="E548" s="23">
        <v>43157</v>
      </c>
      <c r="F548" s="23">
        <v>43192</v>
      </c>
      <c r="G548" s="24" t="s">
        <v>1905</v>
      </c>
      <c r="H548" t="s">
        <v>1587</v>
      </c>
    </row>
    <row r="549" spans="1:8" x14ac:dyDescent="0.25">
      <c r="A549" s="24">
        <v>545</v>
      </c>
      <c r="B549">
        <v>539259</v>
      </c>
      <c r="C549">
        <v>63</v>
      </c>
      <c r="E549" s="23">
        <v>43157</v>
      </c>
      <c r="F549" s="23">
        <v>43192</v>
      </c>
      <c r="G549" s="24" t="s">
        <v>1905</v>
      </c>
    </row>
    <row r="550" spans="1:8" x14ac:dyDescent="0.25">
      <c r="A550" s="24">
        <v>546</v>
      </c>
      <c r="B550">
        <v>511701</v>
      </c>
      <c r="C550">
        <v>65</v>
      </c>
      <c r="E550" s="23">
        <v>43157</v>
      </c>
      <c r="F550" s="23">
        <v>43192</v>
      </c>
      <c r="G550" s="24" t="s">
        <v>1905</v>
      </c>
    </row>
    <row r="551" spans="1:8" x14ac:dyDescent="0.25">
      <c r="A551" s="24">
        <v>547</v>
      </c>
      <c r="B551">
        <v>466603</v>
      </c>
      <c r="C551">
        <v>69</v>
      </c>
      <c r="E551" s="23">
        <v>43157</v>
      </c>
      <c r="F551" s="23">
        <v>43192</v>
      </c>
      <c r="G551" s="24" t="s">
        <v>1905</v>
      </c>
    </row>
    <row r="552" spans="1:8" x14ac:dyDescent="0.25">
      <c r="A552" s="24">
        <v>548</v>
      </c>
      <c r="B552">
        <v>203376</v>
      </c>
      <c r="C552">
        <v>5</v>
      </c>
      <c r="E552" s="23">
        <v>43157</v>
      </c>
      <c r="F552" s="23">
        <v>43158</v>
      </c>
      <c r="G552" s="24" t="s">
        <v>1905</v>
      </c>
    </row>
    <row r="553" spans="1:8" x14ac:dyDescent="0.25">
      <c r="A553" s="24">
        <v>549</v>
      </c>
      <c r="B553">
        <v>675094</v>
      </c>
      <c r="C553">
        <v>7</v>
      </c>
      <c r="E553" s="23">
        <v>43157</v>
      </c>
      <c r="F553" s="23">
        <v>43158</v>
      </c>
      <c r="G553" s="24" t="s">
        <v>1905</v>
      </c>
    </row>
    <row r="554" spans="1:8" x14ac:dyDescent="0.25">
      <c r="A554" s="24">
        <v>550</v>
      </c>
      <c r="B554">
        <v>566173</v>
      </c>
      <c r="C554">
        <v>29</v>
      </c>
      <c r="E554" s="23">
        <v>43157</v>
      </c>
      <c r="F554" s="23">
        <v>43163</v>
      </c>
      <c r="G554" s="24" t="s">
        <v>1905</v>
      </c>
      <c r="H554" t="s">
        <v>1588</v>
      </c>
    </row>
    <row r="555" spans="1:8" x14ac:dyDescent="0.25">
      <c r="A555" s="24">
        <v>551</v>
      </c>
      <c r="B555">
        <v>452405</v>
      </c>
      <c r="C555">
        <v>31</v>
      </c>
      <c r="E555" s="23">
        <v>43157</v>
      </c>
      <c r="F555" s="23">
        <v>43163</v>
      </c>
      <c r="G555" s="24" t="s">
        <v>1905</v>
      </c>
      <c r="H555" t="s">
        <v>1589</v>
      </c>
    </row>
    <row r="556" spans="1:8" x14ac:dyDescent="0.25">
      <c r="A556" s="24">
        <v>552</v>
      </c>
      <c r="B556">
        <v>498009</v>
      </c>
      <c r="C556">
        <v>33</v>
      </c>
      <c r="E556" s="23">
        <v>43157</v>
      </c>
      <c r="F556" s="23">
        <v>43192</v>
      </c>
      <c r="G556" s="24" t="s">
        <v>1905</v>
      </c>
      <c r="H556" t="s">
        <v>1590</v>
      </c>
    </row>
    <row r="557" spans="1:8" x14ac:dyDescent="0.25">
      <c r="A557" s="24">
        <v>553</v>
      </c>
      <c r="B557">
        <v>419985</v>
      </c>
      <c r="C557">
        <v>42</v>
      </c>
      <c r="E557" s="23">
        <v>43157</v>
      </c>
      <c r="F557" s="23">
        <v>43163</v>
      </c>
      <c r="G557" s="24" t="s">
        <v>1905</v>
      </c>
      <c r="H557" t="s">
        <v>1591</v>
      </c>
    </row>
    <row r="558" spans="1:8" x14ac:dyDescent="0.25">
      <c r="A558" s="24">
        <v>554</v>
      </c>
      <c r="B558">
        <v>419041</v>
      </c>
      <c r="C558">
        <v>6</v>
      </c>
      <c r="E558" s="23">
        <v>43158</v>
      </c>
      <c r="F558" s="23">
        <v>43192</v>
      </c>
      <c r="G558" s="24" t="s">
        <v>1905</v>
      </c>
      <c r="H558" t="s">
        <v>1578</v>
      </c>
    </row>
    <row r="559" spans="1:8" x14ac:dyDescent="0.25">
      <c r="A559" s="24">
        <v>555</v>
      </c>
      <c r="B559">
        <v>333892</v>
      </c>
      <c r="C559">
        <v>11</v>
      </c>
      <c r="E559" s="23">
        <v>43158</v>
      </c>
      <c r="F559" s="23">
        <v>43192</v>
      </c>
      <c r="G559" s="24" t="s">
        <v>1905</v>
      </c>
      <c r="H559" t="s">
        <v>1578</v>
      </c>
    </row>
    <row r="560" spans="1:8" x14ac:dyDescent="0.25">
      <c r="A560" s="24">
        <v>556</v>
      </c>
      <c r="B560">
        <v>435741</v>
      </c>
      <c r="C560">
        <v>13</v>
      </c>
      <c r="E560" s="23">
        <v>43158</v>
      </c>
      <c r="F560" s="23">
        <v>43192</v>
      </c>
      <c r="G560" s="24" t="s">
        <v>1905</v>
      </c>
      <c r="H560" t="s">
        <v>1578</v>
      </c>
    </row>
    <row r="561" spans="1:8" x14ac:dyDescent="0.25">
      <c r="A561" s="24">
        <v>557</v>
      </c>
      <c r="B561">
        <v>490746</v>
      </c>
      <c r="C561">
        <v>14</v>
      </c>
      <c r="E561" s="23">
        <v>43158</v>
      </c>
      <c r="F561" s="23">
        <v>43192</v>
      </c>
      <c r="G561" s="24" t="s">
        <v>1905</v>
      </c>
      <c r="H561" t="s">
        <v>1578</v>
      </c>
    </row>
    <row r="562" spans="1:8" x14ac:dyDescent="0.25">
      <c r="A562" s="24">
        <v>558</v>
      </c>
      <c r="B562">
        <v>178194</v>
      </c>
      <c r="C562">
        <v>15</v>
      </c>
      <c r="E562" s="23">
        <v>43158</v>
      </c>
      <c r="F562" s="23">
        <v>43192</v>
      </c>
      <c r="G562" s="24" t="s">
        <v>1905</v>
      </c>
      <c r="H562" t="s">
        <v>1592</v>
      </c>
    </row>
    <row r="563" spans="1:8" x14ac:dyDescent="0.25">
      <c r="A563" s="24">
        <v>559</v>
      </c>
      <c r="B563">
        <v>426226</v>
      </c>
      <c r="C563">
        <v>24</v>
      </c>
      <c r="E563" s="23">
        <v>43158</v>
      </c>
      <c r="F563" s="23">
        <v>43192</v>
      </c>
      <c r="G563" s="24" t="s">
        <v>1905</v>
      </c>
      <c r="H563" t="s">
        <v>1593</v>
      </c>
    </row>
    <row r="564" spans="1:8" x14ac:dyDescent="0.25">
      <c r="A564" s="24">
        <v>560</v>
      </c>
      <c r="B564">
        <v>605887</v>
      </c>
      <c r="C564">
        <v>27</v>
      </c>
      <c r="E564" s="23">
        <v>43158</v>
      </c>
      <c r="F564" s="23">
        <v>43192</v>
      </c>
      <c r="G564" s="24" t="s">
        <v>1905</v>
      </c>
      <c r="H564" t="s">
        <v>1578</v>
      </c>
    </row>
    <row r="565" spans="1:8" x14ac:dyDescent="0.25">
      <c r="A565" s="24">
        <v>561</v>
      </c>
      <c r="B565">
        <v>466911</v>
      </c>
      <c r="C565">
        <v>36</v>
      </c>
      <c r="E565" s="23">
        <v>43158</v>
      </c>
      <c r="F565" s="23">
        <v>43192</v>
      </c>
      <c r="G565" s="24" t="s">
        <v>1905</v>
      </c>
      <c r="H565" t="s">
        <v>1578</v>
      </c>
    </row>
    <row r="566" spans="1:8" x14ac:dyDescent="0.25">
      <c r="A566" s="24">
        <v>562</v>
      </c>
      <c r="B566">
        <v>852387</v>
      </c>
      <c r="C566">
        <v>55</v>
      </c>
      <c r="E566" s="23">
        <v>43158</v>
      </c>
      <c r="F566" s="23">
        <v>43192</v>
      </c>
      <c r="G566" s="24" t="s">
        <v>1905</v>
      </c>
      <c r="H566" t="s">
        <v>1578</v>
      </c>
    </row>
    <row r="567" spans="1:8" x14ac:dyDescent="0.25">
      <c r="A567" s="24">
        <v>563</v>
      </c>
      <c r="B567">
        <v>652482</v>
      </c>
      <c r="C567">
        <v>56</v>
      </c>
      <c r="E567" s="23">
        <v>43158</v>
      </c>
      <c r="F567" s="23">
        <v>43192</v>
      </c>
      <c r="G567" s="24" t="s">
        <v>1905</v>
      </c>
      <c r="H567" t="s">
        <v>1594</v>
      </c>
    </row>
    <row r="568" spans="1:8" x14ac:dyDescent="0.25">
      <c r="A568" s="24">
        <v>564</v>
      </c>
      <c r="B568">
        <v>517366</v>
      </c>
      <c r="C568">
        <v>57</v>
      </c>
      <c r="E568" s="23">
        <v>43158</v>
      </c>
      <c r="F568" s="23">
        <v>43192</v>
      </c>
      <c r="G568" s="24" t="s">
        <v>1905</v>
      </c>
      <c r="H568" t="s">
        <v>1578</v>
      </c>
    </row>
    <row r="569" spans="1:8" x14ac:dyDescent="0.25">
      <c r="A569" s="24">
        <v>565</v>
      </c>
      <c r="B569">
        <v>388176</v>
      </c>
      <c r="C569">
        <v>58</v>
      </c>
      <c r="E569" s="23">
        <v>43158</v>
      </c>
      <c r="F569" s="23">
        <v>43192</v>
      </c>
      <c r="G569" s="24" t="s">
        <v>1905</v>
      </c>
      <c r="H569" t="s">
        <v>1578</v>
      </c>
    </row>
    <row r="570" spans="1:8" x14ac:dyDescent="0.25">
      <c r="A570" s="24">
        <v>566</v>
      </c>
      <c r="B570">
        <v>370184</v>
      </c>
      <c r="C570">
        <v>60</v>
      </c>
      <c r="E570" s="23">
        <v>43158</v>
      </c>
      <c r="F570" s="23">
        <v>43192</v>
      </c>
      <c r="G570" s="24" t="s">
        <v>1905</v>
      </c>
      <c r="H570" t="s">
        <v>1578</v>
      </c>
    </row>
    <row r="571" spans="1:8" x14ac:dyDescent="0.25">
      <c r="A571" s="24">
        <v>567</v>
      </c>
      <c r="B571">
        <v>369907</v>
      </c>
      <c r="C571">
        <v>61</v>
      </c>
      <c r="E571" s="23">
        <v>43158</v>
      </c>
      <c r="F571" s="23">
        <v>43192</v>
      </c>
      <c r="G571" s="24" t="s">
        <v>1905</v>
      </c>
      <c r="H571" t="s">
        <v>1578</v>
      </c>
    </row>
    <row r="572" spans="1:8" x14ac:dyDescent="0.25">
      <c r="A572" s="24">
        <v>568</v>
      </c>
      <c r="B572">
        <v>866468</v>
      </c>
      <c r="C572">
        <v>16</v>
      </c>
      <c r="E572" s="23">
        <v>43158</v>
      </c>
      <c r="F572" s="23">
        <v>43192</v>
      </c>
      <c r="G572" s="24" t="s">
        <v>1905</v>
      </c>
    </row>
    <row r="573" spans="1:8" x14ac:dyDescent="0.25">
      <c r="A573" s="24">
        <v>569</v>
      </c>
      <c r="B573">
        <v>566818</v>
      </c>
      <c r="C573">
        <v>20</v>
      </c>
      <c r="E573" s="23">
        <v>43158</v>
      </c>
      <c r="F573" s="23">
        <v>43192</v>
      </c>
      <c r="G573" s="24" t="s">
        <v>1905</v>
      </c>
    </row>
    <row r="574" spans="1:8" x14ac:dyDescent="0.25">
      <c r="A574" s="24">
        <v>570</v>
      </c>
      <c r="B574">
        <v>779082</v>
      </c>
      <c r="C574">
        <v>23</v>
      </c>
      <c r="E574" s="23">
        <v>43158</v>
      </c>
      <c r="F574" s="23">
        <v>43192</v>
      </c>
      <c r="G574" s="24" t="s">
        <v>1905</v>
      </c>
    </row>
    <row r="575" spans="1:8" x14ac:dyDescent="0.25">
      <c r="A575" s="24">
        <v>571</v>
      </c>
      <c r="B575">
        <v>549473</v>
      </c>
      <c r="C575">
        <v>40</v>
      </c>
      <c r="E575" s="23">
        <v>43158</v>
      </c>
      <c r="F575" s="23">
        <v>43192</v>
      </c>
      <c r="G575" s="24" t="s">
        <v>1905</v>
      </c>
    </row>
    <row r="576" spans="1:8" x14ac:dyDescent="0.25">
      <c r="A576" s="24">
        <v>572</v>
      </c>
      <c r="B576">
        <v>814776</v>
      </c>
      <c r="C576">
        <v>30</v>
      </c>
      <c r="E576" s="23">
        <v>43158</v>
      </c>
      <c r="F576" s="23">
        <v>43192</v>
      </c>
      <c r="G576" s="24" t="s">
        <v>1905</v>
      </c>
    </row>
    <row r="577" spans="1:8" x14ac:dyDescent="0.25">
      <c r="A577" s="24">
        <v>573</v>
      </c>
      <c r="B577">
        <v>516899</v>
      </c>
      <c r="C577">
        <v>68</v>
      </c>
      <c r="E577" s="23">
        <v>43158</v>
      </c>
      <c r="F577" s="23">
        <v>43192</v>
      </c>
      <c r="G577" s="24" t="s">
        <v>1905</v>
      </c>
    </row>
    <row r="578" spans="1:8" x14ac:dyDescent="0.25">
      <c r="A578" s="24">
        <v>574</v>
      </c>
      <c r="B578">
        <v>500095</v>
      </c>
      <c r="C578">
        <v>64</v>
      </c>
      <c r="E578" s="23">
        <v>43158</v>
      </c>
      <c r="F578" s="23">
        <v>43192</v>
      </c>
      <c r="G578" s="24" t="s">
        <v>1905</v>
      </c>
    </row>
    <row r="579" spans="1:8" x14ac:dyDescent="0.25">
      <c r="A579" s="24">
        <v>575</v>
      </c>
      <c r="B579">
        <v>447360</v>
      </c>
      <c r="C579">
        <v>73</v>
      </c>
      <c r="E579" s="23">
        <v>43158</v>
      </c>
      <c r="F579" s="23">
        <v>43192</v>
      </c>
      <c r="G579" s="24" t="s">
        <v>1905</v>
      </c>
    </row>
    <row r="580" spans="1:8" x14ac:dyDescent="0.25">
      <c r="A580" s="24">
        <v>576</v>
      </c>
      <c r="B580">
        <v>481382</v>
      </c>
      <c r="C580">
        <v>72</v>
      </c>
      <c r="E580" s="23">
        <v>43158</v>
      </c>
      <c r="F580" s="23">
        <v>43192</v>
      </c>
      <c r="G580" s="24" t="s">
        <v>1905</v>
      </c>
    </row>
    <row r="581" spans="1:8" x14ac:dyDescent="0.25">
      <c r="A581" s="24">
        <v>577</v>
      </c>
      <c r="B581">
        <v>305721</v>
      </c>
      <c r="C581">
        <v>75</v>
      </c>
      <c r="E581" s="23">
        <v>43158</v>
      </c>
      <c r="F581" s="23">
        <v>43192</v>
      </c>
      <c r="G581" s="24" t="s">
        <v>1905</v>
      </c>
    </row>
    <row r="582" spans="1:8" x14ac:dyDescent="0.25">
      <c r="A582" s="24">
        <v>578</v>
      </c>
      <c r="B582">
        <v>267971</v>
      </c>
      <c r="C582">
        <v>66</v>
      </c>
      <c r="E582" s="23">
        <v>43158</v>
      </c>
      <c r="F582" s="23">
        <v>43192</v>
      </c>
      <c r="G582" s="24" t="s">
        <v>1905</v>
      </c>
      <c r="H582" t="s">
        <v>1595</v>
      </c>
    </row>
    <row r="583" spans="1:8" x14ac:dyDescent="0.25">
      <c r="A583" s="24">
        <v>579</v>
      </c>
      <c r="B583">
        <v>482433</v>
      </c>
      <c r="C583">
        <v>14</v>
      </c>
      <c r="E583" s="23">
        <v>43157</v>
      </c>
      <c r="F583" s="23">
        <v>43192</v>
      </c>
      <c r="G583" s="24" t="s">
        <v>1905</v>
      </c>
    </row>
    <row r="584" spans="1:8" x14ac:dyDescent="0.25">
      <c r="A584" s="24">
        <v>580</v>
      </c>
      <c r="B584">
        <v>934947</v>
      </c>
      <c r="C584">
        <v>17</v>
      </c>
      <c r="E584" s="23">
        <v>43157</v>
      </c>
      <c r="F584" s="23">
        <v>43192</v>
      </c>
      <c r="G584" s="24" t="s">
        <v>1905</v>
      </c>
      <c r="H584" t="s">
        <v>1596</v>
      </c>
    </row>
    <row r="585" spans="1:8" x14ac:dyDescent="0.25">
      <c r="A585" s="24">
        <v>581</v>
      </c>
      <c r="B585">
        <v>321084</v>
      </c>
      <c r="C585">
        <v>54</v>
      </c>
      <c r="E585" s="23">
        <v>43159</v>
      </c>
      <c r="F585" s="23">
        <v>43192</v>
      </c>
      <c r="G585" s="24" t="s">
        <v>1905</v>
      </c>
      <c r="H585" t="s">
        <v>1597</v>
      </c>
    </row>
    <row r="586" spans="1:8" x14ac:dyDescent="0.25">
      <c r="A586" s="24">
        <v>582</v>
      </c>
      <c r="B586">
        <v>542634</v>
      </c>
      <c r="C586">
        <v>71</v>
      </c>
      <c r="E586" s="23">
        <v>43157</v>
      </c>
      <c r="F586" s="23">
        <v>43223</v>
      </c>
      <c r="G586" s="24" t="s">
        <v>1905</v>
      </c>
    </row>
    <row r="587" spans="1:8" x14ac:dyDescent="0.25">
      <c r="A587" s="24">
        <v>583</v>
      </c>
      <c r="B587">
        <v>203376</v>
      </c>
      <c r="C587">
        <v>4</v>
      </c>
      <c r="E587" s="23">
        <v>43160</v>
      </c>
      <c r="F587" s="23">
        <v>43162</v>
      </c>
      <c r="G587" s="24" t="s">
        <v>1905</v>
      </c>
      <c r="H587" t="s">
        <v>1598</v>
      </c>
    </row>
    <row r="588" spans="1:8" x14ac:dyDescent="0.25">
      <c r="A588" s="24">
        <v>584</v>
      </c>
      <c r="B588">
        <v>675094</v>
      </c>
      <c r="C588">
        <v>7</v>
      </c>
      <c r="E588" s="23">
        <v>43160</v>
      </c>
      <c r="F588" s="23">
        <v>43162</v>
      </c>
      <c r="G588" s="24" t="s">
        <v>1905</v>
      </c>
      <c r="H588" t="s">
        <v>1599</v>
      </c>
    </row>
    <row r="589" spans="1:8" x14ac:dyDescent="0.25">
      <c r="A589" s="24">
        <v>585</v>
      </c>
      <c r="B589">
        <v>419235</v>
      </c>
      <c r="C589">
        <v>52</v>
      </c>
      <c r="E589" s="23">
        <v>43164</v>
      </c>
      <c r="F589" s="23">
        <v>43165</v>
      </c>
      <c r="G589" s="24" t="s">
        <v>1905</v>
      </c>
      <c r="H589" t="s">
        <v>1566</v>
      </c>
    </row>
    <row r="590" spans="1:8" x14ac:dyDescent="0.25">
      <c r="A590" s="24">
        <v>586</v>
      </c>
      <c r="B590">
        <v>516702</v>
      </c>
      <c r="C590">
        <v>57</v>
      </c>
      <c r="E590" s="23">
        <v>43164</v>
      </c>
      <c r="F590" s="23">
        <v>43165</v>
      </c>
      <c r="G590" s="24" t="s">
        <v>1905</v>
      </c>
      <c r="H590" t="s">
        <v>1566</v>
      </c>
    </row>
    <row r="591" spans="1:8" x14ac:dyDescent="0.25">
      <c r="A591" s="24">
        <v>587</v>
      </c>
      <c r="B591">
        <v>405756</v>
      </c>
      <c r="C591">
        <v>41</v>
      </c>
      <c r="E591" s="23">
        <v>43164</v>
      </c>
      <c r="F591" s="23">
        <v>43164</v>
      </c>
      <c r="G591" s="24" t="s">
        <v>1905</v>
      </c>
      <c r="H591" t="s">
        <v>1566</v>
      </c>
    </row>
    <row r="592" spans="1:8" x14ac:dyDescent="0.25">
      <c r="A592" s="24">
        <v>588</v>
      </c>
      <c r="B592">
        <v>361730</v>
      </c>
      <c r="C592">
        <v>31</v>
      </c>
      <c r="E592" s="23">
        <v>43164</v>
      </c>
      <c r="F592" s="23">
        <v>43168</v>
      </c>
      <c r="G592" s="24" t="s">
        <v>1905</v>
      </c>
      <c r="H592" t="s">
        <v>1566</v>
      </c>
    </row>
    <row r="593" spans="1:11" x14ac:dyDescent="0.25">
      <c r="A593" s="24">
        <v>589</v>
      </c>
      <c r="B593">
        <v>313919</v>
      </c>
      <c r="C593">
        <v>10</v>
      </c>
      <c r="E593" s="23">
        <v>43164</v>
      </c>
      <c r="F593" s="23">
        <v>43165</v>
      </c>
      <c r="G593" s="24" t="s">
        <v>1905</v>
      </c>
      <c r="H593" t="s">
        <v>1600</v>
      </c>
    </row>
    <row r="594" spans="1:11" x14ac:dyDescent="0.25">
      <c r="A594" s="24">
        <v>590</v>
      </c>
      <c r="B594">
        <v>419985</v>
      </c>
      <c r="C594">
        <v>42</v>
      </c>
      <c r="E594" s="23">
        <v>43164</v>
      </c>
      <c r="F594" s="23">
        <v>43165</v>
      </c>
      <c r="G594" s="24" t="s">
        <v>1905</v>
      </c>
      <c r="H594" t="s">
        <v>1601</v>
      </c>
      <c r="I594" t="s">
        <v>1602</v>
      </c>
      <c r="J594" t="s">
        <v>1603</v>
      </c>
      <c r="K594" t="s">
        <v>1604</v>
      </c>
    </row>
    <row r="595" spans="1:11" x14ac:dyDescent="0.25">
      <c r="A595" s="24">
        <v>591</v>
      </c>
      <c r="B595">
        <v>452405</v>
      </c>
      <c r="C595">
        <v>36</v>
      </c>
      <c r="E595" s="23">
        <v>43164</v>
      </c>
      <c r="F595" s="23">
        <v>43165</v>
      </c>
      <c r="G595" s="24" t="s">
        <v>1905</v>
      </c>
      <c r="H595" t="s">
        <v>1605</v>
      </c>
    </row>
    <row r="596" spans="1:11" x14ac:dyDescent="0.25">
      <c r="A596" s="24">
        <v>592</v>
      </c>
      <c r="B596">
        <v>588783</v>
      </c>
      <c r="C596">
        <v>7</v>
      </c>
      <c r="E596" s="23">
        <v>43164</v>
      </c>
      <c r="F596" s="23">
        <v>43165</v>
      </c>
      <c r="G596" s="24" t="s">
        <v>1905</v>
      </c>
      <c r="H596" t="s">
        <v>1606</v>
      </c>
    </row>
    <row r="597" spans="1:11" x14ac:dyDescent="0.25">
      <c r="A597" s="24">
        <v>593</v>
      </c>
      <c r="B597">
        <v>566173</v>
      </c>
      <c r="C597">
        <v>33</v>
      </c>
      <c r="E597" s="23">
        <v>43164</v>
      </c>
      <c r="F597" s="23">
        <v>43165</v>
      </c>
      <c r="G597" s="24" t="s">
        <v>1905</v>
      </c>
      <c r="H597" t="s">
        <v>1607</v>
      </c>
    </row>
    <row r="598" spans="1:11" x14ac:dyDescent="0.25">
      <c r="A598" s="24">
        <v>594</v>
      </c>
      <c r="B598">
        <v>891095</v>
      </c>
      <c r="C598">
        <v>23</v>
      </c>
      <c r="E598" s="23">
        <v>43164</v>
      </c>
      <c r="F598" s="23">
        <v>43165</v>
      </c>
      <c r="G598" s="24" t="s">
        <v>1905</v>
      </c>
      <c r="H598" t="s">
        <v>1608</v>
      </c>
    </row>
    <row r="599" spans="1:11" x14ac:dyDescent="0.25">
      <c r="A599" s="24">
        <v>595</v>
      </c>
      <c r="B599">
        <v>675094</v>
      </c>
      <c r="C599">
        <v>18</v>
      </c>
      <c r="E599" s="23">
        <v>43164</v>
      </c>
      <c r="F599" s="23">
        <v>43168</v>
      </c>
      <c r="G599" s="24" t="s">
        <v>1905</v>
      </c>
      <c r="H599" t="s">
        <v>1609</v>
      </c>
    </row>
    <row r="600" spans="1:11" x14ac:dyDescent="0.25">
      <c r="A600" s="24">
        <v>596</v>
      </c>
      <c r="B600">
        <v>419235</v>
      </c>
      <c r="C600">
        <v>52</v>
      </c>
      <c r="E600" s="23">
        <v>43166</v>
      </c>
      <c r="F600" s="23">
        <v>43166</v>
      </c>
      <c r="G600" s="24" t="s">
        <v>1905</v>
      </c>
      <c r="H600" t="s">
        <v>1610</v>
      </c>
    </row>
    <row r="601" spans="1:11" x14ac:dyDescent="0.25">
      <c r="A601" s="24">
        <v>597</v>
      </c>
      <c r="B601">
        <v>516702</v>
      </c>
      <c r="C601">
        <v>57</v>
      </c>
      <c r="E601" s="23">
        <v>43166</v>
      </c>
      <c r="F601" s="23">
        <v>43166</v>
      </c>
      <c r="G601" s="24" t="s">
        <v>1905</v>
      </c>
      <c r="H601" t="s">
        <v>1611</v>
      </c>
    </row>
    <row r="602" spans="1:11" x14ac:dyDescent="0.25">
      <c r="A602" s="24">
        <v>598</v>
      </c>
      <c r="B602">
        <v>313919</v>
      </c>
      <c r="C602">
        <v>10</v>
      </c>
      <c r="E602" s="23">
        <v>43166</v>
      </c>
      <c r="F602" s="23">
        <v>43166</v>
      </c>
      <c r="G602" s="24" t="s">
        <v>1905</v>
      </c>
      <c r="H602" t="s">
        <v>1600</v>
      </c>
    </row>
    <row r="603" spans="1:11" x14ac:dyDescent="0.25">
      <c r="A603" s="24">
        <v>599</v>
      </c>
      <c r="B603">
        <v>452405</v>
      </c>
      <c r="C603">
        <v>36</v>
      </c>
      <c r="E603" s="23">
        <v>43166</v>
      </c>
      <c r="F603" s="23">
        <v>43166</v>
      </c>
      <c r="G603" s="24" t="s">
        <v>1905</v>
      </c>
      <c r="H603" t="s">
        <v>1605</v>
      </c>
    </row>
    <row r="604" spans="1:11" x14ac:dyDescent="0.25">
      <c r="A604" s="24">
        <v>600</v>
      </c>
      <c r="B604">
        <v>588783</v>
      </c>
      <c r="C604">
        <v>7</v>
      </c>
      <c r="E604" s="23">
        <v>43166</v>
      </c>
      <c r="F604" s="23">
        <v>43166</v>
      </c>
      <c r="G604" s="24" t="s">
        <v>1905</v>
      </c>
      <c r="H604" t="s">
        <v>1612</v>
      </c>
    </row>
    <row r="605" spans="1:11" x14ac:dyDescent="0.25">
      <c r="A605" s="24">
        <v>601</v>
      </c>
      <c r="B605">
        <v>566173</v>
      </c>
      <c r="C605">
        <v>33</v>
      </c>
      <c r="E605" s="23">
        <v>43166</v>
      </c>
      <c r="F605" s="23">
        <v>43166</v>
      </c>
      <c r="G605" s="24" t="s">
        <v>1905</v>
      </c>
      <c r="H605" t="s">
        <v>1607</v>
      </c>
    </row>
    <row r="606" spans="1:11" x14ac:dyDescent="0.25">
      <c r="A606" s="24">
        <v>602</v>
      </c>
      <c r="B606">
        <v>891095</v>
      </c>
      <c r="C606">
        <v>23</v>
      </c>
      <c r="E606" s="23">
        <v>43166</v>
      </c>
      <c r="F606" s="23">
        <v>43166</v>
      </c>
      <c r="G606" s="24" t="s">
        <v>1905</v>
      </c>
      <c r="H606" t="s">
        <v>1608</v>
      </c>
    </row>
    <row r="607" spans="1:11" x14ac:dyDescent="0.25">
      <c r="A607" s="24">
        <v>603</v>
      </c>
      <c r="B607">
        <v>419985</v>
      </c>
      <c r="C607">
        <v>42</v>
      </c>
      <c r="E607" s="23">
        <v>43166</v>
      </c>
      <c r="F607" s="23">
        <v>43166</v>
      </c>
      <c r="G607" s="24" t="s">
        <v>1905</v>
      </c>
      <c r="H607" t="s">
        <v>1613</v>
      </c>
      <c r="I607" t="s">
        <v>1602</v>
      </c>
      <c r="J607" t="s">
        <v>1614</v>
      </c>
      <c r="K607" t="s">
        <v>1604</v>
      </c>
    </row>
    <row r="608" spans="1:11" x14ac:dyDescent="0.25">
      <c r="A608" s="24">
        <v>604</v>
      </c>
      <c r="B608">
        <v>886222</v>
      </c>
      <c r="C608">
        <v>25</v>
      </c>
      <c r="E608" s="23">
        <v>43167</v>
      </c>
      <c r="F608" s="23">
        <v>43169</v>
      </c>
      <c r="G608" s="24" t="s">
        <v>1905</v>
      </c>
      <c r="H608" t="s">
        <v>1566</v>
      </c>
    </row>
    <row r="609" spans="1:11" x14ac:dyDescent="0.25">
      <c r="A609" s="24">
        <v>605</v>
      </c>
      <c r="B609">
        <v>419235</v>
      </c>
      <c r="C609">
        <v>52</v>
      </c>
      <c r="E609" s="23">
        <v>43167</v>
      </c>
      <c r="F609" s="23">
        <v>43167</v>
      </c>
      <c r="G609" s="24" t="s">
        <v>1905</v>
      </c>
      <c r="H609" t="s">
        <v>1615</v>
      </c>
    </row>
    <row r="610" spans="1:11" x14ac:dyDescent="0.25">
      <c r="A610" s="24">
        <v>606</v>
      </c>
      <c r="B610">
        <v>516702</v>
      </c>
      <c r="C610">
        <v>57</v>
      </c>
      <c r="E610" s="23">
        <v>43167</v>
      </c>
      <c r="F610" s="23">
        <v>43167</v>
      </c>
      <c r="G610" s="24" t="s">
        <v>1905</v>
      </c>
      <c r="H610" t="s">
        <v>1616</v>
      </c>
    </row>
    <row r="611" spans="1:11" x14ac:dyDescent="0.25">
      <c r="A611" s="24">
        <v>607</v>
      </c>
      <c r="B611">
        <v>566173</v>
      </c>
      <c r="C611">
        <v>33</v>
      </c>
      <c r="E611" s="23">
        <v>43167</v>
      </c>
      <c r="F611" s="23">
        <v>43167</v>
      </c>
      <c r="G611" s="24" t="s">
        <v>1905</v>
      </c>
      <c r="H611" t="s">
        <v>1617</v>
      </c>
    </row>
    <row r="612" spans="1:11" x14ac:dyDescent="0.25">
      <c r="A612" s="24">
        <v>608</v>
      </c>
      <c r="B612">
        <v>313919</v>
      </c>
      <c r="C612">
        <v>10</v>
      </c>
      <c r="E612" s="23">
        <v>43171</v>
      </c>
      <c r="F612" s="23">
        <v>43176</v>
      </c>
      <c r="G612" s="24" t="s">
        <v>1905</v>
      </c>
      <c r="H612" t="s">
        <v>1618</v>
      </c>
    </row>
    <row r="613" spans="1:11" x14ac:dyDescent="0.25">
      <c r="A613" s="24">
        <v>609</v>
      </c>
      <c r="B613">
        <v>419985</v>
      </c>
      <c r="C613">
        <v>42</v>
      </c>
      <c r="E613" s="23">
        <v>43171</v>
      </c>
      <c r="F613" s="23">
        <v>43176</v>
      </c>
      <c r="G613" s="24" t="s">
        <v>1905</v>
      </c>
      <c r="H613" t="s">
        <v>1619</v>
      </c>
    </row>
    <row r="614" spans="1:11" x14ac:dyDescent="0.25">
      <c r="A614" s="24">
        <v>610</v>
      </c>
      <c r="B614">
        <v>419235</v>
      </c>
      <c r="C614">
        <v>34</v>
      </c>
      <c r="E614" s="23">
        <v>43170</v>
      </c>
      <c r="F614" s="23">
        <v>43176</v>
      </c>
      <c r="G614" s="24" t="s">
        <v>1905</v>
      </c>
      <c r="H614" t="s">
        <v>1620</v>
      </c>
    </row>
    <row r="615" spans="1:11" x14ac:dyDescent="0.25">
      <c r="A615" s="24">
        <v>611</v>
      </c>
      <c r="B615">
        <v>516702</v>
      </c>
      <c r="C615">
        <v>31</v>
      </c>
      <c r="E615" s="23">
        <v>43171</v>
      </c>
      <c r="F615" s="23">
        <v>43176</v>
      </c>
      <c r="G615" s="24" t="s">
        <v>1905</v>
      </c>
      <c r="H615" t="s">
        <v>1621</v>
      </c>
      <c r="I615" t="s">
        <v>1622</v>
      </c>
      <c r="J615" t="s">
        <v>1623</v>
      </c>
      <c r="K615" t="s">
        <v>1624</v>
      </c>
    </row>
    <row r="616" spans="1:11" x14ac:dyDescent="0.25">
      <c r="A616" s="24">
        <v>612</v>
      </c>
      <c r="B616">
        <v>361730</v>
      </c>
      <c r="C616">
        <v>29</v>
      </c>
      <c r="E616" s="23">
        <v>43171</v>
      </c>
      <c r="F616" s="23">
        <v>43176</v>
      </c>
      <c r="G616" s="24" t="s">
        <v>1905</v>
      </c>
      <c r="H616" t="s">
        <v>1625</v>
      </c>
    </row>
    <row r="617" spans="1:11" x14ac:dyDescent="0.25">
      <c r="A617" s="24">
        <v>613</v>
      </c>
      <c r="B617">
        <v>496833</v>
      </c>
      <c r="C617">
        <v>4</v>
      </c>
      <c r="E617" s="23">
        <v>43171</v>
      </c>
      <c r="F617" s="23">
        <v>43176</v>
      </c>
      <c r="G617" s="24" t="s">
        <v>1905</v>
      </c>
      <c r="H617" t="s">
        <v>1626</v>
      </c>
    </row>
    <row r="618" spans="1:11" x14ac:dyDescent="0.25">
      <c r="A618" s="24">
        <v>614</v>
      </c>
      <c r="B618">
        <v>675094</v>
      </c>
      <c r="C618">
        <v>7</v>
      </c>
      <c r="E618" s="23">
        <v>43171</v>
      </c>
      <c r="F618" s="23">
        <v>43176</v>
      </c>
      <c r="G618" s="24" t="s">
        <v>1905</v>
      </c>
      <c r="H618" t="s">
        <v>1627</v>
      </c>
    </row>
    <row r="619" spans="1:11" x14ac:dyDescent="0.25">
      <c r="A619" s="24">
        <v>615</v>
      </c>
      <c r="B619">
        <v>569774</v>
      </c>
      <c r="C619">
        <v>51</v>
      </c>
      <c r="E619" s="23">
        <v>43171</v>
      </c>
      <c r="F619" s="23">
        <v>43175</v>
      </c>
      <c r="G619" s="24" t="s">
        <v>1905</v>
      </c>
      <c r="H619" t="s">
        <v>1628</v>
      </c>
    </row>
    <row r="620" spans="1:11" x14ac:dyDescent="0.25">
      <c r="A620" s="24">
        <v>616</v>
      </c>
      <c r="B620">
        <v>405756</v>
      </c>
      <c r="C620">
        <v>44</v>
      </c>
      <c r="E620" s="23">
        <v>43170</v>
      </c>
      <c r="F620" s="23">
        <v>43170</v>
      </c>
      <c r="G620" s="24" t="s">
        <v>1905</v>
      </c>
      <c r="H620" t="s">
        <v>1629</v>
      </c>
    </row>
    <row r="621" spans="1:11" x14ac:dyDescent="0.25">
      <c r="A621" s="24">
        <v>617</v>
      </c>
      <c r="B621">
        <v>405756</v>
      </c>
      <c r="C621">
        <v>64</v>
      </c>
      <c r="E621" s="23">
        <v>43172</v>
      </c>
      <c r="F621" s="23">
        <v>43175</v>
      </c>
      <c r="G621" s="24" t="s">
        <v>1905</v>
      </c>
      <c r="H621" t="s">
        <v>1630</v>
      </c>
      <c r="I621" t="s">
        <v>1631</v>
      </c>
      <c r="J621" t="s">
        <v>1632</v>
      </c>
      <c r="K621" t="s">
        <v>1633</v>
      </c>
    </row>
    <row r="622" spans="1:11" x14ac:dyDescent="0.25">
      <c r="A622" s="24">
        <v>618</v>
      </c>
      <c r="B622">
        <v>566173</v>
      </c>
      <c r="C622">
        <v>43</v>
      </c>
      <c r="E622" s="23">
        <v>43175</v>
      </c>
      <c r="F622" s="23">
        <v>43175</v>
      </c>
      <c r="G622" s="24" t="s">
        <v>1905</v>
      </c>
      <c r="H622" t="s">
        <v>1566</v>
      </c>
    </row>
    <row r="623" spans="1:11" x14ac:dyDescent="0.25">
      <c r="A623" s="24">
        <v>619</v>
      </c>
      <c r="B623">
        <v>566173</v>
      </c>
      <c r="C623">
        <v>34</v>
      </c>
      <c r="E623" s="23">
        <v>43178</v>
      </c>
      <c r="F623" s="23">
        <v>43184</v>
      </c>
      <c r="G623" s="24" t="s">
        <v>1905</v>
      </c>
      <c r="H623" t="s">
        <v>1620</v>
      </c>
    </row>
    <row r="624" spans="1:11" x14ac:dyDescent="0.25">
      <c r="A624" s="24">
        <v>620</v>
      </c>
      <c r="B624">
        <v>516702</v>
      </c>
      <c r="C624">
        <v>67</v>
      </c>
      <c r="E624" s="23">
        <v>43179</v>
      </c>
      <c r="F624" s="23">
        <v>43192</v>
      </c>
      <c r="G624" s="24" t="s">
        <v>1905</v>
      </c>
      <c r="H624" t="s">
        <v>1634</v>
      </c>
    </row>
    <row r="625" spans="1:8" x14ac:dyDescent="0.25">
      <c r="A625" s="24">
        <v>621</v>
      </c>
      <c r="B625">
        <v>446132</v>
      </c>
      <c r="C625">
        <v>74</v>
      </c>
      <c r="E625" s="23">
        <v>43171</v>
      </c>
      <c r="F625" s="23">
        <v>43209</v>
      </c>
      <c r="G625" s="24" t="s">
        <v>1905</v>
      </c>
      <c r="H625" t="s">
        <v>1635</v>
      </c>
    </row>
    <row r="626" spans="1:8" x14ac:dyDescent="0.25">
      <c r="A626" s="24">
        <v>622</v>
      </c>
      <c r="B626">
        <v>588783</v>
      </c>
      <c r="C626">
        <v>28</v>
      </c>
      <c r="E626" s="23">
        <v>43180</v>
      </c>
      <c r="F626" s="23">
        <v>43181</v>
      </c>
      <c r="G626" s="24" t="s">
        <v>1905</v>
      </c>
      <c r="H626" t="s">
        <v>1637</v>
      </c>
    </row>
    <row r="627" spans="1:8" x14ac:dyDescent="0.25">
      <c r="A627" s="24">
        <v>623</v>
      </c>
      <c r="B627">
        <v>361730</v>
      </c>
      <c r="C627">
        <v>29</v>
      </c>
      <c r="E627" s="23">
        <v>43180</v>
      </c>
      <c r="F627" s="23">
        <v>43183</v>
      </c>
      <c r="G627" s="24" t="s">
        <v>1905</v>
      </c>
      <c r="H627" t="s">
        <v>1566</v>
      </c>
    </row>
    <row r="628" spans="1:8" x14ac:dyDescent="0.25">
      <c r="A628" s="24">
        <v>624</v>
      </c>
      <c r="B628">
        <v>452405</v>
      </c>
      <c r="C628">
        <v>31</v>
      </c>
      <c r="E628" s="23">
        <v>43180</v>
      </c>
      <c r="F628" s="23">
        <v>43180</v>
      </c>
      <c r="G628" s="24" t="s">
        <v>1905</v>
      </c>
      <c r="H628" t="s">
        <v>1638</v>
      </c>
    </row>
    <row r="629" spans="1:8" x14ac:dyDescent="0.25">
      <c r="A629" s="24">
        <v>625</v>
      </c>
      <c r="B629">
        <v>419235</v>
      </c>
      <c r="C629">
        <v>36</v>
      </c>
      <c r="E629" s="23">
        <v>43180</v>
      </c>
      <c r="F629" s="23">
        <v>43183</v>
      </c>
      <c r="G629" s="24" t="s">
        <v>1905</v>
      </c>
      <c r="H629" t="s">
        <v>1639</v>
      </c>
    </row>
    <row r="630" spans="1:8" x14ac:dyDescent="0.25">
      <c r="A630" s="24">
        <v>626</v>
      </c>
      <c r="B630">
        <v>313919</v>
      </c>
      <c r="C630">
        <v>10</v>
      </c>
      <c r="E630" s="23">
        <v>43180</v>
      </c>
      <c r="F630" s="23">
        <v>43183</v>
      </c>
      <c r="G630" s="24" t="s">
        <v>1905</v>
      </c>
      <c r="H630" t="s">
        <v>1640</v>
      </c>
    </row>
    <row r="631" spans="1:8" x14ac:dyDescent="0.25">
      <c r="A631" s="24">
        <v>627</v>
      </c>
      <c r="B631">
        <v>419985</v>
      </c>
      <c r="C631">
        <v>42</v>
      </c>
      <c r="E631" s="23">
        <v>43180</v>
      </c>
      <c r="F631" s="23">
        <v>43183</v>
      </c>
      <c r="G631" s="24" t="s">
        <v>1905</v>
      </c>
      <c r="H631" t="s">
        <v>1641</v>
      </c>
    </row>
    <row r="632" spans="1:8" x14ac:dyDescent="0.25">
      <c r="A632" s="24">
        <v>628</v>
      </c>
      <c r="B632">
        <v>452405</v>
      </c>
      <c r="C632">
        <v>30</v>
      </c>
      <c r="E632" s="23">
        <v>43181</v>
      </c>
      <c r="F632" s="23">
        <v>43181</v>
      </c>
      <c r="G632" s="24" t="s">
        <v>1905</v>
      </c>
      <c r="H632" t="s">
        <v>1642</v>
      </c>
    </row>
    <row r="633" spans="1:8" x14ac:dyDescent="0.25">
      <c r="A633" s="24">
        <v>629</v>
      </c>
      <c r="B633">
        <v>496833</v>
      </c>
      <c r="C633">
        <v>4</v>
      </c>
      <c r="E633" s="23">
        <v>43181</v>
      </c>
      <c r="F633" s="23">
        <v>43181</v>
      </c>
      <c r="G633" s="24" t="s">
        <v>1905</v>
      </c>
      <c r="H633" t="s">
        <v>1643</v>
      </c>
    </row>
    <row r="634" spans="1:8" x14ac:dyDescent="0.25">
      <c r="A634" s="24">
        <v>630</v>
      </c>
      <c r="B634">
        <v>539767</v>
      </c>
      <c r="C634">
        <v>45</v>
      </c>
      <c r="E634" s="23">
        <v>43184</v>
      </c>
      <c r="F634" s="23">
        <v>43220</v>
      </c>
      <c r="G634" s="24" t="s">
        <v>1905</v>
      </c>
      <c r="H634" t="s">
        <v>1644</v>
      </c>
    </row>
    <row r="635" spans="1:8" x14ac:dyDescent="0.25">
      <c r="A635" s="24">
        <v>631</v>
      </c>
      <c r="B635">
        <v>312224</v>
      </c>
      <c r="C635">
        <v>1</v>
      </c>
      <c r="E635" s="23">
        <v>43185</v>
      </c>
      <c r="F635" s="23">
        <v>43223</v>
      </c>
      <c r="G635" s="24" t="s">
        <v>1905</v>
      </c>
      <c r="H635" t="s">
        <v>1645</v>
      </c>
    </row>
    <row r="636" spans="1:8" x14ac:dyDescent="0.25">
      <c r="A636" s="24">
        <v>632</v>
      </c>
      <c r="B636">
        <v>313919</v>
      </c>
      <c r="C636">
        <v>21</v>
      </c>
      <c r="E636" s="23">
        <v>43185</v>
      </c>
      <c r="F636" s="23">
        <v>43226</v>
      </c>
      <c r="G636" s="24" t="s">
        <v>1905</v>
      </c>
      <c r="H636" t="s">
        <v>1646</v>
      </c>
    </row>
    <row r="637" spans="1:8" x14ac:dyDescent="0.25">
      <c r="A637" s="24">
        <v>633</v>
      </c>
      <c r="B637">
        <v>419985</v>
      </c>
      <c r="C637">
        <v>42</v>
      </c>
      <c r="E637" s="23">
        <v>43185</v>
      </c>
      <c r="F637" s="23">
        <v>43226</v>
      </c>
      <c r="G637" s="24" t="s">
        <v>1905</v>
      </c>
      <c r="H637" t="s">
        <v>1647</v>
      </c>
    </row>
    <row r="638" spans="1:8" x14ac:dyDescent="0.25">
      <c r="A638" s="24">
        <v>634</v>
      </c>
      <c r="B638">
        <v>569774</v>
      </c>
      <c r="C638">
        <v>61</v>
      </c>
      <c r="E638" s="23">
        <v>43184</v>
      </c>
      <c r="F638" s="23">
        <v>43184</v>
      </c>
      <c r="G638" s="24" t="s">
        <v>1905</v>
      </c>
      <c r="H638" t="s">
        <v>1648</v>
      </c>
    </row>
    <row r="639" spans="1:8" x14ac:dyDescent="0.25">
      <c r="A639" s="24">
        <v>635</v>
      </c>
      <c r="B639">
        <v>419235</v>
      </c>
      <c r="C639">
        <v>44</v>
      </c>
      <c r="E639" s="23">
        <v>43184</v>
      </c>
      <c r="F639" s="23">
        <v>43184</v>
      </c>
      <c r="G639" s="24" t="s">
        <v>1905</v>
      </c>
      <c r="H639" t="s">
        <v>1649</v>
      </c>
    </row>
    <row r="640" spans="1:8" x14ac:dyDescent="0.25">
      <c r="A640" s="24">
        <v>636</v>
      </c>
      <c r="B640">
        <v>452405</v>
      </c>
      <c r="C640">
        <v>34</v>
      </c>
      <c r="E640" s="23">
        <v>43185</v>
      </c>
      <c r="F640" s="23">
        <v>43188</v>
      </c>
      <c r="G640" s="24" t="s">
        <v>1905</v>
      </c>
      <c r="H640" t="s">
        <v>1566</v>
      </c>
    </row>
    <row r="641" spans="1:8" x14ac:dyDescent="0.25">
      <c r="A641" s="24">
        <v>637</v>
      </c>
      <c r="B641">
        <v>405756</v>
      </c>
      <c r="C641">
        <v>36</v>
      </c>
      <c r="E641" s="23">
        <v>43185</v>
      </c>
      <c r="F641" s="23">
        <v>43188</v>
      </c>
      <c r="G641" s="24" t="s">
        <v>1905</v>
      </c>
      <c r="H641" t="s">
        <v>1566</v>
      </c>
    </row>
    <row r="642" spans="1:8" x14ac:dyDescent="0.25">
      <c r="A642" s="24">
        <v>638</v>
      </c>
      <c r="B642">
        <v>419235</v>
      </c>
      <c r="C642">
        <v>70</v>
      </c>
      <c r="E642" s="23">
        <v>43185</v>
      </c>
      <c r="F642" s="23">
        <v>43220</v>
      </c>
      <c r="G642" s="24" t="s">
        <v>1905</v>
      </c>
    </row>
    <row r="643" spans="1:8" x14ac:dyDescent="0.25">
      <c r="A643" s="24">
        <v>639</v>
      </c>
      <c r="B643">
        <v>891095</v>
      </c>
      <c r="C643">
        <v>31</v>
      </c>
      <c r="E643" s="23">
        <v>43186</v>
      </c>
      <c r="F643" s="23">
        <v>43186</v>
      </c>
      <c r="G643" s="24" t="s">
        <v>1905</v>
      </c>
      <c r="H643" t="s">
        <v>1566</v>
      </c>
    </row>
    <row r="644" spans="1:8" x14ac:dyDescent="0.25">
      <c r="A644" s="24">
        <v>640</v>
      </c>
      <c r="B644">
        <v>361730</v>
      </c>
      <c r="C644">
        <v>29</v>
      </c>
      <c r="E644" s="23">
        <v>43185</v>
      </c>
      <c r="F644" s="23">
        <v>43188</v>
      </c>
      <c r="G644" s="24" t="s">
        <v>1905</v>
      </c>
      <c r="H644" t="s">
        <v>1650</v>
      </c>
    </row>
    <row r="645" spans="1:8" x14ac:dyDescent="0.25">
      <c r="A645" s="24">
        <v>641</v>
      </c>
      <c r="B645">
        <v>567997</v>
      </c>
      <c r="C645">
        <v>62</v>
      </c>
      <c r="E645" s="23">
        <v>43185</v>
      </c>
      <c r="F645" s="23">
        <v>43222</v>
      </c>
      <c r="G645" s="24" t="s">
        <v>1905</v>
      </c>
      <c r="H645" t="s">
        <v>1651</v>
      </c>
    </row>
    <row r="646" spans="1:8" x14ac:dyDescent="0.25">
      <c r="A646" s="24">
        <v>642</v>
      </c>
      <c r="B646">
        <v>566173</v>
      </c>
      <c r="C646">
        <v>28</v>
      </c>
      <c r="E646" s="23">
        <v>43185</v>
      </c>
      <c r="F646" s="23">
        <v>43191</v>
      </c>
      <c r="G646" s="24" t="s">
        <v>1905</v>
      </c>
      <c r="H646" t="s">
        <v>1652</v>
      </c>
    </row>
    <row r="647" spans="1:8" x14ac:dyDescent="0.25">
      <c r="A647" s="24">
        <v>643</v>
      </c>
      <c r="B647">
        <v>891095</v>
      </c>
      <c r="C647">
        <v>24</v>
      </c>
      <c r="E647" s="23">
        <v>43187</v>
      </c>
      <c r="F647" s="23">
        <v>43187</v>
      </c>
      <c r="G647" s="24" t="s">
        <v>1905</v>
      </c>
      <c r="H647" t="s">
        <v>1566</v>
      </c>
    </row>
    <row r="648" spans="1:8" x14ac:dyDescent="0.25">
      <c r="A648" s="24">
        <v>644</v>
      </c>
      <c r="B648">
        <v>373290</v>
      </c>
      <c r="C648">
        <v>52</v>
      </c>
      <c r="E648" s="23">
        <v>43186</v>
      </c>
      <c r="F648" s="23">
        <v>43221</v>
      </c>
      <c r="G648" s="24" t="s">
        <v>1905</v>
      </c>
      <c r="H648" t="s">
        <v>1653</v>
      </c>
    </row>
    <row r="649" spans="1:8" x14ac:dyDescent="0.25">
      <c r="A649" s="24">
        <v>645</v>
      </c>
      <c r="B649">
        <v>419041</v>
      </c>
      <c r="C649">
        <v>6</v>
      </c>
      <c r="E649" s="23">
        <v>43193</v>
      </c>
      <c r="F649" s="23">
        <v>43283</v>
      </c>
      <c r="G649" s="24" t="s">
        <v>1905</v>
      </c>
      <c r="H649" t="s">
        <v>1578</v>
      </c>
    </row>
    <row r="650" spans="1:8" x14ac:dyDescent="0.25">
      <c r="A650" s="24">
        <v>646</v>
      </c>
      <c r="B650">
        <v>333892</v>
      </c>
      <c r="C650">
        <v>11</v>
      </c>
      <c r="E650" s="23">
        <v>43193</v>
      </c>
      <c r="F650" s="23">
        <v>43283</v>
      </c>
      <c r="G650" s="24" t="s">
        <v>1905</v>
      </c>
      <c r="H650" t="s">
        <v>1578</v>
      </c>
    </row>
    <row r="651" spans="1:8" x14ac:dyDescent="0.25">
      <c r="A651" s="24">
        <v>647</v>
      </c>
      <c r="B651">
        <v>435741</v>
      </c>
      <c r="C651">
        <v>13</v>
      </c>
      <c r="E651" s="23">
        <v>43193</v>
      </c>
      <c r="F651" s="23">
        <v>43283</v>
      </c>
      <c r="G651" s="24" t="s">
        <v>1905</v>
      </c>
      <c r="H651" t="s">
        <v>1578</v>
      </c>
    </row>
    <row r="652" spans="1:8" x14ac:dyDescent="0.25">
      <c r="A652" s="24">
        <v>648</v>
      </c>
      <c r="B652">
        <v>490746</v>
      </c>
      <c r="C652">
        <v>14</v>
      </c>
      <c r="E652" s="23">
        <v>43193</v>
      </c>
      <c r="F652" s="23">
        <v>43283</v>
      </c>
      <c r="G652" s="24" t="s">
        <v>1905</v>
      </c>
      <c r="H652" t="s">
        <v>1578</v>
      </c>
    </row>
    <row r="653" spans="1:8" x14ac:dyDescent="0.25">
      <c r="A653" s="24">
        <v>649</v>
      </c>
      <c r="B653">
        <v>178194</v>
      </c>
      <c r="C653">
        <v>15</v>
      </c>
      <c r="E653" s="23">
        <v>43193</v>
      </c>
      <c r="F653" s="23">
        <v>43283</v>
      </c>
      <c r="G653" s="24" t="s">
        <v>1905</v>
      </c>
      <c r="H653" t="s">
        <v>1578</v>
      </c>
    </row>
    <row r="654" spans="1:8" x14ac:dyDescent="0.25">
      <c r="A654" s="24">
        <v>650</v>
      </c>
      <c r="B654">
        <v>426226</v>
      </c>
      <c r="C654">
        <v>24</v>
      </c>
      <c r="E654" s="23">
        <v>43193</v>
      </c>
      <c r="F654" s="23">
        <v>43283</v>
      </c>
      <c r="G654" s="24" t="s">
        <v>1905</v>
      </c>
      <c r="H654" t="s">
        <v>1578</v>
      </c>
    </row>
    <row r="655" spans="1:8" x14ac:dyDescent="0.25">
      <c r="A655" s="24">
        <v>651</v>
      </c>
      <c r="B655">
        <v>318478</v>
      </c>
      <c r="C655">
        <v>25</v>
      </c>
      <c r="E655" s="23">
        <v>43193</v>
      </c>
      <c r="F655" s="23">
        <v>43283</v>
      </c>
      <c r="G655" s="24" t="s">
        <v>1905</v>
      </c>
      <c r="H655" t="s">
        <v>1578</v>
      </c>
    </row>
    <row r="656" spans="1:8" x14ac:dyDescent="0.25">
      <c r="A656" s="24">
        <v>652</v>
      </c>
      <c r="B656">
        <v>605887</v>
      </c>
      <c r="C656">
        <v>27</v>
      </c>
      <c r="E656" s="23">
        <v>43193</v>
      </c>
      <c r="F656" s="23">
        <v>43283</v>
      </c>
      <c r="G656" s="24" t="s">
        <v>1905</v>
      </c>
      <c r="H656" t="s">
        <v>1578</v>
      </c>
    </row>
    <row r="657" spans="1:8" x14ac:dyDescent="0.25">
      <c r="A657" s="24">
        <v>653</v>
      </c>
      <c r="B657">
        <v>600316</v>
      </c>
      <c r="C657">
        <v>35</v>
      </c>
      <c r="E657" s="23">
        <v>43193</v>
      </c>
      <c r="F657" s="23">
        <v>43283</v>
      </c>
      <c r="G657" s="24" t="s">
        <v>1905</v>
      </c>
      <c r="H657" t="s">
        <v>1578</v>
      </c>
    </row>
    <row r="658" spans="1:8" x14ac:dyDescent="0.25">
      <c r="A658" s="24">
        <v>654</v>
      </c>
      <c r="B658">
        <v>466911</v>
      </c>
      <c r="C658">
        <v>36</v>
      </c>
      <c r="E658" s="23">
        <v>43193</v>
      </c>
      <c r="F658" s="23">
        <v>43283</v>
      </c>
      <c r="G658" s="24" t="s">
        <v>1905</v>
      </c>
      <c r="H658" t="s">
        <v>1578</v>
      </c>
    </row>
    <row r="659" spans="1:8" x14ac:dyDescent="0.25">
      <c r="A659" s="24">
        <v>655</v>
      </c>
      <c r="B659">
        <v>317017</v>
      </c>
      <c r="C659">
        <v>53</v>
      </c>
      <c r="E659" s="23">
        <v>43193</v>
      </c>
      <c r="F659" s="23">
        <v>43245</v>
      </c>
      <c r="G659" s="24" t="s">
        <v>1905</v>
      </c>
      <c r="H659" t="s">
        <v>1578</v>
      </c>
    </row>
    <row r="660" spans="1:8" x14ac:dyDescent="0.25">
      <c r="A660" s="24">
        <v>656</v>
      </c>
      <c r="B660">
        <v>321084</v>
      </c>
      <c r="C660">
        <v>54</v>
      </c>
      <c r="E660" s="23">
        <v>43193</v>
      </c>
      <c r="F660" s="23">
        <v>43283</v>
      </c>
      <c r="G660" s="24" t="s">
        <v>1905</v>
      </c>
      <c r="H660" t="s">
        <v>1578</v>
      </c>
    </row>
    <row r="661" spans="1:8" x14ac:dyDescent="0.25">
      <c r="A661" s="24">
        <v>657</v>
      </c>
      <c r="B661">
        <v>852387</v>
      </c>
      <c r="C661">
        <v>55</v>
      </c>
      <c r="E661" s="23">
        <v>43193</v>
      </c>
      <c r="F661" s="23">
        <v>43283</v>
      </c>
      <c r="G661" s="24" t="s">
        <v>1905</v>
      </c>
      <c r="H661" t="s">
        <v>1578</v>
      </c>
    </row>
    <row r="662" spans="1:8" x14ac:dyDescent="0.25">
      <c r="A662" s="24">
        <v>658</v>
      </c>
      <c r="B662">
        <v>652482</v>
      </c>
      <c r="C662">
        <v>56</v>
      </c>
      <c r="E662" s="23">
        <v>43193</v>
      </c>
      <c r="F662" s="23">
        <v>43283</v>
      </c>
      <c r="G662" s="24" t="s">
        <v>1905</v>
      </c>
      <c r="H662" t="s">
        <v>1578</v>
      </c>
    </row>
    <row r="663" spans="1:8" x14ac:dyDescent="0.25">
      <c r="A663" s="24">
        <v>659</v>
      </c>
      <c r="B663">
        <v>517366</v>
      </c>
      <c r="C663">
        <v>57</v>
      </c>
      <c r="E663" s="23">
        <v>43193</v>
      </c>
      <c r="F663" s="23">
        <v>43283</v>
      </c>
      <c r="G663" s="24" t="s">
        <v>1905</v>
      </c>
      <c r="H663" t="s">
        <v>1578</v>
      </c>
    </row>
    <row r="664" spans="1:8" x14ac:dyDescent="0.25">
      <c r="A664" s="24">
        <v>660</v>
      </c>
      <c r="B664">
        <v>388176</v>
      </c>
      <c r="C664">
        <v>58</v>
      </c>
      <c r="E664" s="23">
        <v>43193</v>
      </c>
      <c r="F664" s="23">
        <v>43283</v>
      </c>
      <c r="G664" s="24" t="s">
        <v>1905</v>
      </c>
      <c r="H664" t="s">
        <v>1578</v>
      </c>
    </row>
    <row r="665" spans="1:8" x14ac:dyDescent="0.25">
      <c r="A665" s="24">
        <v>661</v>
      </c>
      <c r="B665">
        <v>557767</v>
      </c>
      <c r="C665">
        <v>59</v>
      </c>
      <c r="E665" s="23">
        <v>43193</v>
      </c>
      <c r="F665" s="23">
        <v>43280</v>
      </c>
      <c r="G665" s="24" t="s">
        <v>1905</v>
      </c>
      <c r="H665" t="s">
        <v>1578</v>
      </c>
    </row>
    <row r="666" spans="1:8" x14ac:dyDescent="0.25">
      <c r="A666" s="24">
        <v>662</v>
      </c>
      <c r="B666">
        <v>370184</v>
      </c>
      <c r="C666">
        <v>60</v>
      </c>
      <c r="E666" s="23">
        <v>43193</v>
      </c>
      <c r="F666" s="23">
        <v>43283</v>
      </c>
      <c r="G666" s="24" t="s">
        <v>1905</v>
      </c>
      <c r="H666" t="s">
        <v>1578</v>
      </c>
    </row>
    <row r="667" spans="1:8" x14ac:dyDescent="0.25">
      <c r="A667" s="24">
        <v>663</v>
      </c>
      <c r="B667">
        <v>369907</v>
      </c>
      <c r="C667">
        <v>61</v>
      </c>
      <c r="E667" s="23">
        <v>43193</v>
      </c>
      <c r="F667" s="23">
        <v>43283</v>
      </c>
      <c r="G667" s="24" t="s">
        <v>1905</v>
      </c>
      <c r="H667" t="s">
        <v>1578</v>
      </c>
    </row>
    <row r="668" spans="1:8" x14ac:dyDescent="0.25">
      <c r="A668" s="24">
        <v>664</v>
      </c>
      <c r="B668">
        <v>315758</v>
      </c>
      <c r="C668">
        <v>62</v>
      </c>
      <c r="E668" s="23">
        <v>43193</v>
      </c>
      <c r="F668" s="23">
        <v>43283</v>
      </c>
      <c r="G668" s="24" t="s">
        <v>1905</v>
      </c>
      <c r="H668" t="s">
        <v>1578</v>
      </c>
    </row>
    <row r="669" spans="1:8" x14ac:dyDescent="0.25">
      <c r="A669" s="24">
        <v>665</v>
      </c>
      <c r="B669">
        <v>403938</v>
      </c>
      <c r="C669">
        <v>74</v>
      </c>
      <c r="E669" s="23">
        <v>43193</v>
      </c>
      <c r="F669" s="23">
        <v>43255</v>
      </c>
      <c r="G669" s="24" t="s">
        <v>1905</v>
      </c>
      <c r="H669" t="s">
        <v>1578</v>
      </c>
    </row>
    <row r="670" spans="1:8" x14ac:dyDescent="0.25">
      <c r="A670" s="24">
        <v>666</v>
      </c>
      <c r="B670">
        <v>566173</v>
      </c>
      <c r="C670">
        <v>28</v>
      </c>
      <c r="E670" s="23">
        <v>43192</v>
      </c>
      <c r="F670" s="23">
        <v>43222</v>
      </c>
      <c r="G670" s="24" t="s">
        <v>1905</v>
      </c>
      <c r="H670" t="s">
        <v>1654</v>
      </c>
    </row>
    <row r="671" spans="1:8" x14ac:dyDescent="0.25">
      <c r="A671" s="24">
        <v>667</v>
      </c>
      <c r="B671">
        <v>891095</v>
      </c>
      <c r="C671">
        <v>40</v>
      </c>
      <c r="E671" s="23">
        <v>43191</v>
      </c>
      <c r="F671" s="23">
        <v>43191</v>
      </c>
      <c r="G671" s="24" t="s">
        <v>1905</v>
      </c>
      <c r="H671" t="s">
        <v>1566</v>
      </c>
    </row>
    <row r="672" spans="1:8" x14ac:dyDescent="0.25">
      <c r="A672" s="24">
        <v>668</v>
      </c>
      <c r="B672">
        <v>569774</v>
      </c>
      <c r="C672">
        <v>45</v>
      </c>
      <c r="E672" s="23">
        <v>43191</v>
      </c>
      <c r="F672" s="23">
        <v>43191</v>
      </c>
      <c r="G672" s="24" t="s">
        <v>1905</v>
      </c>
      <c r="H672" t="s">
        <v>1566</v>
      </c>
    </row>
    <row r="673" spans="1:8" x14ac:dyDescent="0.25">
      <c r="A673" s="24">
        <v>669</v>
      </c>
      <c r="B673">
        <v>361730</v>
      </c>
      <c r="C673">
        <v>31</v>
      </c>
      <c r="E673" s="23">
        <v>43192</v>
      </c>
      <c r="F673" s="23">
        <v>43198</v>
      </c>
      <c r="G673" s="24" t="s">
        <v>1905</v>
      </c>
      <c r="H673" t="s">
        <v>1566</v>
      </c>
    </row>
    <row r="674" spans="1:8" x14ac:dyDescent="0.25">
      <c r="A674" s="24">
        <v>670</v>
      </c>
      <c r="B674">
        <v>588783</v>
      </c>
      <c r="C674">
        <v>10</v>
      </c>
      <c r="E674" s="23">
        <v>43193</v>
      </c>
      <c r="F674" s="23">
        <v>43193</v>
      </c>
      <c r="G674" s="24" t="s">
        <v>1905</v>
      </c>
      <c r="H674" t="s">
        <v>1655</v>
      </c>
    </row>
    <row r="675" spans="1:8" x14ac:dyDescent="0.25">
      <c r="A675" s="24">
        <v>671</v>
      </c>
      <c r="B675">
        <v>405756</v>
      </c>
      <c r="C675">
        <v>9</v>
      </c>
      <c r="E675" s="23">
        <v>43193</v>
      </c>
      <c r="F675" s="23">
        <v>43193</v>
      </c>
      <c r="G675" s="24" t="s">
        <v>1905</v>
      </c>
      <c r="H675" t="s">
        <v>1656</v>
      </c>
    </row>
    <row r="676" spans="1:8" x14ac:dyDescent="0.25">
      <c r="A676" s="24">
        <v>672</v>
      </c>
      <c r="B676">
        <v>866468</v>
      </c>
      <c r="C676">
        <v>16</v>
      </c>
      <c r="E676" s="23">
        <v>43193</v>
      </c>
      <c r="F676" s="23">
        <v>43283</v>
      </c>
      <c r="G676" s="24" t="s">
        <v>1905</v>
      </c>
    </row>
    <row r="677" spans="1:8" x14ac:dyDescent="0.25">
      <c r="A677" s="24">
        <v>673</v>
      </c>
      <c r="B677">
        <v>566818</v>
      </c>
      <c r="C677">
        <v>20</v>
      </c>
      <c r="E677" s="23">
        <v>43193</v>
      </c>
      <c r="F677" s="23">
        <v>43201</v>
      </c>
      <c r="G677" s="24" t="s">
        <v>1905</v>
      </c>
    </row>
    <row r="678" spans="1:8" x14ac:dyDescent="0.25">
      <c r="A678" s="24">
        <v>674</v>
      </c>
      <c r="B678">
        <v>779082</v>
      </c>
      <c r="C678">
        <v>23</v>
      </c>
      <c r="E678" s="23">
        <v>43193</v>
      </c>
      <c r="F678" s="23">
        <v>43283</v>
      </c>
      <c r="G678" s="24" t="s">
        <v>1905</v>
      </c>
    </row>
    <row r="679" spans="1:8" x14ac:dyDescent="0.25">
      <c r="A679" s="24">
        <v>675</v>
      </c>
      <c r="B679">
        <v>549473</v>
      </c>
      <c r="C679">
        <v>40</v>
      </c>
      <c r="E679" s="23">
        <v>43193</v>
      </c>
      <c r="F679" s="23">
        <v>43283</v>
      </c>
      <c r="G679" s="24" t="s">
        <v>1905</v>
      </c>
    </row>
    <row r="680" spans="1:8" x14ac:dyDescent="0.25">
      <c r="A680" s="24">
        <v>676</v>
      </c>
      <c r="B680">
        <v>814776</v>
      </c>
      <c r="C680">
        <v>30</v>
      </c>
      <c r="E680" s="23">
        <v>43193</v>
      </c>
      <c r="F680" s="23">
        <v>43213</v>
      </c>
      <c r="G680" s="24" t="s">
        <v>1905</v>
      </c>
    </row>
    <row r="681" spans="1:8" x14ac:dyDescent="0.25">
      <c r="A681" s="24">
        <v>677</v>
      </c>
      <c r="B681">
        <v>516899</v>
      </c>
      <c r="C681">
        <v>68</v>
      </c>
      <c r="E681" s="23">
        <v>43193</v>
      </c>
      <c r="F681" s="23">
        <v>43283</v>
      </c>
      <c r="G681" s="24" t="s">
        <v>1905</v>
      </c>
    </row>
    <row r="682" spans="1:8" x14ac:dyDescent="0.25">
      <c r="A682" s="24">
        <v>678</v>
      </c>
      <c r="B682">
        <v>500095</v>
      </c>
      <c r="C682">
        <v>64</v>
      </c>
      <c r="E682" s="23">
        <v>43193</v>
      </c>
      <c r="F682" s="23">
        <v>43283</v>
      </c>
      <c r="G682" s="24" t="s">
        <v>1905</v>
      </c>
    </row>
    <row r="683" spans="1:8" x14ac:dyDescent="0.25">
      <c r="A683" s="24">
        <v>679</v>
      </c>
      <c r="B683">
        <v>447360</v>
      </c>
      <c r="C683">
        <v>73</v>
      </c>
      <c r="E683" s="23">
        <v>43193</v>
      </c>
      <c r="F683" s="23">
        <v>43283</v>
      </c>
      <c r="G683" s="24" t="s">
        <v>1905</v>
      </c>
    </row>
    <row r="684" spans="1:8" x14ac:dyDescent="0.25">
      <c r="A684" s="24">
        <v>680</v>
      </c>
      <c r="B684">
        <v>481382</v>
      </c>
      <c r="C684">
        <v>72</v>
      </c>
      <c r="E684" s="23">
        <v>43193</v>
      </c>
      <c r="F684" s="23">
        <v>43283</v>
      </c>
      <c r="G684" s="24" t="s">
        <v>1905</v>
      </c>
    </row>
    <row r="685" spans="1:8" x14ac:dyDescent="0.25">
      <c r="A685" s="24">
        <v>681</v>
      </c>
      <c r="B685">
        <v>305721</v>
      </c>
      <c r="C685">
        <v>75</v>
      </c>
      <c r="E685" s="23">
        <v>43193</v>
      </c>
      <c r="F685" s="23">
        <v>43283</v>
      </c>
      <c r="G685" s="24" t="s">
        <v>1905</v>
      </c>
    </row>
    <row r="686" spans="1:8" x14ac:dyDescent="0.25">
      <c r="A686" s="24">
        <v>682</v>
      </c>
      <c r="B686">
        <v>542634</v>
      </c>
      <c r="C686">
        <v>71</v>
      </c>
      <c r="E686" s="23">
        <v>43193</v>
      </c>
      <c r="F686" s="23">
        <v>43223</v>
      </c>
      <c r="G686" s="24" t="s">
        <v>1905</v>
      </c>
    </row>
    <row r="687" spans="1:8" x14ac:dyDescent="0.25">
      <c r="A687" s="24">
        <v>683</v>
      </c>
      <c r="B687">
        <v>511424</v>
      </c>
      <c r="C687">
        <v>22</v>
      </c>
      <c r="E687" s="23">
        <v>43193</v>
      </c>
      <c r="F687" s="23">
        <v>43283</v>
      </c>
      <c r="G687" s="24" t="s">
        <v>1905</v>
      </c>
    </row>
    <row r="688" spans="1:8" x14ac:dyDescent="0.25">
      <c r="A688" s="24">
        <v>684</v>
      </c>
      <c r="B688">
        <v>539259</v>
      </c>
      <c r="C688">
        <v>63</v>
      </c>
      <c r="E688" s="23">
        <v>43193</v>
      </c>
      <c r="F688" s="23">
        <v>43283</v>
      </c>
      <c r="G688" s="24" t="s">
        <v>1905</v>
      </c>
    </row>
    <row r="689" spans="1:11" x14ac:dyDescent="0.25">
      <c r="A689" s="24">
        <v>685</v>
      </c>
      <c r="B689">
        <v>511701</v>
      </c>
      <c r="C689">
        <v>65</v>
      </c>
      <c r="E689" s="23">
        <v>43193</v>
      </c>
      <c r="F689" s="23">
        <v>43283</v>
      </c>
      <c r="G689" s="24" t="s">
        <v>1905</v>
      </c>
    </row>
    <row r="690" spans="1:11" x14ac:dyDescent="0.25">
      <c r="A690" s="24">
        <v>686</v>
      </c>
      <c r="B690">
        <v>466603</v>
      </c>
      <c r="C690">
        <v>69</v>
      </c>
      <c r="E690" s="23">
        <v>43193</v>
      </c>
      <c r="F690" s="23">
        <v>43283</v>
      </c>
      <c r="G690" s="24" t="s">
        <v>1905</v>
      </c>
      <c r="H690" t="s">
        <v>1657</v>
      </c>
      <c r="I690" t="s">
        <v>1658</v>
      </c>
      <c r="J690" t="s">
        <v>1659</v>
      </c>
      <c r="K690" t="s">
        <v>1660</v>
      </c>
    </row>
    <row r="691" spans="1:11" x14ac:dyDescent="0.25">
      <c r="A691" s="24">
        <v>687</v>
      </c>
      <c r="B691">
        <v>267971</v>
      </c>
      <c r="C691">
        <v>66</v>
      </c>
      <c r="E691" s="23">
        <v>43193</v>
      </c>
      <c r="F691" s="23">
        <v>43283</v>
      </c>
      <c r="G691" s="24" t="s">
        <v>1905</v>
      </c>
    </row>
    <row r="692" spans="1:11" x14ac:dyDescent="0.25">
      <c r="A692" s="24">
        <v>688</v>
      </c>
      <c r="B692">
        <v>681065</v>
      </c>
      <c r="C692">
        <v>67</v>
      </c>
      <c r="E692" s="23">
        <v>43193</v>
      </c>
      <c r="F692" s="23">
        <v>43213</v>
      </c>
      <c r="G692" s="24" t="s">
        <v>1905</v>
      </c>
    </row>
    <row r="693" spans="1:11" x14ac:dyDescent="0.25">
      <c r="A693" s="24">
        <v>689</v>
      </c>
      <c r="B693">
        <v>498009</v>
      </c>
      <c r="C693">
        <v>33</v>
      </c>
      <c r="E693" s="23">
        <v>43193</v>
      </c>
      <c r="F693" s="23">
        <v>43213</v>
      </c>
      <c r="G693" s="24" t="s">
        <v>1905</v>
      </c>
      <c r="H693" t="s">
        <v>1661</v>
      </c>
    </row>
    <row r="694" spans="1:11" x14ac:dyDescent="0.25">
      <c r="A694" s="24">
        <v>690</v>
      </c>
      <c r="B694">
        <v>516702</v>
      </c>
      <c r="C694">
        <v>67</v>
      </c>
      <c r="E694" s="23">
        <v>43193</v>
      </c>
      <c r="F694" s="23">
        <v>43213</v>
      </c>
      <c r="G694" s="24" t="s">
        <v>1905</v>
      </c>
    </row>
    <row r="695" spans="1:11" x14ac:dyDescent="0.25">
      <c r="A695" s="24">
        <v>691</v>
      </c>
      <c r="B695">
        <v>482433</v>
      </c>
      <c r="C695">
        <v>14</v>
      </c>
      <c r="E695" s="23">
        <v>43193</v>
      </c>
      <c r="F695" s="23">
        <v>43195</v>
      </c>
      <c r="G695" s="24" t="s">
        <v>1905</v>
      </c>
      <c r="H695" t="s">
        <v>1662</v>
      </c>
    </row>
    <row r="696" spans="1:11" x14ac:dyDescent="0.25">
      <c r="A696" s="24">
        <v>692</v>
      </c>
      <c r="B696">
        <v>934947</v>
      </c>
      <c r="C696">
        <v>17</v>
      </c>
      <c r="E696" s="23">
        <v>43193</v>
      </c>
      <c r="F696" s="23">
        <v>43195</v>
      </c>
      <c r="G696" s="24" t="s">
        <v>1905</v>
      </c>
      <c r="H696" t="s">
        <v>1596</v>
      </c>
    </row>
    <row r="697" spans="1:11" x14ac:dyDescent="0.25">
      <c r="A697" s="24">
        <v>693</v>
      </c>
      <c r="B697">
        <v>588783</v>
      </c>
      <c r="C697">
        <v>36</v>
      </c>
      <c r="E697" s="23">
        <v>43194</v>
      </c>
      <c r="F697" s="23">
        <v>43197</v>
      </c>
      <c r="G697" s="24" t="s">
        <v>1905</v>
      </c>
      <c r="H697" t="s">
        <v>1566</v>
      </c>
    </row>
    <row r="698" spans="1:11" x14ac:dyDescent="0.25">
      <c r="A698" s="24">
        <v>694</v>
      </c>
      <c r="B698">
        <v>405756</v>
      </c>
      <c r="C698">
        <v>13</v>
      </c>
      <c r="E698" s="23">
        <v>43195</v>
      </c>
      <c r="F698" s="23">
        <v>43195</v>
      </c>
      <c r="G698" s="24" t="s">
        <v>1905</v>
      </c>
      <c r="H698" t="s">
        <v>1566</v>
      </c>
    </row>
    <row r="699" spans="1:11" x14ac:dyDescent="0.25">
      <c r="A699" s="24">
        <v>695</v>
      </c>
      <c r="B699">
        <v>899380</v>
      </c>
      <c r="C699">
        <v>43</v>
      </c>
      <c r="E699" s="23">
        <v>43195</v>
      </c>
      <c r="F699" s="23">
        <v>43195</v>
      </c>
      <c r="G699" s="24" t="s">
        <v>1905</v>
      </c>
      <c r="H699" t="s">
        <v>1566</v>
      </c>
    </row>
    <row r="700" spans="1:11" x14ac:dyDescent="0.25">
      <c r="A700" s="24">
        <v>696</v>
      </c>
      <c r="B700">
        <v>488475</v>
      </c>
      <c r="C700">
        <v>44</v>
      </c>
      <c r="E700" s="23">
        <v>43195</v>
      </c>
      <c r="F700" s="23">
        <v>43195</v>
      </c>
      <c r="G700" s="24" t="s">
        <v>1905</v>
      </c>
      <c r="H700" t="s">
        <v>1566</v>
      </c>
    </row>
    <row r="701" spans="1:11" x14ac:dyDescent="0.25">
      <c r="A701" s="24">
        <v>697</v>
      </c>
      <c r="B701">
        <v>524752</v>
      </c>
      <c r="C701">
        <v>54</v>
      </c>
      <c r="E701" s="23">
        <v>43195</v>
      </c>
      <c r="F701" s="23">
        <v>43195</v>
      </c>
      <c r="G701" s="24" t="s">
        <v>1905</v>
      </c>
      <c r="H701" t="s">
        <v>1566</v>
      </c>
    </row>
    <row r="702" spans="1:11" x14ac:dyDescent="0.25">
      <c r="A702" s="24">
        <v>698</v>
      </c>
      <c r="B702">
        <v>452405</v>
      </c>
      <c r="C702">
        <v>28</v>
      </c>
      <c r="E702" s="23">
        <v>43190</v>
      </c>
      <c r="F702" s="23">
        <v>43206</v>
      </c>
      <c r="G702" s="24" t="s">
        <v>1905</v>
      </c>
      <c r="H702" t="s">
        <v>1665</v>
      </c>
    </row>
    <row r="703" spans="1:11" x14ac:dyDescent="0.25">
      <c r="A703" s="24">
        <v>699</v>
      </c>
      <c r="B703">
        <v>899380</v>
      </c>
      <c r="C703">
        <v>57</v>
      </c>
      <c r="E703" s="23">
        <v>43196</v>
      </c>
      <c r="F703" s="23">
        <v>43196</v>
      </c>
      <c r="G703" s="24" t="s">
        <v>1905</v>
      </c>
      <c r="H703" t="s">
        <v>1566</v>
      </c>
    </row>
    <row r="704" spans="1:11" x14ac:dyDescent="0.25">
      <c r="A704" s="24">
        <v>700</v>
      </c>
      <c r="B704">
        <v>524752</v>
      </c>
      <c r="C704">
        <v>56</v>
      </c>
      <c r="E704" s="23">
        <v>43196</v>
      </c>
      <c r="F704" s="23">
        <v>43196</v>
      </c>
      <c r="G704" s="24" t="s">
        <v>1905</v>
      </c>
      <c r="H704" t="s">
        <v>1566</v>
      </c>
    </row>
    <row r="705" spans="1:8" x14ac:dyDescent="0.25">
      <c r="A705" s="24">
        <v>701</v>
      </c>
      <c r="B705">
        <v>488475</v>
      </c>
      <c r="C705">
        <v>53</v>
      </c>
      <c r="E705" s="23">
        <v>43196</v>
      </c>
      <c r="F705" s="23">
        <v>43196</v>
      </c>
      <c r="G705" s="24" t="s">
        <v>1905</v>
      </c>
      <c r="H705" t="s">
        <v>1566</v>
      </c>
    </row>
    <row r="706" spans="1:8" x14ac:dyDescent="0.25">
      <c r="A706" s="24">
        <v>702</v>
      </c>
      <c r="B706">
        <v>405756</v>
      </c>
      <c r="C706">
        <v>21</v>
      </c>
      <c r="E706" s="23">
        <v>43196</v>
      </c>
      <c r="F706" s="23">
        <v>43196</v>
      </c>
      <c r="G706" s="24" t="s">
        <v>1905</v>
      </c>
      <c r="H706" t="s">
        <v>1566</v>
      </c>
    </row>
    <row r="707" spans="1:8" x14ac:dyDescent="0.25">
      <c r="A707" s="24">
        <v>703</v>
      </c>
      <c r="B707">
        <v>934947</v>
      </c>
      <c r="C707">
        <v>23</v>
      </c>
      <c r="E707" s="23">
        <v>43195</v>
      </c>
      <c r="F707" s="23">
        <v>43214</v>
      </c>
      <c r="G707" s="24" t="s">
        <v>1905</v>
      </c>
      <c r="H707" t="s">
        <v>1666</v>
      </c>
    </row>
    <row r="708" spans="1:8" x14ac:dyDescent="0.25">
      <c r="A708" s="24">
        <v>704</v>
      </c>
      <c r="B708">
        <v>312219</v>
      </c>
      <c r="C708">
        <v>3</v>
      </c>
      <c r="E708" s="23">
        <v>43199</v>
      </c>
      <c r="F708" s="23">
        <v>43223</v>
      </c>
      <c r="G708" s="24" t="s">
        <v>1905</v>
      </c>
      <c r="H708" t="s">
        <v>1667</v>
      </c>
    </row>
    <row r="709" spans="1:8" x14ac:dyDescent="0.25">
      <c r="A709" s="24">
        <v>705</v>
      </c>
      <c r="B709">
        <v>569774</v>
      </c>
      <c r="C709">
        <v>41</v>
      </c>
      <c r="E709" s="23">
        <v>43200</v>
      </c>
      <c r="F709" s="23">
        <v>43200</v>
      </c>
      <c r="G709" s="24" t="s">
        <v>1905</v>
      </c>
      <c r="H709" t="s">
        <v>1566</v>
      </c>
    </row>
    <row r="710" spans="1:8" x14ac:dyDescent="0.25">
      <c r="A710" s="24">
        <v>706</v>
      </c>
      <c r="B710">
        <v>588783</v>
      </c>
      <c r="C710">
        <v>34</v>
      </c>
      <c r="E710" s="23">
        <v>43199</v>
      </c>
      <c r="F710" s="23">
        <v>43205</v>
      </c>
      <c r="G710" s="24" t="s">
        <v>1905</v>
      </c>
      <c r="H710" t="s">
        <v>1669</v>
      </c>
    </row>
    <row r="711" spans="1:8" x14ac:dyDescent="0.25">
      <c r="A711" s="24">
        <v>707</v>
      </c>
      <c r="B711">
        <v>891095</v>
      </c>
      <c r="C711">
        <v>45</v>
      </c>
      <c r="E711" s="23">
        <v>43200</v>
      </c>
      <c r="F711" s="23">
        <v>43200</v>
      </c>
      <c r="G711" s="24" t="s">
        <v>1905</v>
      </c>
      <c r="H711" t="s">
        <v>1670</v>
      </c>
    </row>
    <row r="712" spans="1:8" x14ac:dyDescent="0.25">
      <c r="A712" s="24">
        <v>708</v>
      </c>
      <c r="B712">
        <v>488475</v>
      </c>
      <c r="C712">
        <v>62</v>
      </c>
      <c r="E712" s="23">
        <v>43201</v>
      </c>
      <c r="F712" s="23">
        <v>43201</v>
      </c>
      <c r="G712" s="24" t="s">
        <v>1905</v>
      </c>
      <c r="H712" t="s">
        <v>1566</v>
      </c>
    </row>
    <row r="713" spans="1:8" x14ac:dyDescent="0.25">
      <c r="A713" s="24">
        <v>709</v>
      </c>
      <c r="B713">
        <v>891095</v>
      </c>
      <c r="C713">
        <v>49</v>
      </c>
      <c r="E713" s="23">
        <v>43201</v>
      </c>
      <c r="F713" s="23">
        <v>43201</v>
      </c>
      <c r="G713" s="24" t="s">
        <v>1905</v>
      </c>
      <c r="H713" t="s">
        <v>1566</v>
      </c>
    </row>
    <row r="714" spans="1:8" x14ac:dyDescent="0.25">
      <c r="A714" s="24">
        <v>710</v>
      </c>
      <c r="B714">
        <v>405756</v>
      </c>
      <c r="C714">
        <v>31</v>
      </c>
      <c r="E714" s="23">
        <v>43201</v>
      </c>
      <c r="F714" s="23">
        <v>76076</v>
      </c>
      <c r="G714" s="24" t="s">
        <v>1905</v>
      </c>
      <c r="H714" t="s">
        <v>1566</v>
      </c>
    </row>
    <row r="715" spans="1:8" x14ac:dyDescent="0.25">
      <c r="A715" s="24">
        <v>711</v>
      </c>
      <c r="B715">
        <v>569774</v>
      </c>
      <c r="C715">
        <v>42</v>
      </c>
      <c r="E715" s="23">
        <v>43202</v>
      </c>
      <c r="F715" s="23">
        <v>43202</v>
      </c>
      <c r="G715" s="24" t="s">
        <v>1905</v>
      </c>
      <c r="H715" t="s">
        <v>1671</v>
      </c>
    </row>
    <row r="716" spans="1:8" x14ac:dyDescent="0.25">
      <c r="A716" s="24">
        <v>712</v>
      </c>
      <c r="B716">
        <v>891095</v>
      </c>
      <c r="C716">
        <v>25</v>
      </c>
      <c r="E716" s="23">
        <v>43202</v>
      </c>
      <c r="F716" s="23">
        <v>43202</v>
      </c>
      <c r="G716" s="24" t="s">
        <v>1905</v>
      </c>
      <c r="H716" t="s">
        <v>1672</v>
      </c>
    </row>
    <row r="717" spans="1:8" x14ac:dyDescent="0.25">
      <c r="A717" s="24">
        <v>713</v>
      </c>
      <c r="B717">
        <v>372715</v>
      </c>
      <c r="C717">
        <v>28</v>
      </c>
      <c r="E717" s="23">
        <v>43202</v>
      </c>
      <c r="F717" s="23">
        <v>43202</v>
      </c>
      <c r="G717" s="24" t="s">
        <v>1905</v>
      </c>
      <c r="H717" t="s">
        <v>1673</v>
      </c>
    </row>
    <row r="718" spans="1:8" x14ac:dyDescent="0.25">
      <c r="A718" s="24">
        <v>714</v>
      </c>
      <c r="B718">
        <v>361730</v>
      </c>
      <c r="C718">
        <v>29</v>
      </c>
      <c r="E718" s="23">
        <v>43199</v>
      </c>
      <c r="F718" s="23">
        <v>43205</v>
      </c>
      <c r="G718" s="24" t="s">
        <v>1905</v>
      </c>
      <c r="H718" t="s">
        <v>1650</v>
      </c>
    </row>
    <row r="719" spans="1:8" x14ac:dyDescent="0.25">
      <c r="A719" s="24">
        <v>715</v>
      </c>
      <c r="B719">
        <v>488475</v>
      </c>
      <c r="C719">
        <v>16</v>
      </c>
      <c r="E719" s="23">
        <v>43202</v>
      </c>
      <c r="F719" s="23">
        <v>43202</v>
      </c>
      <c r="G719" s="24" t="s">
        <v>1905</v>
      </c>
      <c r="H719" t="s">
        <v>1675</v>
      </c>
    </row>
    <row r="720" spans="1:8" x14ac:dyDescent="0.25">
      <c r="A720" s="24">
        <v>716</v>
      </c>
      <c r="B720">
        <v>675094</v>
      </c>
      <c r="C720">
        <v>20</v>
      </c>
      <c r="E720" s="23">
        <v>43202</v>
      </c>
      <c r="F720" s="23">
        <v>43283</v>
      </c>
      <c r="G720" s="24" t="s">
        <v>1905</v>
      </c>
      <c r="H720" t="s">
        <v>1676</v>
      </c>
    </row>
    <row r="721" spans="1:8" x14ac:dyDescent="0.25">
      <c r="A721" s="24">
        <v>717</v>
      </c>
      <c r="B721">
        <v>434893</v>
      </c>
      <c r="C721">
        <v>68</v>
      </c>
      <c r="E721" s="23">
        <v>43202</v>
      </c>
      <c r="F721" s="23">
        <v>43202</v>
      </c>
      <c r="G721" s="24" t="s">
        <v>1905</v>
      </c>
      <c r="H721" t="s">
        <v>1677</v>
      </c>
    </row>
    <row r="722" spans="1:8" x14ac:dyDescent="0.25">
      <c r="A722" s="24">
        <v>718</v>
      </c>
      <c r="B722">
        <v>805893</v>
      </c>
      <c r="C722">
        <v>63</v>
      </c>
      <c r="E722" s="23">
        <v>43202</v>
      </c>
      <c r="F722" s="23">
        <v>43202</v>
      </c>
      <c r="G722" s="24" t="s">
        <v>1905</v>
      </c>
      <c r="H722" t="s">
        <v>1679</v>
      </c>
    </row>
    <row r="723" spans="1:8" x14ac:dyDescent="0.25">
      <c r="A723" s="24">
        <v>719</v>
      </c>
      <c r="B723">
        <v>660748</v>
      </c>
      <c r="C723">
        <v>72</v>
      </c>
      <c r="E723" s="23">
        <v>43164</v>
      </c>
      <c r="F723" s="23">
        <v>76075</v>
      </c>
      <c r="G723" s="24" t="s">
        <v>1905</v>
      </c>
      <c r="H723" t="s">
        <v>1681</v>
      </c>
    </row>
    <row r="724" spans="1:8" x14ac:dyDescent="0.25">
      <c r="A724" s="24">
        <v>720</v>
      </c>
      <c r="B724">
        <v>538966</v>
      </c>
      <c r="C724">
        <v>72</v>
      </c>
      <c r="E724" s="23">
        <v>43202</v>
      </c>
      <c r="F724" s="23">
        <v>43202</v>
      </c>
      <c r="G724" s="24" t="s">
        <v>1905</v>
      </c>
      <c r="H724" t="s">
        <v>1683</v>
      </c>
    </row>
    <row r="725" spans="1:8" x14ac:dyDescent="0.25">
      <c r="A725" s="24">
        <v>721</v>
      </c>
      <c r="B725">
        <v>459071</v>
      </c>
      <c r="C725">
        <v>52</v>
      </c>
      <c r="E725" s="23">
        <v>43203</v>
      </c>
      <c r="F725" s="23">
        <v>43203</v>
      </c>
      <c r="G725" s="24" t="s">
        <v>1905</v>
      </c>
      <c r="H725" t="s">
        <v>1685</v>
      </c>
    </row>
    <row r="726" spans="1:8" x14ac:dyDescent="0.25">
      <c r="A726" s="24">
        <v>722</v>
      </c>
      <c r="B726">
        <v>488475</v>
      </c>
      <c r="C726">
        <v>24</v>
      </c>
      <c r="E726" s="23">
        <v>43206</v>
      </c>
      <c r="F726" s="23">
        <v>43206</v>
      </c>
      <c r="G726" s="24" t="s">
        <v>1905</v>
      </c>
      <c r="H726" t="s">
        <v>1687</v>
      </c>
    </row>
    <row r="727" spans="1:8" x14ac:dyDescent="0.25">
      <c r="A727" s="24">
        <v>723</v>
      </c>
      <c r="B727">
        <v>569774</v>
      </c>
      <c r="C727">
        <v>39</v>
      </c>
      <c r="E727" s="23">
        <v>43206</v>
      </c>
      <c r="F727" s="23">
        <v>43206</v>
      </c>
      <c r="G727" s="24" t="s">
        <v>1905</v>
      </c>
      <c r="H727" t="s">
        <v>1566</v>
      </c>
    </row>
    <row r="728" spans="1:8" x14ac:dyDescent="0.25">
      <c r="A728" s="24">
        <v>724</v>
      </c>
      <c r="B728">
        <v>588783</v>
      </c>
      <c r="C728">
        <v>34</v>
      </c>
      <c r="E728" s="23">
        <v>43206</v>
      </c>
      <c r="F728" s="23">
        <v>43212</v>
      </c>
      <c r="G728" s="24" t="s">
        <v>1905</v>
      </c>
      <c r="H728" t="s">
        <v>1688</v>
      </c>
    </row>
    <row r="729" spans="1:8" x14ac:dyDescent="0.25">
      <c r="A729" s="24">
        <v>725</v>
      </c>
      <c r="B729">
        <v>361730</v>
      </c>
      <c r="C729">
        <v>29</v>
      </c>
      <c r="E729" s="23">
        <v>43206</v>
      </c>
      <c r="F729" s="23">
        <v>43212</v>
      </c>
      <c r="G729" s="24" t="s">
        <v>1905</v>
      </c>
      <c r="H729" t="s">
        <v>1650</v>
      </c>
    </row>
    <row r="730" spans="1:8" x14ac:dyDescent="0.25">
      <c r="A730" s="24">
        <v>726</v>
      </c>
      <c r="B730">
        <v>891095</v>
      </c>
      <c r="C730">
        <v>31</v>
      </c>
      <c r="E730" s="23">
        <v>43206</v>
      </c>
      <c r="F730" s="23">
        <v>43212</v>
      </c>
      <c r="G730" s="24" t="s">
        <v>1905</v>
      </c>
      <c r="H730" t="s">
        <v>1689</v>
      </c>
    </row>
    <row r="731" spans="1:8" x14ac:dyDescent="0.25">
      <c r="A731" s="24">
        <v>727</v>
      </c>
      <c r="B731">
        <v>569774</v>
      </c>
      <c r="C731">
        <v>58</v>
      </c>
      <c r="E731" s="23">
        <v>43207</v>
      </c>
      <c r="F731" s="23">
        <v>43207</v>
      </c>
      <c r="G731" s="24" t="s">
        <v>1905</v>
      </c>
      <c r="H731" t="s">
        <v>1566</v>
      </c>
    </row>
    <row r="732" spans="1:8" x14ac:dyDescent="0.25">
      <c r="A732" s="24">
        <v>728</v>
      </c>
      <c r="B732">
        <v>405756</v>
      </c>
      <c r="C732">
        <v>61</v>
      </c>
      <c r="E732" s="23">
        <v>43207</v>
      </c>
      <c r="F732" s="23">
        <v>43207</v>
      </c>
      <c r="G732" s="24" t="s">
        <v>1905</v>
      </c>
      <c r="H732" t="s">
        <v>1566</v>
      </c>
    </row>
    <row r="733" spans="1:8" x14ac:dyDescent="0.25">
      <c r="A733" s="24">
        <v>729</v>
      </c>
      <c r="B733">
        <v>488475</v>
      </c>
      <c r="C733">
        <v>60</v>
      </c>
      <c r="E733" s="23">
        <v>43207</v>
      </c>
      <c r="F733" s="23">
        <v>43207</v>
      </c>
      <c r="G733" s="24" t="s">
        <v>1905</v>
      </c>
      <c r="H733" t="s">
        <v>1566</v>
      </c>
    </row>
    <row r="734" spans="1:8" x14ac:dyDescent="0.25">
      <c r="A734" s="24">
        <v>730</v>
      </c>
      <c r="B734">
        <v>317677</v>
      </c>
      <c r="C734">
        <v>43</v>
      </c>
      <c r="E734" s="23">
        <v>43203</v>
      </c>
      <c r="F734" s="23">
        <v>43203</v>
      </c>
      <c r="G734" s="24" t="s">
        <v>1905</v>
      </c>
      <c r="H734" t="s">
        <v>1690</v>
      </c>
    </row>
    <row r="735" spans="1:8" x14ac:dyDescent="0.25">
      <c r="A735" s="24">
        <v>731</v>
      </c>
      <c r="B735">
        <v>317677</v>
      </c>
      <c r="C735">
        <v>62</v>
      </c>
      <c r="E735" s="23">
        <v>43207</v>
      </c>
      <c r="F735" s="23">
        <v>43207</v>
      </c>
      <c r="G735" s="24" t="s">
        <v>1905</v>
      </c>
      <c r="H735" t="s">
        <v>1566</v>
      </c>
    </row>
    <row r="736" spans="1:8" x14ac:dyDescent="0.25">
      <c r="A736" s="24">
        <v>732</v>
      </c>
      <c r="B736">
        <v>569774</v>
      </c>
      <c r="C736">
        <v>51</v>
      </c>
      <c r="E736" s="23">
        <v>43208</v>
      </c>
      <c r="F736" s="23">
        <v>43208</v>
      </c>
      <c r="G736" s="24" t="s">
        <v>1905</v>
      </c>
      <c r="H736" t="s">
        <v>1566</v>
      </c>
    </row>
    <row r="737" spans="1:8" x14ac:dyDescent="0.25">
      <c r="A737" s="24">
        <v>733</v>
      </c>
      <c r="B737">
        <v>405756</v>
      </c>
      <c r="C737">
        <v>7</v>
      </c>
      <c r="E737" s="23">
        <v>43208</v>
      </c>
      <c r="F737" s="23">
        <v>43208</v>
      </c>
      <c r="G737" s="24" t="s">
        <v>1905</v>
      </c>
      <c r="H737" t="s">
        <v>1566</v>
      </c>
    </row>
    <row r="738" spans="1:8" x14ac:dyDescent="0.25">
      <c r="A738" s="24">
        <v>734</v>
      </c>
      <c r="B738">
        <v>317677</v>
      </c>
      <c r="C738">
        <v>53</v>
      </c>
      <c r="E738" s="23">
        <v>43209</v>
      </c>
      <c r="F738" s="23">
        <v>43209</v>
      </c>
      <c r="G738" s="24" t="s">
        <v>1905</v>
      </c>
      <c r="H738" t="s">
        <v>1566</v>
      </c>
    </row>
    <row r="739" spans="1:8" x14ac:dyDescent="0.25">
      <c r="A739" s="24">
        <v>735</v>
      </c>
      <c r="B739">
        <v>488475</v>
      </c>
      <c r="C739">
        <v>6</v>
      </c>
      <c r="E739" s="23">
        <v>43208</v>
      </c>
      <c r="F739" s="23">
        <v>43208</v>
      </c>
      <c r="G739" s="24" t="s">
        <v>1905</v>
      </c>
      <c r="H739" t="s">
        <v>1566</v>
      </c>
    </row>
    <row r="740" spans="1:8" x14ac:dyDescent="0.25">
      <c r="A740" s="24">
        <v>736</v>
      </c>
      <c r="B740">
        <v>488475</v>
      </c>
      <c r="C740">
        <v>6</v>
      </c>
      <c r="E740" s="23">
        <v>43209</v>
      </c>
      <c r="F740" s="23">
        <v>43209</v>
      </c>
      <c r="G740" s="24" t="s">
        <v>1905</v>
      </c>
      <c r="H740" t="s">
        <v>1566</v>
      </c>
    </row>
    <row r="741" spans="1:8" x14ac:dyDescent="0.25">
      <c r="A741" s="24">
        <v>737</v>
      </c>
      <c r="B741">
        <v>405756</v>
      </c>
      <c r="C741">
        <v>11</v>
      </c>
      <c r="E741" s="23">
        <v>43209</v>
      </c>
      <c r="F741" s="23">
        <v>43209</v>
      </c>
      <c r="G741" s="24" t="s">
        <v>1905</v>
      </c>
      <c r="H741" t="s">
        <v>1566</v>
      </c>
    </row>
    <row r="742" spans="1:8" x14ac:dyDescent="0.25">
      <c r="A742" s="24">
        <v>738</v>
      </c>
      <c r="B742">
        <v>452405</v>
      </c>
      <c r="C742">
        <v>59</v>
      </c>
      <c r="E742" s="23">
        <v>43209</v>
      </c>
      <c r="F742" s="23">
        <v>43209</v>
      </c>
      <c r="G742" s="24" t="s">
        <v>1905</v>
      </c>
      <c r="H742" t="s">
        <v>1566</v>
      </c>
    </row>
    <row r="743" spans="1:8" x14ac:dyDescent="0.25">
      <c r="A743" s="24">
        <v>739</v>
      </c>
      <c r="B743">
        <v>488475</v>
      </c>
      <c r="C743">
        <v>6</v>
      </c>
      <c r="E743" s="23">
        <v>43210</v>
      </c>
      <c r="F743" s="23">
        <v>43210</v>
      </c>
      <c r="G743" s="24" t="s">
        <v>1905</v>
      </c>
      <c r="H743" t="s">
        <v>1566</v>
      </c>
    </row>
    <row r="744" spans="1:8" x14ac:dyDescent="0.25">
      <c r="A744" s="24">
        <v>740</v>
      </c>
      <c r="B744">
        <v>452405</v>
      </c>
      <c r="C744">
        <v>43</v>
      </c>
      <c r="E744" s="23">
        <v>43210</v>
      </c>
      <c r="F744" s="23">
        <v>43210</v>
      </c>
      <c r="G744" s="24" t="s">
        <v>1905</v>
      </c>
      <c r="H744" t="s">
        <v>1691</v>
      </c>
    </row>
    <row r="745" spans="1:8" x14ac:dyDescent="0.25">
      <c r="A745" s="24">
        <v>741</v>
      </c>
      <c r="B745">
        <v>488475</v>
      </c>
      <c r="C745">
        <v>6</v>
      </c>
      <c r="E745" s="23">
        <v>43213</v>
      </c>
      <c r="F745" s="23">
        <v>43213</v>
      </c>
      <c r="G745" s="24" t="s">
        <v>1905</v>
      </c>
      <c r="H745" t="s">
        <v>1566</v>
      </c>
    </row>
    <row r="746" spans="1:8" x14ac:dyDescent="0.25">
      <c r="A746" s="24">
        <v>742</v>
      </c>
      <c r="B746">
        <v>569774</v>
      </c>
      <c r="C746">
        <v>40</v>
      </c>
      <c r="E746" s="23">
        <v>43213</v>
      </c>
      <c r="F746" s="23">
        <v>43213</v>
      </c>
      <c r="G746" s="24" t="s">
        <v>1905</v>
      </c>
      <c r="H746" t="s">
        <v>1566</v>
      </c>
    </row>
    <row r="747" spans="1:8" x14ac:dyDescent="0.25">
      <c r="A747" s="24">
        <v>743</v>
      </c>
      <c r="B747">
        <v>405756</v>
      </c>
      <c r="C747">
        <v>41</v>
      </c>
      <c r="E747" s="23">
        <v>43213</v>
      </c>
      <c r="F747" s="23">
        <v>43213</v>
      </c>
      <c r="G747" s="24" t="s">
        <v>1905</v>
      </c>
      <c r="H747" t="s">
        <v>1566</v>
      </c>
    </row>
    <row r="748" spans="1:8" x14ac:dyDescent="0.25">
      <c r="A748" s="24">
        <v>744</v>
      </c>
      <c r="B748">
        <v>588783</v>
      </c>
      <c r="C748">
        <v>34</v>
      </c>
      <c r="E748" s="23">
        <v>43213</v>
      </c>
      <c r="F748" s="23">
        <v>43219</v>
      </c>
      <c r="G748" s="24" t="s">
        <v>1905</v>
      </c>
      <c r="H748" t="s">
        <v>1566</v>
      </c>
    </row>
    <row r="749" spans="1:8" x14ac:dyDescent="0.25">
      <c r="A749" s="24">
        <v>745</v>
      </c>
      <c r="B749">
        <v>891095</v>
      </c>
      <c r="C749">
        <v>36</v>
      </c>
      <c r="E749" s="23">
        <v>43213</v>
      </c>
      <c r="F749" s="23">
        <v>43219</v>
      </c>
      <c r="G749" s="24" t="s">
        <v>1905</v>
      </c>
      <c r="H749" t="s">
        <v>1566</v>
      </c>
    </row>
    <row r="750" spans="1:8" x14ac:dyDescent="0.25">
      <c r="A750" s="24">
        <v>746</v>
      </c>
      <c r="B750">
        <v>361730</v>
      </c>
      <c r="C750">
        <v>29</v>
      </c>
      <c r="E750" s="23">
        <v>43213</v>
      </c>
      <c r="F750" s="23">
        <v>43213</v>
      </c>
      <c r="G750" s="24" t="s">
        <v>1905</v>
      </c>
      <c r="H750" t="s">
        <v>1692</v>
      </c>
    </row>
    <row r="751" spans="1:8" x14ac:dyDescent="0.25">
      <c r="A751" s="24">
        <v>747</v>
      </c>
      <c r="B751">
        <v>405756</v>
      </c>
      <c r="C751">
        <v>57</v>
      </c>
      <c r="E751" s="23">
        <v>43214</v>
      </c>
      <c r="F751" s="23">
        <v>43214</v>
      </c>
      <c r="G751" s="24" t="s">
        <v>1905</v>
      </c>
      <c r="H751" t="s">
        <v>1566</v>
      </c>
    </row>
    <row r="752" spans="1:8" x14ac:dyDescent="0.25">
      <c r="A752" s="24">
        <v>748</v>
      </c>
      <c r="B752">
        <v>452405</v>
      </c>
      <c r="C752">
        <v>25</v>
      </c>
      <c r="E752" s="23">
        <v>43213</v>
      </c>
      <c r="F752" s="23">
        <v>43249</v>
      </c>
      <c r="G752" s="24" t="s">
        <v>1905</v>
      </c>
      <c r="H752" t="s">
        <v>1693</v>
      </c>
    </row>
    <row r="753" spans="1:8" x14ac:dyDescent="0.25">
      <c r="A753" s="24">
        <v>749</v>
      </c>
      <c r="B753">
        <v>574454</v>
      </c>
      <c r="C753">
        <v>33</v>
      </c>
      <c r="E753" s="23">
        <v>43214</v>
      </c>
      <c r="F753" s="23">
        <v>2958465</v>
      </c>
      <c r="G753" s="24" t="s">
        <v>1904</v>
      </c>
      <c r="H753" t="s">
        <v>1694</v>
      </c>
    </row>
    <row r="754" spans="1:8" x14ac:dyDescent="0.25">
      <c r="A754" s="24">
        <v>750</v>
      </c>
      <c r="B754">
        <v>814776</v>
      </c>
      <c r="C754">
        <v>29</v>
      </c>
      <c r="E754" s="23">
        <v>43214</v>
      </c>
      <c r="F754" s="23">
        <v>2958465</v>
      </c>
      <c r="G754" s="24" t="s">
        <v>1904</v>
      </c>
      <c r="H754" t="s">
        <v>1695</v>
      </c>
    </row>
    <row r="755" spans="1:8" x14ac:dyDescent="0.25">
      <c r="A755" s="24">
        <v>751</v>
      </c>
      <c r="B755">
        <v>361730</v>
      </c>
      <c r="C755">
        <v>33</v>
      </c>
      <c r="E755" s="23">
        <v>43215</v>
      </c>
      <c r="F755" s="23">
        <v>43219</v>
      </c>
      <c r="G755" s="24" t="s">
        <v>1905</v>
      </c>
      <c r="H755" t="s">
        <v>1650</v>
      </c>
    </row>
    <row r="756" spans="1:8" x14ac:dyDescent="0.25">
      <c r="A756" s="24">
        <v>752</v>
      </c>
      <c r="B756">
        <v>814776</v>
      </c>
      <c r="C756">
        <v>30</v>
      </c>
      <c r="E756" s="23">
        <v>43215</v>
      </c>
      <c r="F756" s="23">
        <v>43283</v>
      </c>
      <c r="G756" s="24" t="s">
        <v>1905</v>
      </c>
      <c r="H756" t="s">
        <v>1696</v>
      </c>
    </row>
    <row r="757" spans="1:8" x14ac:dyDescent="0.25">
      <c r="A757" s="24">
        <v>753</v>
      </c>
      <c r="B757">
        <v>498009</v>
      </c>
      <c r="C757">
        <v>29</v>
      </c>
      <c r="E757" s="23">
        <v>43215</v>
      </c>
      <c r="F757" s="23">
        <v>43283</v>
      </c>
      <c r="G757" s="24" t="s">
        <v>1905</v>
      </c>
      <c r="H757" t="s">
        <v>1697</v>
      </c>
    </row>
    <row r="758" spans="1:8" x14ac:dyDescent="0.25">
      <c r="A758" s="24">
        <v>754</v>
      </c>
      <c r="B758">
        <v>934947</v>
      </c>
      <c r="C758">
        <v>67</v>
      </c>
      <c r="E758" s="23">
        <v>43215</v>
      </c>
      <c r="F758" s="23">
        <v>43283</v>
      </c>
      <c r="G758" s="24" t="s">
        <v>1905</v>
      </c>
      <c r="H758" t="s">
        <v>1698</v>
      </c>
    </row>
    <row r="759" spans="1:8" x14ac:dyDescent="0.25">
      <c r="A759" s="24">
        <v>755</v>
      </c>
      <c r="B759">
        <v>405756</v>
      </c>
      <c r="C759">
        <v>6</v>
      </c>
      <c r="E759" s="23">
        <v>43216</v>
      </c>
      <c r="F759" s="23">
        <v>43216</v>
      </c>
      <c r="G759" s="24" t="s">
        <v>1905</v>
      </c>
      <c r="H759" t="s">
        <v>1699</v>
      </c>
    </row>
    <row r="760" spans="1:8" x14ac:dyDescent="0.25">
      <c r="A760" s="24">
        <v>756</v>
      </c>
      <c r="B760">
        <v>519677</v>
      </c>
      <c r="C760">
        <v>34</v>
      </c>
      <c r="E760" s="23">
        <v>43220</v>
      </c>
      <c r="F760" s="23">
        <v>43220</v>
      </c>
      <c r="G760" s="24" t="s">
        <v>1905</v>
      </c>
      <c r="H760" t="s">
        <v>1700</v>
      </c>
    </row>
    <row r="761" spans="1:8" x14ac:dyDescent="0.25">
      <c r="A761" s="24">
        <v>757</v>
      </c>
      <c r="B761">
        <v>469715</v>
      </c>
      <c r="C761">
        <v>41</v>
      </c>
      <c r="E761" s="23">
        <v>43217</v>
      </c>
      <c r="F761" s="23">
        <v>43254</v>
      </c>
      <c r="G761" s="24" t="s">
        <v>1905</v>
      </c>
      <c r="H761" t="s">
        <v>1702</v>
      </c>
    </row>
    <row r="762" spans="1:8" x14ac:dyDescent="0.25">
      <c r="A762" s="24">
        <v>758</v>
      </c>
      <c r="B762">
        <v>569774</v>
      </c>
      <c r="C762">
        <v>34</v>
      </c>
      <c r="E762" s="23">
        <v>43222</v>
      </c>
      <c r="F762" s="23">
        <v>43226</v>
      </c>
      <c r="G762" s="24" t="s">
        <v>1905</v>
      </c>
      <c r="H762" t="s">
        <v>1566</v>
      </c>
    </row>
    <row r="763" spans="1:8" x14ac:dyDescent="0.25">
      <c r="A763" s="24">
        <v>759</v>
      </c>
      <c r="B763">
        <v>891095</v>
      </c>
      <c r="C763">
        <v>31</v>
      </c>
      <c r="E763" s="23">
        <v>43222</v>
      </c>
      <c r="F763" s="23">
        <v>43226</v>
      </c>
      <c r="G763" s="24" t="s">
        <v>1905</v>
      </c>
      <c r="H763" t="s">
        <v>1566</v>
      </c>
    </row>
    <row r="764" spans="1:8" x14ac:dyDescent="0.25">
      <c r="A764" s="24">
        <v>760</v>
      </c>
      <c r="B764">
        <v>419235</v>
      </c>
      <c r="C764">
        <v>24</v>
      </c>
      <c r="E764" s="23">
        <v>43222</v>
      </c>
      <c r="F764" s="23">
        <v>43226</v>
      </c>
      <c r="G764" s="24" t="s">
        <v>1905</v>
      </c>
      <c r="H764" t="s">
        <v>1566</v>
      </c>
    </row>
    <row r="765" spans="1:8" x14ac:dyDescent="0.25">
      <c r="A765" s="24">
        <v>761</v>
      </c>
      <c r="B765">
        <v>405756</v>
      </c>
      <c r="C765">
        <v>23</v>
      </c>
      <c r="E765" s="23">
        <v>43220</v>
      </c>
      <c r="F765" s="23">
        <v>43228</v>
      </c>
      <c r="G765" s="24" t="s">
        <v>1905</v>
      </c>
      <c r="H765" t="s">
        <v>1704</v>
      </c>
    </row>
    <row r="766" spans="1:8" x14ac:dyDescent="0.25">
      <c r="A766" s="24">
        <v>762</v>
      </c>
      <c r="B766">
        <v>472798</v>
      </c>
      <c r="C766">
        <v>33</v>
      </c>
      <c r="E766" s="23">
        <v>43223</v>
      </c>
      <c r="F766" s="23">
        <v>43226</v>
      </c>
      <c r="G766" s="24" t="s">
        <v>1905</v>
      </c>
      <c r="H766" t="s">
        <v>1566</v>
      </c>
    </row>
    <row r="767" spans="1:8" x14ac:dyDescent="0.25">
      <c r="A767" s="24">
        <v>763</v>
      </c>
      <c r="B767">
        <v>317677</v>
      </c>
      <c r="C767">
        <v>30</v>
      </c>
      <c r="E767" s="23">
        <v>43223</v>
      </c>
      <c r="F767" s="23">
        <v>43223</v>
      </c>
      <c r="G767" s="24" t="s">
        <v>1905</v>
      </c>
      <c r="H767" t="s">
        <v>1566</v>
      </c>
    </row>
    <row r="768" spans="1:8" x14ac:dyDescent="0.25">
      <c r="A768" s="24">
        <v>764</v>
      </c>
      <c r="B768">
        <v>482433</v>
      </c>
      <c r="C768">
        <v>8</v>
      </c>
      <c r="E768" s="23">
        <v>43224</v>
      </c>
      <c r="F768" s="23">
        <v>43259</v>
      </c>
      <c r="G768" s="24" t="s">
        <v>1905</v>
      </c>
      <c r="H768" t="s">
        <v>1706</v>
      </c>
    </row>
    <row r="769" spans="1:8" x14ac:dyDescent="0.25">
      <c r="A769" s="24">
        <v>765</v>
      </c>
      <c r="B769">
        <v>588783</v>
      </c>
      <c r="C769">
        <v>17</v>
      </c>
      <c r="E769" s="23">
        <v>43224</v>
      </c>
      <c r="F769" s="23">
        <v>43259</v>
      </c>
      <c r="G769" s="24" t="s">
        <v>1905</v>
      </c>
      <c r="H769" t="s">
        <v>1707</v>
      </c>
    </row>
    <row r="770" spans="1:8" x14ac:dyDescent="0.25">
      <c r="A770" s="24">
        <v>766</v>
      </c>
      <c r="B770">
        <v>312224</v>
      </c>
      <c r="C770">
        <v>21</v>
      </c>
      <c r="E770" s="23">
        <v>43227</v>
      </c>
      <c r="F770" s="23">
        <v>43465</v>
      </c>
      <c r="G770" s="24" t="s">
        <v>1905</v>
      </c>
    </row>
    <row r="771" spans="1:8" x14ac:dyDescent="0.25">
      <c r="A771" s="24">
        <v>767</v>
      </c>
      <c r="B771">
        <v>542634</v>
      </c>
      <c r="C771">
        <v>71</v>
      </c>
      <c r="E771" s="23">
        <v>43227</v>
      </c>
      <c r="F771" s="23">
        <v>43465</v>
      </c>
      <c r="G771" s="24" t="s">
        <v>1905</v>
      </c>
    </row>
    <row r="772" spans="1:8" x14ac:dyDescent="0.25">
      <c r="A772" s="24">
        <v>768</v>
      </c>
      <c r="B772">
        <v>539767</v>
      </c>
      <c r="C772">
        <v>58</v>
      </c>
      <c r="E772" s="23">
        <v>43221</v>
      </c>
      <c r="F772" s="23">
        <v>43254</v>
      </c>
      <c r="G772" s="24" t="s">
        <v>1905</v>
      </c>
      <c r="H772" t="s">
        <v>1708</v>
      </c>
    </row>
    <row r="773" spans="1:8" x14ac:dyDescent="0.25">
      <c r="A773" s="24">
        <v>769</v>
      </c>
      <c r="B773">
        <v>516702</v>
      </c>
      <c r="C773">
        <v>70</v>
      </c>
      <c r="E773" s="23">
        <v>43221</v>
      </c>
      <c r="F773" s="23">
        <v>43254</v>
      </c>
      <c r="G773" s="24" t="s">
        <v>1905</v>
      </c>
      <c r="H773" t="s">
        <v>1709</v>
      </c>
    </row>
    <row r="774" spans="1:8" x14ac:dyDescent="0.25">
      <c r="A774" s="24">
        <v>770</v>
      </c>
      <c r="B774">
        <v>540909</v>
      </c>
      <c r="C774">
        <v>67</v>
      </c>
      <c r="E774" s="23">
        <v>43215</v>
      </c>
      <c r="F774" s="23">
        <v>43240</v>
      </c>
      <c r="G774" s="24" t="s">
        <v>1905</v>
      </c>
      <c r="H774" t="s">
        <v>1710</v>
      </c>
    </row>
    <row r="775" spans="1:8" x14ac:dyDescent="0.25">
      <c r="A775" s="24">
        <v>771</v>
      </c>
      <c r="B775">
        <v>603001</v>
      </c>
      <c r="C775">
        <v>67</v>
      </c>
      <c r="E775" s="23">
        <v>43227</v>
      </c>
      <c r="F775" s="23">
        <v>43240</v>
      </c>
      <c r="G775" s="24" t="s">
        <v>1905</v>
      </c>
      <c r="H775" t="s">
        <v>1712</v>
      </c>
    </row>
    <row r="776" spans="1:8" x14ac:dyDescent="0.25">
      <c r="A776" s="24">
        <v>772</v>
      </c>
      <c r="B776">
        <v>566173</v>
      </c>
      <c r="C776">
        <v>58</v>
      </c>
      <c r="E776" s="23">
        <v>43226</v>
      </c>
      <c r="F776" s="23">
        <v>43226</v>
      </c>
      <c r="G776" s="24" t="s">
        <v>1905</v>
      </c>
      <c r="H776" t="s">
        <v>1566</v>
      </c>
    </row>
    <row r="777" spans="1:8" x14ac:dyDescent="0.25">
      <c r="A777" s="24">
        <v>773</v>
      </c>
      <c r="B777">
        <v>566173</v>
      </c>
      <c r="C777">
        <v>34</v>
      </c>
      <c r="E777" s="23">
        <v>43227</v>
      </c>
      <c r="F777" s="23">
        <v>43233</v>
      </c>
      <c r="G777" s="24" t="s">
        <v>1905</v>
      </c>
      <c r="H777" t="s">
        <v>1713</v>
      </c>
    </row>
    <row r="778" spans="1:8" x14ac:dyDescent="0.25">
      <c r="A778" s="24">
        <v>774</v>
      </c>
      <c r="B778">
        <v>361730</v>
      </c>
      <c r="C778">
        <v>70</v>
      </c>
      <c r="E778" s="23">
        <v>43227</v>
      </c>
      <c r="F778" s="23">
        <v>43230</v>
      </c>
      <c r="G778" s="24" t="s">
        <v>1905</v>
      </c>
      <c r="H778" t="s">
        <v>1714</v>
      </c>
    </row>
    <row r="779" spans="1:8" x14ac:dyDescent="0.25">
      <c r="A779" s="24">
        <v>775</v>
      </c>
      <c r="B779">
        <v>419235</v>
      </c>
      <c r="C779">
        <v>31</v>
      </c>
      <c r="E779" s="23">
        <v>43228</v>
      </c>
      <c r="F779" s="23">
        <v>43229</v>
      </c>
      <c r="G779" s="24" t="s">
        <v>1905</v>
      </c>
      <c r="H779" t="s">
        <v>1566</v>
      </c>
    </row>
    <row r="780" spans="1:8" x14ac:dyDescent="0.25">
      <c r="A780" s="24">
        <v>776</v>
      </c>
      <c r="B780">
        <v>203376</v>
      </c>
      <c r="C780">
        <v>5</v>
      </c>
      <c r="E780" s="23">
        <v>43215</v>
      </c>
      <c r="F780" s="23">
        <v>43215</v>
      </c>
      <c r="G780" s="24" t="s">
        <v>1905</v>
      </c>
      <c r="H780" t="s">
        <v>1715</v>
      </c>
    </row>
    <row r="781" spans="1:8" x14ac:dyDescent="0.25">
      <c r="A781" s="24">
        <v>777</v>
      </c>
      <c r="B781">
        <v>569774</v>
      </c>
      <c r="C781">
        <v>45</v>
      </c>
      <c r="E781" s="23">
        <v>43229</v>
      </c>
      <c r="F781" s="23">
        <v>43229</v>
      </c>
      <c r="G781" s="24" t="s">
        <v>1905</v>
      </c>
      <c r="H781" t="s">
        <v>1566</v>
      </c>
    </row>
    <row r="782" spans="1:8" x14ac:dyDescent="0.25">
      <c r="A782" s="24">
        <v>778</v>
      </c>
      <c r="B782">
        <v>566508</v>
      </c>
      <c r="C782">
        <v>33</v>
      </c>
      <c r="E782" s="23">
        <v>43227</v>
      </c>
      <c r="F782" s="23">
        <v>43229</v>
      </c>
      <c r="G782" s="24" t="s">
        <v>1905</v>
      </c>
      <c r="H782" t="s">
        <v>1566</v>
      </c>
    </row>
    <row r="783" spans="1:8" x14ac:dyDescent="0.25">
      <c r="A783" s="24">
        <v>779</v>
      </c>
      <c r="B783">
        <v>313919</v>
      </c>
      <c r="C783">
        <v>13</v>
      </c>
      <c r="E783" s="23">
        <v>43230</v>
      </c>
      <c r="F783" s="23">
        <v>43264</v>
      </c>
      <c r="G783" s="24" t="s">
        <v>1905</v>
      </c>
      <c r="H783" t="s">
        <v>1716</v>
      </c>
    </row>
    <row r="784" spans="1:8" x14ac:dyDescent="0.25">
      <c r="A784" s="24">
        <v>780</v>
      </c>
      <c r="B784">
        <v>405756</v>
      </c>
      <c r="C784">
        <v>6</v>
      </c>
      <c r="E784" s="23">
        <v>43230</v>
      </c>
      <c r="F784" s="23">
        <v>43231</v>
      </c>
      <c r="G784" s="24" t="s">
        <v>1905</v>
      </c>
      <c r="H784" t="s">
        <v>1566</v>
      </c>
    </row>
    <row r="785" spans="1:8" x14ac:dyDescent="0.25">
      <c r="A785" s="24">
        <v>781</v>
      </c>
      <c r="B785">
        <v>373290</v>
      </c>
      <c r="C785">
        <v>42</v>
      </c>
      <c r="E785" s="23">
        <v>43230</v>
      </c>
      <c r="F785" s="23">
        <v>43265</v>
      </c>
      <c r="G785" s="24" t="s">
        <v>1905</v>
      </c>
      <c r="H785" t="s">
        <v>1717</v>
      </c>
    </row>
    <row r="786" spans="1:8" x14ac:dyDescent="0.25">
      <c r="A786" s="24">
        <v>782</v>
      </c>
      <c r="B786">
        <v>312219</v>
      </c>
      <c r="C786">
        <v>3</v>
      </c>
      <c r="E786" s="23">
        <v>43227</v>
      </c>
      <c r="F786" s="23">
        <v>43227</v>
      </c>
      <c r="G786" s="24" t="s">
        <v>1905</v>
      </c>
      <c r="H786" t="s">
        <v>1718</v>
      </c>
    </row>
    <row r="787" spans="1:8" x14ac:dyDescent="0.25">
      <c r="A787" s="24">
        <v>783</v>
      </c>
      <c r="B787">
        <v>312219</v>
      </c>
      <c r="C787">
        <v>3</v>
      </c>
      <c r="E787" s="23">
        <v>43228</v>
      </c>
      <c r="F787" s="23">
        <v>43229</v>
      </c>
      <c r="G787" s="24" t="s">
        <v>1905</v>
      </c>
      <c r="H787" t="s">
        <v>1719</v>
      </c>
    </row>
    <row r="788" spans="1:8" x14ac:dyDescent="0.25">
      <c r="A788" s="24">
        <v>784</v>
      </c>
      <c r="B788">
        <v>488475</v>
      </c>
      <c r="C788">
        <v>13</v>
      </c>
      <c r="E788" s="23">
        <v>43235</v>
      </c>
      <c r="F788" s="23">
        <v>43235</v>
      </c>
      <c r="G788" s="24" t="s">
        <v>1905</v>
      </c>
      <c r="H788" t="s">
        <v>1566</v>
      </c>
    </row>
    <row r="789" spans="1:8" x14ac:dyDescent="0.25">
      <c r="A789" s="24">
        <v>785</v>
      </c>
      <c r="B789">
        <v>488475</v>
      </c>
      <c r="C789">
        <v>13</v>
      </c>
      <c r="E789" s="23">
        <v>43237</v>
      </c>
      <c r="F789" s="23">
        <v>43238</v>
      </c>
      <c r="G789" s="24" t="s">
        <v>1905</v>
      </c>
      <c r="H789" t="s">
        <v>1720</v>
      </c>
    </row>
    <row r="790" spans="1:8" x14ac:dyDescent="0.25">
      <c r="A790" s="24">
        <v>786</v>
      </c>
      <c r="B790">
        <v>566173</v>
      </c>
      <c r="C790">
        <v>33</v>
      </c>
      <c r="E790" s="23">
        <v>43234</v>
      </c>
      <c r="F790" s="23">
        <v>43240</v>
      </c>
      <c r="G790" s="24" t="s">
        <v>1905</v>
      </c>
      <c r="H790" t="s">
        <v>1721</v>
      </c>
    </row>
    <row r="791" spans="1:8" x14ac:dyDescent="0.25">
      <c r="A791" s="24">
        <v>787</v>
      </c>
      <c r="B791">
        <v>488475</v>
      </c>
      <c r="C791">
        <v>13</v>
      </c>
      <c r="E791" s="23">
        <v>43239</v>
      </c>
      <c r="F791" s="23">
        <v>43239</v>
      </c>
      <c r="G791" s="24" t="s">
        <v>1905</v>
      </c>
      <c r="H791" t="s">
        <v>1566</v>
      </c>
    </row>
    <row r="792" spans="1:8" x14ac:dyDescent="0.25">
      <c r="A792" s="24">
        <v>788</v>
      </c>
      <c r="B792">
        <v>361730</v>
      </c>
      <c r="C792">
        <v>17</v>
      </c>
      <c r="E792" s="23">
        <v>43234</v>
      </c>
      <c r="F792" s="23">
        <v>43249</v>
      </c>
      <c r="G792" s="24" t="s">
        <v>1905</v>
      </c>
      <c r="H792" t="s">
        <v>1722</v>
      </c>
    </row>
    <row r="793" spans="1:8" x14ac:dyDescent="0.25">
      <c r="A793" s="24">
        <v>789</v>
      </c>
      <c r="B793">
        <v>254450</v>
      </c>
      <c r="C793">
        <v>27</v>
      </c>
      <c r="E793" s="23">
        <v>43234</v>
      </c>
      <c r="F793" s="23">
        <v>43240</v>
      </c>
      <c r="G793" s="24" t="s">
        <v>1905</v>
      </c>
      <c r="H793" t="s">
        <v>1723</v>
      </c>
    </row>
    <row r="794" spans="1:8" x14ac:dyDescent="0.25">
      <c r="A794" s="24">
        <v>790</v>
      </c>
      <c r="B794">
        <v>385258</v>
      </c>
      <c r="C794">
        <v>24</v>
      </c>
      <c r="E794" s="23">
        <v>43236</v>
      </c>
      <c r="F794" s="23">
        <v>43240</v>
      </c>
      <c r="G794" s="24" t="s">
        <v>1905</v>
      </c>
      <c r="H794" t="s">
        <v>1725</v>
      </c>
    </row>
    <row r="795" spans="1:8" x14ac:dyDescent="0.25">
      <c r="A795" s="24">
        <v>791</v>
      </c>
      <c r="B795">
        <v>391147</v>
      </c>
      <c r="C795">
        <v>64</v>
      </c>
      <c r="E795" s="23">
        <v>43234</v>
      </c>
      <c r="F795" s="23">
        <v>43240</v>
      </c>
      <c r="G795" s="24" t="s">
        <v>1905</v>
      </c>
      <c r="H795" t="s">
        <v>1727</v>
      </c>
    </row>
    <row r="796" spans="1:8" x14ac:dyDescent="0.25">
      <c r="A796" s="24">
        <v>792</v>
      </c>
      <c r="B796">
        <v>419235</v>
      </c>
      <c r="C796">
        <v>21</v>
      </c>
      <c r="E796" s="23">
        <v>43234</v>
      </c>
      <c r="F796" s="23">
        <v>43238</v>
      </c>
      <c r="G796" s="24" t="s">
        <v>1905</v>
      </c>
      <c r="H796" t="s">
        <v>1729</v>
      </c>
    </row>
    <row r="797" spans="1:8" x14ac:dyDescent="0.25">
      <c r="A797" s="24">
        <v>793</v>
      </c>
      <c r="B797">
        <v>471360</v>
      </c>
      <c r="C797">
        <v>23</v>
      </c>
      <c r="E797" s="23">
        <v>43234</v>
      </c>
      <c r="F797" s="23">
        <v>43240</v>
      </c>
      <c r="G797" s="24" t="s">
        <v>1905</v>
      </c>
      <c r="H797" t="s">
        <v>1730</v>
      </c>
    </row>
    <row r="798" spans="1:8" x14ac:dyDescent="0.25">
      <c r="A798" s="24">
        <v>794</v>
      </c>
      <c r="B798">
        <v>472798</v>
      </c>
      <c r="C798">
        <v>28</v>
      </c>
      <c r="E798" s="23">
        <v>43234</v>
      </c>
      <c r="F798" s="23">
        <v>43239</v>
      </c>
      <c r="G798" s="24" t="s">
        <v>1905</v>
      </c>
      <c r="H798" t="s">
        <v>1732</v>
      </c>
    </row>
    <row r="799" spans="1:8" x14ac:dyDescent="0.25">
      <c r="A799" s="24">
        <v>795</v>
      </c>
      <c r="B799">
        <v>496833</v>
      </c>
      <c r="C799">
        <v>18</v>
      </c>
      <c r="E799" s="23">
        <v>43234</v>
      </c>
      <c r="F799" s="23">
        <v>43240</v>
      </c>
      <c r="G799" s="24" t="s">
        <v>1905</v>
      </c>
      <c r="H799" t="s">
        <v>1733</v>
      </c>
    </row>
    <row r="800" spans="1:8" x14ac:dyDescent="0.25">
      <c r="A800" s="24">
        <v>796</v>
      </c>
      <c r="B800">
        <v>569774</v>
      </c>
      <c r="C800">
        <v>31</v>
      </c>
      <c r="E800" s="23">
        <v>43234</v>
      </c>
      <c r="F800" s="23">
        <v>43239</v>
      </c>
      <c r="G800" s="24" t="s">
        <v>1905</v>
      </c>
      <c r="H800" t="s">
        <v>1734</v>
      </c>
    </row>
    <row r="801" spans="1:8" x14ac:dyDescent="0.25">
      <c r="A801" s="24">
        <v>797</v>
      </c>
      <c r="B801">
        <v>405756</v>
      </c>
      <c r="C801">
        <v>8</v>
      </c>
      <c r="E801" s="23">
        <v>43234</v>
      </c>
      <c r="F801" s="23">
        <v>43239</v>
      </c>
      <c r="G801" s="24" t="s">
        <v>1905</v>
      </c>
      <c r="H801" t="s">
        <v>1735</v>
      </c>
    </row>
    <row r="802" spans="1:8" x14ac:dyDescent="0.25">
      <c r="A802" s="24">
        <v>798</v>
      </c>
      <c r="B802">
        <v>403098</v>
      </c>
      <c r="C802">
        <v>34</v>
      </c>
      <c r="E802" s="23">
        <v>43234</v>
      </c>
      <c r="F802" s="23">
        <v>43239</v>
      </c>
      <c r="G802" s="24" t="s">
        <v>1905</v>
      </c>
      <c r="H802" t="s">
        <v>1736</v>
      </c>
    </row>
    <row r="803" spans="1:8" x14ac:dyDescent="0.25">
      <c r="A803" s="24">
        <v>799</v>
      </c>
      <c r="B803">
        <v>891095</v>
      </c>
      <c r="C803">
        <v>17</v>
      </c>
      <c r="E803" s="23">
        <v>43234</v>
      </c>
      <c r="F803" s="23">
        <v>43238</v>
      </c>
      <c r="G803" s="24" t="s">
        <v>1905</v>
      </c>
      <c r="H803" t="s">
        <v>1738</v>
      </c>
    </row>
    <row r="804" spans="1:8" x14ac:dyDescent="0.25">
      <c r="A804" s="24">
        <v>800</v>
      </c>
      <c r="B804">
        <v>590351</v>
      </c>
      <c r="C804">
        <v>34</v>
      </c>
      <c r="E804" s="23">
        <v>43243</v>
      </c>
      <c r="F804" s="23">
        <v>43247</v>
      </c>
      <c r="G804" s="24" t="s">
        <v>1905</v>
      </c>
      <c r="H804" t="s">
        <v>1739</v>
      </c>
    </row>
    <row r="805" spans="1:8" x14ac:dyDescent="0.25">
      <c r="A805" s="24">
        <v>801</v>
      </c>
      <c r="B805">
        <v>886222</v>
      </c>
      <c r="C805">
        <v>24</v>
      </c>
      <c r="E805" s="23">
        <v>43245</v>
      </c>
      <c r="F805" s="23">
        <v>43245</v>
      </c>
      <c r="G805" s="24" t="s">
        <v>1905</v>
      </c>
      <c r="H805" t="s">
        <v>1741</v>
      </c>
    </row>
    <row r="806" spans="1:8" x14ac:dyDescent="0.25">
      <c r="A806" s="24">
        <v>802</v>
      </c>
      <c r="B806">
        <v>317017</v>
      </c>
      <c r="C806">
        <v>10</v>
      </c>
      <c r="E806" s="23">
        <v>43246</v>
      </c>
      <c r="F806" s="23">
        <v>43280</v>
      </c>
      <c r="G806" s="24" t="s">
        <v>1905</v>
      </c>
      <c r="H806" t="s">
        <v>1742</v>
      </c>
    </row>
    <row r="807" spans="1:8" x14ac:dyDescent="0.25">
      <c r="A807" s="24">
        <v>803</v>
      </c>
      <c r="B807">
        <v>569774</v>
      </c>
      <c r="C807">
        <v>31</v>
      </c>
      <c r="E807" s="23">
        <v>43248</v>
      </c>
      <c r="F807" s="23">
        <v>43254</v>
      </c>
      <c r="G807" s="24" t="s">
        <v>1905</v>
      </c>
      <c r="H807" t="s">
        <v>1743</v>
      </c>
    </row>
    <row r="808" spans="1:8" x14ac:dyDescent="0.25">
      <c r="A808" s="24">
        <v>804</v>
      </c>
      <c r="B808">
        <v>476132</v>
      </c>
      <c r="C808">
        <v>49</v>
      </c>
      <c r="E808" s="23">
        <v>43248</v>
      </c>
      <c r="F808" s="23">
        <v>43282</v>
      </c>
      <c r="G808" s="24" t="s">
        <v>1905</v>
      </c>
      <c r="H808" t="s">
        <v>1744</v>
      </c>
    </row>
    <row r="809" spans="1:8" x14ac:dyDescent="0.25">
      <c r="A809" s="24">
        <v>805</v>
      </c>
      <c r="B809">
        <v>371153</v>
      </c>
      <c r="C809">
        <v>33</v>
      </c>
      <c r="E809" s="23">
        <v>43249</v>
      </c>
      <c r="F809" s="23">
        <v>43254</v>
      </c>
      <c r="G809" s="24" t="s">
        <v>1905</v>
      </c>
      <c r="H809" t="s">
        <v>1566</v>
      </c>
    </row>
    <row r="810" spans="1:8" x14ac:dyDescent="0.25">
      <c r="A810" s="24">
        <v>806</v>
      </c>
      <c r="B810">
        <v>560646</v>
      </c>
      <c r="C810">
        <v>27</v>
      </c>
      <c r="E810" s="23">
        <v>43248</v>
      </c>
      <c r="F810" s="23">
        <v>43254</v>
      </c>
      <c r="G810" s="24" t="s">
        <v>1905</v>
      </c>
      <c r="H810" t="s">
        <v>1723</v>
      </c>
    </row>
    <row r="811" spans="1:8" x14ac:dyDescent="0.25">
      <c r="A811" s="24">
        <v>807</v>
      </c>
      <c r="B811">
        <v>396856</v>
      </c>
      <c r="C811">
        <v>29</v>
      </c>
      <c r="E811" s="23">
        <v>43248</v>
      </c>
      <c r="F811" s="23">
        <v>43254</v>
      </c>
      <c r="G811" s="24" t="s">
        <v>1905</v>
      </c>
      <c r="H811" t="s">
        <v>1749</v>
      </c>
    </row>
    <row r="812" spans="1:8" x14ac:dyDescent="0.25">
      <c r="A812" s="24">
        <v>808</v>
      </c>
      <c r="B812">
        <v>566173</v>
      </c>
      <c r="C812">
        <v>43</v>
      </c>
      <c r="E812" s="23">
        <v>43249</v>
      </c>
      <c r="F812" s="23">
        <v>43253</v>
      </c>
      <c r="G812" s="24" t="s">
        <v>1905</v>
      </c>
      <c r="H812" t="s">
        <v>1751</v>
      </c>
    </row>
    <row r="813" spans="1:8" x14ac:dyDescent="0.25">
      <c r="A813" s="24">
        <v>809</v>
      </c>
      <c r="B813">
        <v>603001</v>
      </c>
      <c r="C813">
        <v>54</v>
      </c>
      <c r="E813" s="23">
        <v>43249</v>
      </c>
      <c r="F813" s="23">
        <v>43253</v>
      </c>
      <c r="G813" s="24" t="s">
        <v>1905</v>
      </c>
      <c r="H813" t="s">
        <v>1752</v>
      </c>
    </row>
    <row r="814" spans="1:8" x14ac:dyDescent="0.25">
      <c r="A814" s="24">
        <v>810</v>
      </c>
      <c r="B814">
        <v>447554</v>
      </c>
      <c r="C814">
        <v>34</v>
      </c>
      <c r="E814" s="23">
        <v>43248</v>
      </c>
      <c r="F814" s="23">
        <v>43253</v>
      </c>
      <c r="G814" s="24" t="s">
        <v>1905</v>
      </c>
      <c r="H814" t="s">
        <v>1736</v>
      </c>
    </row>
    <row r="815" spans="1:8" x14ac:dyDescent="0.25">
      <c r="A815" s="24">
        <v>811</v>
      </c>
      <c r="B815">
        <v>405756</v>
      </c>
      <c r="C815">
        <v>8</v>
      </c>
      <c r="E815" s="23">
        <v>43248</v>
      </c>
      <c r="F815" s="23">
        <v>43253</v>
      </c>
      <c r="G815" s="24" t="s">
        <v>1905</v>
      </c>
      <c r="H815" t="s">
        <v>1735</v>
      </c>
    </row>
    <row r="816" spans="1:8" x14ac:dyDescent="0.25">
      <c r="A816" s="24">
        <v>812</v>
      </c>
      <c r="B816">
        <v>488475</v>
      </c>
      <c r="C816">
        <v>7</v>
      </c>
      <c r="E816" s="23">
        <v>43248</v>
      </c>
      <c r="F816" s="23">
        <v>43253</v>
      </c>
      <c r="G816" s="24" t="s">
        <v>1905</v>
      </c>
      <c r="H816" t="s">
        <v>1753</v>
      </c>
    </row>
    <row r="817" spans="1:11" x14ac:dyDescent="0.25">
      <c r="A817" s="24">
        <v>813</v>
      </c>
      <c r="B817">
        <v>355556</v>
      </c>
      <c r="C817">
        <v>23</v>
      </c>
      <c r="E817" s="23">
        <v>43248</v>
      </c>
      <c r="F817" s="23">
        <v>43254</v>
      </c>
      <c r="G817" s="24" t="s">
        <v>1905</v>
      </c>
      <c r="H817" t="s">
        <v>1754</v>
      </c>
    </row>
    <row r="818" spans="1:11" x14ac:dyDescent="0.25">
      <c r="A818" s="24">
        <v>814</v>
      </c>
      <c r="B818">
        <v>324382</v>
      </c>
      <c r="C818">
        <v>59</v>
      </c>
      <c r="E818" s="23">
        <v>43252</v>
      </c>
      <c r="F818" s="23">
        <v>43253</v>
      </c>
      <c r="G818" s="24" t="s">
        <v>1905</v>
      </c>
      <c r="H818" t="s">
        <v>1755</v>
      </c>
      <c r="I818" t="s">
        <v>1756</v>
      </c>
      <c r="J818" t="s">
        <v>1757</v>
      </c>
      <c r="K818" t="s">
        <v>1758</v>
      </c>
    </row>
    <row r="819" spans="1:11" x14ac:dyDescent="0.25">
      <c r="A819" s="24">
        <v>815</v>
      </c>
      <c r="B819">
        <v>496967</v>
      </c>
      <c r="C819">
        <v>40</v>
      </c>
      <c r="E819" s="23">
        <v>43249</v>
      </c>
      <c r="F819" s="23">
        <v>43253</v>
      </c>
      <c r="G819" s="24" t="s">
        <v>1905</v>
      </c>
      <c r="H819" t="s">
        <v>1759</v>
      </c>
    </row>
    <row r="820" spans="1:11" x14ac:dyDescent="0.25">
      <c r="A820" s="24">
        <v>816</v>
      </c>
      <c r="B820">
        <v>385258</v>
      </c>
      <c r="C820">
        <v>57</v>
      </c>
      <c r="E820" s="23">
        <v>43249</v>
      </c>
      <c r="F820" s="23">
        <v>43253</v>
      </c>
      <c r="G820" s="24" t="s">
        <v>1905</v>
      </c>
      <c r="H820" t="s">
        <v>1761</v>
      </c>
    </row>
    <row r="821" spans="1:11" x14ac:dyDescent="0.25">
      <c r="A821" s="24">
        <v>817</v>
      </c>
      <c r="B821">
        <v>886222</v>
      </c>
      <c r="C821">
        <v>28</v>
      </c>
      <c r="E821" s="23">
        <v>43248</v>
      </c>
      <c r="F821" s="23">
        <v>43253</v>
      </c>
      <c r="G821" s="24" t="s">
        <v>1905</v>
      </c>
      <c r="H821" t="s">
        <v>1762</v>
      </c>
    </row>
    <row r="822" spans="1:11" x14ac:dyDescent="0.25">
      <c r="A822" s="24">
        <v>818</v>
      </c>
      <c r="B822">
        <v>317677</v>
      </c>
      <c r="C822">
        <v>45</v>
      </c>
      <c r="E822" s="23">
        <v>43251</v>
      </c>
      <c r="F822" s="23">
        <v>43251</v>
      </c>
      <c r="G822" s="24" t="s">
        <v>1905</v>
      </c>
      <c r="H822" t="s">
        <v>1566</v>
      </c>
    </row>
    <row r="823" spans="1:11" x14ac:dyDescent="0.25">
      <c r="A823" s="24">
        <v>819</v>
      </c>
      <c r="B823">
        <v>521848</v>
      </c>
      <c r="C823">
        <v>17</v>
      </c>
      <c r="E823" s="23">
        <v>43250</v>
      </c>
      <c r="F823" s="23">
        <v>43250</v>
      </c>
      <c r="G823" s="24" t="s">
        <v>1905</v>
      </c>
      <c r="H823" t="s">
        <v>1763</v>
      </c>
    </row>
    <row r="824" spans="1:11" x14ac:dyDescent="0.25">
      <c r="A824" s="24">
        <v>820</v>
      </c>
      <c r="B824">
        <v>434039</v>
      </c>
      <c r="C824">
        <v>5</v>
      </c>
      <c r="E824" s="23">
        <v>43251</v>
      </c>
      <c r="F824" s="23">
        <v>43251</v>
      </c>
      <c r="G824" s="24" t="s">
        <v>1905</v>
      </c>
      <c r="H824" t="s">
        <v>1765</v>
      </c>
    </row>
    <row r="825" spans="1:11" x14ac:dyDescent="0.25">
      <c r="A825" s="24">
        <v>821</v>
      </c>
      <c r="B825">
        <v>527467</v>
      </c>
      <c r="C825">
        <v>62</v>
      </c>
      <c r="E825" s="23">
        <v>43251</v>
      </c>
      <c r="F825" s="23">
        <v>43251</v>
      </c>
      <c r="G825" s="24" t="s">
        <v>1905</v>
      </c>
      <c r="H825" t="s">
        <v>1766</v>
      </c>
    </row>
    <row r="826" spans="1:11" x14ac:dyDescent="0.25">
      <c r="A826" s="24">
        <v>822</v>
      </c>
      <c r="B826">
        <v>899380</v>
      </c>
      <c r="C826">
        <v>52</v>
      </c>
      <c r="E826" s="23">
        <v>43251</v>
      </c>
      <c r="F826" s="23">
        <v>43251</v>
      </c>
      <c r="G826" s="24" t="s">
        <v>1905</v>
      </c>
      <c r="H826" t="s">
        <v>1768</v>
      </c>
      <c r="I826" t="s">
        <v>1769</v>
      </c>
      <c r="J826" t="s">
        <v>1770</v>
      </c>
      <c r="K826" t="s">
        <v>1771</v>
      </c>
    </row>
    <row r="827" spans="1:11" x14ac:dyDescent="0.25">
      <c r="A827" s="24">
        <v>823</v>
      </c>
      <c r="B827">
        <v>419985</v>
      </c>
      <c r="C827">
        <v>53</v>
      </c>
      <c r="E827" s="23">
        <v>43251</v>
      </c>
      <c r="F827" s="23">
        <v>43281</v>
      </c>
      <c r="G827" s="24" t="s">
        <v>1905</v>
      </c>
      <c r="H827" t="s">
        <v>1772</v>
      </c>
    </row>
    <row r="828" spans="1:11" x14ac:dyDescent="0.25">
      <c r="A828" s="24">
        <v>824</v>
      </c>
      <c r="B828">
        <v>417200</v>
      </c>
      <c r="C828">
        <v>51</v>
      </c>
      <c r="E828" s="23">
        <v>43251</v>
      </c>
      <c r="F828" s="23">
        <v>43251</v>
      </c>
      <c r="G828" s="24" t="s">
        <v>1905</v>
      </c>
      <c r="H828" t="s">
        <v>1773</v>
      </c>
    </row>
    <row r="829" spans="1:11" x14ac:dyDescent="0.25">
      <c r="A829" s="24">
        <v>825</v>
      </c>
      <c r="B829">
        <v>886222</v>
      </c>
      <c r="C829">
        <v>34</v>
      </c>
      <c r="E829" s="23">
        <v>43255</v>
      </c>
      <c r="F829" s="23">
        <v>43255</v>
      </c>
      <c r="G829" s="24" t="s">
        <v>1905</v>
      </c>
      <c r="H829" t="s">
        <v>1566</v>
      </c>
    </row>
    <row r="830" spans="1:11" x14ac:dyDescent="0.25">
      <c r="A830" s="24">
        <v>826</v>
      </c>
      <c r="B830">
        <v>603001</v>
      </c>
      <c r="C830">
        <v>59</v>
      </c>
      <c r="E830" s="23">
        <v>43255</v>
      </c>
      <c r="F830" s="23">
        <v>43259</v>
      </c>
      <c r="G830" s="24" t="s">
        <v>1905</v>
      </c>
      <c r="H830" t="s">
        <v>1566</v>
      </c>
    </row>
    <row r="831" spans="1:11" x14ac:dyDescent="0.25">
      <c r="A831" s="24">
        <v>827</v>
      </c>
      <c r="B831">
        <v>566173</v>
      </c>
      <c r="C831">
        <v>43</v>
      </c>
      <c r="E831" s="25">
        <v>43255</v>
      </c>
      <c r="F831" s="23">
        <v>43260</v>
      </c>
      <c r="G831" s="24" t="s">
        <v>1905</v>
      </c>
      <c r="H831" t="s">
        <v>1774</v>
      </c>
    </row>
    <row r="832" spans="1:11" x14ac:dyDescent="0.25">
      <c r="A832" s="24">
        <v>828</v>
      </c>
      <c r="B832">
        <v>405756</v>
      </c>
      <c r="C832">
        <v>8</v>
      </c>
      <c r="E832" s="23">
        <v>43255</v>
      </c>
      <c r="F832" s="23">
        <v>43259</v>
      </c>
      <c r="G832" s="24" t="s">
        <v>1905</v>
      </c>
      <c r="H832" t="s">
        <v>1775</v>
      </c>
    </row>
    <row r="833" spans="1:11" x14ac:dyDescent="0.25">
      <c r="A833" s="24">
        <v>829</v>
      </c>
      <c r="B833">
        <v>355556</v>
      </c>
      <c r="C833">
        <v>23</v>
      </c>
      <c r="E833" s="23">
        <v>43255</v>
      </c>
      <c r="F833" s="23">
        <v>43259</v>
      </c>
      <c r="G833" s="24" t="s">
        <v>1905</v>
      </c>
      <c r="H833" t="s">
        <v>1776</v>
      </c>
    </row>
    <row r="834" spans="1:11" x14ac:dyDescent="0.25">
      <c r="A834" s="24">
        <v>830</v>
      </c>
      <c r="B834">
        <v>496833</v>
      </c>
      <c r="C834">
        <v>10</v>
      </c>
      <c r="E834" s="23">
        <v>43255</v>
      </c>
      <c r="F834" s="23">
        <v>43260</v>
      </c>
      <c r="G834" s="24" t="s">
        <v>1905</v>
      </c>
      <c r="H834" t="s">
        <v>1777</v>
      </c>
      <c r="I834" t="s">
        <v>1778</v>
      </c>
      <c r="J834" t="s">
        <v>1779</v>
      </c>
      <c r="K834" t="s">
        <v>1780</v>
      </c>
    </row>
    <row r="835" spans="1:11" x14ac:dyDescent="0.25">
      <c r="A835" s="24">
        <v>831</v>
      </c>
      <c r="B835">
        <v>566508</v>
      </c>
      <c r="C835">
        <v>28</v>
      </c>
      <c r="E835" s="23">
        <v>43255</v>
      </c>
      <c r="F835" s="23">
        <v>43260</v>
      </c>
      <c r="G835" s="24" t="s">
        <v>1905</v>
      </c>
      <c r="H835" t="s">
        <v>1781</v>
      </c>
    </row>
    <row r="836" spans="1:11" x14ac:dyDescent="0.25">
      <c r="A836" s="24">
        <v>832</v>
      </c>
      <c r="B836">
        <v>337646</v>
      </c>
      <c r="C836">
        <v>74</v>
      </c>
      <c r="E836" s="23">
        <v>43256</v>
      </c>
      <c r="F836" s="23">
        <v>43283</v>
      </c>
      <c r="G836" s="24" t="s">
        <v>1905</v>
      </c>
      <c r="H836" t="s">
        <v>1782</v>
      </c>
    </row>
    <row r="837" spans="1:11" x14ac:dyDescent="0.25">
      <c r="A837" s="24">
        <v>833</v>
      </c>
      <c r="B837">
        <v>539767</v>
      </c>
      <c r="C837">
        <v>61</v>
      </c>
      <c r="E837" s="23">
        <v>43256</v>
      </c>
      <c r="F837" s="23">
        <v>43288</v>
      </c>
      <c r="G837" s="24" t="s">
        <v>1905</v>
      </c>
      <c r="H837" t="s">
        <v>1784</v>
      </c>
    </row>
    <row r="838" spans="1:11" x14ac:dyDescent="0.25">
      <c r="A838" s="24">
        <v>834</v>
      </c>
      <c r="B838">
        <v>516702</v>
      </c>
      <c r="C838">
        <v>70</v>
      </c>
      <c r="E838" s="23">
        <v>43256</v>
      </c>
      <c r="F838" s="23">
        <v>43288</v>
      </c>
      <c r="G838" s="24" t="s">
        <v>1905</v>
      </c>
      <c r="H838" t="s">
        <v>1785</v>
      </c>
    </row>
    <row r="839" spans="1:11" x14ac:dyDescent="0.25">
      <c r="A839" s="24">
        <v>835</v>
      </c>
      <c r="B839">
        <v>521848</v>
      </c>
      <c r="C839">
        <v>40</v>
      </c>
      <c r="E839" s="23">
        <v>43255</v>
      </c>
      <c r="F839" s="23">
        <v>43260</v>
      </c>
      <c r="G839" s="24" t="s">
        <v>1905</v>
      </c>
      <c r="H839" t="s">
        <v>1786</v>
      </c>
    </row>
    <row r="840" spans="1:11" x14ac:dyDescent="0.25">
      <c r="A840" s="24">
        <v>836</v>
      </c>
      <c r="B840">
        <v>320894</v>
      </c>
      <c r="C840">
        <v>27</v>
      </c>
      <c r="E840" s="23">
        <v>43255</v>
      </c>
      <c r="F840" s="23">
        <v>43259</v>
      </c>
      <c r="G840" s="24" t="s">
        <v>1905</v>
      </c>
      <c r="H840" t="s">
        <v>1723</v>
      </c>
    </row>
    <row r="841" spans="1:11" x14ac:dyDescent="0.25">
      <c r="A841" s="24">
        <v>837</v>
      </c>
      <c r="B841">
        <v>447554</v>
      </c>
      <c r="C841">
        <v>60</v>
      </c>
      <c r="E841" s="23">
        <v>43255</v>
      </c>
      <c r="F841" s="23">
        <v>43260</v>
      </c>
      <c r="G841" s="24" t="s">
        <v>1905</v>
      </c>
      <c r="H841" t="s">
        <v>1788</v>
      </c>
    </row>
    <row r="842" spans="1:11" x14ac:dyDescent="0.25">
      <c r="A842" s="24">
        <v>838</v>
      </c>
      <c r="B842">
        <v>899380</v>
      </c>
      <c r="C842">
        <v>61</v>
      </c>
      <c r="E842" s="23">
        <v>43255</v>
      </c>
      <c r="F842" s="23">
        <v>43259</v>
      </c>
      <c r="G842" s="24" t="s">
        <v>1905</v>
      </c>
      <c r="H842" t="s">
        <v>1789</v>
      </c>
    </row>
    <row r="843" spans="1:11" x14ac:dyDescent="0.25">
      <c r="A843" s="24">
        <v>839</v>
      </c>
      <c r="B843">
        <v>452405</v>
      </c>
      <c r="C843">
        <v>36</v>
      </c>
      <c r="E843" s="23">
        <v>43257</v>
      </c>
      <c r="F843" s="23">
        <v>43257</v>
      </c>
      <c r="G843" s="24" t="s">
        <v>1905</v>
      </c>
      <c r="H843" t="s">
        <v>1790</v>
      </c>
    </row>
    <row r="844" spans="1:11" x14ac:dyDescent="0.25">
      <c r="A844" s="24">
        <v>840</v>
      </c>
      <c r="B844">
        <v>420357</v>
      </c>
      <c r="C844">
        <v>22</v>
      </c>
      <c r="E844" s="23">
        <v>43255</v>
      </c>
      <c r="F844" s="23">
        <v>43278</v>
      </c>
      <c r="G844" s="24" t="s">
        <v>1905</v>
      </c>
      <c r="H844" t="s">
        <v>1791</v>
      </c>
      <c r="I844" t="s">
        <v>1792</v>
      </c>
      <c r="J844" t="s">
        <v>1793</v>
      </c>
      <c r="K844" t="s">
        <v>1794</v>
      </c>
    </row>
    <row r="845" spans="1:11" x14ac:dyDescent="0.25">
      <c r="A845" s="24">
        <v>841</v>
      </c>
      <c r="B845">
        <v>569774</v>
      </c>
      <c r="C845">
        <v>54</v>
      </c>
      <c r="E845" s="23">
        <v>43255</v>
      </c>
      <c r="F845" s="23">
        <v>43259</v>
      </c>
      <c r="G845" s="24" t="s">
        <v>1905</v>
      </c>
      <c r="H845" t="s">
        <v>1752</v>
      </c>
      <c r="I845" t="s">
        <v>1795</v>
      </c>
      <c r="J845" t="s">
        <v>1796</v>
      </c>
      <c r="K845" t="s">
        <v>1797</v>
      </c>
    </row>
    <row r="846" spans="1:11" x14ac:dyDescent="0.25">
      <c r="A846" s="24">
        <v>842</v>
      </c>
      <c r="B846">
        <v>496967</v>
      </c>
      <c r="C846">
        <v>31</v>
      </c>
      <c r="E846" s="23">
        <v>43258</v>
      </c>
      <c r="F846" s="23">
        <v>43260</v>
      </c>
      <c r="G846" s="24" t="s">
        <v>1905</v>
      </c>
      <c r="H846" t="s">
        <v>1798</v>
      </c>
    </row>
    <row r="847" spans="1:11" x14ac:dyDescent="0.25">
      <c r="A847" s="24">
        <v>843</v>
      </c>
      <c r="B847">
        <v>452405</v>
      </c>
      <c r="C847">
        <v>36</v>
      </c>
      <c r="E847" s="23">
        <v>43259</v>
      </c>
      <c r="F847" s="23">
        <v>43260</v>
      </c>
      <c r="G847" s="24" t="s">
        <v>1905</v>
      </c>
      <c r="H847" t="s">
        <v>1799</v>
      </c>
    </row>
    <row r="848" spans="1:11" x14ac:dyDescent="0.25">
      <c r="A848" s="24">
        <v>844</v>
      </c>
      <c r="B848">
        <v>324382</v>
      </c>
      <c r="C848">
        <v>33</v>
      </c>
      <c r="E848" s="23">
        <v>43241</v>
      </c>
      <c r="F848" s="23">
        <v>43245</v>
      </c>
      <c r="G848" s="24" t="s">
        <v>1905</v>
      </c>
      <c r="H848" t="s">
        <v>1721</v>
      </c>
    </row>
    <row r="849" spans="1:11" x14ac:dyDescent="0.25">
      <c r="A849" s="24">
        <v>845</v>
      </c>
      <c r="B849">
        <v>452405</v>
      </c>
      <c r="C849">
        <v>31</v>
      </c>
      <c r="E849" s="23">
        <v>43262</v>
      </c>
      <c r="F849" s="23">
        <v>43265</v>
      </c>
      <c r="G849" s="24" t="s">
        <v>1905</v>
      </c>
      <c r="H849" t="s">
        <v>1800</v>
      </c>
    </row>
    <row r="850" spans="1:11" x14ac:dyDescent="0.25">
      <c r="A850" s="24">
        <v>846</v>
      </c>
      <c r="B850">
        <v>519677</v>
      </c>
      <c r="C850">
        <v>33</v>
      </c>
      <c r="E850" s="23">
        <v>43262</v>
      </c>
      <c r="F850" s="23">
        <v>43263</v>
      </c>
      <c r="G850" s="24" t="s">
        <v>1905</v>
      </c>
      <c r="H850" t="s">
        <v>1801</v>
      </c>
      <c r="I850" t="s">
        <v>1802</v>
      </c>
      <c r="J850" t="s">
        <v>1803</v>
      </c>
      <c r="K850" t="s">
        <v>1804</v>
      </c>
    </row>
    <row r="851" spans="1:11" x14ac:dyDescent="0.25">
      <c r="A851" s="24">
        <v>847</v>
      </c>
      <c r="B851">
        <v>452405</v>
      </c>
      <c r="C851">
        <v>36</v>
      </c>
      <c r="E851" s="23">
        <v>43259</v>
      </c>
      <c r="F851" s="23">
        <v>43260</v>
      </c>
      <c r="G851" s="24" t="s">
        <v>1905</v>
      </c>
      <c r="H851" t="s">
        <v>1799</v>
      </c>
    </row>
    <row r="852" spans="1:11" x14ac:dyDescent="0.25">
      <c r="A852" s="24">
        <v>848</v>
      </c>
      <c r="B852">
        <v>566173</v>
      </c>
      <c r="C852">
        <v>34</v>
      </c>
      <c r="E852" s="23">
        <v>43262</v>
      </c>
      <c r="F852" s="23">
        <v>43281</v>
      </c>
      <c r="G852" s="24" t="s">
        <v>1905</v>
      </c>
      <c r="H852" t="s">
        <v>1805</v>
      </c>
    </row>
    <row r="853" spans="1:11" x14ac:dyDescent="0.25">
      <c r="A853" s="24">
        <v>849</v>
      </c>
      <c r="B853">
        <v>447554</v>
      </c>
      <c r="C853">
        <v>59</v>
      </c>
      <c r="E853" s="23">
        <v>43262</v>
      </c>
      <c r="F853" s="23">
        <v>43266</v>
      </c>
      <c r="G853" s="24" t="s">
        <v>1905</v>
      </c>
      <c r="H853" t="s">
        <v>1806</v>
      </c>
    </row>
    <row r="854" spans="1:11" x14ac:dyDescent="0.25">
      <c r="A854" s="24">
        <v>850</v>
      </c>
      <c r="B854">
        <v>588783</v>
      </c>
      <c r="C854">
        <v>24</v>
      </c>
      <c r="E854" s="23">
        <v>43263</v>
      </c>
      <c r="F854" s="23">
        <v>43268</v>
      </c>
      <c r="G854" s="24" t="s">
        <v>1905</v>
      </c>
      <c r="H854" t="s">
        <v>1807</v>
      </c>
    </row>
    <row r="855" spans="1:11" x14ac:dyDescent="0.25">
      <c r="A855" s="24">
        <v>851</v>
      </c>
      <c r="B855">
        <v>324382</v>
      </c>
      <c r="C855">
        <v>68</v>
      </c>
      <c r="E855" s="23">
        <v>43251</v>
      </c>
      <c r="F855" s="23">
        <v>43251</v>
      </c>
      <c r="G855" s="24" t="s">
        <v>1905</v>
      </c>
      <c r="H855" t="s">
        <v>1808</v>
      </c>
      <c r="I855" t="s">
        <v>1809</v>
      </c>
      <c r="J855" t="s">
        <v>1810</v>
      </c>
      <c r="K855" t="s">
        <v>1811</v>
      </c>
    </row>
    <row r="856" spans="1:11" x14ac:dyDescent="0.25">
      <c r="A856" s="24">
        <v>852</v>
      </c>
      <c r="B856">
        <v>324382</v>
      </c>
      <c r="C856">
        <v>33</v>
      </c>
      <c r="E856" s="23">
        <v>43241</v>
      </c>
      <c r="F856" s="23">
        <v>43245</v>
      </c>
      <c r="G856" s="24" t="s">
        <v>1905</v>
      </c>
      <c r="H856" t="s">
        <v>1812</v>
      </c>
      <c r="I856" t="s">
        <v>1813</v>
      </c>
      <c r="J856" t="s">
        <v>1814</v>
      </c>
      <c r="K856" t="s">
        <v>1815</v>
      </c>
    </row>
    <row r="857" spans="1:11" x14ac:dyDescent="0.25">
      <c r="A857" s="24">
        <v>853</v>
      </c>
      <c r="B857">
        <v>886222</v>
      </c>
      <c r="C857">
        <v>29</v>
      </c>
      <c r="E857" s="23">
        <v>43264</v>
      </c>
      <c r="F857" s="23">
        <v>43266</v>
      </c>
      <c r="G857" s="24" t="s">
        <v>1905</v>
      </c>
      <c r="H857" t="s">
        <v>1816</v>
      </c>
    </row>
    <row r="858" spans="1:11" x14ac:dyDescent="0.25">
      <c r="A858" s="24">
        <v>854</v>
      </c>
      <c r="B858">
        <v>519677</v>
      </c>
      <c r="C858">
        <v>33</v>
      </c>
      <c r="E858" s="23">
        <v>43265</v>
      </c>
      <c r="F858" s="23">
        <v>43265</v>
      </c>
      <c r="G858" s="24" t="s">
        <v>1905</v>
      </c>
      <c r="H858" t="s">
        <v>1817</v>
      </c>
    </row>
    <row r="859" spans="1:11" x14ac:dyDescent="0.25">
      <c r="A859" s="24">
        <v>855</v>
      </c>
      <c r="B859">
        <v>588783</v>
      </c>
      <c r="C859">
        <v>7</v>
      </c>
      <c r="E859" s="23">
        <v>43269</v>
      </c>
      <c r="F859" s="23">
        <v>43269</v>
      </c>
      <c r="G859" s="24" t="s">
        <v>1905</v>
      </c>
      <c r="H859" t="s">
        <v>1566</v>
      </c>
    </row>
    <row r="860" spans="1:11" x14ac:dyDescent="0.25">
      <c r="A860" s="24">
        <v>856</v>
      </c>
      <c r="B860">
        <v>596416</v>
      </c>
      <c r="C860">
        <v>24</v>
      </c>
      <c r="E860" s="23">
        <v>43270</v>
      </c>
      <c r="F860" s="23">
        <v>43275</v>
      </c>
      <c r="G860" s="24" t="s">
        <v>1905</v>
      </c>
      <c r="H860" t="s">
        <v>1818</v>
      </c>
      <c r="I860" t="s">
        <v>1820</v>
      </c>
      <c r="J860" t="s">
        <v>1821</v>
      </c>
      <c r="K860" t="s">
        <v>1822</v>
      </c>
    </row>
    <row r="861" spans="1:11" x14ac:dyDescent="0.25">
      <c r="A861" s="24">
        <v>857</v>
      </c>
      <c r="B861">
        <v>203376</v>
      </c>
      <c r="C861">
        <v>5</v>
      </c>
      <c r="E861" s="23">
        <v>43272</v>
      </c>
      <c r="F861" s="23">
        <v>43273</v>
      </c>
      <c r="G861" s="24" t="s">
        <v>1905</v>
      </c>
      <c r="H861" t="s">
        <v>1823</v>
      </c>
    </row>
    <row r="862" spans="1:11" x14ac:dyDescent="0.25">
      <c r="A862" s="24">
        <v>858</v>
      </c>
      <c r="B862">
        <v>482433</v>
      </c>
      <c r="C862">
        <v>7</v>
      </c>
      <c r="E862" s="23">
        <v>43272</v>
      </c>
      <c r="F862" s="23">
        <v>43273</v>
      </c>
      <c r="G862" s="24" t="s">
        <v>1905</v>
      </c>
      <c r="H862" t="s">
        <v>1824</v>
      </c>
    </row>
    <row r="863" spans="1:11" x14ac:dyDescent="0.25">
      <c r="A863" s="24">
        <v>859</v>
      </c>
      <c r="B863">
        <v>521848</v>
      </c>
      <c r="C863">
        <v>17</v>
      </c>
      <c r="E863" s="23">
        <v>43272</v>
      </c>
      <c r="F863" s="23">
        <v>43273</v>
      </c>
      <c r="G863" s="24" t="s">
        <v>1905</v>
      </c>
      <c r="H863" t="s">
        <v>1825</v>
      </c>
    </row>
    <row r="864" spans="1:11" x14ac:dyDescent="0.25">
      <c r="A864" s="24">
        <v>860</v>
      </c>
      <c r="B864">
        <v>471360</v>
      </c>
      <c r="C864">
        <v>68</v>
      </c>
      <c r="E864" s="23">
        <v>43255</v>
      </c>
      <c r="F864" s="23">
        <v>43258</v>
      </c>
      <c r="G864" s="24" t="s">
        <v>1905</v>
      </c>
      <c r="H864" t="s">
        <v>1826</v>
      </c>
      <c r="I864" t="s">
        <v>1827</v>
      </c>
      <c r="J864" t="s">
        <v>1828</v>
      </c>
      <c r="K864" t="s">
        <v>1829</v>
      </c>
    </row>
    <row r="865" spans="1:11" x14ac:dyDescent="0.25">
      <c r="A865" s="24">
        <v>861</v>
      </c>
      <c r="B865">
        <v>496833</v>
      </c>
      <c r="C865">
        <v>10</v>
      </c>
      <c r="E865" s="23">
        <v>43260</v>
      </c>
      <c r="F865" s="23">
        <v>43260</v>
      </c>
      <c r="G865" s="24" t="s">
        <v>1905</v>
      </c>
      <c r="H865" t="s">
        <v>1830</v>
      </c>
      <c r="I865" t="s">
        <v>1778</v>
      </c>
      <c r="J865" t="s">
        <v>1779</v>
      </c>
      <c r="K865" t="s">
        <v>1780</v>
      </c>
    </row>
    <row r="866" spans="1:11" x14ac:dyDescent="0.25">
      <c r="A866" s="24">
        <v>862</v>
      </c>
      <c r="B866">
        <v>588783</v>
      </c>
      <c r="C866">
        <v>15</v>
      </c>
      <c r="E866" s="23">
        <v>43272</v>
      </c>
      <c r="F866" s="23">
        <v>43280</v>
      </c>
      <c r="G866" s="24" t="s">
        <v>1905</v>
      </c>
      <c r="H866" t="s">
        <v>1831</v>
      </c>
      <c r="I866" t="s">
        <v>1832</v>
      </c>
      <c r="J866" t="s">
        <v>1833</v>
      </c>
      <c r="K866" t="s">
        <v>1834</v>
      </c>
    </row>
    <row r="867" spans="1:11" x14ac:dyDescent="0.25">
      <c r="A867" s="24">
        <v>863</v>
      </c>
      <c r="B867">
        <v>569774</v>
      </c>
      <c r="C867">
        <v>69</v>
      </c>
      <c r="E867" s="23">
        <v>43273</v>
      </c>
      <c r="F867" s="23">
        <v>43273</v>
      </c>
      <c r="G867" s="24" t="s">
        <v>1905</v>
      </c>
      <c r="H867" t="s">
        <v>1835</v>
      </c>
    </row>
    <row r="868" spans="1:11" x14ac:dyDescent="0.25">
      <c r="A868" s="24">
        <v>864</v>
      </c>
      <c r="B868">
        <v>203376</v>
      </c>
      <c r="C868">
        <v>5</v>
      </c>
      <c r="E868" s="23">
        <v>43275</v>
      </c>
      <c r="F868" s="23">
        <v>43309</v>
      </c>
      <c r="G868" s="24" t="s">
        <v>1905</v>
      </c>
      <c r="H868" t="s">
        <v>1836</v>
      </c>
    </row>
    <row r="869" spans="1:11" x14ac:dyDescent="0.25">
      <c r="A869" s="24">
        <v>865</v>
      </c>
      <c r="B869">
        <v>482433</v>
      </c>
      <c r="C869">
        <v>7</v>
      </c>
      <c r="E869" s="23">
        <v>43275</v>
      </c>
      <c r="F869" s="23">
        <v>43309</v>
      </c>
      <c r="G869" s="24" t="s">
        <v>1905</v>
      </c>
      <c r="H869" t="s">
        <v>1837</v>
      </c>
    </row>
    <row r="870" spans="1:11" x14ac:dyDescent="0.25">
      <c r="A870" s="24">
        <v>866</v>
      </c>
      <c r="B870">
        <v>521848</v>
      </c>
      <c r="C870">
        <v>17</v>
      </c>
      <c r="E870" s="23">
        <v>43276</v>
      </c>
      <c r="F870" s="23">
        <v>43310</v>
      </c>
      <c r="G870" s="24" t="s">
        <v>1905</v>
      </c>
      <c r="H870" t="s">
        <v>1838</v>
      </c>
      <c r="I870" t="s">
        <v>1839</v>
      </c>
      <c r="J870" t="s">
        <v>1840</v>
      </c>
      <c r="K870" t="s">
        <v>1841</v>
      </c>
    </row>
    <row r="871" spans="1:11" x14ac:dyDescent="0.25">
      <c r="A871" s="24">
        <v>867</v>
      </c>
      <c r="B871">
        <v>452405</v>
      </c>
      <c r="C871">
        <v>24</v>
      </c>
      <c r="E871" s="23">
        <v>43276</v>
      </c>
      <c r="F871" s="23">
        <v>43282</v>
      </c>
      <c r="G871" s="24" t="s">
        <v>1905</v>
      </c>
      <c r="H871" t="s">
        <v>1842</v>
      </c>
      <c r="I871" t="s">
        <v>1843</v>
      </c>
      <c r="J871" t="s">
        <v>1844</v>
      </c>
      <c r="K871" t="s">
        <v>1845</v>
      </c>
    </row>
    <row r="872" spans="1:11" x14ac:dyDescent="0.25">
      <c r="A872" s="24">
        <v>868</v>
      </c>
      <c r="B872">
        <v>420806</v>
      </c>
      <c r="C872">
        <v>33</v>
      </c>
      <c r="E872" s="23">
        <v>43276</v>
      </c>
      <c r="F872" s="23">
        <v>43282</v>
      </c>
      <c r="G872" s="24" t="s">
        <v>1905</v>
      </c>
      <c r="H872" t="s">
        <v>1846</v>
      </c>
      <c r="I872" t="s">
        <v>1847</v>
      </c>
      <c r="J872" t="s">
        <v>1848</v>
      </c>
      <c r="K872" t="s">
        <v>1849</v>
      </c>
    </row>
    <row r="873" spans="1:11" x14ac:dyDescent="0.25">
      <c r="A873" s="24">
        <v>869</v>
      </c>
      <c r="B873">
        <v>405756</v>
      </c>
      <c r="C873">
        <v>69</v>
      </c>
      <c r="E873" s="23">
        <v>43276</v>
      </c>
      <c r="F873" s="23">
        <v>43276</v>
      </c>
      <c r="G873" s="24" t="s">
        <v>1905</v>
      </c>
      <c r="H873" t="s">
        <v>1850</v>
      </c>
      <c r="I873" t="s">
        <v>1851</v>
      </c>
      <c r="J873" t="s">
        <v>1852</v>
      </c>
      <c r="K873" t="s">
        <v>1853</v>
      </c>
    </row>
    <row r="874" spans="1:11" x14ac:dyDescent="0.25">
      <c r="A874" s="24">
        <v>870</v>
      </c>
      <c r="B874">
        <v>602662</v>
      </c>
      <c r="C874">
        <v>31</v>
      </c>
      <c r="E874" s="23">
        <v>43277</v>
      </c>
      <c r="F874" s="23">
        <v>43282</v>
      </c>
      <c r="G874" s="24" t="s">
        <v>1905</v>
      </c>
      <c r="H874" t="s">
        <v>1854</v>
      </c>
      <c r="I874" t="s">
        <v>1856</v>
      </c>
      <c r="J874" t="s">
        <v>1857</v>
      </c>
      <c r="K874" t="s">
        <v>1858</v>
      </c>
    </row>
    <row r="875" spans="1:11" x14ac:dyDescent="0.25">
      <c r="A875" s="24">
        <v>871</v>
      </c>
      <c r="B875">
        <v>405756</v>
      </c>
      <c r="C875">
        <v>69</v>
      </c>
      <c r="E875" s="23">
        <v>43280</v>
      </c>
      <c r="F875" s="23">
        <v>43280</v>
      </c>
      <c r="G875" s="24" t="s">
        <v>1905</v>
      </c>
      <c r="H875" t="s">
        <v>1859</v>
      </c>
      <c r="I875" t="s">
        <v>1860</v>
      </c>
      <c r="J875" t="s">
        <v>1861</v>
      </c>
      <c r="K875" t="s">
        <v>1862</v>
      </c>
    </row>
    <row r="876" spans="1:11" x14ac:dyDescent="0.25">
      <c r="A876" s="24">
        <v>872</v>
      </c>
      <c r="B876">
        <v>557767</v>
      </c>
      <c r="C876">
        <v>7</v>
      </c>
      <c r="E876" s="23">
        <v>43281</v>
      </c>
      <c r="F876" s="23">
        <v>43309</v>
      </c>
      <c r="G876" s="24" t="s">
        <v>1905</v>
      </c>
      <c r="H876" t="s">
        <v>1863</v>
      </c>
    </row>
    <row r="877" spans="1:11" x14ac:dyDescent="0.25">
      <c r="A877" s="24">
        <v>873</v>
      </c>
      <c r="B877">
        <v>566173</v>
      </c>
      <c r="C877">
        <v>59</v>
      </c>
      <c r="E877" s="23">
        <v>43281</v>
      </c>
      <c r="F877" s="23">
        <v>43283</v>
      </c>
      <c r="G877" s="24" t="s">
        <v>1905</v>
      </c>
      <c r="H877" t="s">
        <v>1864</v>
      </c>
    </row>
    <row r="878" spans="1:11" x14ac:dyDescent="0.25">
      <c r="A878" s="24">
        <v>874</v>
      </c>
      <c r="B878">
        <v>317017</v>
      </c>
      <c r="C878">
        <v>15</v>
      </c>
      <c r="E878" s="23">
        <v>43281</v>
      </c>
      <c r="F878" s="23">
        <v>43282</v>
      </c>
      <c r="G878" s="24" t="s">
        <v>1905</v>
      </c>
      <c r="H878" t="s">
        <v>1865</v>
      </c>
    </row>
    <row r="879" spans="1:11" x14ac:dyDescent="0.25">
      <c r="A879" s="24">
        <v>875</v>
      </c>
      <c r="B879">
        <v>466603</v>
      </c>
      <c r="C879">
        <v>53</v>
      </c>
      <c r="E879" s="23">
        <v>43281</v>
      </c>
      <c r="F879" s="23">
        <v>43283</v>
      </c>
      <c r="G879" s="24" t="s">
        <v>1905</v>
      </c>
      <c r="H879" t="s">
        <v>1866</v>
      </c>
    </row>
    <row r="880" spans="1:11" x14ac:dyDescent="0.25">
      <c r="A880" s="24">
        <v>876</v>
      </c>
      <c r="B880">
        <v>405756</v>
      </c>
      <c r="C880">
        <v>9</v>
      </c>
      <c r="E880" s="23">
        <v>43283</v>
      </c>
      <c r="F880" s="23">
        <v>43283</v>
      </c>
      <c r="G880" s="24" t="s">
        <v>1905</v>
      </c>
      <c r="H880" t="s">
        <v>1867</v>
      </c>
    </row>
    <row r="881" spans="1:11" x14ac:dyDescent="0.25">
      <c r="A881" s="24">
        <v>877</v>
      </c>
      <c r="B881">
        <v>496833</v>
      </c>
      <c r="C881">
        <v>4</v>
      </c>
      <c r="E881" s="23">
        <v>43283</v>
      </c>
      <c r="F881" s="23">
        <v>43283</v>
      </c>
      <c r="G881" s="24" t="s">
        <v>1905</v>
      </c>
      <c r="H881" t="s">
        <v>1868</v>
      </c>
    </row>
    <row r="882" spans="1:11" x14ac:dyDescent="0.25">
      <c r="A882" s="24">
        <v>878</v>
      </c>
      <c r="B882">
        <v>452405</v>
      </c>
      <c r="C882">
        <v>31</v>
      </c>
      <c r="E882" s="23">
        <v>43283</v>
      </c>
      <c r="F882" s="23">
        <v>43283</v>
      </c>
      <c r="G882" s="24" t="s">
        <v>1905</v>
      </c>
      <c r="H882" t="s">
        <v>1869</v>
      </c>
    </row>
    <row r="883" spans="1:11" x14ac:dyDescent="0.25">
      <c r="A883" s="24">
        <v>879</v>
      </c>
      <c r="B883">
        <v>317017</v>
      </c>
      <c r="C883">
        <v>15</v>
      </c>
      <c r="E883" s="23">
        <v>43283</v>
      </c>
      <c r="F883" s="23">
        <v>43283</v>
      </c>
      <c r="G883" s="24" t="s">
        <v>1905</v>
      </c>
      <c r="H883" t="s">
        <v>1865</v>
      </c>
    </row>
    <row r="884" spans="1:11" x14ac:dyDescent="0.25">
      <c r="A884" s="24">
        <v>880</v>
      </c>
      <c r="B884">
        <v>419041</v>
      </c>
      <c r="C884">
        <v>6</v>
      </c>
      <c r="E884" s="23">
        <v>43284</v>
      </c>
      <c r="F884" s="23">
        <v>43310</v>
      </c>
      <c r="G884" s="24" t="s">
        <v>1905</v>
      </c>
      <c r="H884" t="s">
        <v>1870</v>
      </c>
    </row>
    <row r="885" spans="1:11" x14ac:dyDescent="0.25">
      <c r="A885" s="24">
        <v>881</v>
      </c>
      <c r="B885">
        <v>333892</v>
      </c>
      <c r="C885">
        <v>11</v>
      </c>
      <c r="E885" s="23">
        <v>43284</v>
      </c>
      <c r="F885" s="23">
        <v>43310</v>
      </c>
      <c r="G885" s="24" t="s">
        <v>1905</v>
      </c>
      <c r="H885" t="s">
        <v>1870</v>
      </c>
    </row>
    <row r="886" spans="1:11" x14ac:dyDescent="0.25">
      <c r="A886" s="24">
        <v>882</v>
      </c>
      <c r="B886">
        <v>435741</v>
      </c>
      <c r="C886">
        <v>13</v>
      </c>
      <c r="E886" s="23">
        <v>43284</v>
      </c>
      <c r="F886" s="23">
        <v>43310</v>
      </c>
      <c r="G886" s="24" t="s">
        <v>1905</v>
      </c>
      <c r="H886" t="s">
        <v>1870</v>
      </c>
    </row>
    <row r="887" spans="1:11" x14ac:dyDescent="0.25">
      <c r="A887" s="24">
        <v>883</v>
      </c>
      <c r="B887">
        <v>490746</v>
      </c>
      <c r="C887">
        <v>14</v>
      </c>
      <c r="E887" s="23">
        <v>43284</v>
      </c>
      <c r="F887" s="23">
        <v>43310</v>
      </c>
      <c r="G887" s="24" t="s">
        <v>1905</v>
      </c>
      <c r="H887" t="s">
        <v>1870</v>
      </c>
    </row>
    <row r="888" spans="1:11" x14ac:dyDescent="0.25">
      <c r="A888" s="24">
        <v>884</v>
      </c>
      <c r="B888">
        <v>178194</v>
      </c>
      <c r="C888">
        <v>15</v>
      </c>
      <c r="E888" s="23">
        <v>43284</v>
      </c>
      <c r="F888" s="23">
        <v>43310</v>
      </c>
      <c r="G888" s="24" t="s">
        <v>1905</v>
      </c>
      <c r="H888" t="s">
        <v>1870</v>
      </c>
    </row>
    <row r="889" spans="1:11" x14ac:dyDescent="0.25">
      <c r="A889" s="24">
        <v>885</v>
      </c>
      <c r="B889">
        <v>426226</v>
      </c>
      <c r="C889">
        <v>24</v>
      </c>
      <c r="E889" s="23">
        <v>43284</v>
      </c>
      <c r="F889" s="23">
        <v>43310</v>
      </c>
      <c r="G889" s="24" t="s">
        <v>1905</v>
      </c>
      <c r="H889" t="s">
        <v>1870</v>
      </c>
    </row>
    <row r="890" spans="1:11" x14ac:dyDescent="0.25">
      <c r="A890" s="24">
        <v>886</v>
      </c>
      <c r="B890">
        <v>481129</v>
      </c>
      <c r="C890">
        <v>25</v>
      </c>
      <c r="E890" s="23">
        <v>43284</v>
      </c>
      <c r="F890" s="23">
        <v>43310</v>
      </c>
      <c r="G890" s="24" t="s">
        <v>1905</v>
      </c>
      <c r="H890" t="s">
        <v>1871</v>
      </c>
      <c r="I890" t="s">
        <v>1873</v>
      </c>
      <c r="J890" t="s">
        <v>1874</v>
      </c>
      <c r="K890" t="s">
        <v>1875</v>
      </c>
    </row>
    <row r="891" spans="1:11" x14ac:dyDescent="0.25">
      <c r="A891" s="24">
        <v>887</v>
      </c>
      <c r="B891">
        <v>605887</v>
      </c>
      <c r="C891">
        <v>27</v>
      </c>
      <c r="E891" s="23">
        <v>43284</v>
      </c>
      <c r="F891" s="23">
        <v>43310</v>
      </c>
      <c r="G891" s="24" t="s">
        <v>1905</v>
      </c>
      <c r="H891" t="s">
        <v>1870</v>
      </c>
    </row>
    <row r="892" spans="1:11" x14ac:dyDescent="0.25">
      <c r="A892" s="24">
        <v>888</v>
      </c>
      <c r="B892">
        <v>600316</v>
      </c>
      <c r="C892">
        <v>35</v>
      </c>
      <c r="E892" s="23">
        <v>43284</v>
      </c>
      <c r="F892" s="23">
        <v>43310</v>
      </c>
      <c r="G892" s="24" t="s">
        <v>1905</v>
      </c>
      <c r="H892" t="s">
        <v>1870</v>
      </c>
    </row>
    <row r="893" spans="1:11" x14ac:dyDescent="0.25">
      <c r="A893" s="24">
        <v>889</v>
      </c>
      <c r="B893">
        <v>466911</v>
      </c>
      <c r="C893">
        <v>36</v>
      </c>
      <c r="E893" s="23">
        <v>43284</v>
      </c>
      <c r="F893" s="23">
        <v>43310</v>
      </c>
      <c r="G893" s="24" t="s">
        <v>1905</v>
      </c>
      <c r="H893" t="s">
        <v>1876</v>
      </c>
      <c r="I893" t="s">
        <v>1877</v>
      </c>
      <c r="J893" t="s">
        <v>1878</v>
      </c>
      <c r="K893" t="s">
        <v>1581</v>
      </c>
    </row>
    <row r="894" spans="1:11" x14ac:dyDescent="0.25">
      <c r="A894" s="24">
        <v>890</v>
      </c>
      <c r="B894">
        <v>466603</v>
      </c>
      <c r="C894">
        <v>53</v>
      </c>
      <c r="E894" s="23">
        <v>43284</v>
      </c>
      <c r="F894" s="23">
        <v>43310</v>
      </c>
      <c r="G894" s="24" t="s">
        <v>1905</v>
      </c>
      <c r="H894" t="s">
        <v>1879</v>
      </c>
      <c r="I894" t="s">
        <v>1880</v>
      </c>
      <c r="J894" t="s">
        <v>1881</v>
      </c>
      <c r="K894" t="s">
        <v>1581</v>
      </c>
    </row>
    <row r="895" spans="1:11" x14ac:dyDescent="0.25">
      <c r="A895" s="24">
        <v>891</v>
      </c>
      <c r="B895">
        <v>321084</v>
      </c>
      <c r="C895">
        <v>54</v>
      </c>
      <c r="E895" s="23">
        <v>43284</v>
      </c>
      <c r="F895" s="23">
        <v>43310</v>
      </c>
      <c r="G895" s="24" t="s">
        <v>1905</v>
      </c>
      <c r="H895" t="s">
        <v>1870</v>
      </c>
    </row>
    <row r="896" spans="1:11" x14ac:dyDescent="0.25">
      <c r="A896" s="24">
        <v>892</v>
      </c>
      <c r="B896">
        <v>852387</v>
      </c>
      <c r="C896">
        <v>55</v>
      </c>
      <c r="E896" s="23">
        <v>43284</v>
      </c>
      <c r="F896" s="23">
        <v>43310</v>
      </c>
      <c r="G896" s="24" t="s">
        <v>1905</v>
      </c>
      <c r="H896" t="s">
        <v>1870</v>
      </c>
    </row>
    <row r="897" spans="1:8" x14ac:dyDescent="0.25">
      <c r="A897" s="24">
        <v>893</v>
      </c>
      <c r="B897">
        <v>652482</v>
      </c>
      <c r="C897">
        <v>56</v>
      </c>
      <c r="E897" s="23">
        <v>43284</v>
      </c>
      <c r="F897" s="23">
        <v>43310</v>
      </c>
      <c r="G897" s="24" t="s">
        <v>1905</v>
      </c>
      <c r="H897" t="s">
        <v>1870</v>
      </c>
    </row>
    <row r="898" spans="1:8" x14ac:dyDescent="0.25">
      <c r="A898" s="24">
        <v>894</v>
      </c>
      <c r="B898">
        <v>517366</v>
      </c>
      <c r="C898">
        <v>57</v>
      </c>
      <c r="E898" s="23">
        <v>43284</v>
      </c>
      <c r="F898" s="23">
        <v>43310</v>
      </c>
      <c r="G898" s="24" t="s">
        <v>1905</v>
      </c>
      <c r="H898" t="s">
        <v>1870</v>
      </c>
    </row>
    <row r="899" spans="1:8" x14ac:dyDescent="0.25">
      <c r="A899" s="24">
        <v>895</v>
      </c>
      <c r="B899">
        <v>388176</v>
      </c>
      <c r="C899">
        <v>58</v>
      </c>
      <c r="E899" s="23">
        <v>43284</v>
      </c>
      <c r="F899" s="23">
        <v>43310</v>
      </c>
      <c r="G899" s="24" t="s">
        <v>1905</v>
      </c>
      <c r="H899" t="s">
        <v>1870</v>
      </c>
    </row>
    <row r="900" spans="1:8" x14ac:dyDescent="0.25">
      <c r="A900" s="24">
        <v>896</v>
      </c>
      <c r="B900">
        <v>566173</v>
      </c>
      <c r="C900">
        <v>59</v>
      </c>
      <c r="E900" s="23">
        <v>43284</v>
      </c>
      <c r="F900" s="23">
        <v>43310</v>
      </c>
      <c r="G900" s="24" t="s">
        <v>1905</v>
      </c>
      <c r="H900" t="s">
        <v>1870</v>
      </c>
    </row>
    <row r="901" spans="1:8" x14ac:dyDescent="0.25">
      <c r="A901" s="24">
        <v>897</v>
      </c>
      <c r="B901">
        <v>370184</v>
      </c>
      <c r="C901">
        <v>60</v>
      </c>
      <c r="E901" s="23">
        <v>43284</v>
      </c>
      <c r="F901" s="23">
        <v>43310</v>
      </c>
      <c r="G901" s="24" t="s">
        <v>1905</v>
      </c>
      <c r="H901" t="s">
        <v>1870</v>
      </c>
    </row>
    <row r="902" spans="1:8" x14ac:dyDescent="0.25">
      <c r="A902" s="24">
        <v>898</v>
      </c>
      <c r="B902">
        <v>369907</v>
      </c>
      <c r="C902">
        <v>61</v>
      </c>
      <c r="E902" s="23">
        <v>43284</v>
      </c>
      <c r="F902" s="23">
        <v>43310</v>
      </c>
      <c r="G902" s="24" t="s">
        <v>1905</v>
      </c>
      <c r="H902" t="s">
        <v>1870</v>
      </c>
    </row>
    <row r="903" spans="1:8" x14ac:dyDescent="0.25">
      <c r="A903" s="24">
        <v>899</v>
      </c>
      <c r="B903">
        <v>315758</v>
      </c>
      <c r="C903">
        <v>62</v>
      </c>
      <c r="E903" s="23">
        <v>43284</v>
      </c>
      <c r="F903" s="23">
        <v>43310</v>
      </c>
      <c r="G903" s="24" t="s">
        <v>1905</v>
      </c>
      <c r="H903" t="s">
        <v>1870</v>
      </c>
    </row>
    <row r="904" spans="1:8" x14ac:dyDescent="0.25">
      <c r="A904" s="24">
        <v>900</v>
      </c>
      <c r="B904">
        <v>337646</v>
      </c>
      <c r="C904">
        <v>74</v>
      </c>
      <c r="E904" s="23">
        <v>43284</v>
      </c>
      <c r="F904" s="23">
        <v>43310</v>
      </c>
      <c r="G904" s="24" t="s">
        <v>1905</v>
      </c>
      <c r="H904" t="s">
        <v>1870</v>
      </c>
    </row>
    <row r="905" spans="1:8" x14ac:dyDescent="0.25">
      <c r="A905" s="24">
        <v>901</v>
      </c>
      <c r="B905">
        <v>866468</v>
      </c>
      <c r="C905">
        <v>16</v>
      </c>
      <c r="E905" s="23">
        <v>43284</v>
      </c>
      <c r="F905" s="23">
        <v>43310</v>
      </c>
      <c r="G905" s="24" t="s">
        <v>1905</v>
      </c>
      <c r="H905" t="s">
        <v>1882</v>
      </c>
    </row>
    <row r="906" spans="1:8" x14ac:dyDescent="0.25">
      <c r="A906" s="24">
        <v>902</v>
      </c>
      <c r="B906">
        <v>675094</v>
      </c>
      <c r="C906">
        <v>20</v>
      </c>
      <c r="E906" s="23">
        <v>43284</v>
      </c>
      <c r="F906" s="23">
        <v>43310</v>
      </c>
      <c r="G906" s="24" t="s">
        <v>1905</v>
      </c>
      <c r="H906" t="s">
        <v>1882</v>
      </c>
    </row>
    <row r="907" spans="1:8" x14ac:dyDescent="0.25">
      <c r="A907" s="24">
        <v>903</v>
      </c>
      <c r="B907">
        <v>779082</v>
      </c>
      <c r="C907">
        <v>23</v>
      </c>
      <c r="E907" s="23">
        <v>43284</v>
      </c>
      <c r="F907" s="23">
        <v>43310</v>
      </c>
      <c r="G907" s="24" t="s">
        <v>1905</v>
      </c>
      <c r="H907" t="s">
        <v>1882</v>
      </c>
    </row>
    <row r="908" spans="1:8" x14ac:dyDescent="0.25">
      <c r="A908" s="24">
        <v>904</v>
      </c>
      <c r="B908">
        <v>549473</v>
      </c>
      <c r="C908">
        <v>40</v>
      </c>
      <c r="E908" s="23">
        <v>43284</v>
      </c>
      <c r="F908" s="23">
        <v>43310</v>
      </c>
      <c r="G908" s="24" t="s">
        <v>1905</v>
      </c>
      <c r="H908" t="s">
        <v>1882</v>
      </c>
    </row>
    <row r="909" spans="1:8" x14ac:dyDescent="0.25">
      <c r="A909" s="24">
        <v>905</v>
      </c>
      <c r="B909">
        <v>814776</v>
      </c>
      <c r="C909">
        <v>30</v>
      </c>
      <c r="E909" s="23">
        <v>43284</v>
      </c>
      <c r="F909" s="23">
        <v>43310</v>
      </c>
      <c r="G909" s="24" t="s">
        <v>1905</v>
      </c>
      <c r="H909" t="s">
        <v>1882</v>
      </c>
    </row>
    <row r="910" spans="1:8" x14ac:dyDescent="0.25">
      <c r="A910" s="24">
        <v>906</v>
      </c>
      <c r="B910">
        <v>516899</v>
      </c>
      <c r="C910">
        <v>68</v>
      </c>
      <c r="E910" s="23">
        <v>43284</v>
      </c>
      <c r="F910" s="23">
        <v>43296</v>
      </c>
      <c r="G910" s="24" t="s">
        <v>1905</v>
      </c>
      <c r="H910" t="s">
        <v>1882</v>
      </c>
    </row>
    <row r="911" spans="1:8" x14ac:dyDescent="0.25">
      <c r="A911" s="24">
        <v>907</v>
      </c>
      <c r="B911">
        <v>500095</v>
      </c>
      <c r="C911">
        <v>64</v>
      </c>
      <c r="E911" s="23">
        <v>43284</v>
      </c>
      <c r="F911" s="23">
        <v>43310</v>
      </c>
      <c r="G911" s="24" t="s">
        <v>1905</v>
      </c>
      <c r="H911" t="s">
        <v>1882</v>
      </c>
    </row>
    <row r="912" spans="1:8" x14ac:dyDescent="0.25">
      <c r="A912" s="24">
        <v>908</v>
      </c>
      <c r="B912">
        <v>934947</v>
      </c>
      <c r="C912">
        <v>67</v>
      </c>
      <c r="E912" s="23">
        <v>43284</v>
      </c>
      <c r="F912" s="23">
        <v>43310</v>
      </c>
      <c r="G912" s="24" t="s">
        <v>1905</v>
      </c>
      <c r="H912" t="s">
        <v>1882</v>
      </c>
    </row>
    <row r="913" spans="1:11" x14ac:dyDescent="0.25">
      <c r="A913" s="24">
        <v>909</v>
      </c>
      <c r="B913">
        <v>511701</v>
      </c>
      <c r="C913">
        <v>65</v>
      </c>
      <c r="E913" s="23">
        <v>43284</v>
      </c>
      <c r="F913" s="23">
        <v>43310</v>
      </c>
      <c r="G913" s="24" t="s">
        <v>1905</v>
      </c>
      <c r="H913" t="s">
        <v>1882</v>
      </c>
    </row>
    <row r="914" spans="1:11" x14ac:dyDescent="0.25">
      <c r="A914" s="24">
        <v>910</v>
      </c>
      <c r="B914">
        <v>481382</v>
      </c>
      <c r="C914">
        <v>72</v>
      </c>
      <c r="E914" s="23">
        <v>43284</v>
      </c>
      <c r="F914" s="23">
        <v>43310</v>
      </c>
      <c r="G914" s="24" t="s">
        <v>1905</v>
      </c>
      <c r="H914" t="s">
        <v>1882</v>
      </c>
    </row>
    <row r="915" spans="1:11" x14ac:dyDescent="0.25">
      <c r="A915" s="24">
        <v>911</v>
      </c>
      <c r="B915">
        <v>539259</v>
      </c>
      <c r="C915">
        <v>63</v>
      </c>
      <c r="E915" s="23">
        <v>43284</v>
      </c>
      <c r="F915" s="23">
        <v>43310</v>
      </c>
      <c r="G915" s="24" t="s">
        <v>1905</v>
      </c>
      <c r="H915" t="s">
        <v>1882</v>
      </c>
    </row>
    <row r="916" spans="1:11" x14ac:dyDescent="0.25">
      <c r="A916" s="24">
        <v>912</v>
      </c>
      <c r="B916">
        <v>511424</v>
      </c>
      <c r="C916">
        <v>22</v>
      </c>
      <c r="E916" s="23">
        <v>43284</v>
      </c>
      <c r="F916" s="23">
        <v>43310</v>
      </c>
      <c r="G916" s="24" t="s">
        <v>1905</v>
      </c>
      <c r="H916" t="s">
        <v>1883</v>
      </c>
      <c r="I916" t="s">
        <v>1884</v>
      </c>
      <c r="J916" t="s">
        <v>1861</v>
      </c>
      <c r="K916" t="s">
        <v>1862</v>
      </c>
    </row>
    <row r="917" spans="1:11" x14ac:dyDescent="0.25">
      <c r="A917" s="24">
        <v>913</v>
      </c>
      <c r="B917">
        <v>267971</v>
      </c>
      <c r="C917">
        <v>66</v>
      </c>
      <c r="E917" s="23">
        <v>43284</v>
      </c>
      <c r="F917" s="23">
        <v>43310</v>
      </c>
      <c r="G917" s="24" t="s">
        <v>1905</v>
      </c>
      <c r="H917" t="s">
        <v>1882</v>
      </c>
    </row>
    <row r="918" spans="1:11" x14ac:dyDescent="0.25">
      <c r="A918" s="24">
        <v>914</v>
      </c>
      <c r="B918">
        <v>498009</v>
      </c>
      <c r="C918">
        <v>29</v>
      </c>
      <c r="E918" s="23">
        <v>43284</v>
      </c>
      <c r="F918" s="23">
        <v>43310</v>
      </c>
      <c r="G918" s="24" t="s">
        <v>1905</v>
      </c>
      <c r="H918" t="s">
        <v>1882</v>
      </c>
    </row>
    <row r="919" spans="1:11" x14ac:dyDescent="0.25">
      <c r="A919" s="24">
        <v>915</v>
      </c>
      <c r="B919">
        <v>405756</v>
      </c>
      <c r="C919">
        <v>17</v>
      </c>
      <c r="E919" s="23">
        <v>43284</v>
      </c>
      <c r="F919" s="23">
        <v>43306</v>
      </c>
      <c r="G919" s="24" t="s">
        <v>1905</v>
      </c>
      <c r="H919" t="s">
        <v>1885</v>
      </c>
    </row>
    <row r="920" spans="1:11" x14ac:dyDescent="0.25">
      <c r="A920" s="24">
        <v>916</v>
      </c>
      <c r="B920">
        <v>496833</v>
      </c>
      <c r="C920">
        <v>4</v>
      </c>
      <c r="E920" s="23">
        <v>43284</v>
      </c>
      <c r="F920" s="23">
        <v>43284</v>
      </c>
      <c r="G920" s="24" t="s">
        <v>1905</v>
      </c>
      <c r="H920" t="s">
        <v>1868</v>
      </c>
    </row>
    <row r="921" spans="1:11" x14ac:dyDescent="0.25">
      <c r="A921" s="24">
        <v>917</v>
      </c>
      <c r="B921">
        <v>496833</v>
      </c>
      <c r="C921">
        <v>4</v>
      </c>
      <c r="E921" s="23">
        <v>43285</v>
      </c>
      <c r="F921" s="23">
        <v>43285</v>
      </c>
      <c r="G921" s="24" t="s">
        <v>1905</v>
      </c>
      <c r="H921" t="s">
        <v>1868</v>
      </c>
    </row>
    <row r="922" spans="1:11" x14ac:dyDescent="0.25">
      <c r="A922" s="24">
        <v>918</v>
      </c>
      <c r="B922">
        <v>355556</v>
      </c>
      <c r="C922">
        <v>71</v>
      </c>
      <c r="E922" s="23">
        <v>43283</v>
      </c>
      <c r="F922" s="23">
        <v>43283</v>
      </c>
      <c r="G922" s="24" t="s">
        <v>1905</v>
      </c>
      <c r="H922" t="s">
        <v>1886</v>
      </c>
      <c r="I922" t="s">
        <v>1887</v>
      </c>
      <c r="J922" t="s">
        <v>1888</v>
      </c>
      <c r="K922" t="s">
        <v>1889</v>
      </c>
    </row>
    <row r="923" spans="1:11" x14ac:dyDescent="0.25">
      <c r="A923" s="24">
        <v>919</v>
      </c>
      <c r="B923">
        <v>317017</v>
      </c>
      <c r="C923">
        <v>15</v>
      </c>
      <c r="E923" s="23">
        <v>43285</v>
      </c>
      <c r="F923" s="23">
        <v>43314</v>
      </c>
      <c r="G923" s="24" t="s">
        <v>1905</v>
      </c>
      <c r="H923" t="s">
        <v>1865</v>
      </c>
    </row>
    <row r="924" spans="1:11" x14ac:dyDescent="0.25">
      <c r="A924" s="24">
        <v>920</v>
      </c>
      <c r="B924">
        <v>419235</v>
      </c>
      <c r="C924">
        <v>24</v>
      </c>
      <c r="E924" s="25">
        <v>43287</v>
      </c>
      <c r="F924" s="23">
        <v>43288</v>
      </c>
      <c r="G924" s="24" t="s">
        <v>1905</v>
      </c>
      <c r="H924" t="s">
        <v>1725</v>
      </c>
    </row>
    <row r="925" spans="1:11" x14ac:dyDescent="0.25">
      <c r="A925" s="24">
        <v>921</v>
      </c>
      <c r="B925">
        <v>496833</v>
      </c>
      <c r="C925">
        <v>5</v>
      </c>
      <c r="E925" s="23">
        <v>43286</v>
      </c>
      <c r="F925" s="23">
        <v>43286</v>
      </c>
      <c r="G925" s="24" t="s">
        <v>1905</v>
      </c>
      <c r="H925" t="s">
        <v>1890</v>
      </c>
    </row>
    <row r="926" spans="1:11" x14ac:dyDescent="0.25">
      <c r="A926" s="24">
        <v>922</v>
      </c>
      <c r="B926">
        <v>419985</v>
      </c>
      <c r="C926">
        <v>69</v>
      </c>
      <c r="E926" s="23">
        <v>43287</v>
      </c>
      <c r="F926" s="23">
        <v>43314</v>
      </c>
      <c r="G926" s="24" t="s">
        <v>1905</v>
      </c>
      <c r="H926" t="s">
        <v>1891</v>
      </c>
    </row>
    <row r="927" spans="1:11" x14ac:dyDescent="0.25">
      <c r="A927" s="24">
        <v>923</v>
      </c>
      <c r="B927">
        <v>419235</v>
      </c>
      <c r="C927">
        <v>24</v>
      </c>
      <c r="E927" s="23">
        <v>43290</v>
      </c>
      <c r="F927" s="23">
        <v>43296</v>
      </c>
      <c r="G927" s="24" t="s">
        <v>1905</v>
      </c>
      <c r="H927" t="s">
        <v>1725</v>
      </c>
    </row>
    <row r="928" spans="1:11" x14ac:dyDescent="0.25">
      <c r="A928" s="24">
        <v>924</v>
      </c>
      <c r="B928">
        <v>307452</v>
      </c>
      <c r="C928">
        <v>9</v>
      </c>
      <c r="E928" s="23">
        <v>43285</v>
      </c>
      <c r="F928" s="23">
        <v>43320</v>
      </c>
      <c r="G928" s="24" t="s">
        <v>1905</v>
      </c>
      <c r="H928" t="s">
        <v>1892</v>
      </c>
    </row>
    <row r="929" spans="1:11" x14ac:dyDescent="0.25">
      <c r="A929" s="24">
        <v>925</v>
      </c>
      <c r="B929">
        <v>355556</v>
      </c>
      <c r="C929">
        <v>18</v>
      </c>
      <c r="E929" s="23">
        <v>43285</v>
      </c>
      <c r="F929" s="23">
        <v>43320</v>
      </c>
      <c r="G929" s="24" t="s">
        <v>1905</v>
      </c>
      <c r="H929" t="s">
        <v>1893</v>
      </c>
    </row>
    <row r="930" spans="1:11" x14ac:dyDescent="0.25">
      <c r="A930" s="24">
        <v>926</v>
      </c>
      <c r="B930">
        <v>539767</v>
      </c>
      <c r="C930">
        <v>51</v>
      </c>
      <c r="E930" s="23">
        <v>43290</v>
      </c>
      <c r="F930" s="23">
        <v>43325</v>
      </c>
      <c r="G930" s="24" t="s">
        <v>1905</v>
      </c>
      <c r="H930" t="s">
        <v>1894</v>
      </c>
    </row>
    <row r="931" spans="1:11" x14ac:dyDescent="0.25">
      <c r="A931" s="24">
        <v>927</v>
      </c>
      <c r="B931">
        <v>516702</v>
      </c>
      <c r="C931">
        <v>70</v>
      </c>
      <c r="E931" s="23">
        <v>43290</v>
      </c>
      <c r="F931" s="23">
        <v>43325</v>
      </c>
      <c r="G931" s="24" t="s">
        <v>1905</v>
      </c>
      <c r="H931" t="s">
        <v>1895</v>
      </c>
    </row>
    <row r="932" spans="1:11" x14ac:dyDescent="0.25">
      <c r="A932" s="24">
        <v>928</v>
      </c>
      <c r="B932">
        <v>569774</v>
      </c>
      <c r="C932">
        <v>52</v>
      </c>
      <c r="E932" s="23">
        <v>43292</v>
      </c>
      <c r="F932" s="23">
        <v>76165</v>
      </c>
      <c r="G932" s="24" t="s">
        <v>1905</v>
      </c>
      <c r="H932" t="s">
        <v>1896</v>
      </c>
    </row>
    <row r="933" spans="1:11" x14ac:dyDescent="0.25">
      <c r="A933" s="24">
        <v>929</v>
      </c>
      <c r="B933">
        <v>419235</v>
      </c>
      <c r="C933">
        <v>68</v>
      </c>
      <c r="E933" s="23">
        <v>43297</v>
      </c>
      <c r="F933" s="23">
        <v>43310</v>
      </c>
      <c r="G933" s="24" t="s">
        <v>1905</v>
      </c>
      <c r="H933" t="s">
        <v>1897</v>
      </c>
    </row>
    <row r="934" spans="1:11" x14ac:dyDescent="0.25">
      <c r="A934" s="24">
        <v>930</v>
      </c>
      <c r="B934">
        <v>373290</v>
      </c>
      <c r="C934">
        <v>45</v>
      </c>
      <c r="E934" s="23">
        <v>43297</v>
      </c>
      <c r="F934" s="23">
        <v>43662</v>
      </c>
      <c r="G934" s="24" t="s">
        <v>1905</v>
      </c>
      <c r="H934" t="s">
        <v>1898</v>
      </c>
    </row>
    <row r="935" spans="1:11" x14ac:dyDescent="0.25">
      <c r="A935" s="24">
        <v>931</v>
      </c>
      <c r="B935">
        <v>588783</v>
      </c>
      <c r="C935">
        <v>9</v>
      </c>
      <c r="E935" s="23">
        <v>43297</v>
      </c>
      <c r="F935" s="23">
        <v>43319</v>
      </c>
      <c r="G935" s="24" t="s">
        <v>1905</v>
      </c>
      <c r="H935" t="s">
        <v>1899</v>
      </c>
      <c r="I935" t="s">
        <v>1900</v>
      </c>
      <c r="J935" t="s">
        <v>1901</v>
      </c>
      <c r="K935" t="s">
        <v>1902</v>
      </c>
    </row>
    <row r="936" spans="1:11" x14ac:dyDescent="0.25">
      <c r="A936" s="24">
        <v>932</v>
      </c>
      <c r="B936">
        <v>569774</v>
      </c>
      <c r="C936">
        <v>31</v>
      </c>
      <c r="E936" s="23">
        <v>43299</v>
      </c>
      <c r="F936" s="23">
        <v>43302</v>
      </c>
      <c r="G936" s="24" t="s">
        <v>1905</v>
      </c>
      <c r="H936" t="s">
        <v>1903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7"/>
  <sheetViews>
    <sheetView topLeftCell="H1" workbookViewId="0">
      <selection activeCell="J7" sqref="J7"/>
    </sheetView>
  </sheetViews>
  <sheetFormatPr baseColWidth="10" defaultRowHeight="15" x14ac:dyDescent="0.25"/>
  <sheetData>
    <row r="1" spans="1:24" x14ac:dyDescent="0.25">
      <c r="A1" s="7">
        <f>COUNTA(A5:A1000)</f>
        <v>243</v>
      </c>
    </row>
    <row r="4" spans="1:24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1241</v>
      </c>
      <c r="R4" t="s">
        <v>1242</v>
      </c>
      <c r="S4" t="s">
        <v>16</v>
      </c>
      <c r="T4" t="s">
        <v>17</v>
      </c>
      <c r="U4" t="s">
        <v>18</v>
      </c>
      <c r="V4" t="s">
        <v>19</v>
      </c>
      <c r="W4" t="s">
        <v>20</v>
      </c>
      <c r="X4" t="s">
        <v>21</v>
      </c>
    </row>
    <row r="5" spans="1:24" x14ac:dyDescent="0.25">
      <c r="A5">
        <v>121560</v>
      </c>
      <c r="B5" t="s">
        <v>560</v>
      </c>
      <c r="C5" t="s">
        <v>92</v>
      </c>
      <c r="D5" t="s">
        <v>524</v>
      </c>
      <c r="E5" t="s">
        <v>563</v>
      </c>
      <c r="F5" t="s">
        <v>564</v>
      </c>
      <c r="G5">
        <v>0</v>
      </c>
      <c r="H5" t="s">
        <v>819</v>
      </c>
      <c r="I5" t="s">
        <v>819</v>
      </c>
      <c r="J5" t="s">
        <v>819</v>
      </c>
      <c r="K5" t="s">
        <v>819</v>
      </c>
      <c r="L5" t="s">
        <v>819</v>
      </c>
      <c r="M5" t="s">
        <v>819</v>
      </c>
      <c r="N5" t="s">
        <v>819</v>
      </c>
      <c r="O5" t="s">
        <v>819</v>
      </c>
      <c r="P5" t="s">
        <v>819</v>
      </c>
      <c r="S5" t="s">
        <v>819</v>
      </c>
      <c r="T5" t="s">
        <v>819</v>
      </c>
      <c r="U5" t="s">
        <v>819</v>
      </c>
      <c r="V5" t="s">
        <v>819</v>
      </c>
      <c r="W5" t="s">
        <v>26</v>
      </c>
      <c r="X5" t="s">
        <v>27</v>
      </c>
    </row>
    <row r="6" spans="1:24" x14ac:dyDescent="0.25">
      <c r="A6">
        <v>122645</v>
      </c>
      <c r="B6" t="s">
        <v>59</v>
      </c>
      <c r="C6" t="s">
        <v>64</v>
      </c>
      <c r="D6" t="s">
        <v>65</v>
      </c>
      <c r="E6" t="s">
        <v>66</v>
      </c>
      <c r="F6" t="s">
        <v>67</v>
      </c>
      <c r="G6">
        <v>0</v>
      </c>
      <c r="H6" t="s">
        <v>819</v>
      </c>
      <c r="I6" t="s">
        <v>819</v>
      </c>
      <c r="J6" t="s">
        <v>819</v>
      </c>
      <c r="K6" t="s">
        <v>819</v>
      </c>
      <c r="L6" t="s">
        <v>819</v>
      </c>
      <c r="M6" t="s">
        <v>819</v>
      </c>
      <c r="N6" t="s">
        <v>819</v>
      </c>
      <c r="O6" t="s">
        <v>819</v>
      </c>
      <c r="P6" t="s">
        <v>819</v>
      </c>
      <c r="S6" t="s">
        <v>819</v>
      </c>
      <c r="T6" t="s">
        <v>819</v>
      </c>
      <c r="U6" t="s">
        <v>819</v>
      </c>
      <c r="V6" t="s">
        <v>819</v>
      </c>
      <c r="W6" t="s">
        <v>26</v>
      </c>
      <c r="X6" t="s">
        <v>27</v>
      </c>
    </row>
    <row r="7" spans="1:24" x14ac:dyDescent="0.25">
      <c r="A7">
        <v>125120</v>
      </c>
      <c r="B7" t="s">
        <v>204</v>
      </c>
      <c r="C7" t="s">
        <v>132</v>
      </c>
      <c r="D7" t="s">
        <v>205</v>
      </c>
      <c r="E7" t="s">
        <v>206</v>
      </c>
      <c r="F7" t="s">
        <v>207</v>
      </c>
      <c r="G7">
        <v>0</v>
      </c>
      <c r="H7" t="s">
        <v>819</v>
      </c>
      <c r="I7" t="s">
        <v>819</v>
      </c>
      <c r="J7" t="s">
        <v>819</v>
      </c>
      <c r="K7" t="s">
        <v>819</v>
      </c>
      <c r="L7" t="s">
        <v>819</v>
      </c>
      <c r="M7" t="s">
        <v>819</v>
      </c>
      <c r="N7" t="s">
        <v>819</v>
      </c>
      <c r="O7" t="s">
        <v>819</v>
      </c>
      <c r="P7" t="s">
        <v>819</v>
      </c>
      <c r="S7" t="s">
        <v>819</v>
      </c>
      <c r="T7" t="s">
        <v>819</v>
      </c>
      <c r="U7" t="s">
        <v>819</v>
      </c>
      <c r="V7" t="s">
        <v>819</v>
      </c>
      <c r="W7" t="s">
        <v>26</v>
      </c>
      <c r="X7" t="s">
        <v>27</v>
      </c>
    </row>
    <row r="8" spans="1:24" x14ac:dyDescent="0.25">
      <c r="A8">
        <v>139317</v>
      </c>
      <c r="B8" t="s">
        <v>621</v>
      </c>
      <c r="C8" t="s">
        <v>622</v>
      </c>
      <c r="D8" t="s">
        <v>623</v>
      </c>
      <c r="E8" t="s">
        <v>624</v>
      </c>
      <c r="F8" t="s">
        <v>622</v>
      </c>
      <c r="G8">
        <v>0</v>
      </c>
      <c r="H8" t="s">
        <v>819</v>
      </c>
      <c r="I8" t="s">
        <v>819</v>
      </c>
      <c r="J8" t="s">
        <v>819</v>
      </c>
      <c r="K8" t="s">
        <v>819</v>
      </c>
      <c r="L8" t="s">
        <v>819</v>
      </c>
      <c r="M8" t="s">
        <v>819</v>
      </c>
      <c r="N8" t="s">
        <v>819</v>
      </c>
      <c r="O8" t="s">
        <v>819</v>
      </c>
      <c r="P8" t="s">
        <v>819</v>
      </c>
      <c r="S8" t="s">
        <v>819</v>
      </c>
      <c r="T8" t="s">
        <v>819</v>
      </c>
      <c r="U8" t="s">
        <v>819</v>
      </c>
      <c r="V8" t="s">
        <v>819</v>
      </c>
      <c r="W8" t="s">
        <v>26</v>
      </c>
      <c r="X8" t="s">
        <v>27</v>
      </c>
    </row>
    <row r="9" spans="1:24" x14ac:dyDescent="0.25">
      <c r="A9">
        <v>150851</v>
      </c>
      <c r="B9" t="s">
        <v>118</v>
      </c>
      <c r="C9" t="s">
        <v>119</v>
      </c>
      <c r="D9" t="s">
        <v>120</v>
      </c>
      <c r="E9" t="s">
        <v>121</v>
      </c>
      <c r="F9" t="s">
        <v>118</v>
      </c>
      <c r="G9">
        <v>1</v>
      </c>
      <c r="H9" t="s">
        <v>122</v>
      </c>
      <c r="I9" t="s">
        <v>123</v>
      </c>
      <c r="J9" t="s">
        <v>124</v>
      </c>
      <c r="K9" t="s">
        <v>125</v>
      </c>
      <c r="L9" t="s">
        <v>126</v>
      </c>
      <c r="M9" t="s">
        <v>56</v>
      </c>
      <c r="N9" t="s">
        <v>57</v>
      </c>
      <c r="O9" t="s">
        <v>127</v>
      </c>
      <c r="P9" t="s">
        <v>58</v>
      </c>
      <c r="S9">
        <v>42046</v>
      </c>
      <c r="T9">
        <v>31711</v>
      </c>
      <c r="U9">
        <v>31711</v>
      </c>
      <c r="V9">
        <v>30345</v>
      </c>
      <c r="W9" t="s">
        <v>26</v>
      </c>
      <c r="X9" t="s">
        <v>27</v>
      </c>
    </row>
    <row r="10" spans="1:24" x14ac:dyDescent="0.25">
      <c r="A10">
        <v>153562</v>
      </c>
      <c r="B10" t="s">
        <v>548</v>
      </c>
      <c r="C10" t="s">
        <v>549</v>
      </c>
      <c r="D10" t="s">
        <v>408</v>
      </c>
      <c r="E10" t="s">
        <v>550</v>
      </c>
      <c r="F10" t="s">
        <v>551</v>
      </c>
      <c r="G10">
        <v>0</v>
      </c>
      <c r="H10" t="s">
        <v>552</v>
      </c>
      <c r="I10" t="s">
        <v>553</v>
      </c>
      <c r="J10" t="s">
        <v>554</v>
      </c>
      <c r="K10" t="s">
        <v>555</v>
      </c>
      <c r="L10" t="s">
        <v>55</v>
      </c>
      <c r="M10" t="s">
        <v>56</v>
      </c>
      <c r="N10" t="s">
        <v>57</v>
      </c>
      <c r="O10" t="s">
        <v>127</v>
      </c>
      <c r="P10" t="s">
        <v>58</v>
      </c>
      <c r="S10" t="s">
        <v>819</v>
      </c>
      <c r="T10" t="s">
        <v>819</v>
      </c>
      <c r="U10" t="s">
        <v>819</v>
      </c>
      <c r="V10" t="s">
        <v>819</v>
      </c>
      <c r="W10" t="s">
        <v>26</v>
      </c>
      <c r="X10" t="s">
        <v>27</v>
      </c>
    </row>
    <row r="11" spans="1:24" x14ac:dyDescent="0.25">
      <c r="A11">
        <v>156358</v>
      </c>
      <c r="B11" t="s">
        <v>211</v>
      </c>
      <c r="C11" t="s">
        <v>86</v>
      </c>
      <c r="D11" t="s">
        <v>212</v>
      </c>
      <c r="E11" t="s">
        <v>213</v>
      </c>
      <c r="F11" t="s">
        <v>871</v>
      </c>
      <c r="G11">
        <v>0</v>
      </c>
      <c r="H11" t="s">
        <v>819</v>
      </c>
      <c r="I11" t="s">
        <v>819</v>
      </c>
      <c r="J11" t="s">
        <v>819</v>
      </c>
      <c r="K11" t="s">
        <v>819</v>
      </c>
      <c r="L11" t="s">
        <v>819</v>
      </c>
      <c r="M11" t="s">
        <v>819</v>
      </c>
      <c r="N11" t="s">
        <v>819</v>
      </c>
      <c r="O11" t="s">
        <v>819</v>
      </c>
      <c r="P11" t="s">
        <v>819</v>
      </c>
      <c r="S11" t="s">
        <v>819</v>
      </c>
      <c r="T11" t="s">
        <v>819</v>
      </c>
      <c r="U11" t="s">
        <v>819</v>
      </c>
      <c r="V11" t="s">
        <v>819</v>
      </c>
      <c r="W11" t="s">
        <v>26</v>
      </c>
      <c r="X11" t="s">
        <v>27</v>
      </c>
    </row>
    <row r="12" spans="1:24" x14ac:dyDescent="0.25">
      <c r="A12">
        <v>156373</v>
      </c>
      <c r="B12" t="s">
        <v>85</v>
      </c>
      <c r="C12" t="s">
        <v>82</v>
      </c>
      <c r="D12" t="s">
        <v>86</v>
      </c>
      <c r="E12" t="s">
        <v>84</v>
      </c>
      <c r="F12" t="s">
        <v>84</v>
      </c>
      <c r="G12">
        <v>0</v>
      </c>
      <c r="H12" t="s">
        <v>819</v>
      </c>
      <c r="I12" t="s">
        <v>819</v>
      </c>
      <c r="J12" t="s">
        <v>819</v>
      </c>
      <c r="K12" t="s">
        <v>819</v>
      </c>
      <c r="L12" t="s">
        <v>819</v>
      </c>
      <c r="M12" t="s">
        <v>819</v>
      </c>
      <c r="N12" t="s">
        <v>819</v>
      </c>
      <c r="O12" t="s">
        <v>819</v>
      </c>
      <c r="P12" t="s">
        <v>819</v>
      </c>
      <c r="S12" t="s">
        <v>819</v>
      </c>
      <c r="T12" t="s">
        <v>819</v>
      </c>
      <c r="U12" t="s">
        <v>819</v>
      </c>
      <c r="V12" t="s">
        <v>819</v>
      </c>
      <c r="W12" t="s">
        <v>26</v>
      </c>
      <c r="X12" t="s">
        <v>27</v>
      </c>
    </row>
    <row r="13" spans="1:24" x14ac:dyDescent="0.25">
      <c r="A13">
        <v>156380</v>
      </c>
      <c r="B13" t="s">
        <v>87</v>
      </c>
      <c r="C13" t="s">
        <v>88</v>
      </c>
      <c r="D13" t="s">
        <v>89</v>
      </c>
      <c r="E13" t="s">
        <v>90</v>
      </c>
      <c r="F13" t="s">
        <v>87</v>
      </c>
      <c r="G13">
        <v>0</v>
      </c>
      <c r="H13" t="s">
        <v>819</v>
      </c>
      <c r="I13" t="s">
        <v>819</v>
      </c>
      <c r="J13" t="s">
        <v>819</v>
      </c>
      <c r="K13" t="s">
        <v>819</v>
      </c>
      <c r="L13" t="s">
        <v>819</v>
      </c>
      <c r="M13" t="s">
        <v>819</v>
      </c>
      <c r="N13" t="s">
        <v>819</v>
      </c>
      <c r="O13" t="s">
        <v>819</v>
      </c>
      <c r="P13" t="s">
        <v>819</v>
      </c>
      <c r="S13" t="s">
        <v>819</v>
      </c>
      <c r="T13" t="s">
        <v>819</v>
      </c>
      <c r="U13" t="s">
        <v>819</v>
      </c>
      <c r="V13" t="s">
        <v>819</v>
      </c>
      <c r="W13" t="s">
        <v>26</v>
      </c>
      <c r="X13" t="s">
        <v>27</v>
      </c>
    </row>
    <row r="14" spans="1:24" x14ac:dyDescent="0.25">
      <c r="A14">
        <v>178194</v>
      </c>
      <c r="B14" t="s">
        <v>318</v>
      </c>
      <c r="C14" t="s">
        <v>319</v>
      </c>
      <c r="D14" t="s">
        <v>320</v>
      </c>
      <c r="E14" t="s">
        <v>321</v>
      </c>
      <c r="F14" t="s">
        <v>322</v>
      </c>
      <c r="G14">
        <v>1</v>
      </c>
      <c r="H14" t="s">
        <v>323</v>
      </c>
      <c r="I14" t="s">
        <v>324</v>
      </c>
      <c r="J14" t="s">
        <v>325</v>
      </c>
      <c r="K14" t="s">
        <v>326</v>
      </c>
      <c r="L14" t="s">
        <v>267</v>
      </c>
      <c r="M14" t="s">
        <v>268</v>
      </c>
      <c r="N14" t="s">
        <v>57</v>
      </c>
      <c r="O14" t="s">
        <v>127</v>
      </c>
      <c r="P14" t="s">
        <v>58</v>
      </c>
      <c r="S14">
        <v>35298</v>
      </c>
      <c r="T14">
        <v>34416</v>
      </c>
      <c r="U14">
        <v>33184</v>
      </c>
      <c r="V14">
        <v>31671</v>
      </c>
      <c r="W14" t="s">
        <v>26</v>
      </c>
      <c r="X14" t="s">
        <v>27</v>
      </c>
    </row>
    <row r="15" spans="1:24" x14ac:dyDescent="0.25">
      <c r="A15">
        <v>178214</v>
      </c>
      <c r="B15" t="s">
        <v>420</v>
      </c>
      <c r="C15" t="s">
        <v>421</v>
      </c>
      <c r="D15" t="s">
        <v>150</v>
      </c>
      <c r="E15" t="s">
        <v>422</v>
      </c>
      <c r="F15" t="s">
        <v>423</v>
      </c>
      <c r="G15">
        <v>0</v>
      </c>
      <c r="H15" t="s">
        <v>424</v>
      </c>
      <c r="I15" t="s">
        <v>425</v>
      </c>
      <c r="J15" t="s">
        <v>819</v>
      </c>
      <c r="K15" t="s">
        <v>819</v>
      </c>
      <c r="L15" t="s">
        <v>819</v>
      </c>
      <c r="M15" t="s">
        <v>819</v>
      </c>
      <c r="N15" t="s">
        <v>819</v>
      </c>
      <c r="O15" t="s">
        <v>819</v>
      </c>
      <c r="P15" t="s">
        <v>819</v>
      </c>
      <c r="S15" t="s">
        <v>819</v>
      </c>
      <c r="T15" t="s">
        <v>819</v>
      </c>
      <c r="U15" t="s">
        <v>819</v>
      </c>
      <c r="V15" t="s">
        <v>819</v>
      </c>
      <c r="W15" t="s">
        <v>26</v>
      </c>
      <c r="X15" t="s">
        <v>27</v>
      </c>
    </row>
    <row r="16" spans="1:24" x14ac:dyDescent="0.25">
      <c r="A16">
        <v>200953</v>
      </c>
      <c r="B16" t="s">
        <v>454</v>
      </c>
      <c r="C16" t="s">
        <v>256</v>
      </c>
      <c r="D16" t="s">
        <v>455</v>
      </c>
      <c r="E16" t="s">
        <v>456</v>
      </c>
      <c r="F16" t="s">
        <v>872</v>
      </c>
      <c r="G16">
        <v>1</v>
      </c>
      <c r="H16" t="s">
        <v>457</v>
      </c>
      <c r="I16" t="s">
        <v>458</v>
      </c>
      <c r="J16" t="s">
        <v>819</v>
      </c>
      <c r="K16" t="s">
        <v>819</v>
      </c>
      <c r="L16" t="s">
        <v>819</v>
      </c>
      <c r="M16" t="s">
        <v>819</v>
      </c>
      <c r="N16" t="s">
        <v>819</v>
      </c>
      <c r="O16" t="s">
        <v>819</v>
      </c>
      <c r="P16" t="s">
        <v>819</v>
      </c>
      <c r="S16">
        <v>41449</v>
      </c>
      <c r="T16">
        <v>33839</v>
      </c>
      <c r="U16">
        <v>33828</v>
      </c>
      <c r="V16">
        <v>31401</v>
      </c>
      <c r="W16" t="s">
        <v>26</v>
      </c>
      <c r="X16" t="s">
        <v>27</v>
      </c>
    </row>
    <row r="17" spans="1:24" x14ac:dyDescent="0.25">
      <c r="A17">
        <v>202138</v>
      </c>
      <c r="B17" t="s">
        <v>609</v>
      </c>
      <c r="C17" t="s">
        <v>86</v>
      </c>
      <c r="D17" t="s">
        <v>610</v>
      </c>
      <c r="E17" t="s">
        <v>611</v>
      </c>
      <c r="F17" t="s">
        <v>611</v>
      </c>
      <c r="G17">
        <v>1</v>
      </c>
      <c r="H17" t="s">
        <v>819</v>
      </c>
      <c r="I17" t="s">
        <v>819</v>
      </c>
      <c r="J17" t="s">
        <v>819</v>
      </c>
      <c r="K17" t="s">
        <v>819</v>
      </c>
      <c r="L17" t="s">
        <v>819</v>
      </c>
      <c r="M17" t="s">
        <v>819</v>
      </c>
      <c r="N17" t="s">
        <v>819</v>
      </c>
      <c r="O17" t="s">
        <v>819</v>
      </c>
      <c r="P17" t="s">
        <v>819</v>
      </c>
      <c r="S17" t="s">
        <v>819</v>
      </c>
      <c r="T17" t="s">
        <v>819</v>
      </c>
      <c r="U17" t="s">
        <v>819</v>
      </c>
      <c r="V17" t="s">
        <v>819</v>
      </c>
      <c r="W17" t="s">
        <v>26</v>
      </c>
      <c r="X17" t="s">
        <v>27</v>
      </c>
    </row>
    <row r="18" spans="1:24" x14ac:dyDescent="0.25">
      <c r="A18">
        <v>202595</v>
      </c>
      <c r="B18" t="s">
        <v>591</v>
      </c>
      <c r="C18" t="s">
        <v>89</v>
      </c>
      <c r="D18" t="s">
        <v>37</v>
      </c>
      <c r="E18" t="s">
        <v>592</v>
      </c>
      <c r="F18" t="s">
        <v>593</v>
      </c>
      <c r="G18">
        <v>0</v>
      </c>
      <c r="H18" t="s">
        <v>819</v>
      </c>
      <c r="I18" t="s">
        <v>819</v>
      </c>
      <c r="J18" t="s">
        <v>819</v>
      </c>
      <c r="K18" t="s">
        <v>819</v>
      </c>
      <c r="L18" t="s">
        <v>819</v>
      </c>
      <c r="M18" t="s">
        <v>819</v>
      </c>
      <c r="N18" t="s">
        <v>819</v>
      </c>
      <c r="O18" t="s">
        <v>819</v>
      </c>
      <c r="P18" t="s">
        <v>819</v>
      </c>
      <c r="S18" t="s">
        <v>819</v>
      </c>
      <c r="T18" t="s">
        <v>819</v>
      </c>
      <c r="U18" t="s">
        <v>819</v>
      </c>
      <c r="V18" t="s">
        <v>819</v>
      </c>
      <c r="W18" t="s">
        <v>26</v>
      </c>
      <c r="X18" t="s">
        <v>27</v>
      </c>
    </row>
    <row r="19" spans="1:24" x14ac:dyDescent="0.25">
      <c r="A19">
        <v>202711</v>
      </c>
      <c r="B19" t="s">
        <v>660</v>
      </c>
      <c r="C19" t="s">
        <v>531</v>
      </c>
      <c r="D19" t="s">
        <v>661</v>
      </c>
      <c r="E19" t="s">
        <v>662</v>
      </c>
      <c r="F19" t="s">
        <v>662</v>
      </c>
      <c r="G19">
        <v>1</v>
      </c>
      <c r="H19" t="s">
        <v>819</v>
      </c>
      <c r="I19" t="s">
        <v>819</v>
      </c>
      <c r="J19" t="s">
        <v>819</v>
      </c>
      <c r="K19" t="s">
        <v>819</v>
      </c>
      <c r="L19" t="s">
        <v>819</v>
      </c>
      <c r="M19" t="s">
        <v>819</v>
      </c>
      <c r="N19" t="s">
        <v>819</v>
      </c>
      <c r="O19" t="s">
        <v>819</v>
      </c>
      <c r="P19" t="s">
        <v>819</v>
      </c>
      <c r="S19" t="s">
        <v>819</v>
      </c>
      <c r="T19" t="s">
        <v>819</v>
      </c>
      <c r="U19" t="s">
        <v>819</v>
      </c>
      <c r="V19" t="s">
        <v>819</v>
      </c>
      <c r="W19" t="s">
        <v>26</v>
      </c>
      <c r="X19" t="s">
        <v>27</v>
      </c>
    </row>
    <row r="20" spans="1:24" x14ac:dyDescent="0.25">
      <c r="A20">
        <v>203376</v>
      </c>
      <c r="B20" t="s">
        <v>314</v>
      </c>
      <c r="C20" t="s">
        <v>240</v>
      </c>
      <c r="D20" t="s">
        <v>241</v>
      </c>
      <c r="E20" t="s">
        <v>315</v>
      </c>
      <c r="F20" t="s">
        <v>240</v>
      </c>
      <c r="G20">
        <v>1</v>
      </c>
      <c r="H20" t="s">
        <v>316</v>
      </c>
      <c r="I20" t="s">
        <v>317</v>
      </c>
      <c r="J20" t="s">
        <v>819</v>
      </c>
      <c r="K20" t="s">
        <v>819</v>
      </c>
      <c r="L20" t="s">
        <v>819</v>
      </c>
      <c r="M20" t="s">
        <v>819</v>
      </c>
      <c r="N20" t="s">
        <v>819</v>
      </c>
      <c r="O20" t="s">
        <v>819</v>
      </c>
      <c r="P20" t="s">
        <v>819</v>
      </c>
      <c r="S20">
        <v>42179</v>
      </c>
      <c r="T20">
        <v>34288</v>
      </c>
      <c r="U20">
        <v>34288</v>
      </c>
      <c r="V20">
        <v>34288</v>
      </c>
      <c r="W20" t="s">
        <v>26</v>
      </c>
      <c r="X20" t="s">
        <v>27</v>
      </c>
    </row>
    <row r="21" spans="1:24" x14ac:dyDescent="0.25">
      <c r="A21">
        <v>204126</v>
      </c>
      <c r="B21" t="s">
        <v>28</v>
      </c>
      <c r="C21" t="s">
        <v>29</v>
      </c>
      <c r="D21" t="s">
        <v>30</v>
      </c>
      <c r="E21" t="s">
        <v>31</v>
      </c>
      <c r="F21" t="s">
        <v>32</v>
      </c>
      <c r="G21">
        <v>1</v>
      </c>
      <c r="H21" t="s">
        <v>33</v>
      </c>
      <c r="I21" t="s">
        <v>34</v>
      </c>
      <c r="J21" t="s">
        <v>819</v>
      </c>
      <c r="K21" t="s">
        <v>819</v>
      </c>
      <c r="L21" t="s">
        <v>819</v>
      </c>
      <c r="M21" t="s">
        <v>819</v>
      </c>
      <c r="N21" t="s">
        <v>819</v>
      </c>
      <c r="O21" t="s">
        <v>819</v>
      </c>
      <c r="P21" t="s">
        <v>819</v>
      </c>
      <c r="S21">
        <v>42151</v>
      </c>
      <c r="T21">
        <v>34400</v>
      </c>
      <c r="U21">
        <v>34400</v>
      </c>
      <c r="V21">
        <v>33581</v>
      </c>
      <c r="W21" t="s">
        <v>26</v>
      </c>
      <c r="X21" t="s">
        <v>27</v>
      </c>
    </row>
    <row r="22" spans="1:24" x14ac:dyDescent="0.25">
      <c r="A22">
        <v>205047</v>
      </c>
      <c r="B22" t="s">
        <v>520</v>
      </c>
      <c r="C22" t="s">
        <v>521</v>
      </c>
      <c r="D22" t="s">
        <v>236</v>
      </c>
      <c r="E22" t="s">
        <v>522</v>
      </c>
      <c r="F22" t="s">
        <v>522</v>
      </c>
      <c r="G22">
        <v>1</v>
      </c>
      <c r="H22" t="s">
        <v>819</v>
      </c>
      <c r="I22" t="s">
        <v>819</v>
      </c>
      <c r="J22" t="s">
        <v>819</v>
      </c>
      <c r="K22" t="s">
        <v>819</v>
      </c>
      <c r="L22" t="s">
        <v>819</v>
      </c>
      <c r="M22" t="s">
        <v>819</v>
      </c>
      <c r="N22" t="s">
        <v>819</v>
      </c>
      <c r="O22" t="s">
        <v>819</v>
      </c>
      <c r="P22" t="s">
        <v>819</v>
      </c>
      <c r="S22" t="s">
        <v>819</v>
      </c>
      <c r="T22" t="s">
        <v>819</v>
      </c>
      <c r="U22" t="s">
        <v>819</v>
      </c>
      <c r="V22" t="s">
        <v>819</v>
      </c>
      <c r="W22" t="s">
        <v>26</v>
      </c>
      <c r="X22" t="s">
        <v>27</v>
      </c>
    </row>
    <row r="23" spans="1:24" x14ac:dyDescent="0.25">
      <c r="A23">
        <v>205891</v>
      </c>
      <c r="B23" t="s">
        <v>260</v>
      </c>
      <c r="C23" t="s">
        <v>37</v>
      </c>
      <c r="D23" t="s">
        <v>60</v>
      </c>
      <c r="E23" t="s">
        <v>261</v>
      </c>
      <c r="F23" t="s">
        <v>262</v>
      </c>
      <c r="G23">
        <v>0</v>
      </c>
      <c r="H23" t="s">
        <v>263</v>
      </c>
      <c r="I23" t="s">
        <v>264</v>
      </c>
      <c r="J23" t="s">
        <v>265</v>
      </c>
      <c r="K23" t="s">
        <v>266</v>
      </c>
      <c r="L23" t="s">
        <v>267</v>
      </c>
      <c r="M23" t="s">
        <v>268</v>
      </c>
      <c r="O23" t="s">
        <v>819</v>
      </c>
      <c r="P23" t="s">
        <v>819</v>
      </c>
      <c r="S23">
        <v>42173</v>
      </c>
      <c r="T23">
        <v>35154</v>
      </c>
      <c r="U23">
        <v>34667</v>
      </c>
      <c r="V23">
        <v>31384</v>
      </c>
      <c r="W23" t="s">
        <v>26</v>
      </c>
      <c r="X23" t="s">
        <v>27</v>
      </c>
    </row>
    <row r="24" spans="1:24" x14ac:dyDescent="0.25">
      <c r="A24">
        <v>210154</v>
      </c>
      <c r="B24" t="s">
        <v>470</v>
      </c>
      <c r="C24" t="s">
        <v>471</v>
      </c>
      <c r="D24" t="s">
        <v>65</v>
      </c>
      <c r="E24" t="s">
        <v>472</v>
      </c>
      <c r="F24" t="s">
        <v>473</v>
      </c>
      <c r="G24">
        <v>1</v>
      </c>
      <c r="H24" t="s">
        <v>819</v>
      </c>
      <c r="I24" t="s">
        <v>474</v>
      </c>
      <c r="J24" t="s">
        <v>1056</v>
      </c>
      <c r="K24" t="s">
        <v>819</v>
      </c>
      <c r="L24" t="s">
        <v>819</v>
      </c>
      <c r="M24" t="s">
        <v>819</v>
      </c>
      <c r="N24" t="s">
        <v>819</v>
      </c>
      <c r="O24" t="s">
        <v>819</v>
      </c>
      <c r="P24" t="s">
        <v>819</v>
      </c>
      <c r="S24">
        <v>42663</v>
      </c>
      <c r="T24">
        <v>34097</v>
      </c>
      <c r="U24">
        <v>33282</v>
      </c>
      <c r="V24">
        <v>32118</v>
      </c>
      <c r="W24" t="s">
        <v>26</v>
      </c>
      <c r="X24" t="s">
        <v>27</v>
      </c>
    </row>
    <row r="25" spans="1:24" x14ac:dyDescent="0.25">
      <c r="A25">
        <v>210157</v>
      </c>
      <c r="B25" t="s">
        <v>378</v>
      </c>
      <c r="C25" t="s">
        <v>379</v>
      </c>
      <c r="D25" t="s">
        <v>380</v>
      </c>
      <c r="E25" t="s">
        <v>381</v>
      </c>
      <c r="F25" t="s">
        <v>379</v>
      </c>
      <c r="G25">
        <v>0</v>
      </c>
      <c r="H25" t="s">
        <v>819</v>
      </c>
      <c r="I25" t="s">
        <v>819</v>
      </c>
      <c r="J25" t="s">
        <v>819</v>
      </c>
      <c r="K25" t="s">
        <v>819</v>
      </c>
      <c r="L25" t="s">
        <v>819</v>
      </c>
      <c r="M25" t="s">
        <v>819</v>
      </c>
      <c r="N25" t="s">
        <v>819</v>
      </c>
      <c r="O25" t="s">
        <v>819</v>
      </c>
      <c r="P25" t="s">
        <v>819</v>
      </c>
      <c r="S25" t="s">
        <v>819</v>
      </c>
      <c r="T25" t="s">
        <v>819</v>
      </c>
      <c r="U25" t="s">
        <v>819</v>
      </c>
      <c r="V25" t="s">
        <v>819</v>
      </c>
      <c r="W25" t="s">
        <v>26</v>
      </c>
      <c r="X25" t="s">
        <v>27</v>
      </c>
    </row>
    <row r="26" spans="1:24" x14ac:dyDescent="0.25">
      <c r="A26">
        <v>242758</v>
      </c>
      <c r="B26" t="s">
        <v>104</v>
      </c>
      <c r="C26" t="s">
        <v>105</v>
      </c>
      <c r="D26" t="s">
        <v>86</v>
      </c>
      <c r="E26" t="s">
        <v>106</v>
      </c>
      <c r="F26" t="s">
        <v>107</v>
      </c>
      <c r="G26">
        <v>1</v>
      </c>
      <c r="H26" t="s">
        <v>819</v>
      </c>
      <c r="I26" t="s">
        <v>1057</v>
      </c>
      <c r="J26" t="s">
        <v>819</v>
      </c>
      <c r="K26" t="s">
        <v>819</v>
      </c>
      <c r="L26" t="s">
        <v>819</v>
      </c>
      <c r="M26" t="s">
        <v>819</v>
      </c>
      <c r="N26" t="s">
        <v>819</v>
      </c>
      <c r="O26" t="s">
        <v>819</v>
      </c>
      <c r="P26" t="s">
        <v>819</v>
      </c>
      <c r="S26">
        <v>34327</v>
      </c>
      <c r="T26">
        <v>34042</v>
      </c>
      <c r="U26">
        <v>33537</v>
      </c>
      <c r="V26">
        <v>32702</v>
      </c>
      <c r="W26" t="s">
        <v>26</v>
      </c>
      <c r="X26" t="s">
        <v>27</v>
      </c>
    </row>
    <row r="27" spans="1:24" x14ac:dyDescent="0.25">
      <c r="A27">
        <v>254448</v>
      </c>
      <c r="B27" t="s">
        <v>335</v>
      </c>
      <c r="C27" t="s">
        <v>332</v>
      </c>
      <c r="D27" t="s">
        <v>336</v>
      </c>
      <c r="E27" t="s">
        <v>337</v>
      </c>
      <c r="F27" t="s">
        <v>337</v>
      </c>
      <c r="G27">
        <v>1</v>
      </c>
      <c r="H27" t="s">
        <v>819</v>
      </c>
      <c r="I27" t="s">
        <v>819</v>
      </c>
      <c r="J27" t="s">
        <v>819</v>
      </c>
      <c r="K27" t="s">
        <v>819</v>
      </c>
      <c r="L27" t="s">
        <v>819</v>
      </c>
      <c r="M27" t="s">
        <v>819</v>
      </c>
      <c r="N27" t="s">
        <v>819</v>
      </c>
      <c r="O27" t="s">
        <v>819</v>
      </c>
      <c r="P27" t="s">
        <v>819</v>
      </c>
      <c r="S27" t="s">
        <v>819</v>
      </c>
      <c r="T27" t="s">
        <v>819</v>
      </c>
      <c r="U27" t="s">
        <v>819</v>
      </c>
      <c r="V27" t="s">
        <v>819</v>
      </c>
      <c r="W27" t="s">
        <v>26</v>
      </c>
      <c r="X27" t="s">
        <v>27</v>
      </c>
    </row>
    <row r="28" spans="1:24" x14ac:dyDescent="0.25">
      <c r="A28">
        <v>258993</v>
      </c>
      <c r="B28" t="s">
        <v>542</v>
      </c>
      <c r="C28" t="s">
        <v>543</v>
      </c>
      <c r="D28" t="s">
        <v>120</v>
      </c>
      <c r="E28" t="s">
        <v>544</v>
      </c>
      <c r="F28" t="s">
        <v>543</v>
      </c>
      <c r="G28">
        <v>1</v>
      </c>
      <c r="H28" t="s">
        <v>819</v>
      </c>
      <c r="I28" t="s">
        <v>1058</v>
      </c>
      <c r="J28" t="s">
        <v>819</v>
      </c>
      <c r="K28" t="s">
        <v>819</v>
      </c>
      <c r="L28" t="s">
        <v>819</v>
      </c>
      <c r="M28" t="s">
        <v>819</v>
      </c>
      <c r="N28" t="s">
        <v>819</v>
      </c>
      <c r="O28" t="s">
        <v>819</v>
      </c>
      <c r="P28" t="s">
        <v>819</v>
      </c>
      <c r="S28">
        <v>38931</v>
      </c>
      <c r="T28">
        <v>38575</v>
      </c>
      <c r="U28">
        <v>36927</v>
      </c>
      <c r="V28">
        <v>35028</v>
      </c>
      <c r="W28" t="s">
        <v>26</v>
      </c>
      <c r="X28" t="s">
        <v>27</v>
      </c>
    </row>
    <row r="29" spans="1:24" x14ac:dyDescent="0.25">
      <c r="A29">
        <v>267228</v>
      </c>
      <c r="B29" t="s">
        <v>619</v>
      </c>
      <c r="C29" t="s">
        <v>396</v>
      </c>
      <c r="D29" t="s">
        <v>463</v>
      </c>
      <c r="E29" t="s">
        <v>620</v>
      </c>
      <c r="F29" t="s">
        <v>620</v>
      </c>
      <c r="G29">
        <v>1</v>
      </c>
      <c r="H29" t="s">
        <v>819</v>
      </c>
      <c r="I29" t="s">
        <v>819</v>
      </c>
      <c r="J29" t="s">
        <v>819</v>
      </c>
      <c r="K29" t="s">
        <v>819</v>
      </c>
      <c r="L29" t="s">
        <v>819</v>
      </c>
      <c r="M29" t="s">
        <v>819</v>
      </c>
      <c r="N29" t="s">
        <v>819</v>
      </c>
      <c r="O29" t="s">
        <v>819</v>
      </c>
      <c r="P29" t="s">
        <v>819</v>
      </c>
      <c r="S29" t="s">
        <v>819</v>
      </c>
      <c r="T29" t="s">
        <v>819</v>
      </c>
      <c r="U29" t="s">
        <v>819</v>
      </c>
      <c r="V29" t="s">
        <v>819</v>
      </c>
      <c r="W29" t="s">
        <v>40</v>
      </c>
      <c r="X29" t="s">
        <v>27</v>
      </c>
    </row>
    <row r="30" spans="1:24" x14ac:dyDescent="0.25">
      <c r="A30">
        <v>267967</v>
      </c>
      <c r="B30" t="s">
        <v>651</v>
      </c>
      <c r="C30" t="s">
        <v>521</v>
      </c>
      <c r="D30" t="s">
        <v>252</v>
      </c>
      <c r="E30" t="s">
        <v>652</v>
      </c>
      <c r="F30" t="s">
        <v>653</v>
      </c>
      <c r="G30">
        <v>1</v>
      </c>
      <c r="H30" t="s">
        <v>819</v>
      </c>
      <c r="I30" t="s">
        <v>819</v>
      </c>
      <c r="J30" t="s">
        <v>819</v>
      </c>
      <c r="K30" t="s">
        <v>819</v>
      </c>
      <c r="L30" t="s">
        <v>819</v>
      </c>
      <c r="M30" t="s">
        <v>819</v>
      </c>
      <c r="N30" t="s">
        <v>819</v>
      </c>
      <c r="O30" t="s">
        <v>819</v>
      </c>
      <c r="P30" t="s">
        <v>819</v>
      </c>
      <c r="S30" t="s">
        <v>819</v>
      </c>
      <c r="T30" t="s">
        <v>819</v>
      </c>
      <c r="U30" t="s">
        <v>819</v>
      </c>
      <c r="V30" t="s">
        <v>819</v>
      </c>
      <c r="W30" t="s">
        <v>40</v>
      </c>
      <c r="X30" t="s">
        <v>27</v>
      </c>
    </row>
    <row r="31" spans="1:24" x14ac:dyDescent="0.25">
      <c r="A31">
        <v>267971</v>
      </c>
      <c r="B31" t="s">
        <v>382</v>
      </c>
      <c r="C31" t="s">
        <v>383</v>
      </c>
      <c r="D31" t="s">
        <v>37</v>
      </c>
      <c r="E31" t="s">
        <v>384</v>
      </c>
      <c r="F31" t="s">
        <v>385</v>
      </c>
      <c r="G31">
        <v>1</v>
      </c>
      <c r="H31" t="s">
        <v>820</v>
      </c>
      <c r="I31" t="s">
        <v>820</v>
      </c>
      <c r="J31" t="s">
        <v>821</v>
      </c>
      <c r="K31" t="s">
        <v>822</v>
      </c>
      <c r="L31" t="s">
        <v>140</v>
      </c>
      <c r="M31" t="s">
        <v>56</v>
      </c>
      <c r="N31" t="s">
        <v>57</v>
      </c>
      <c r="O31" t="s">
        <v>754</v>
      </c>
      <c r="P31" t="s">
        <v>58</v>
      </c>
      <c r="S31" t="s">
        <v>819</v>
      </c>
      <c r="T31" t="s">
        <v>819</v>
      </c>
      <c r="U31" t="s">
        <v>819</v>
      </c>
      <c r="V31" t="s">
        <v>819</v>
      </c>
      <c r="W31" t="s">
        <v>40</v>
      </c>
      <c r="X31" t="s">
        <v>27</v>
      </c>
    </row>
    <row r="32" spans="1:24" x14ac:dyDescent="0.25">
      <c r="A32">
        <v>300247</v>
      </c>
      <c r="B32" t="s">
        <v>178</v>
      </c>
      <c r="C32" t="s">
        <v>179</v>
      </c>
      <c r="D32" t="s">
        <v>180</v>
      </c>
      <c r="E32" t="s">
        <v>181</v>
      </c>
      <c r="F32" t="s">
        <v>182</v>
      </c>
      <c r="G32">
        <v>1</v>
      </c>
      <c r="H32" t="s">
        <v>819</v>
      </c>
      <c r="I32" t="s">
        <v>819</v>
      </c>
      <c r="J32" t="s">
        <v>819</v>
      </c>
      <c r="K32" t="s">
        <v>819</v>
      </c>
      <c r="L32" t="s">
        <v>819</v>
      </c>
      <c r="M32" t="s">
        <v>819</v>
      </c>
      <c r="N32" t="s">
        <v>819</v>
      </c>
      <c r="O32" t="s">
        <v>819</v>
      </c>
      <c r="P32" t="s">
        <v>819</v>
      </c>
      <c r="S32" t="s">
        <v>819</v>
      </c>
      <c r="T32" t="s">
        <v>819</v>
      </c>
      <c r="U32" t="s">
        <v>819</v>
      </c>
      <c r="V32" t="s">
        <v>819</v>
      </c>
      <c r="W32" t="s">
        <v>26</v>
      </c>
      <c r="X32" t="s">
        <v>27</v>
      </c>
    </row>
    <row r="33" spans="1:24" x14ac:dyDescent="0.25">
      <c r="A33">
        <v>305721</v>
      </c>
      <c r="B33" t="s">
        <v>527</v>
      </c>
      <c r="C33" t="s">
        <v>97</v>
      </c>
      <c r="D33" t="s">
        <v>97</v>
      </c>
      <c r="E33" t="s">
        <v>528</v>
      </c>
      <c r="F33" t="s">
        <v>529</v>
      </c>
      <c r="G33">
        <v>1</v>
      </c>
      <c r="H33" t="s">
        <v>1059</v>
      </c>
      <c r="I33" t="s">
        <v>1060</v>
      </c>
      <c r="J33" t="s">
        <v>819</v>
      </c>
      <c r="K33" t="s">
        <v>819</v>
      </c>
      <c r="L33" t="s">
        <v>819</v>
      </c>
      <c r="M33" t="s">
        <v>819</v>
      </c>
      <c r="N33" t="s">
        <v>819</v>
      </c>
      <c r="O33" t="s">
        <v>819</v>
      </c>
      <c r="P33" t="s">
        <v>819</v>
      </c>
      <c r="S33" t="s">
        <v>819</v>
      </c>
      <c r="T33" t="s">
        <v>819</v>
      </c>
      <c r="U33" t="s">
        <v>819</v>
      </c>
      <c r="V33" t="s">
        <v>819</v>
      </c>
      <c r="W33" t="s">
        <v>26</v>
      </c>
      <c r="X33" t="s">
        <v>27</v>
      </c>
    </row>
    <row r="34" spans="1:24" x14ac:dyDescent="0.25">
      <c r="A34">
        <v>307452</v>
      </c>
      <c r="B34" t="s">
        <v>512</v>
      </c>
      <c r="C34" t="s">
        <v>64</v>
      </c>
      <c r="D34" t="s">
        <v>197</v>
      </c>
      <c r="E34" t="s">
        <v>513</v>
      </c>
      <c r="F34" t="s">
        <v>514</v>
      </c>
      <c r="G34">
        <v>1</v>
      </c>
      <c r="H34" t="s">
        <v>515</v>
      </c>
      <c r="I34" t="s">
        <v>516</v>
      </c>
      <c r="J34" t="s">
        <v>819</v>
      </c>
      <c r="K34" t="s">
        <v>819</v>
      </c>
      <c r="L34" t="s">
        <v>819</v>
      </c>
      <c r="M34" t="s">
        <v>819</v>
      </c>
      <c r="N34" t="s">
        <v>819</v>
      </c>
      <c r="O34" t="s">
        <v>819</v>
      </c>
      <c r="P34" t="s">
        <v>819</v>
      </c>
      <c r="S34">
        <v>42670</v>
      </c>
      <c r="T34">
        <v>40669</v>
      </c>
      <c r="U34">
        <v>39131</v>
      </c>
      <c r="V34">
        <v>33856</v>
      </c>
      <c r="W34" t="s">
        <v>26</v>
      </c>
      <c r="X34" t="s">
        <v>27</v>
      </c>
    </row>
    <row r="35" spans="1:24" x14ac:dyDescent="0.25">
      <c r="A35">
        <v>312224</v>
      </c>
      <c r="B35" t="s">
        <v>338</v>
      </c>
      <c r="C35" t="s">
        <v>339</v>
      </c>
      <c r="D35" t="s">
        <v>340</v>
      </c>
      <c r="E35" t="s">
        <v>341</v>
      </c>
      <c r="F35" t="s">
        <v>342</v>
      </c>
      <c r="G35">
        <v>1</v>
      </c>
      <c r="H35" t="s">
        <v>343</v>
      </c>
      <c r="I35" t="s">
        <v>344</v>
      </c>
      <c r="J35" t="s">
        <v>345</v>
      </c>
      <c r="K35" t="s">
        <v>346</v>
      </c>
      <c r="L35" t="s">
        <v>55</v>
      </c>
      <c r="M35" t="s">
        <v>56</v>
      </c>
      <c r="N35" t="s">
        <v>57</v>
      </c>
      <c r="O35" t="s">
        <v>127</v>
      </c>
      <c r="P35" t="s">
        <v>58</v>
      </c>
      <c r="S35">
        <v>42152</v>
      </c>
      <c r="T35">
        <v>38568</v>
      </c>
      <c r="U35">
        <v>38568</v>
      </c>
      <c r="V35">
        <v>38440</v>
      </c>
      <c r="W35" t="s">
        <v>26</v>
      </c>
      <c r="X35" t="s">
        <v>27</v>
      </c>
    </row>
    <row r="36" spans="1:24" x14ac:dyDescent="0.25">
      <c r="A36">
        <v>313919</v>
      </c>
      <c r="B36" t="s">
        <v>629</v>
      </c>
      <c r="C36" t="s">
        <v>503</v>
      </c>
      <c r="D36" t="s">
        <v>163</v>
      </c>
      <c r="E36" t="s">
        <v>632</v>
      </c>
      <c r="F36" t="s">
        <v>503</v>
      </c>
      <c r="G36">
        <v>1</v>
      </c>
      <c r="H36" t="s">
        <v>1061</v>
      </c>
      <c r="I36" t="s">
        <v>1062</v>
      </c>
      <c r="J36" t="s">
        <v>819</v>
      </c>
      <c r="K36" t="s">
        <v>819</v>
      </c>
      <c r="L36" t="s">
        <v>819</v>
      </c>
      <c r="M36" t="s">
        <v>819</v>
      </c>
      <c r="N36" t="s">
        <v>819</v>
      </c>
      <c r="O36" t="s">
        <v>819</v>
      </c>
      <c r="P36" t="s">
        <v>819</v>
      </c>
      <c r="S36">
        <v>37592</v>
      </c>
      <c r="T36">
        <v>37028</v>
      </c>
      <c r="U36">
        <v>37028</v>
      </c>
      <c r="V36">
        <v>34544</v>
      </c>
      <c r="W36" t="s">
        <v>26</v>
      </c>
      <c r="X36" t="s">
        <v>27</v>
      </c>
    </row>
    <row r="37" spans="1:24" x14ac:dyDescent="0.25">
      <c r="A37">
        <v>315758</v>
      </c>
      <c r="B37" t="s">
        <v>509</v>
      </c>
      <c r="C37" t="s">
        <v>463</v>
      </c>
      <c r="D37" t="s">
        <v>510</v>
      </c>
      <c r="E37" t="s">
        <v>511</v>
      </c>
      <c r="F37" t="s">
        <v>873</v>
      </c>
      <c r="G37">
        <v>1</v>
      </c>
      <c r="H37" t="s">
        <v>1063</v>
      </c>
      <c r="I37" t="s">
        <v>1064</v>
      </c>
      <c r="J37" t="s">
        <v>819</v>
      </c>
      <c r="K37" t="s">
        <v>819</v>
      </c>
      <c r="L37" t="s">
        <v>819</v>
      </c>
      <c r="M37" t="s">
        <v>819</v>
      </c>
      <c r="N37" t="s">
        <v>819</v>
      </c>
      <c r="O37" t="s">
        <v>819</v>
      </c>
      <c r="P37" t="s">
        <v>819</v>
      </c>
      <c r="S37">
        <v>41374</v>
      </c>
      <c r="T37">
        <v>40308</v>
      </c>
      <c r="U37">
        <v>40308</v>
      </c>
      <c r="V37">
        <v>38876</v>
      </c>
      <c r="W37" t="s">
        <v>26</v>
      </c>
      <c r="X37" t="s">
        <v>27</v>
      </c>
    </row>
    <row r="38" spans="1:24" x14ac:dyDescent="0.25">
      <c r="A38">
        <v>316025</v>
      </c>
      <c r="B38" t="s">
        <v>350</v>
      </c>
      <c r="C38" t="s">
        <v>354</v>
      </c>
      <c r="D38" t="s">
        <v>355</v>
      </c>
      <c r="E38" t="s">
        <v>356</v>
      </c>
      <c r="F38" t="s">
        <v>355</v>
      </c>
      <c r="G38">
        <v>1</v>
      </c>
      <c r="H38" t="s">
        <v>819</v>
      </c>
      <c r="I38" t="s">
        <v>819</v>
      </c>
      <c r="J38" t="s">
        <v>819</v>
      </c>
      <c r="K38" t="s">
        <v>819</v>
      </c>
      <c r="L38" t="s">
        <v>819</v>
      </c>
      <c r="M38" t="s">
        <v>819</v>
      </c>
      <c r="N38" t="s">
        <v>819</v>
      </c>
      <c r="O38" t="s">
        <v>819</v>
      </c>
      <c r="P38" t="s">
        <v>819</v>
      </c>
      <c r="S38" t="s">
        <v>819</v>
      </c>
      <c r="T38" t="s">
        <v>819</v>
      </c>
      <c r="U38" t="s">
        <v>819</v>
      </c>
      <c r="V38" t="s">
        <v>819</v>
      </c>
      <c r="W38" t="s">
        <v>40</v>
      </c>
      <c r="X38" t="s">
        <v>27</v>
      </c>
    </row>
    <row r="39" spans="1:24" x14ac:dyDescent="0.25">
      <c r="A39">
        <v>317017</v>
      </c>
      <c r="B39" t="s">
        <v>280</v>
      </c>
      <c r="C39" t="s">
        <v>89</v>
      </c>
      <c r="D39" t="s">
        <v>119</v>
      </c>
      <c r="E39" t="s">
        <v>281</v>
      </c>
      <c r="F39" t="s">
        <v>282</v>
      </c>
      <c r="G39">
        <v>1</v>
      </c>
      <c r="H39" t="s">
        <v>1065</v>
      </c>
      <c r="I39" t="s">
        <v>1066</v>
      </c>
      <c r="J39" t="s">
        <v>819</v>
      </c>
      <c r="K39" t="s">
        <v>819</v>
      </c>
      <c r="L39" t="s">
        <v>819</v>
      </c>
      <c r="M39" t="s">
        <v>819</v>
      </c>
      <c r="N39" t="s">
        <v>819</v>
      </c>
      <c r="O39" t="s">
        <v>819</v>
      </c>
      <c r="P39" t="s">
        <v>819</v>
      </c>
      <c r="S39">
        <v>42671</v>
      </c>
      <c r="T39">
        <v>42100</v>
      </c>
      <c r="U39">
        <v>42060</v>
      </c>
      <c r="V39">
        <v>42060</v>
      </c>
      <c r="W39" t="s">
        <v>26</v>
      </c>
      <c r="X39" t="s">
        <v>27</v>
      </c>
    </row>
    <row r="40" spans="1:24" x14ac:dyDescent="0.25">
      <c r="A40">
        <v>317021</v>
      </c>
      <c r="B40" t="s">
        <v>369</v>
      </c>
      <c r="C40" t="s">
        <v>78</v>
      </c>
      <c r="D40" t="s">
        <v>370</v>
      </c>
      <c r="E40" t="s">
        <v>371</v>
      </c>
      <c r="F40" t="s">
        <v>372</v>
      </c>
      <c r="G40">
        <v>1</v>
      </c>
      <c r="H40" t="s">
        <v>819</v>
      </c>
      <c r="I40" t="s">
        <v>819</v>
      </c>
      <c r="J40" t="s">
        <v>819</v>
      </c>
      <c r="K40" t="s">
        <v>819</v>
      </c>
      <c r="L40" t="s">
        <v>819</v>
      </c>
      <c r="M40" t="s">
        <v>819</v>
      </c>
      <c r="N40" t="s">
        <v>819</v>
      </c>
      <c r="O40" t="s">
        <v>819</v>
      </c>
      <c r="P40" t="s">
        <v>819</v>
      </c>
      <c r="S40" t="s">
        <v>819</v>
      </c>
      <c r="T40" t="s">
        <v>819</v>
      </c>
      <c r="U40" t="s">
        <v>819</v>
      </c>
      <c r="V40" t="s">
        <v>819</v>
      </c>
      <c r="W40" t="s">
        <v>26</v>
      </c>
      <c r="X40" t="s">
        <v>27</v>
      </c>
    </row>
    <row r="41" spans="1:24" x14ac:dyDescent="0.25">
      <c r="A41">
        <v>317693</v>
      </c>
      <c r="B41" t="s">
        <v>407</v>
      </c>
      <c r="C41" t="s">
        <v>408</v>
      </c>
      <c r="D41" t="s">
        <v>409</v>
      </c>
      <c r="E41" t="s">
        <v>410</v>
      </c>
      <c r="F41" t="s">
        <v>411</v>
      </c>
      <c r="G41">
        <v>1</v>
      </c>
      <c r="H41" t="s">
        <v>819</v>
      </c>
      <c r="I41" t="s">
        <v>819</v>
      </c>
      <c r="J41" t="s">
        <v>819</v>
      </c>
      <c r="K41" t="s">
        <v>819</v>
      </c>
      <c r="L41" t="s">
        <v>819</v>
      </c>
      <c r="M41" t="s">
        <v>819</v>
      </c>
      <c r="N41" t="s">
        <v>819</v>
      </c>
      <c r="O41" t="s">
        <v>819</v>
      </c>
      <c r="P41" t="s">
        <v>819</v>
      </c>
      <c r="S41" t="s">
        <v>819</v>
      </c>
      <c r="T41" t="s">
        <v>819</v>
      </c>
      <c r="U41" t="s">
        <v>819</v>
      </c>
      <c r="V41" t="s">
        <v>819</v>
      </c>
      <c r="W41" t="s">
        <v>26</v>
      </c>
      <c r="X41" t="s">
        <v>27</v>
      </c>
    </row>
    <row r="42" spans="1:24" x14ac:dyDescent="0.25">
      <c r="A42">
        <v>318478</v>
      </c>
      <c r="B42" t="s">
        <v>395</v>
      </c>
      <c r="C42" t="s">
        <v>687</v>
      </c>
      <c r="D42" t="s">
        <v>257</v>
      </c>
      <c r="E42" t="s">
        <v>688</v>
      </c>
      <c r="F42" t="s">
        <v>689</v>
      </c>
      <c r="G42">
        <v>1</v>
      </c>
      <c r="H42" t="s">
        <v>690</v>
      </c>
      <c r="I42" t="s">
        <v>691</v>
      </c>
      <c r="J42" t="s">
        <v>692</v>
      </c>
      <c r="K42" t="s">
        <v>693</v>
      </c>
      <c r="L42" t="s">
        <v>126</v>
      </c>
      <c r="M42" t="s">
        <v>56</v>
      </c>
      <c r="N42" t="s">
        <v>57</v>
      </c>
      <c r="O42" t="s">
        <v>819</v>
      </c>
      <c r="P42" t="s">
        <v>58</v>
      </c>
      <c r="S42" t="s">
        <v>819</v>
      </c>
      <c r="T42" t="s">
        <v>819</v>
      </c>
      <c r="U42" t="s">
        <v>819</v>
      </c>
      <c r="V42" t="s">
        <v>819</v>
      </c>
      <c r="W42" t="s">
        <v>40</v>
      </c>
      <c r="X42" t="s">
        <v>27</v>
      </c>
    </row>
    <row r="43" spans="1:24" x14ac:dyDescent="0.25">
      <c r="A43">
        <v>320897</v>
      </c>
      <c r="B43" t="s">
        <v>214</v>
      </c>
      <c r="C43" t="s">
        <v>215</v>
      </c>
      <c r="D43" t="s">
        <v>216</v>
      </c>
      <c r="E43" t="s">
        <v>217</v>
      </c>
      <c r="F43" t="s">
        <v>215</v>
      </c>
      <c r="G43">
        <v>1</v>
      </c>
      <c r="H43" t="s">
        <v>819</v>
      </c>
      <c r="I43" t="s">
        <v>819</v>
      </c>
      <c r="J43" t="s">
        <v>819</v>
      </c>
      <c r="K43" t="s">
        <v>819</v>
      </c>
      <c r="L43" t="s">
        <v>819</v>
      </c>
      <c r="M43" t="s">
        <v>819</v>
      </c>
      <c r="N43" t="s">
        <v>819</v>
      </c>
      <c r="O43" t="s">
        <v>819</v>
      </c>
      <c r="P43" t="s">
        <v>819</v>
      </c>
      <c r="S43" t="s">
        <v>819</v>
      </c>
      <c r="T43" t="s">
        <v>819</v>
      </c>
      <c r="U43" t="s">
        <v>819</v>
      </c>
      <c r="V43" t="s">
        <v>819</v>
      </c>
      <c r="W43" t="s">
        <v>26</v>
      </c>
      <c r="X43" t="s">
        <v>27</v>
      </c>
    </row>
    <row r="44" spans="1:24" x14ac:dyDescent="0.25">
      <c r="A44">
        <v>321084</v>
      </c>
      <c r="B44" t="s">
        <v>499</v>
      </c>
      <c r="C44" t="s">
        <v>96</v>
      </c>
      <c r="D44" t="s">
        <v>73</v>
      </c>
      <c r="E44" t="s">
        <v>500</v>
      </c>
      <c r="F44" t="s">
        <v>501</v>
      </c>
      <c r="G44">
        <v>1</v>
      </c>
      <c r="H44" t="s">
        <v>819</v>
      </c>
      <c r="I44" t="s">
        <v>1067</v>
      </c>
      <c r="J44" t="s">
        <v>819</v>
      </c>
      <c r="K44" t="s">
        <v>819</v>
      </c>
      <c r="L44" t="s">
        <v>819</v>
      </c>
      <c r="M44" t="s">
        <v>819</v>
      </c>
      <c r="N44" t="s">
        <v>819</v>
      </c>
      <c r="O44" t="s">
        <v>819</v>
      </c>
      <c r="P44" t="s">
        <v>819</v>
      </c>
      <c r="S44">
        <v>41534</v>
      </c>
      <c r="T44">
        <v>40711</v>
      </c>
      <c r="U44">
        <v>40711</v>
      </c>
      <c r="V44">
        <v>35713</v>
      </c>
      <c r="W44" t="s">
        <v>26</v>
      </c>
      <c r="X44" t="s">
        <v>27</v>
      </c>
    </row>
    <row r="45" spans="1:24" x14ac:dyDescent="0.25">
      <c r="A45">
        <v>324874</v>
      </c>
      <c r="B45" t="s">
        <v>234</v>
      </c>
      <c r="C45" t="s">
        <v>235</v>
      </c>
      <c r="D45" t="s">
        <v>236</v>
      </c>
      <c r="E45" t="s">
        <v>237</v>
      </c>
      <c r="F45" t="s">
        <v>238</v>
      </c>
      <c r="G45">
        <v>1</v>
      </c>
      <c r="H45" t="s">
        <v>819</v>
      </c>
      <c r="I45" t="s">
        <v>819</v>
      </c>
      <c r="J45" t="s">
        <v>819</v>
      </c>
      <c r="K45" t="s">
        <v>819</v>
      </c>
      <c r="L45" t="s">
        <v>819</v>
      </c>
      <c r="M45" t="s">
        <v>819</v>
      </c>
      <c r="N45" t="s">
        <v>819</v>
      </c>
      <c r="O45" t="s">
        <v>819</v>
      </c>
      <c r="P45" t="s">
        <v>819</v>
      </c>
      <c r="S45" t="s">
        <v>819</v>
      </c>
      <c r="T45" t="s">
        <v>819</v>
      </c>
      <c r="U45" t="s">
        <v>819</v>
      </c>
      <c r="V45" t="s">
        <v>819</v>
      </c>
      <c r="W45" t="s">
        <v>40</v>
      </c>
      <c r="X45" t="s">
        <v>27</v>
      </c>
    </row>
    <row r="46" spans="1:24" x14ac:dyDescent="0.25">
      <c r="A46">
        <v>324881</v>
      </c>
      <c r="B46" t="s">
        <v>115</v>
      </c>
      <c r="C46" t="s">
        <v>83</v>
      </c>
      <c r="D46" t="s">
        <v>116</v>
      </c>
      <c r="E46" t="s">
        <v>117</v>
      </c>
      <c r="F46" t="s">
        <v>117</v>
      </c>
      <c r="G46">
        <v>0</v>
      </c>
      <c r="H46" t="s">
        <v>819</v>
      </c>
      <c r="I46" t="s">
        <v>819</v>
      </c>
      <c r="J46" t="s">
        <v>819</v>
      </c>
      <c r="K46" t="s">
        <v>819</v>
      </c>
      <c r="L46" t="s">
        <v>819</v>
      </c>
      <c r="M46" t="s">
        <v>819</v>
      </c>
      <c r="N46" t="s">
        <v>819</v>
      </c>
      <c r="O46" t="s">
        <v>819</v>
      </c>
      <c r="P46" t="s">
        <v>819</v>
      </c>
      <c r="S46" t="s">
        <v>819</v>
      </c>
      <c r="T46" t="s">
        <v>819</v>
      </c>
      <c r="U46" t="s">
        <v>819</v>
      </c>
      <c r="V46" t="s">
        <v>819</v>
      </c>
      <c r="W46" t="s">
        <v>26</v>
      </c>
      <c r="X46" t="s">
        <v>27</v>
      </c>
    </row>
    <row r="47" spans="1:24" x14ac:dyDescent="0.25">
      <c r="A47">
        <v>327141</v>
      </c>
      <c r="B47" t="s">
        <v>823</v>
      </c>
      <c r="C47" t="s">
        <v>738</v>
      </c>
      <c r="D47" t="s">
        <v>714</v>
      </c>
      <c r="E47" t="s">
        <v>824</v>
      </c>
      <c r="F47" t="s">
        <v>738</v>
      </c>
      <c r="G47">
        <v>1</v>
      </c>
      <c r="H47" t="s">
        <v>825</v>
      </c>
      <c r="I47" t="s">
        <v>826</v>
      </c>
      <c r="J47" t="s">
        <v>827</v>
      </c>
      <c r="K47" t="s">
        <v>268</v>
      </c>
      <c r="L47" t="s">
        <v>267</v>
      </c>
      <c r="M47" t="s">
        <v>268</v>
      </c>
      <c r="N47" t="s">
        <v>57</v>
      </c>
      <c r="O47" t="s">
        <v>127</v>
      </c>
      <c r="P47" t="s">
        <v>58</v>
      </c>
      <c r="S47" t="s">
        <v>819</v>
      </c>
      <c r="T47" t="s">
        <v>819</v>
      </c>
      <c r="U47" t="s">
        <v>819</v>
      </c>
      <c r="V47" t="s">
        <v>819</v>
      </c>
      <c r="W47" t="s">
        <v>40</v>
      </c>
      <c r="X47" t="s">
        <v>27</v>
      </c>
    </row>
    <row r="48" spans="1:24" x14ac:dyDescent="0.25">
      <c r="A48">
        <v>327144</v>
      </c>
      <c r="B48" t="s">
        <v>667</v>
      </c>
      <c r="C48" t="s">
        <v>431</v>
      </c>
      <c r="D48" t="s">
        <v>432</v>
      </c>
      <c r="E48" t="s">
        <v>668</v>
      </c>
      <c r="F48" t="s">
        <v>431</v>
      </c>
      <c r="G48">
        <v>1</v>
      </c>
      <c r="H48" t="s">
        <v>1068</v>
      </c>
      <c r="I48" t="s">
        <v>1069</v>
      </c>
      <c r="J48" t="s">
        <v>819</v>
      </c>
      <c r="K48" t="s">
        <v>819</v>
      </c>
      <c r="L48" t="s">
        <v>819</v>
      </c>
      <c r="M48" t="s">
        <v>819</v>
      </c>
      <c r="N48" t="s">
        <v>819</v>
      </c>
      <c r="O48" t="s">
        <v>819</v>
      </c>
      <c r="P48" t="s">
        <v>819</v>
      </c>
      <c r="S48">
        <v>41452</v>
      </c>
      <c r="T48">
        <v>38409</v>
      </c>
      <c r="U48">
        <v>38206</v>
      </c>
      <c r="V48">
        <v>35798</v>
      </c>
      <c r="W48" t="s">
        <v>26</v>
      </c>
      <c r="X48" t="s">
        <v>27</v>
      </c>
    </row>
    <row r="49" spans="1:24" x14ac:dyDescent="0.25">
      <c r="A49">
        <v>328901</v>
      </c>
      <c r="B49" t="s">
        <v>269</v>
      </c>
      <c r="C49" t="s">
        <v>270</v>
      </c>
      <c r="D49" t="s">
        <v>154</v>
      </c>
      <c r="E49" t="s">
        <v>271</v>
      </c>
      <c r="F49" t="s">
        <v>874</v>
      </c>
      <c r="G49">
        <v>1</v>
      </c>
      <c r="H49" t="s">
        <v>819</v>
      </c>
      <c r="I49" t="s">
        <v>1070</v>
      </c>
      <c r="J49" t="s">
        <v>819</v>
      </c>
      <c r="K49" t="s">
        <v>819</v>
      </c>
      <c r="L49" t="s">
        <v>819</v>
      </c>
      <c r="M49" t="s">
        <v>819</v>
      </c>
      <c r="N49" t="s">
        <v>819</v>
      </c>
      <c r="O49" t="s">
        <v>819</v>
      </c>
      <c r="P49" t="s">
        <v>819</v>
      </c>
      <c r="S49">
        <v>37785</v>
      </c>
      <c r="T49">
        <v>41427</v>
      </c>
      <c r="U49">
        <v>37135</v>
      </c>
      <c r="V49">
        <v>36904</v>
      </c>
      <c r="W49" t="s">
        <v>26</v>
      </c>
      <c r="X49" t="s">
        <v>27</v>
      </c>
    </row>
    <row r="50" spans="1:24" x14ac:dyDescent="0.25">
      <c r="A50">
        <v>331103</v>
      </c>
      <c r="B50" t="s">
        <v>486</v>
      </c>
      <c r="C50" t="s">
        <v>37</v>
      </c>
      <c r="D50" t="s">
        <v>86</v>
      </c>
      <c r="E50" t="s">
        <v>487</v>
      </c>
      <c r="F50" t="s">
        <v>488</v>
      </c>
      <c r="G50">
        <v>1</v>
      </c>
      <c r="H50" t="s">
        <v>819</v>
      </c>
      <c r="I50" t="s">
        <v>819</v>
      </c>
      <c r="J50" t="s">
        <v>819</v>
      </c>
      <c r="K50" t="s">
        <v>819</v>
      </c>
      <c r="L50" t="s">
        <v>819</v>
      </c>
      <c r="M50" t="s">
        <v>819</v>
      </c>
      <c r="N50" t="s">
        <v>819</v>
      </c>
      <c r="O50" t="s">
        <v>819</v>
      </c>
      <c r="P50" t="s">
        <v>819</v>
      </c>
      <c r="S50" t="s">
        <v>819</v>
      </c>
      <c r="T50" t="s">
        <v>819</v>
      </c>
      <c r="U50" t="s">
        <v>819</v>
      </c>
      <c r="V50" t="s">
        <v>819</v>
      </c>
      <c r="W50" t="s">
        <v>40</v>
      </c>
      <c r="X50" t="s">
        <v>27</v>
      </c>
    </row>
    <row r="51" spans="1:24" x14ac:dyDescent="0.25">
      <c r="A51">
        <v>333856</v>
      </c>
      <c r="B51" t="s">
        <v>199</v>
      </c>
      <c r="C51" t="s">
        <v>65</v>
      </c>
      <c r="D51" t="s">
        <v>69</v>
      </c>
      <c r="E51" t="s">
        <v>200</v>
      </c>
      <c r="F51" t="s">
        <v>200</v>
      </c>
      <c r="G51">
        <v>1</v>
      </c>
      <c r="H51" t="s">
        <v>819</v>
      </c>
      <c r="I51" t="s">
        <v>819</v>
      </c>
      <c r="J51" t="s">
        <v>819</v>
      </c>
      <c r="K51" t="s">
        <v>819</v>
      </c>
      <c r="L51" t="s">
        <v>819</v>
      </c>
      <c r="M51" t="s">
        <v>819</v>
      </c>
      <c r="N51" t="s">
        <v>819</v>
      </c>
      <c r="O51" t="s">
        <v>819</v>
      </c>
      <c r="P51" t="s">
        <v>819</v>
      </c>
      <c r="S51" t="s">
        <v>819</v>
      </c>
      <c r="T51" t="s">
        <v>819</v>
      </c>
      <c r="U51" t="s">
        <v>819</v>
      </c>
      <c r="V51" t="s">
        <v>819</v>
      </c>
      <c r="W51" t="s">
        <v>40</v>
      </c>
      <c r="X51" t="s">
        <v>27</v>
      </c>
    </row>
    <row r="52" spans="1:24" x14ac:dyDescent="0.25">
      <c r="A52">
        <v>333884</v>
      </c>
      <c r="B52" t="s">
        <v>162</v>
      </c>
      <c r="C52" t="s">
        <v>163</v>
      </c>
      <c r="D52" t="s">
        <v>164</v>
      </c>
      <c r="E52" t="s">
        <v>165</v>
      </c>
      <c r="F52" t="s">
        <v>166</v>
      </c>
      <c r="G52">
        <v>1</v>
      </c>
      <c r="H52" t="s">
        <v>819</v>
      </c>
      <c r="I52" t="s">
        <v>1071</v>
      </c>
      <c r="J52" t="s">
        <v>819</v>
      </c>
      <c r="K52" t="s">
        <v>819</v>
      </c>
      <c r="L52" t="s">
        <v>819</v>
      </c>
      <c r="M52" t="s">
        <v>819</v>
      </c>
      <c r="N52" t="s">
        <v>819</v>
      </c>
      <c r="O52" t="s">
        <v>819</v>
      </c>
      <c r="P52" t="s">
        <v>819</v>
      </c>
      <c r="S52">
        <v>37961</v>
      </c>
      <c r="T52">
        <v>37544</v>
      </c>
      <c r="U52">
        <v>37544</v>
      </c>
      <c r="V52">
        <v>35949</v>
      </c>
      <c r="W52" t="s">
        <v>26</v>
      </c>
      <c r="X52" t="s">
        <v>27</v>
      </c>
    </row>
    <row r="53" spans="1:24" x14ac:dyDescent="0.25">
      <c r="A53">
        <v>333892</v>
      </c>
      <c r="B53" t="s">
        <v>586</v>
      </c>
      <c r="C53" t="s">
        <v>205</v>
      </c>
      <c r="D53" t="s">
        <v>301</v>
      </c>
      <c r="E53" t="s">
        <v>587</v>
      </c>
      <c r="F53" t="s">
        <v>588</v>
      </c>
      <c r="G53">
        <v>1</v>
      </c>
      <c r="H53" t="s">
        <v>1072</v>
      </c>
      <c r="I53" t="s">
        <v>1073</v>
      </c>
      <c r="J53" t="s">
        <v>819</v>
      </c>
      <c r="K53" t="s">
        <v>819</v>
      </c>
      <c r="L53" t="s">
        <v>819</v>
      </c>
      <c r="M53" t="s">
        <v>819</v>
      </c>
      <c r="N53" t="s">
        <v>819</v>
      </c>
      <c r="O53" t="s">
        <v>819</v>
      </c>
      <c r="P53" t="s">
        <v>819</v>
      </c>
      <c r="S53">
        <v>42184</v>
      </c>
      <c r="T53">
        <v>38146</v>
      </c>
      <c r="U53">
        <v>38146</v>
      </c>
      <c r="V53">
        <v>36001</v>
      </c>
      <c r="W53" t="s">
        <v>26</v>
      </c>
      <c r="X53" t="s">
        <v>27</v>
      </c>
    </row>
    <row r="54" spans="1:24" x14ac:dyDescent="0.25">
      <c r="A54">
        <v>355556</v>
      </c>
      <c r="B54" t="s">
        <v>77</v>
      </c>
      <c r="C54" t="s">
        <v>78</v>
      </c>
      <c r="D54" t="s">
        <v>79</v>
      </c>
      <c r="E54" t="s">
        <v>80</v>
      </c>
      <c r="F54" t="s">
        <v>78</v>
      </c>
      <c r="G54">
        <v>1</v>
      </c>
      <c r="H54" t="s">
        <v>828</v>
      </c>
      <c r="I54" t="s">
        <v>829</v>
      </c>
      <c r="J54" t="s">
        <v>830</v>
      </c>
      <c r="K54" t="s">
        <v>767</v>
      </c>
      <c r="L54" t="s">
        <v>267</v>
      </c>
      <c r="M54" t="s">
        <v>268</v>
      </c>
      <c r="N54" t="s">
        <v>57</v>
      </c>
      <c r="O54" t="s">
        <v>754</v>
      </c>
      <c r="P54" t="s">
        <v>58</v>
      </c>
      <c r="S54" t="s">
        <v>819</v>
      </c>
      <c r="T54" t="s">
        <v>819</v>
      </c>
      <c r="U54" t="s">
        <v>819</v>
      </c>
      <c r="V54" t="s">
        <v>819</v>
      </c>
      <c r="W54" t="s">
        <v>40</v>
      </c>
      <c r="X54" t="s">
        <v>27</v>
      </c>
    </row>
    <row r="55" spans="1:24" x14ac:dyDescent="0.25">
      <c r="A55">
        <v>355996</v>
      </c>
      <c r="B55" t="s">
        <v>284</v>
      </c>
      <c r="C55" t="s">
        <v>285</v>
      </c>
      <c r="D55" t="s">
        <v>875</v>
      </c>
      <c r="E55" t="s">
        <v>286</v>
      </c>
      <c r="F55" t="s">
        <v>286</v>
      </c>
      <c r="G55">
        <v>1</v>
      </c>
      <c r="H55" t="s">
        <v>819</v>
      </c>
      <c r="I55" t="s">
        <v>819</v>
      </c>
      <c r="J55" t="s">
        <v>819</v>
      </c>
      <c r="K55" t="s">
        <v>819</v>
      </c>
      <c r="L55" t="s">
        <v>819</v>
      </c>
      <c r="M55" t="s">
        <v>819</v>
      </c>
      <c r="N55" t="s">
        <v>819</v>
      </c>
      <c r="O55" t="s">
        <v>819</v>
      </c>
      <c r="P55" t="s">
        <v>819</v>
      </c>
      <c r="S55" t="s">
        <v>819</v>
      </c>
      <c r="T55" t="s">
        <v>819</v>
      </c>
      <c r="U55" t="s">
        <v>819</v>
      </c>
      <c r="V55" t="s">
        <v>819</v>
      </c>
      <c r="W55" t="s">
        <v>40</v>
      </c>
      <c r="X55" t="s">
        <v>27</v>
      </c>
    </row>
    <row r="56" spans="1:24" x14ac:dyDescent="0.25">
      <c r="A56">
        <v>356927</v>
      </c>
      <c r="B56" t="s">
        <v>569</v>
      </c>
      <c r="C56" t="s">
        <v>288</v>
      </c>
      <c r="D56" t="s">
        <v>570</v>
      </c>
      <c r="E56" t="s">
        <v>571</v>
      </c>
      <c r="F56" t="s">
        <v>572</v>
      </c>
      <c r="G56">
        <v>1</v>
      </c>
      <c r="H56" t="s">
        <v>819</v>
      </c>
      <c r="I56" t="s">
        <v>819</v>
      </c>
      <c r="J56" t="s">
        <v>819</v>
      </c>
      <c r="K56" t="s">
        <v>819</v>
      </c>
      <c r="L56" t="s">
        <v>819</v>
      </c>
      <c r="M56" t="s">
        <v>819</v>
      </c>
      <c r="N56" t="s">
        <v>819</v>
      </c>
      <c r="O56" t="s">
        <v>819</v>
      </c>
      <c r="P56" t="s">
        <v>819</v>
      </c>
      <c r="S56" t="s">
        <v>819</v>
      </c>
      <c r="T56" t="s">
        <v>819</v>
      </c>
      <c r="U56" t="s">
        <v>819</v>
      </c>
      <c r="V56" t="s">
        <v>819</v>
      </c>
      <c r="W56" t="s">
        <v>26</v>
      </c>
      <c r="X56" t="s">
        <v>27</v>
      </c>
    </row>
    <row r="57" spans="1:24" x14ac:dyDescent="0.25">
      <c r="A57">
        <v>361730</v>
      </c>
      <c r="B57" t="s">
        <v>489</v>
      </c>
      <c r="C57" t="s">
        <v>155</v>
      </c>
      <c r="D57" t="s">
        <v>490</v>
      </c>
      <c r="E57" t="s">
        <v>876</v>
      </c>
      <c r="F57" t="s">
        <v>491</v>
      </c>
      <c r="G57">
        <v>1</v>
      </c>
      <c r="H57" t="s">
        <v>492</v>
      </c>
      <c r="I57" t="s">
        <v>493</v>
      </c>
      <c r="J57" t="s">
        <v>494</v>
      </c>
      <c r="K57" t="s">
        <v>495</v>
      </c>
      <c r="L57" t="s">
        <v>55</v>
      </c>
      <c r="M57" t="s">
        <v>56</v>
      </c>
      <c r="N57" t="s">
        <v>57</v>
      </c>
      <c r="O57" t="s">
        <v>819</v>
      </c>
      <c r="P57" t="s">
        <v>58</v>
      </c>
      <c r="S57" t="s">
        <v>819</v>
      </c>
      <c r="T57" t="s">
        <v>819</v>
      </c>
      <c r="U57" t="s">
        <v>819</v>
      </c>
      <c r="V57" t="s">
        <v>819</v>
      </c>
      <c r="W57" t="s">
        <v>40</v>
      </c>
      <c r="X57" t="s">
        <v>27</v>
      </c>
    </row>
    <row r="58" spans="1:24" x14ac:dyDescent="0.25">
      <c r="A58">
        <v>362470</v>
      </c>
      <c r="B58" t="s">
        <v>244</v>
      </c>
      <c r="C58" t="s">
        <v>23</v>
      </c>
      <c r="D58" t="s">
        <v>245</v>
      </c>
      <c r="E58" t="s">
        <v>246</v>
      </c>
      <c r="F58" t="s">
        <v>247</v>
      </c>
      <c r="G58">
        <v>1</v>
      </c>
      <c r="H58" t="s">
        <v>819</v>
      </c>
      <c r="I58" t="s">
        <v>819</v>
      </c>
      <c r="J58" t="s">
        <v>819</v>
      </c>
      <c r="K58" t="s">
        <v>819</v>
      </c>
      <c r="L58" t="s">
        <v>819</v>
      </c>
      <c r="M58" t="s">
        <v>819</v>
      </c>
      <c r="N58" t="s">
        <v>819</v>
      </c>
      <c r="O58" t="s">
        <v>819</v>
      </c>
      <c r="P58" t="s">
        <v>819</v>
      </c>
      <c r="S58" t="s">
        <v>819</v>
      </c>
      <c r="T58" t="s">
        <v>819</v>
      </c>
      <c r="U58" t="s">
        <v>819</v>
      </c>
      <c r="V58" t="s">
        <v>819</v>
      </c>
      <c r="W58" t="s">
        <v>40</v>
      </c>
      <c r="X58" t="s">
        <v>27</v>
      </c>
    </row>
    <row r="59" spans="1:24" x14ac:dyDescent="0.25">
      <c r="A59">
        <v>369907</v>
      </c>
      <c r="B59" t="s">
        <v>475</v>
      </c>
      <c r="C59" t="s">
        <v>476</v>
      </c>
      <c r="D59" t="s">
        <v>73</v>
      </c>
      <c r="E59" t="s">
        <v>477</v>
      </c>
      <c r="F59" t="s">
        <v>478</v>
      </c>
      <c r="G59">
        <v>1</v>
      </c>
      <c r="H59" t="s">
        <v>1074</v>
      </c>
      <c r="I59" t="s">
        <v>1075</v>
      </c>
      <c r="J59" t="s">
        <v>819</v>
      </c>
      <c r="K59" t="s">
        <v>819</v>
      </c>
      <c r="L59" t="s">
        <v>819</v>
      </c>
      <c r="M59" t="s">
        <v>819</v>
      </c>
      <c r="N59" t="s">
        <v>819</v>
      </c>
      <c r="O59" t="s">
        <v>819</v>
      </c>
      <c r="P59" t="s">
        <v>819</v>
      </c>
      <c r="S59">
        <v>41685</v>
      </c>
      <c r="T59">
        <v>41543</v>
      </c>
      <c r="U59">
        <v>41543</v>
      </c>
      <c r="V59">
        <v>37890</v>
      </c>
      <c r="W59" t="s">
        <v>26</v>
      </c>
      <c r="X59" t="s">
        <v>27</v>
      </c>
    </row>
    <row r="60" spans="1:24" x14ac:dyDescent="0.25">
      <c r="A60">
        <v>370184</v>
      </c>
      <c r="B60" t="s">
        <v>91</v>
      </c>
      <c r="C60" t="s">
        <v>92</v>
      </c>
      <c r="D60" t="s">
        <v>93</v>
      </c>
      <c r="E60" t="s">
        <v>94</v>
      </c>
      <c r="F60" t="s">
        <v>92</v>
      </c>
      <c r="G60">
        <v>1</v>
      </c>
      <c r="H60" t="s">
        <v>1076</v>
      </c>
      <c r="I60" t="s">
        <v>1077</v>
      </c>
      <c r="J60" t="s">
        <v>819</v>
      </c>
      <c r="K60" t="s">
        <v>819</v>
      </c>
      <c r="L60" t="s">
        <v>819</v>
      </c>
      <c r="M60" t="s">
        <v>819</v>
      </c>
      <c r="N60" t="s">
        <v>819</v>
      </c>
      <c r="O60" t="s">
        <v>819</v>
      </c>
      <c r="P60" t="s">
        <v>819</v>
      </c>
      <c r="S60">
        <v>42403</v>
      </c>
      <c r="T60">
        <v>41732</v>
      </c>
      <c r="U60">
        <v>37031</v>
      </c>
      <c r="V60">
        <v>37031</v>
      </c>
      <c r="W60" t="s">
        <v>26</v>
      </c>
      <c r="X60" t="s">
        <v>27</v>
      </c>
    </row>
    <row r="61" spans="1:24" x14ac:dyDescent="0.25">
      <c r="A61">
        <v>371153</v>
      </c>
      <c r="B61" t="s">
        <v>768</v>
      </c>
      <c r="C61" t="s">
        <v>223</v>
      </c>
      <c r="D61" t="s">
        <v>65</v>
      </c>
      <c r="E61" t="s">
        <v>769</v>
      </c>
      <c r="F61" t="s">
        <v>769</v>
      </c>
      <c r="G61">
        <v>1</v>
      </c>
      <c r="H61" t="s">
        <v>770</v>
      </c>
      <c r="I61" t="s">
        <v>771</v>
      </c>
      <c r="J61" t="s">
        <v>772</v>
      </c>
      <c r="K61" t="s">
        <v>773</v>
      </c>
      <c r="L61" t="s">
        <v>55</v>
      </c>
      <c r="M61" t="s">
        <v>56</v>
      </c>
      <c r="N61" t="s">
        <v>57</v>
      </c>
      <c r="O61" t="s">
        <v>819</v>
      </c>
      <c r="P61" t="s">
        <v>58</v>
      </c>
      <c r="S61" t="s">
        <v>819</v>
      </c>
      <c r="T61" t="s">
        <v>819</v>
      </c>
      <c r="U61" t="s">
        <v>819</v>
      </c>
      <c r="V61" t="s">
        <v>819</v>
      </c>
      <c r="W61" t="s">
        <v>40</v>
      </c>
      <c r="X61" t="s">
        <v>27</v>
      </c>
    </row>
    <row r="62" spans="1:24" x14ac:dyDescent="0.25">
      <c r="A62">
        <v>373290</v>
      </c>
      <c r="B62" t="s">
        <v>612</v>
      </c>
      <c r="C62" t="s">
        <v>219</v>
      </c>
      <c r="D62" t="s">
        <v>613</v>
      </c>
      <c r="E62" t="s">
        <v>614</v>
      </c>
      <c r="F62" t="s">
        <v>615</v>
      </c>
      <c r="G62">
        <v>1</v>
      </c>
      <c r="H62" t="s">
        <v>819</v>
      </c>
      <c r="I62" t="s">
        <v>819</v>
      </c>
      <c r="J62" t="s">
        <v>819</v>
      </c>
      <c r="K62" t="s">
        <v>819</v>
      </c>
      <c r="L62" t="s">
        <v>819</v>
      </c>
      <c r="M62" t="s">
        <v>819</v>
      </c>
      <c r="N62" t="s">
        <v>819</v>
      </c>
      <c r="O62" t="s">
        <v>819</v>
      </c>
      <c r="P62" t="s">
        <v>819</v>
      </c>
      <c r="S62" t="s">
        <v>819</v>
      </c>
      <c r="T62" t="s">
        <v>819</v>
      </c>
      <c r="U62" t="s">
        <v>819</v>
      </c>
      <c r="V62" t="s">
        <v>819</v>
      </c>
      <c r="W62" t="s">
        <v>26</v>
      </c>
      <c r="X62" t="s">
        <v>27</v>
      </c>
    </row>
    <row r="63" spans="1:24" x14ac:dyDescent="0.25">
      <c r="A63">
        <v>386444</v>
      </c>
      <c r="B63" t="s">
        <v>347</v>
      </c>
      <c r="C63" t="s">
        <v>73</v>
      </c>
      <c r="D63" t="s">
        <v>163</v>
      </c>
      <c r="E63" t="s">
        <v>348</v>
      </c>
      <c r="F63" t="s">
        <v>349</v>
      </c>
      <c r="G63">
        <v>1</v>
      </c>
      <c r="H63" t="s">
        <v>1078</v>
      </c>
      <c r="I63" t="s">
        <v>1079</v>
      </c>
      <c r="J63" t="s">
        <v>819</v>
      </c>
      <c r="K63" t="s">
        <v>819</v>
      </c>
      <c r="L63" t="s">
        <v>819</v>
      </c>
      <c r="M63" t="s">
        <v>819</v>
      </c>
      <c r="N63" t="s">
        <v>819</v>
      </c>
      <c r="O63" t="s">
        <v>819</v>
      </c>
      <c r="P63" t="s">
        <v>819</v>
      </c>
      <c r="S63">
        <v>37863</v>
      </c>
      <c r="T63">
        <v>37362</v>
      </c>
      <c r="U63">
        <v>37362</v>
      </c>
      <c r="V63">
        <v>37362</v>
      </c>
      <c r="W63" t="s">
        <v>26</v>
      </c>
      <c r="X63" t="s">
        <v>27</v>
      </c>
    </row>
    <row r="64" spans="1:24" x14ac:dyDescent="0.25">
      <c r="A64">
        <v>388172</v>
      </c>
      <c r="B64" t="s">
        <v>761</v>
      </c>
      <c r="C64" t="s">
        <v>531</v>
      </c>
      <c r="D64" t="s">
        <v>762</v>
      </c>
      <c r="E64" t="s">
        <v>763</v>
      </c>
      <c r="F64" t="s">
        <v>761</v>
      </c>
      <c r="G64">
        <v>1</v>
      </c>
      <c r="H64" t="s">
        <v>764</v>
      </c>
      <c r="I64" t="s">
        <v>765</v>
      </c>
      <c r="J64" t="s">
        <v>766</v>
      </c>
      <c r="K64" t="s">
        <v>767</v>
      </c>
      <c r="L64" t="s">
        <v>140</v>
      </c>
      <c r="M64" t="s">
        <v>56</v>
      </c>
      <c r="N64" t="s">
        <v>57</v>
      </c>
      <c r="O64" t="s">
        <v>127</v>
      </c>
      <c r="P64" t="s">
        <v>58</v>
      </c>
      <c r="S64" t="s">
        <v>819</v>
      </c>
      <c r="T64" t="s">
        <v>819</v>
      </c>
      <c r="U64" t="s">
        <v>819</v>
      </c>
      <c r="V64" t="s">
        <v>819</v>
      </c>
      <c r="W64" t="s">
        <v>40</v>
      </c>
      <c r="X64" t="s">
        <v>27</v>
      </c>
    </row>
    <row r="65" spans="1:24" x14ac:dyDescent="0.25">
      <c r="A65">
        <v>388176</v>
      </c>
      <c r="B65" t="s">
        <v>81</v>
      </c>
      <c r="C65" t="s">
        <v>82</v>
      </c>
      <c r="D65" t="s">
        <v>83</v>
      </c>
      <c r="E65" t="s">
        <v>877</v>
      </c>
      <c r="F65" t="s">
        <v>878</v>
      </c>
      <c r="G65">
        <v>0</v>
      </c>
      <c r="H65" t="s">
        <v>1080</v>
      </c>
      <c r="I65" t="s">
        <v>1081</v>
      </c>
      <c r="J65" t="s">
        <v>1082</v>
      </c>
      <c r="K65" t="s">
        <v>1083</v>
      </c>
      <c r="L65" t="s">
        <v>55</v>
      </c>
      <c r="M65" t="s">
        <v>56</v>
      </c>
      <c r="N65" t="s">
        <v>57</v>
      </c>
      <c r="O65" t="s">
        <v>127</v>
      </c>
      <c r="P65" t="s">
        <v>58</v>
      </c>
      <c r="S65">
        <v>42711</v>
      </c>
      <c r="T65">
        <v>42105</v>
      </c>
      <c r="U65">
        <v>42105</v>
      </c>
      <c r="V65">
        <v>39434</v>
      </c>
      <c r="W65" t="s">
        <v>26</v>
      </c>
      <c r="X65" t="s">
        <v>27</v>
      </c>
    </row>
    <row r="66" spans="1:24" x14ac:dyDescent="0.25">
      <c r="A66">
        <v>389401</v>
      </c>
      <c r="B66" t="s">
        <v>225</v>
      </c>
      <c r="C66" t="s">
        <v>132</v>
      </c>
      <c r="D66" t="s">
        <v>879</v>
      </c>
      <c r="E66" t="s">
        <v>226</v>
      </c>
      <c r="F66" t="s">
        <v>226</v>
      </c>
      <c r="G66">
        <v>1</v>
      </c>
      <c r="H66" t="s">
        <v>227</v>
      </c>
      <c r="I66" t="s">
        <v>228</v>
      </c>
      <c r="J66" t="s">
        <v>229</v>
      </c>
      <c r="K66" t="s">
        <v>230</v>
      </c>
      <c r="L66" t="s">
        <v>126</v>
      </c>
      <c r="M66" t="s">
        <v>56</v>
      </c>
      <c r="N66" t="s">
        <v>57</v>
      </c>
      <c r="O66" t="s">
        <v>127</v>
      </c>
      <c r="P66" t="s">
        <v>58</v>
      </c>
      <c r="S66" t="s">
        <v>819</v>
      </c>
      <c r="T66" t="s">
        <v>819</v>
      </c>
      <c r="U66" t="s">
        <v>819</v>
      </c>
      <c r="V66" t="s">
        <v>819</v>
      </c>
      <c r="W66" t="s">
        <v>40</v>
      </c>
      <c r="X66" t="s">
        <v>27</v>
      </c>
    </row>
    <row r="67" spans="1:24" x14ac:dyDescent="0.25">
      <c r="A67">
        <v>395224</v>
      </c>
      <c r="B67" t="s">
        <v>629</v>
      </c>
      <c r="C67" t="s">
        <v>630</v>
      </c>
      <c r="D67" t="s">
        <v>270</v>
      </c>
      <c r="E67" t="s">
        <v>631</v>
      </c>
      <c r="F67" t="s">
        <v>630</v>
      </c>
      <c r="G67">
        <v>1</v>
      </c>
      <c r="H67" t="s">
        <v>819</v>
      </c>
      <c r="I67" t="s">
        <v>1084</v>
      </c>
      <c r="J67" t="s">
        <v>819</v>
      </c>
      <c r="K67" t="s">
        <v>819</v>
      </c>
      <c r="L67" t="s">
        <v>819</v>
      </c>
      <c r="M67" t="s">
        <v>819</v>
      </c>
      <c r="N67" t="s">
        <v>819</v>
      </c>
      <c r="O67" t="s">
        <v>819</v>
      </c>
      <c r="P67" t="s">
        <v>819</v>
      </c>
      <c r="S67">
        <v>38020</v>
      </c>
      <c r="T67">
        <v>37534</v>
      </c>
      <c r="U67">
        <v>37534</v>
      </c>
      <c r="V67">
        <v>37534</v>
      </c>
      <c r="W67" t="s">
        <v>26</v>
      </c>
      <c r="X67" t="s">
        <v>27</v>
      </c>
    </row>
    <row r="68" spans="1:24" x14ac:dyDescent="0.25">
      <c r="A68">
        <v>400383</v>
      </c>
      <c r="B68" t="s">
        <v>713</v>
      </c>
      <c r="C68" t="s">
        <v>132</v>
      </c>
      <c r="D68" t="s">
        <v>714</v>
      </c>
      <c r="E68" t="s">
        <v>715</v>
      </c>
      <c r="F68" t="s">
        <v>716</v>
      </c>
      <c r="G68">
        <v>1</v>
      </c>
      <c r="H68" t="s">
        <v>717</v>
      </c>
      <c r="I68" t="s">
        <v>718</v>
      </c>
      <c r="J68" t="s">
        <v>719</v>
      </c>
      <c r="K68" t="s">
        <v>720</v>
      </c>
      <c r="L68" t="s">
        <v>126</v>
      </c>
      <c r="M68" t="s">
        <v>56</v>
      </c>
      <c r="N68" t="s">
        <v>819</v>
      </c>
      <c r="O68" t="s">
        <v>819</v>
      </c>
      <c r="P68" t="s">
        <v>819</v>
      </c>
      <c r="S68" t="s">
        <v>819</v>
      </c>
      <c r="T68" t="s">
        <v>819</v>
      </c>
      <c r="U68" t="s">
        <v>819</v>
      </c>
      <c r="V68" t="s">
        <v>819</v>
      </c>
      <c r="W68" t="s">
        <v>40</v>
      </c>
      <c r="X68" t="s">
        <v>27</v>
      </c>
    </row>
    <row r="69" spans="1:24" x14ac:dyDescent="0.25">
      <c r="A69">
        <v>403938</v>
      </c>
      <c r="B69" t="s">
        <v>22</v>
      </c>
      <c r="C69" t="s">
        <v>23</v>
      </c>
      <c r="D69" t="s">
        <v>24</v>
      </c>
      <c r="E69" t="s">
        <v>25</v>
      </c>
      <c r="F69" t="s">
        <v>22</v>
      </c>
      <c r="G69">
        <v>1</v>
      </c>
      <c r="H69" t="s">
        <v>1085</v>
      </c>
      <c r="I69" t="s">
        <v>1086</v>
      </c>
      <c r="J69" t="s">
        <v>819</v>
      </c>
      <c r="K69" t="s">
        <v>819</v>
      </c>
      <c r="L69" t="s">
        <v>819</v>
      </c>
      <c r="M69" t="s">
        <v>819</v>
      </c>
      <c r="N69" t="s">
        <v>819</v>
      </c>
      <c r="O69" t="s">
        <v>819</v>
      </c>
      <c r="P69" t="s">
        <v>819</v>
      </c>
      <c r="S69" t="s">
        <v>819</v>
      </c>
      <c r="T69" t="s">
        <v>819</v>
      </c>
      <c r="U69" t="s">
        <v>819</v>
      </c>
      <c r="V69" t="s">
        <v>819</v>
      </c>
      <c r="W69" t="s">
        <v>26</v>
      </c>
      <c r="X69" t="s">
        <v>27</v>
      </c>
    </row>
    <row r="70" spans="1:24" x14ac:dyDescent="0.25">
      <c r="A70">
        <v>405756</v>
      </c>
      <c r="B70" t="s">
        <v>647</v>
      </c>
      <c r="C70" t="s">
        <v>120</v>
      </c>
      <c r="D70" t="s">
        <v>880</v>
      </c>
      <c r="E70" t="s">
        <v>881</v>
      </c>
      <c r="F70" t="s">
        <v>647</v>
      </c>
      <c r="G70">
        <v>1</v>
      </c>
      <c r="H70" t="s">
        <v>831</v>
      </c>
      <c r="I70" t="s">
        <v>832</v>
      </c>
      <c r="J70" t="s">
        <v>833</v>
      </c>
      <c r="K70" t="s">
        <v>834</v>
      </c>
      <c r="L70" t="s">
        <v>439</v>
      </c>
      <c r="M70" t="s">
        <v>440</v>
      </c>
      <c r="N70" t="s">
        <v>57</v>
      </c>
      <c r="O70" t="s">
        <v>127</v>
      </c>
      <c r="P70" t="s">
        <v>58</v>
      </c>
      <c r="S70" t="s">
        <v>819</v>
      </c>
      <c r="T70" t="s">
        <v>819</v>
      </c>
      <c r="U70" t="s">
        <v>819</v>
      </c>
      <c r="V70" t="s">
        <v>819</v>
      </c>
      <c r="W70" t="s">
        <v>40</v>
      </c>
      <c r="X70" t="s">
        <v>27</v>
      </c>
    </row>
    <row r="71" spans="1:24" x14ac:dyDescent="0.25">
      <c r="A71">
        <v>409971</v>
      </c>
      <c r="B71" t="s">
        <v>283</v>
      </c>
      <c r="C71" t="s">
        <v>102</v>
      </c>
      <c r="D71" t="s">
        <v>882</v>
      </c>
      <c r="E71" t="s">
        <v>883</v>
      </c>
      <c r="F71" t="s">
        <v>835</v>
      </c>
      <c r="G71">
        <v>1</v>
      </c>
      <c r="H71" t="s">
        <v>819</v>
      </c>
      <c r="I71" t="s">
        <v>819</v>
      </c>
      <c r="J71" t="s">
        <v>819</v>
      </c>
      <c r="K71" t="s">
        <v>819</v>
      </c>
      <c r="L71" t="s">
        <v>819</v>
      </c>
      <c r="M71" t="s">
        <v>819</v>
      </c>
      <c r="N71" t="s">
        <v>819</v>
      </c>
      <c r="O71" t="s">
        <v>819</v>
      </c>
      <c r="P71" t="s">
        <v>819</v>
      </c>
      <c r="S71" t="s">
        <v>819</v>
      </c>
      <c r="T71" t="s">
        <v>819</v>
      </c>
      <c r="U71" t="s">
        <v>819</v>
      </c>
      <c r="V71" t="s">
        <v>819</v>
      </c>
      <c r="W71" t="s">
        <v>40</v>
      </c>
      <c r="X71" t="s">
        <v>27</v>
      </c>
    </row>
    <row r="72" spans="1:24" x14ac:dyDescent="0.25">
      <c r="A72">
        <v>417200</v>
      </c>
      <c r="B72" t="s">
        <v>545</v>
      </c>
      <c r="C72" t="s">
        <v>332</v>
      </c>
      <c r="D72" t="s">
        <v>546</v>
      </c>
      <c r="E72" t="s">
        <v>547</v>
      </c>
      <c r="F72" t="s">
        <v>547</v>
      </c>
      <c r="G72">
        <v>1</v>
      </c>
      <c r="H72" t="s">
        <v>1087</v>
      </c>
      <c r="I72" t="s">
        <v>1088</v>
      </c>
      <c r="J72" t="s">
        <v>1089</v>
      </c>
      <c r="K72" t="s">
        <v>1090</v>
      </c>
      <c r="L72" t="s">
        <v>267</v>
      </c>
      <c r="M72" t="s">
        <v>268</v>
      </c>
      <c r="N72" t="s">
        <v>57</v>
      </c>
      <c r="O72" t="s">
        <v>754</v>
      </c>
      <c r="P72" t="s">
        <v>58</v>
      </c>
      <c r="S72" t="s">
        <v>819</v>
      </c>
      <c r="T72" t="s">
        <v>819</v>
      </c>
      <c r="U72" t="s">
        <v>819</v>
      </c>
      <c r="V72" t="s">
        <v>819</v>
      </c>
      <c r="W72" t="s">
        <v>40</v>
      </c>
      <c r="X72" t="s">
        <v>27</v>
      </c>
    </row>
    <row r="73" spans="1:24" x14ac:dyDescent="0.25">
      <c r="A73">
        <v>419041</v>
      </c>
      <c r="B73" t="s">
        <v>594</v>
      </c>
      <c r="C73" t="s">
        <v>595</v>
      </c>
      <c r="D73" t="s">
        <v>86</v>
      </c>
      <c r="E73" t="s">
        <v>596</v>
      </c>
      <c r="F73" t="s">
        <v>597</v>
      </c>
      <c r="G73">
        <v>1</v>
      </c>
      <c r="H73" t="s">
        <v>819</v>
      </c>
      <c r="I73" t="s">
        <v>1091</v>
      </c>
      <c r="J73" t="s">
        <v>819</v>
      </c>
      <c r="K73" t="s">
        <v>819</v>
      </c>
      <c r="L73" t="s">
        <v>819</v>
      </c>
      <c r="M73" t="s">
        <v>819</v>
      </c>
      <c r="N73" t="s">
        <v>819</v>
      </c>
      <c r="O73" t="s">
        <v>819</v>
      </c>
      <c r="P73" t="s">
        <v>819</v>
      </c>
      <c r="S73">
        <v>41038</v>
      </c>
      <c r="T73">
        <v>38339</v>
      </c>
      <c r="U73">
        <v>38339</v>
      </c>
      <c r="V73">
        <v>37861</v>
      </c>
      <c r="W73" t="s">
        <v>26</v>
      </c>
      <c r="X73" t="s">
        <v>27</v>
      </c>
    </row>
    <row r="74" spans="1:24" x14ac:dyDescent="0.25">
      <c r="A74">
        <v>419235</v>
      </c>
      <c r="B74" t="s">
        <v>403</v>
      </c>
      <c r="C74" t="s">
        <v>96</v>
      </c>
      <c r="D74" t="s">
        <v>404</v>
      </c>
      <c r="E74" t="s">
        <v>405</v>
      </c>
      <c r="F74" t="s">
        <v>406</v>
      </c>
      <c r="G74">
        <v>1</v>
      </c>
      <c r="H74" t="s">
        <v>1092</v>
      </c>
      <c r="I74" t="s">
        <v>1093</v>
      </c>
      <c r="J74" t="s">
        <v>1094</v>
      </c>
      <c r="K74" t="s">
        <v>1095</v>
      </c>
      <c r="L74" t="s">
        <v>56</v>
      </c>
      <c r="M74" t="s">
        <v>55</v>
      </c>
      <c r="N74" t="s">
        <v>57</v>
      </c>
      <c r="O74" t="s">
        <v>127</v>
      </c>
      <c r="P74" t="s">
        <v>58</v>
      </c>
      <c r="S74" t="s">
        <v>819</v>
      </c>
      <c r="T74" t="s">
        <v>819</v>
      </c>
      <c r="U74" t="s">
        <v>819</v>
      </c>
      <c r="V74" t="s">
        <v>819</v>
      </c>
      <c r="W74" t="s">
        <v>40</v>
      </c>
      <c r="X74" t="s">
        <v>27</v>
      </c>
    </row>
    <row r="75" spans="1:24" x14ac:dyDescent="0.25">
      <c r="A75">
        <v>419742</v>
      </c>
      <c r="B75" t="s">
        <v>95</v>
      </c>
      <c r="C75" t="s">
        <v>96</v>
      </c>
      <c r="D75" t="s">
        <v>97</v>
      </c>
      <c r="E75" t="s">
        <v>98</v>
      </c>
      <c r="F75" t="s">
        <v>98</v>
      </c>
      <c r="G75">
        <v>0</v>
      </c>
      <c r="H75" t="s">
        <v>819</v>
      </c>
      <c r="I75" t="s">
        <v>819</v>
      </c>
      <c r="J75" t="s">
        <v>819</v>
      </c>
      <c r="K75" t="s">
        <v>819</v>
      </c>
      <c r="L75" t="s">
        <v>819</v>
      </c>
      <c r="M75" t="s">
        <v>819</v>
      </c>
      <c r="N75" t="s">
        <v>819</v>
      </c>
      <c r="O75" t="s">
        <v>819</v>
      </c>
      <c r="P75" t="s">
        <v>819</v>
      </c>
      <c r="S75" t="s">
        <v>819</v>
      </c>
      <c r="T75" t="s">
        <v>819</v>
      </c>
      <c r="U75" t="s">
        <v>819</v>
      </c>
      <c r="V75" t="s">
        <v>819</v>
      </c>
      <c r="W75" t="s">
        <v>40</v>
      </c>
      <c r="X75" t="s">
        <v>27</v>
      </c>
    </row>
    <row r="76" spans="1:24" x14ac:dyDescent="0.25">
      <c r="A76">
        <v>419985</v>
      </c>
      <c r="B76" t="s">
        <v>46</v>
      </c>
      <c r="C76" t="s">
        <v>47</v>
      </c>
      <c r="D76" t="s">
        <v>48</v>
      </c>
      <c r="E76" t="s">
        <v>49</v>
      </c>
      <c r="F76" t="s">
        <v>50</v>
      </c>
      <c r="G76">
        <v>1</v>
      </c>
      <c r="H76" t="s">
        <v>51</v>
      </c>
      <c r="I76" t="s">
        <v>52</v>
      </c>
      <c r="J76" t="s">
        <v>53</v>
      </c>
      <c r="K76" t="s">
        <v>54</v>
      </c>
      <c r="L76" t="s">
        <v>55</v>
      </c>
      <c r="M76" t="s">
        <v>56</v>
      </c>
      <c r="N76" t="s">
        <v>57</v>
      </c>
      <c r="O76" t="s">
        <v>819</v>
      </c>
      <c r="P76" t="s">
        <v>58</v>
      </c>
      <c r="S76" t="s">
        <v>819</v>
      </c>
      <c r="T76" t="s">
        <v>819</v>
      </c>
      <c r="U76" t="s">
        <v>819</v>
      </c>
      <c r="V76" t="s">
        <v>819</v>
      </c>
      <c r="W76" t="s">
        <v>40</v>
      </c>
      <c r="X76" t="s">
        <v>27</v>
      </c>
    </row>
    <row r="77" spans="1:24" x14ac:dyDescent="0.25">
      <c r="A77">
        <v>424191</v>
      </c>
      <c r="B77" t="s">
        <v>218</v>
      </c>
      <c r="C77" t="s">
        <v>205</v>
      </c>
      <c r="D77" t="s">
        <v>219</v>
      </c>
      <c r="E77" t="s">
        <v>220</v>
      </c>
      <c r="F77" t="s">
        <v>218</v>
      </c>
      <c r="G77">
        <v>1</v>
      </c>
      <c r="H77" t="s">
        <v>819</v>
      </c>
      <c r="I77" t="s">
        <v>819</v>
      </c>
      <c r="J77" t="s">
        <v>819</v>
      </c>
      <c r="K77" t="s">
        <v>819</v>
      </c>
      <c r="L77" t="s">
        <v>819</v>
      </c>
      <c r="M77" t="s">
        <v>819</v>
      </c>
      <c r="N77" t="s">
        <v>819</v>
      </c>
      <c r="O77" t="s">
        <v>819</v>
      </c>
      <c r="P77" t="s">
        <v>819</v>
      </c>
      <c r="S77" t="s">
        <v>819</v>
      </c>
      <c r="T77" t="s">
        <v>819</v>
      </c>
      <c r="U77" t="s">
        <v>819</v>
      </c>
      <c r="V77" t="s">
        <v>819</v>
      </c>
      <c r="W77" t="s">
        <v>26</v>
      </c>
      <c r="X77" t="s">
        <v>27</v>
      </c>
    </row>
    <row r="78" spans="1:24" x14ac:dyDescent="0.25">
      <c r="A78">
        <v>426226</v>
      </c>
      <c r="B78" t="s">
        <v>677</v>
      </c>
      <c r="C78" t="s">
        <v>65</v>
      </c>
      <c r="D78" t="s">
        <v>100</v>
      </c>
      <c r="E78" t="s">
        <v>678</v>
      </c>
      <c r="F78" t="s">
        <v>679</v>
      </c>
      <c r="G78">
        <v>1</v>
      </c>
      <c r="H78" t="s">
        <v>1096</v>
      </c>
      <c r="I78" t="s">
        <v>1097</v>
      </c>
      <c r="J78" t="s">
        <v>819</v>
      </c>
      <c r="K78" t="s">
        <v>819</v>
      </c>
      <c r="L78" t="s">
        <v>819</v>
      </c>
      <c r="M78" t="s">
        <v>819</v>
      </c>
      <c r="N78" t="s">
        <v>819</v>
      </c>
      <c r="O78" t="s">
        <v>819</v>
      </c>
      <c r="P78" t="s">
        <v>819</v>
      </c>
      <c r="S78">
        <v>39004</v>
      </c>
      <c r="T78">
        <v>39004</v>
      </c>
      <c r="U78">
        <v>39004</v>
      </c>
      <c r="V78">
        <v>38002</v>
      </c>
      <c r="W78" t="s">
        <v>26</v>
      </c>
      <c r="X78" t="s">
        <v>27</v>
      </c>
    </row>
    <row r="79" spans="1:24" x14ac:dyDescent="0.25">
      <c r="A79">
        <v>434039</v>
      </c>
      <c r="B79" t="s">
        <v>111</v>
      </c>
      <c r="C79" t="s">
        <v>112</v>
      </c>
      <c r="D79" t="s">
        <v>113</v>
      </c>
      <c r="E79" t="s">
        <v>114</v>
      </c>
      <c r="F79" t="s">
        <v>884</v>
      </c>
      <c r="G79">
        <v>1</v>
      </c>
      <c r="H79" t="s">
        <v>819</v>
      </c>
      <c r="I79" t="s">
        <v>1098</v>
      </c>
      <c r="J79" t="s">
        <v>819</v>
      </c>
      <c r="K79" t="s">
        <v>819</v>
      </c>
      <c r="L79" t="s">
        <v>819</v>
      </c>
      <c r="M79" t="s">
        <v>819</v>
      </c>
      <c r="N79" t="s">
        <v>819</v>
      </c>
      <c r="O79" t="s">
        <v>819</v>
      </c>
      <c r="P79" t="s">
        <v>819</v>
      </c>
      <c r="S79">
        <v>40820</v>
      </c>
      <c r="T79">
        <v>38061</v>
      </c>
      <c r="U79">
        <v>38061</v>
      </c>
      <c r="V79">
        <v>38061</v>
      </c>
      <c r="W79" t="s">
        <v>26</v>
      </c>
      <c r="X79" t="s">
        <v>27</v>
      </c>
    </row>
    <row r="80" spans="1:24" x14ac:dyDescent="0.25">
      <c r="A80">
        <v>435741</v>
      </c>
      <c r="B80" t="s">
        <v>669</v>
      </c>
      <c r="C80" t="s">
        <v>670</v>
      </c>
      <c r="D80" t="s">
        <v>467</v>
      </c>
      <c r="E80" t="s">
        <v>671</v>
      </c>
      <c r="F80" t="s">
        <v>672</v>
      </c>
      <c r="G80">
        <v>1</v>
      </c>
      <c r="H80" t="s">
        <v>1099</v>
      </c>
      <c r="I80" t="s">
        <v>1100</v>
      </c>
      <c r="J80" t="s">
        <v>819</v>
      </c>
      <c r="K80" t="s">
        <v>819</v>
      </c>
      <c r="L80" t="s">
        <v>819</v>
      </c>
      <c r="M80" t="s">
        <v>819</v>
      </c>
      <c r="N80" t="s">
        <v>819</v>
      </c>
      <c r="O80" t="s">
        <v>819</v>
      </c>
      <c r="P80" t="s">
        <v>819</v>
      </c>
      <c r="S80">
        <v>41529</v>
      </c>
      <c r="T80">
        <v>41529</v>
      </c>
      <c r="U80">
        <v>39237</v>
      </c>
      <c r="V80">
        <v>38177</v>
      </c>
      <c r="W80" t="s">
        <v>26</v>
      </c>
      <c r="X80" t="s">
        <v>27</v>
      </c>
    </row>
    <row r="81" spans="1:24" x14ac:dyDescent="0.25">
      <c r="A81">
        <v>436232</v>
      </c>
      <c r="B81" t="s">
        <v>187</v>
      </c>
      <c r="C81" t="s">
        <v>188</v>
      </c>
      <c r="D81" t="s">
        <v>69</v>
      </c>
      <c r="E81" t="s">
        <v>189</v>
      </c>
      <c r="F81" t="s">
        <v>190</v>
      </c>
      <c r="G81">
        <v>1</v>
      </c>
      <c r="H81" t="s">
        <v>819</v>
      </c>
      <c r="I81" t="s">
        <v>819</v>
      </c>
      <c r="J81" t="s">
        <v>819</v>
      </c>
      <c r="K81" t="s">
        <v>819</v>
      </c>
      <c r="L81" t="s">
        <v>819</v>
      </c>
      <c r="M81" t="s">
        <v>819</v>
      </c>
      <c r="N81" t="s">
        <v>819</v>
      </c>
      <c r="O81" t="s">
        <v>819</v>
      </c>
      <c r="P81" t="s">
        <v>819</v>
      </c>
      <c r="S81" t="s">
        <v>819</v>
      </c>
      <c r="T81" t="s">
        <v>819</v>
      </c>
      <c r="U81" t="s">
        <v>819</v>
      </c>
      <c r="V81" t="s">
        <v>819</v>
      </c>
      <c r="W81" t="s">
        <v>40</v>
      </c>
      <c r="X81" t="s">
        <v>27</v>
      </c>
    </row>
    <row r="82" spans="1:24" x14ac:dyDescent="0.25">
      <c r="A82">
        <v>437595</v>
      </c>
      <c r="B82" t="s">
        <v>167</v>
      </c>
      <c r="C82" t="s">
        <v>168</v>
      </c>
      <c r="D82" t="s">
        <v>169</v>
      </c>
      <c r="E82" t="s">
        <v>170</v>
      </c>
      <c r="F82" t="s">
        <v>170</v>
      </c>
      <c r="G82">
        <v>1</v>
      </c>
      <c r="H82" t="s">
        <v>819</v>
      </c>
      <c r="I82" t="s">
        <v>819</v>
      </c>
      <c r="J82" t="s">
        <v>819</v>
      </c>
      <c r="K82" t="s">
        <v>819</v>
      </c>
      <c r="L82" t="s">
        <v>819</v>
      </c>
      <c r="M82" t="s">
        <v>819</v>
      </c>
      <c r="N82" t="s">
        <v>819</v>
      </c>
      <c r="O82" t="s">
        <v>819</v>
      </c>
      <c r="P82" t="s">
        <v>819</v>
      </c>
      <c r="S82" t="s">
        <v>819</v>
      </c>
      <c r="T82" t="s">
        <v>819</v>
      </c>
      <c r="U82" t="s">
        <v>819</v>
      </c>
      <c r="V82" t="s">
        <v>819</v>
      </c>
      <c r="W82" t="s">
        <v>40</v>
      </c>
      <c r="X82" t="s">
        <v>27</v>
      </c>
    </row>
    <row r="83" spans="1:24" x14ac:dyDescent="0.25">
      <c r="A83">
        <v>438450</v>
      </c>
      <c r="B83" t="s">
        <v>780</v>
      </c>
      <c r="C83" t="s">
        <v>120</v>
      </c>
      <c r="D83" t="s">
        <v>192</v>
      </c>
      <c r="E83" t="s">
        <v>781</v>
      </c>
      <c r="F83" t="s">
        <v>782</v>
      </c>
      <c r="G83">
        <v>1</v>
      </c>
      <c r="H83" t="s">
        <v>783</v>
      </c>
      <c r="I83" t="s">
        <v>784</v>
      </c>
      <c r="J83" t="s">
        <v>785</v>
      </c>
      <c r="K83" t="s">
        <v>786</v>
      </c>
      <c r="L83" t="s">
        <v>126</v>
      </c>
      <c r="M83" t="s">
        <v>56</v>
      </c>
      <c r="N83" t="s">
        <v>57</v>
      </c>
      <c r="O83" t="s">
        <v>819</v>
      </c>
      <c r="P83" t="s">
        <v>736</v>
      </c>
      <c r="S83" t="s">
        <v>819</v>
      </c>
      <c r="T83" t="s">
        <v>819</v>
      </c>
      <c r="U83" t="s">
        <v>819</v>
      </c>
      <c r="V83" t="s">
        <v>819</v>
      </c>
      <c r="W83" t="s">
        <v>40</v>
      </c>
      <c r="X83" t="s">
        <v>27</v>
      </c>
    </row>
    <row r="84" spans="1:24" x14ac:dyDescent="0.25">
      <c r="A84">
        <v>447360</v>
      </c>
      <c r="B84" t="s">
        <v>239</v>
      </c>
      <c r="C84" t="s">
        <v>240</v>
      </c>
      <c r="D84" t="s">
        <v>241</v>
      </c>
      <c r="E84" t="s">
        <v>242</v>
      </c>
      <c r="F84" t="s">
        <v>243</v>
      </c>
      <c r="G84">
        <v>1</v>
      </c>
      <c r="H84" t="s">
        <v>819</v>
      </c>
      <c r="I84" t="s">
        <v>819</v>
      </c>
      <c r="J84" t="s">
        <v>819</v>
      </c>
      <c r="K84" t="s">
        <v>819</v>
      </c>
      <c r="L84" t="s">
        <v>819</v>
      </c>
      <c r="M84" t="s">
        <v>819</v>
      </c>
      <c r="N84" t="s">
        <v>819</v>
      </c>
      <c r="O84" t="s">
        <v>819</v>
      </c>
      <c r="P84" t="s">
        <v>819</v>
      </c>
      <c r="S84" t="s">
        <v>819</v>
      </c>
      <c r="T84" t="s">
        <v>819</v>
      </c>
      <c r="U84" t="s">
        <v>819</v>
      </c>
      <c r="V84" t="s">
        <v>819</v>
      </c>
      <c r="W84" t="s">
        <v>40</v>
      </c>
      <c r="X84" t="s">
        <v>27</v>
      </c>
    </row>
    <row r="85" spans="1:24" x14ac:dyDescent="0.25">
      <c r="A85">
        <v>447554</v>
      </c>
      <c r="B85" t="s">
        <v>836</v>
      </c>
      <c r="C85" t="s">
        <v>65</v>
      </c>
      <c r="D85" t="s">
        <v>150</v>
      </c>
      <c r="E85" t="s">
        <v>837</v>
      </c>
      <c r="F85" t="s">
        <v>885</v>
      </c>
      <c r="G85">
        <v>1</v>
      </c>
      <c r="H85" t="s">
        <v>838</v>
      </c>
      <c r="I85" t="s">
        <v>839</v>
      </c>
      <c r="J85" t="s">
        <v>840</v>
      </c>
      <c r="K85" t="s">
        <v>841</v>
      </c>
      <c r="L85" t="s">
        <v>842</v>
      </c>
      <c r="M85" t="s">
        <v>268</v>
      </c>
      <c r="N85" t="s">
        <v>57</v>
      </c>
      <c r="O85" t="s">
        <v>127</v>
      </c>
      <c r="P85" t="s">
        <v>58</v>
      </c>
      <c r="S85" t="s">
        <v>819</v>
      </c>
      <c r="T85" t="s">
        <v>819</v>
      </c>
      <c r="U85" t="s">
        <v>819</v>
      </c>
      <c r="V85" t="s">
        <v>819</v>
      </c>
      <c r="W85" t="s">
        <v>40</v>
      </c>
      <c r="X85" t="s">
        <v>27</v>
      </c>
    </row>
    <row r="86" spans="1:24" x14ac:dyDescent="0.25">
      <c r="A86">
        <v>449931</v>
      </c>
      <c r="B86" t="s">
        <v>625</v>
      </c>
      <c r="C86" t="s">
        <v>150</v>
      </c>
      <c r="D86" t="s">
        <v>626</v>
      </c>
      <c r="E86" t="s">
        <v>627</v>
      </c>
      <c r="F86" t="s">
        <v>628</v>
      </c>
      <c r="G86">
        <v>1</v>
      </c>
      <c r="H86" t="s">
        <v>819</v>
      </c>
      <c r="I86" t="s">
        <v>819</v>
      </c>
      <c r="J86" t="s">
        <v>819</v>
      </c>
      <c r="K86" t="s">
        <v>819</v>
      </c>
      <c r="L86" t="s">
        <v>819</v>
      </c>
      <c r="M86" t="s">
        <v>819</v>
      </c>
      <c r="N86" t="s">
        <v>819</v>
      </c>
      <c r="O86" t="s">
        <v>819</v>
      </c>
      <c r="P86" t="s">
        <v>819</v>
      </c>
      <c r="S86" t="s">
        <v>819</v>
      </c>
      <c r="T86" t="s">
        <v>819</v>
      </c>
      <c r="U86" t="s">
        <v>819</v>
      </c>
      <c r="V86" t="s">
        <v>819</v>
      </c>
      <c r="W86" t="s">
        <v>40</v>
      </c>
      <c r="X86" t="s">
        <v>27</v>
      </c>
    </row>
    <row r="87" spans="1:24" x14ac:dyDescent="0.25">
      <c r="A87">
        <v>452405</v>
      </c>
      <c r="B87" t="s">
        <v>616</v>
      </c>
      <c r="C87" t="s">
        <v>154</v>
      </c>
      <c r="D87" t="s">
        <v>459</v>
      </c>
      <c r="E87" t="s">
        <v>617</v>
      </c>
      <c r="F87" t="s">
        <v>618</v>
      </c>
      <c r="G87">
        <v>1</v>
      </c>
      <c r="H87" t="s">
        <v>843</v>
      </c>
      <c r="I87" t="s">
        <v>844</v>
      </c>
      <c r="J87" t="s">
        <v>845</v>
      </c>
      <c r="K87" t="s">
        <v>846</v>
      </c>
      <c r="L87" t="s">
        <v>267</v>
      </c>
      <c r="M87" t="s">
        <v>268</v>
      </c>
      <c r="N87" t="s">
        <v>57</v>
      </c>
      <c r="O87" t="s">
        <v>754</v>
      </c>
      <c r="P87" t="s">
        <v>58</v>
      </c>
      <c r="S87" t="s">
        <v>819</v>
      </c>
      <c r="T87" t="s">
        <v>819</v>
      </c>
      <c r="U87" t="s">
        <v>819</v>
      </c>
      <c r="V87" t="s">
        <v>819</v>
      </c>
      <c r="W87" t="s">
        <v>40</v>
      </c>
      <c r="X87" t="s">
        <v>27</v>
      </c>
    </row>
    <row r="88" spans="1:24" x14ac:dyDescent="0.25">
      <c r="A88">
        <v>455473</v>
      </c>
      <c r="B88" t="s">
        <v>295</v>
      </c>
      <c r="C88" t="s">
        <v>296</v>
      </c>
      <c r="D88" t="s">
        <v>297</v>
      </c>
      <c r="E88" t="s">
        <v>298</v>
      </c>
      <c r="F88" t="s">
        <v>299</v>
      </c>
      <c r="G88">
        <v>1</v>
      </c>
      <c r="H88" t="s">
        <v>819</v>
      </c>
      <c r="I88" t="s">
        <v>819</v>
      </c>
      <c r="J88" t="s">
        <v>819</v>
      </c>
      <c r="K88" t="s">
        <v>819</v>
      </c>
      <c r="L88" t="s">
        <v>819</v>
      </c>
      <c r="M88" t="s">
        <v>819</v>
      </c>
      <c r="N88" t="s">
        <v>819</v>
      </c>
      <c r="O88" t="s">
        <v>819</v>
      </c>
      <c r="P88" t="s">
        <v>819</v>
      </c>
      <c r="S88" t="s">
        <v>819</v>
      </c>
      <c r="T88" t="s">
        <v>819</v>
      </c>
      <c r="U88" t="s">
        <v>819</v>
      </c>
      <c r="V88" t="s">
        <v>819</v>
      </c>
      <c r="W88" t="s">
        <v>40</v>
      </c>
      <c r="X88" t="s">
        <v>27</v>
      </c>
    </row>
    <row r="89" spans="1:24" x14ac:dyDescent="0.25">
      <c r="A89">
        <v>461572</v>
      </c>
      <c r="B89" t="s">
        <v>386</v>
      </c>
      <c r="C89" t="s">
        <v>150</v>
      </c>
      <c r="D89" t="s">
        <v>387</v>
      </c>
      <c r="E89" t="s">
        <v>388</v>
      </c>
      <c r="F89" t="s">
        <v>389</v>
      </c>
      <c r="G89">
        <v>1</v>
      </c>
      <c r="H89" t="s">
        <v>819</v>
      </c>
      <c r="I89" t="s">
        <v>819</v>
      </c>
      <c r="J89" t="s">
        <v>819</v>
      </c>
      <c r="K89" t="s">
        <v>819</v>
      </c>
      <c r="L89" t="s">
        <v>819</v>
      </c>
      <c r="M89" t="s">
        <v>819</v>
      </c>
      <c r="N89" t="s">
        <v>819</v>
      </c>
      <c r="O89" t="s">
        <v>819</v>
      </c>
      <c r="P89" t="s">
        <v>819</v>
      </c>
      <c r="S89" t="s">
        <v>819</v>
      </c>
      <c r="T89" t="s">
        <v>819</v>
      </c>
      <c r="U89" t="s">
        <v>819</v>
      </c>
      <c r="V89" t="s">
        <v>819</v>
      </c>
      <c r="W89" t="s">
        <v>26</v>
      </c>
      <c r="X89" t="s">
        <v>27</v>
      </c>
    </row>
    <row r="90" spans="1:24" x14ac:dyDescent="0.25">
      <c r="A90">
        <v>462606</v>
      </c>
      <c r="B90" t="s">
        <v>589</v>
      </c>
      <c r="C90" t="s">
        <v>886</v>
      </c>
      <c r="D90" t="s">
        <v>590</v>
      </c>
      <c r="E90" t="s">
        <v>887</v>
      </c>
      <c r="F90" t="s">
        <v>886</v>
      </c>
      <c r="G90">
        <v>1</v>
      </c>
      <c r="H90" t="s">
        <v>819</v>
      </c>
      <c r="I90" t="s">
        <v>819</v>
      </c>
      <c r="J90" t="s">
        <v>819</v>
      </c>
      <c r="K90" t="s">
        <v>819</v>
      </c>
      <c r="L90" t="s">
        <v>819</v>
      </c>
      <c r="M90" t="s">
        <v>819</v>
      </c>
      <c r="N90" t="s">
        <v>819</v>
      </c>
      <c r="O90" t="s">
        <v>819</v>
      </c>
      <c r="P90" t="s">
        <v>819</v>
      </c>
      <c r="S90" t="s">
        <v>819</v>
      </c>
      <c r="T90" t="s">
        <v>819</v>
      </c>
      <c r="U90" t="s">
        <v>819</v>
      </c>
      <c r="V90" t="s">
        <v>819</v>
      </c>
      <c r="W90" t="s">
        <v>40</v>
      </c>
      <c r="X90" t="s">
        <v>27</v>
      </c>
    </row>
    <row r="91" spans="1:24" x14ac:dyDescent="0.25">
      <c r="A91">
        <v>462962</v>
      </c>
      <c r="B91" t="s">
        <v>667</v>
      </c>
      <c r="C91" t="s">
        <v>132</v>
      </c>
      <c r="D91" t="s">
        <v>205</v>
      </c>
      <c r="E91" t="s">
        <v>675</v>
      </c>
      <c r="F91" t="s">
        <v>676</v>
      </c>
      <c r="G91">
        <v>1</v>
      </c>
      <c r="H91" t="s">
        <v>1101</v>
      </c>
      <c r="I91" t="s">
        <v>1102</v>
      </c>
      <c r="J91" t="s">
        <v>819</v>
      </c>
      <c r="K91" t="s">
        <v>819</v>
      </c>
      <c r="L91" t="s">
        <v>819</v>
      </c>
      <c r="M91" t="s">
        <v>819</v>
      </c>
      <c r="N91" t="s">
        <v>819</v>
      </c>
      <c r="O91" t="s">
        <v>819</v>
      </c>
      <c r="P91" t="s">
        <v>819</v>
      </c>
      <c r="S91">
        <v>42086</v>
      </c>
      <c r="T91">
        <v>41323</v>
      </c>
      <c r="U91">
        <v>39498</v>
      </c>
      <c r="V91">
        <v>34235</v>
      </c>
      <c r="W91" t="s">
        <v>26</v>
      </c>
      <c r="X91" t="s">
        <v>27</v>
      </c>
    </row>
    <row r="92" spans="1:24" x14ac:dyDescent="0.25">
      <c r="A92">
        <v>465378</v>
      </c>
      <c r="B92" t="s">
        <v>517</v>
      </c>
      <c r="C92" t="s">
        <v>47</v>
      </c>
      <c r="D92" t="s">
        <v>396</v>
      </c>
      <c r="E92" t="s">
        <v>518</v>
      </c>
      <c r="F92" t="s">
        <v>519</v>
      </c>
      <c r="G92">
        <v>1</v>
      </c>
      <c r="H92" t="s">
        <v>819</v>
      </c>
      <c r="I92" t="s">
        <v>1103</v>
      </c>
      <c r="J92" t="s">
        <v>819</v>
      </c>
      <c r="K92" t="s">
        <v>819</v>
      </c>
      <c r="L92" t="s">
        <v>819</v>
      </c>
      <c r="M92" t="s">
        <v>819</v>
      </c>
      <c r="N92" t="s">
        <v>819</v>
      </c>
      <c r="O92" t="s">
        <v>819</v>
      </c>
      <c r="P92" t="s">
        <v>819</v>
      </c>
      <c r="S92">
        <v>40755</v>
      </c>
      <c r="T92">
        <v>38909</v>
      </c>
      <c r="U92">
        <v>38909</v>
      </c>
      <c r="V92">
        <v>38909</v>
      </c>
      <c r="W92" t="s">
        <v>26</v>
      </c>
      <c r="X92" t="s">
        <v>27</v>
      </c>
    </row>
    <row r="93" spans="1:24" x14ac:dyDescent="0.25">
      <c r="A93">
        <v>466151</v>
      </c>
      <c r="B93" t="s">
        <v>700</v>
      </c>
      <c r="C93" t="s">
        <v>23</v>
      </c>
      <c r="D93" t="s">
        <v>245</v>
      </c>
      <c r="E93" t="s">
        <v>701</v>
      </c>
      <c r="F93" t="s">
        <v>91</v>
      </c>
      <c r="G93">
        <v>1</v>
      </c>
      <c r="H93" t="s">
        <v>702</v>
      </c>
      <c r="I93" t="s">
        <v>703</v>
      </c>
      <c r="J93" t="s">
        <v>704</v>
      </c>
      <c r="K93" t="s">
        <v>705</v>
      </c>
      <c r="L93" t="s">
        <v>267</v>
      </c>
      <c r="M93" t="s">
        <v>268</v>
      </c>
      <c r="N93" t="s">
        <v>819</v>
      </c>
      <c r="O93" t="s">
        <v>819</v>
      </c>
      <c r="P93" t="s">
        <v>819</v>
      </c>
      <c r="S93" t="s">
        <v>819</v>
      </c>
      <c r="T93" t="s">
        <v>819</v>
      </c>
      <c r="U93" t="s">
        <v>819</v>
      </c>
      <c r="V93" t="s">
        <v>819</v>
      </c>
      <c r="W93" t="s">
        <v>40</v>
      </c>
      <c r="X93" t="s">
        <v>27</v>
      </c>
    </row>
    <row r="94" spans="1:24" x14ac:dyDescent="0.25">
      <c r="A94">
        <v>466603</v>
      </c>
      <c r="B94" t="s">
        <v>108</v>
      </c>
      <c r="C94" t="s">
        <v>105</v>
      </c>
      <c r="D94" t="s">
        <v>109</v>
      </c>
      <c r="E94" t="s">
        <v>110</v>
      </c>
      <c r="F94" t="s">
        <v>888</v>
      </c>
      <c r="G94">
        <v>1</v>
      </c>
      <c r="H94" t="s">
        <v>1104</v>
      </c>
      <c r="I94" t="s">
        <v>1105</v>
      </c>
      <c r="J94" t="s">
        <v>1106</v>
      </c>
      <c r="K94" t="s">
        <v>1107</v>
      </c>
      <c r="L94" t="s">
        <v>267</v>
      </c>
      <c r="M94" t="s">
        <v>268</v>
      </c>
      <c r="N94" t="s">
        <v>57</v>
      </c>
      <c r="O94" t="s">
        <v>127</v>
      </c>
      <c r="P94" t="s">
        <v>58</v>
      </c>
      <c r="S94" t="s">
        <v>819</v>
      </c>
      <c r="T94" t="s">
        <v>819</v>
      </c>
      <c r="U94" t="s">
        <v>819</v>
      </c>
      <c r="V94" t="s">
        <v>819</v>
      </c>
      <c r="W94" t="s">
        <v>40</v>
      </c>
      <c r="X94" t="s">
        <v>27</v>
      </c>
    </row>
    <row r="95" spans="1:24" x14ac:dyDescent="0.25">
      <c r="A95">
        <v>466911</v>
      </c>
      <c r="B95" t="s">
        <v>686</v>
      </c>
      <c r="C95" t="s">
        <v>119</v>
      </c>
      <c r="D95" t="s">
        <v>132</v>
      </c>
      <c r="E95" t="s">
        <v>889</v>
      </c>
      <c r="F95" t="s">
        <v>890</v>
      </c>
      <c r="G95">
        <v>1</v>
      </c>
      <c r="H95" t="s">
        <v>1108</v>
      </c>
      <c r="I95" t="s">
        <v>1109</v>
      </c>
      <c r="J95" t="s">
        <v>1110</v>
      </c>
      <c r="K95" t="s">
        <v>125</v>
      </c>
      <c r="L95" t="s">
        <v>126</v>
      </c>
      <c r="M95" t="s">
        <v>56</v>
      </c>
      <c r="N95" t="s">
        <v>57</v>
      </c>
      <c r="O95" t="s">
        <v>127</v>
      </c>
      <c r="P95" t="s">
        <v>819</v>
      </c>
      <c r="S95" t="s">
        <v>819</v>
      </c>
      <c r="T95" t="s">
        <v>819</v>
      </c>
      <c r="U95" t="s">
        <v>819</v>
      </c>
      <c r="V95" t="s">
        <v>819</v>
      </c>
      <c r="W95" t="s">
        <v>40</v>
      </c>
      <c r="X95" t="s">
        <v>27</v>
      </c>
    </row>
    <row r="96" spans="1:24" x14ac:dyDescent="0.25">
      <c r="A96">
        <v>469715</v>
      </c>
      <c r="B96" t="s">
        <v>640</v>
      </c>
      <c r="C96" t="s">
        <v>641</v>
      </c>
      <c r="D96" t="s">
        <v>150</v>
      </c>
      <c r="E96" t="s">
        <v>642</v>
      </c>
      <c r="F96" t="s">
        <v>891</v>
      </c>
      <c r="G96">
        <v>1</v>
      </c>
      <c r="H96" t="s">
        <v>819</v>
      </c>
      <c r="I96" t="s">
        <v>819</v>
      </c>
      <c r="J96" t="s">
        <v>819</v>
      </c>
      <c r="K96" t="s">
        <v>819</v>
      </c>
      <c r="L96" t="s">
        <v>819</v>
      </c>
      <c r="M96" t="s">
        <v>819</v>
      </c>
      <c r="N96" t="s">
        <v>819</v>
      </c>
      <c r="O96" t="s">
        <v>819</v>
      </c>
      <c r="P96" t="s">
        <v>819</v>
      </c>
      <c r="S96" t="s">
        <v>819</v>
      </c>
      <c r="T96" t="s">
        <v>819</v>
      </c>
      <c r="U96" t="s">
        <v>819</v>
      </c>
      <c r="V96" t="s">
        <v>819</v>
      </c>
      <c r="W96" t="s">
        <v>26</v>
      </c>
      <c r="X96" t="s">
        <v>27</v>
      </c>
    </row>
    <row r="97" spans="1:24" x14ac:dyDescent="0.25">
      <c r="A97">
        <v>470802</v>
      </c>
      <c r="B97" t="s">
        <v>534</v>
      </c>
      <c r="C97" t="s">
        <v>535</v>
      </c>
      <c r="D97" t="s">
        <v>536</v>
      </c>
      <c r="E97" t="s">
        <v>537</v>
      </c>
      <c r="F97" t="s">
        <v>538</v>
      </c>
      <c r="G97">
        <v>1</v>
      </c>
      <c r="H97" t="s">
        <v>819</v>
      </c>
      <c r="I97" t="s">
        <v>819</v>
      </c>
      <c r="J97" t="s">
        <v>819</v>
      </c>
      <c r="K97" t="s">
        <v>819</v>
      </c>
      <c r="L97" t="s">
        <v>819</v>
      </c>
      <c r="M97" t="s">
        <v>819</v>
      </c>
      <c r="N97" t="s">
        <v>819</v>
      </c>
      <c r="O97" t="s">
        <v>819</v>
      </c>
      <c r="P97" t="s">
        <v>819</v>
      </c>
      <c r="S97" t="s">
        <v>819</v>
      </c>
      <c r="T97" t="s">
        <v>819</v>
      </c>
      <c r="U97" t="s">
        <v>819</v>
      </c>
      <c r="V97" t="s">
        <v>819</v>
      </c>
      <c r="W97" t="s">
        <v>40</v>
      </c>
      <c r="X97" t="s">
        <v>27</v>
      </c>
    </row>
    <row r="98" spans="1:24" x14ac:dyDescent="0.25">
      <c r="A98">
        <v>476132</v>
      </c>
      <c r="B98" t="s">
        <v>141</v>
      </c>
      <c r="C98" t="s">
        <v>42</v>
      </c>
      <c r="D98" t="s">
        <v>142</v>
      </c>
      <c r="E98" t="s">
        <v>143</v>
      </c>
      <c r="F98" t="s">
        <v>144</v>
      </c>
      <c r="G98">
        <v>1</v>
      </c>
      <c r="H98" t="s">
        <v>819</v>
      </c>
      <c r="I98" t="s">
        <v>819</v>
      </c>
      <c r="J98" t="s">
        <v>819</v>
      </c>
      <c r="K98" t="s">
        <v>819</v>
      </c>
      <c r="L98" t="s">
        <v>819</v>
      </c>
      <c r="M98" t="s">
        <v>819</v>
      </c>
      <c r="N98" t="s">
        <v>819</v>
      </c>
      <c r="O98" t="s">
        <v>819</v>
      </c>
      <c r="P98" t="s">
        <v>819</v>
      </c>
      <c r="S98" t="s">
        <v>819</v>
      </c>
      <c r="T98" t="s">
        <v>819</v>
      </c>
      <c r="U98" t="s">
        <v>819</v>
      </c>
      <c r="V98" t="s">
        <v>819</v>
      </c>
      <c r="W98" t="s">
        <v>26</v>
      </c>
      <c r="X98" t="s">
        <v>27</v>
      </c>
    </row>
    <row r="99" spans="1:24" x14ac:dyDescent="0.25">
      <c r="A99">
        <v>481129</v>
      </c>
      <c r="B99" t="s">
        <v>183</v>
      </c>
      <c r="C99" t="s">
        <v>88</v>
      </c>
      <c r="D99" t="s">
        <v>184</v>
      </c>
      <c r="E99" t="s">
        <v>185</v>
      </c>
      <c r="F99" t="s">
        <v>186</v>
      </c>
      <c r="G99">
        <v>1</v>
      </c>
      <c r="H99" t="s">
        <v>819</v>
      </c>
      <c r="I99" t="s">
        <v>819</v>
      </c>
      <c r="J99" t="s">
        <v>819</v>
      </c>
      <c r="K99" t="s">
        <v>819</v>
      </c>
      <c r="L99" t="s">
        <v>819</v>
      </c>
      <c r="M99" t="s">
        <v>819</v>
      </c>
      <c r="N99" t="s">
        <v>819</v>
      </c>
      <c r="O99" t="s">
        <v>819</v>
      </c>
      <c r="P99" t="s">
        <v>819</v>
      </c>
      <c r="S99" t="s">
        <v>819</v>
      </c>
      <c r="T99" t="s">
        <v>819</v>
      </c>
      <c r="U99" t="s">
        <v>819</v>
      </c>
      <c r="V99" t="s">
        <v>819</v>
      </c>
      <c r="W99" t="s">
        <v>40</v>
      </c>
      <c r="X99" t="s">
        <v>27</v>
      </c>
    </row>
    <row r="100" spans="1:24" x14ac:dyDescent="0.25">
      <c r="A100">
        <v>481382</v>
      </c>
      <c r="B100" t="s">
        <v>606</v>
      </c>
      <c r="C100" t="s">
        <v>163</v>
      </c>
      <c r="D100" t="s">
        <v>164</v>
      </c>
      <c r="E100" t="s">
        <v>607</v>
      </c>
      <c r="F100" t="s">
        <v>608</v>
      </c>
      <c r="G100">
        <v>1</v>
      </c>
      <c r="H100" t="s">
        <v>1111</v>
      </c>
      <c r="I100" t="s">
        <v>1112</v>
      </c>
      <c r="J100" t="s">
        <v>1113</v>
      </c>
      <c r="K100" t="s">
        <v>1114</v>
      </c>
      <c r="L100" t="s">
        <v>140</v>
      </c>
      <c r="M100" t="s">
        <v>56</v>
      </c>
      <c r="N100" t="s">
        <v>57</v>
      </c>
      <c r="O100" t="s">
        <v>754</v>
      </c>
      <c r="P100" t="s">
        <v>58</v>
      </c>
      <c r="S100" t="s">
        <v>819</v>
      </c>
      <c r="T100" t="s">
        <v>819</v>
      </c>
      <c r="U100" t="s">
        <v>819</v>
      </c>
      <c r="V100" t="s">
        <v>819</v>
      </c>
      <c r="W100" t="s">
        <v>40</v>
      </c>
      <c r="X100" t="s">
        <v>27</v>
      </c>
    </row>
    <row r="101" spans="1:24" x14ac:dyDescent="0.25">
      <c r="A101">
        <v>482433</v>
      </c>
      <c r="B101" t="s">
        <v>466</v>
      </c>
      <c r="C101" t="s">
        <v>42</v>
      </c>
      <c r="D101" t="s">
        <v>467</v>
      </c>
      <c r="E101" t="s">
        <v>468</v>
      </c>
      <c r="F101" t="s">
        <v>469</v>
      </c>
      <c r="G101">
        <v>1</v>
      </c>
      <c r="H101" t="s">
        <v>1115</v>
      </c>
      <c r="I101" t="s">
        <v>1116</v>
      </c>
      <c r="J101" t="s">
        <v>819</v>
      </c>
      <c r="K101" t="s">
        <v>819</v>
      </c>
      <c r="L101" t="s">
        <v>819</v>
      </c>
      <c r="M101" t="s">
        <v>819</v>
      </c>
      <c r="N101" t="s">
        <v>819</v>
      </c>
      <c r="O101" t="s">
        <v>819</v>
      </c>
      <c r="P101" t="s">
        <v>819</v>
      </c>
      <c r="S101">
        <v>42717</v>
      </c>
      <c r="T101">
        <v>41340</v>
      </c>
      <c r="U101">
        <v>41340</v>
      </c>
      <c r="V101">
        <v>39311</v>
      </c>
      <c r="W101" t="s">
        <v>26</v>
      </c>
      <c r="X101" t="s">
        <v>27</v>
      </c>
    </row>
    <row r="102" spans="1:24" x14ac:dyDescent="0.25">
      <c r="A102">
        <v>483315</v>
      </c>
      <c r="B102" t="s">
        <v>774</v>
      </c>
      <c r="C102" t="s">
        <v>29</v>
      </c>
      <c r="D102" t="s">
        <v>163</v>
      </c>
      <c r="E102" t="s">
        <v>775</v>
      </c>
      <c r="F102" t="s">
        <v>775</v>
      </c>
      <c r="G102">
        <v>1</v>
      </c>
      <c r="H102" t="s">
        <v>776</v>
      </c>
      <c r="I102" t="s">
        <v>777</v>
      </c>
      <c r="J102" t="s">
        <v>778</v>
      </c>
      <c r="K102" t="s">
        <v>779</v>
      </c>
      <c r="L102" t="s">
        <v>267</v>
      </c>
      <c r="M102" t="s">
        <v>268</v>
      </c>
      <c r="N102" t="s">
        <v>57</v>
      </c>
      <c r="O102" t="s">
        <v>819</v>
      </c>
      <c r="P102" t="s">
        <v>58</v>
      </c>
      <c r="S102" t="s">
        <v>819</v>
      </c>
      <c r="T102" t="s">
        <v>819</v>
      </c>
      <c r="U102" t="s">
        <v>819</v>
      </c>
      <c r="V102" t="s">
        <v>819</v>
      </c>
      <c r="W102" t="s">
        <v>40</v>
      </c>
      <c r="X102" t="s">
        <v>27</v>
      </c>
    </row>
    <row r="103" spans="1:24" x14ac:dyDescent="0.25">
      <c r="A103">
        <v>488475</v>
      </c>
      <c r="B103" t="s">
        <v>276</v>
      </c>
      <c r="C103" t="s">
        <v>277</v>
      </c>
      <c r="D103" t="s">
        <v>278</v>
      </c>
      <c r="E103" t="s">
        <v>279</v>
      </c>
      <c r="F103" t="s">
        <v>279</v>
      </c>
      <c r="G103">
        <v>1</v>
      </c>
      <c r="H103" t="s">
        <v>847</v>
      </c>
      <c r="I103" t="s">
        <v>848</v>
      </c>
      <c r="J103" t="s">
        <v>849</v>
      </c>
      <c r="K103" t="s">
        <v>850</v>
      </c>
      <c r="L103" t="s">
        <v>140</v>
      </c>
      <c r="M103" t="s">
        <v>56</v>
      </c>
      <c r="N103" t="s">
        <v>851</v>
      </c>
      <c r="O103" t="s">
        <v>754</v>
      </c>
      <c r="P103" t="s">
        <v>58</v>
      </c>
      <c r="S103" t="s">
        <v>819</v>
      </c>
      <c r="T103" t="s">
        <v>819</v>
      </c>
      <c r="U103" t="s">
        <v>819</v>
      </c>
      <c r="V103" t="s">
        <v>819</v>
      </c>
      <c r="W103" t="s">
        <v>40</v>
      </c>
      <c r="X103" t="s">
        <v>27</v>
      </c>
    </row>
    <row r="104" spans="1:24" x14ac:dyDescent="0.25">
      <c r="A104">
        <v>490642</v>
      </c>
      <c r="B104" t="s">
        <v>365</v>
      </c>
      <c r="C104" t="s">
        <v>340</v>
      </c>
      <c r="D104" t="s">
        <v>366</v>
      </c>
      <c r="E104" t="s">
        <v>367</v>
      </c>
      <c r="F104" t="s">
        <v>368</v>
      </c>
      <c r="G104">
        <v>1</v>
      </c>
      <c r="H104" t="s">
        <v>819</v>
      </c>
      <c r="I104" t="s">
        <v>819</v>
      </c>
      <c r="J104" t="s">
        <v>819</v>
      </c>
      <c r="K104" t="s">
        <v>819</v>
      </c>
      <c r="L104" t="s">
        <v>819</v>
      </c>
      <c r="M104" t="s">
        <v>819</v>
      </c>
      <c r="N104" t="s">
        <v>819</v>
      </c>
      <c r="O104" t="s">
        <v>819</v>
      </c>
      <c r="P104" t="s">
        <v>819</v>
      </c>
      <c r="S104" t="s">
        <v>819</v>
      </c>
      <c r="T104" t="s">
        <v>819</v>
      </c>
      <c r="U104" t="s">
        <v>819</v>
      </c>
      <c r="V104" t="s">
        <v>819</v>
      </c>
      <c r="W104" t="s">
        <v>26</v>
      </c>
      <c r="X104" t="s">
        <v>27</v>
      </c>
    </row>
    <row r="105" spans="1:24" x14ac:dyDescent="0.25">
      <c r="A105">
        <v>490746</v>
      </c>
      <c r="B105" t="s">
        <v>444</v>
      </c>
      <c r="C105" t="s">
        <v>205</v>
      </c>
      <c r="D105" t="s">
        <v>163</v>
      </c>
      <c r="E105" t="s">
        <v>445</v>
      </c>
      <c r="F105" t="s">
        <v>446</v>
      </c>
      <c r="G105">
        <v>1</v>
      </c>
      <c r="H105" t="s">
        <v>1117</v>
      </c>
      <c r="I105" t="s">
        <v>1118</v>
      </c>
      <c r="J105" t="s">
        <v>819</v>
      </c>
      <c r="K105" t="s">
        <v>819</v>
      </c>
      <c r="L105" t="s">
        <v>819</v>
      </c>
      <c r="M105" t="s">
        <v>819</v>
      </c>
      <c r="N105" t="s">
        <v>819</v>
      </c>
      <c r="O105" t="s">
        <v>819</v>
      </c>
      <c r="P105" t="s">
        <v>819</v>
      </c>
      <c r="S105" t="s">
        <v>819</v>
      </c>
      <c r="T105" t="s">
        <v>819</v>
      </c>
      <c r="U105" t="s">
        <v>819</v>
      </c>
      <c r="V105" t="s">
        <v>819</v>
      </c>
      <c r="W105" t="s">
        <v>26</v>
      </c>
      <c r="X105" t="s">
        <v>27</v>
      </c>
    </row>
    <row r="106" spans="1:24" x14ac:dyDescent="0.25">
      <c r="A106">
        <v>490754</v>
      </c>
      <c r="B106" t="s">
        <v>636</v>
      </c>
      <c r="C106" t="s">
        <v>219</v>
      </c>
      <c r="D106" t="s">
        <v>637</v>
      </c>
      <c r="E106" t="s">
        <v>638</v>
      </c>
      <c r="F106" t="s">
        <v>639</v>
      </c>
      <c r="G106">
        <v>1</v>
      </c>
      <c r="H106" t="s">
        <v>819</v>
      </c>
      <c r="I106" t="s">
        <v>819</v>
      </c>
      <c r="J106" t="s">
        <v>819</v>
      </c>
      <c r="K106" t="s">
        <v>819</v>
      </c>
      <c r="L106" t="s">
        <v>819</v>
      </c>
      <c r="M106" t="s">
        <v>819</v>
      </c>
      <c r="N106" t="s">
        <v>819</v>
      </c>
      <c r="O106" t="s">
        <v>819</v>
      </c>
      <c r="P106" t="s">
        <v>819</v>
      </c>
      <c r="S106" t="s">
        <v>819</v>
      </c>
      <c r="T106" t="s">
        <v>819</v>
      </c>
      <c r="U106" t="s">
        <v>819</v>
      </c>
      <c r="V106" t="s">
        <v>819</v>
      </c>
      <c r="W106" t="s">
        <v>26</v>
      </c>
      <c r="X106" t="s">
        <v>27</v>
      </c>
    </row>
    <row r="107" spans="1:24" x14ac:dyDescent="0.25">
      <c r="A107">
        <v>493897</v>
      </c>
      <c r="B107" t="s">
        <v>158</v>
      </c>
      <c r="C107" t="s">
        <v>159</v>
      </c>
      <c r="D107" t="s">
        <v>160</v>
      </c>
      <c r="E107" t="s">
        <v>161</v>
      </c>
      <c r="F107" t="s">
        <v>161</v>
      </c>
      <c r="G107">
        <v>1</v>
      </c>
      <c r="H107" t="s">
        <v>819</v>
      </c>
      <c r="I107" t="s">
        <v>819</v>
      </c>
      <c r="J107" t="s">
        <v>819</v>
      </c>
      <c r="K107" t="s">
        <v>819</v>
      </c>
      <c r="L107" t="s">
        <v>819</v>
      </c>
      <c r="M107" t="s">
        <v>819</v>
      </c>
      <c r="N107" t="s">
        <v>819</v>
      </c>
      <c r="O107" t="s">
        <v>819</v>
      </c>
      <c r="P107" t="s">
        <v>819</v>
      </c>
      <c r="S107" t="s">
        <v>819</v>
      </c>
      <c r="T107" t="s">
        <v>819</v>
      </c>
      <c r="U107" t="s">
        <v>819</v>
      </c>
      <c r="V107" t="s">
        <v>819</v>
      </c>
      <c r="W107" t="s">
        <v>40</v>
      </c>
      <c r="X107" t="s">
        <v>27</v>
      </c>
    </row>
    <row r="108" spans="1:24" x14ac:dyDescent="0.25">
      <c r="A108">
        <v>495465</v>
      </c>
      <c r="B108" t="s">
        <v>231</v>
      </c>
      <c r="C108" t="s">
        <v>65</v>
      </c>
      <c r="D108" t="s">
        <v>232</v>
      </c>
      <c r="E108" t="s">
        <v>233</v>
      </c>
      <c r="F108" t="s">
        <v>233</v>
      </c>
      <c r="G108">
        <v>1</v>
      </c>
      <c r="H108" t="s">
        <v>819</v>
      </c>
      <c r="I108" t="s">
        <v>819</v>
      </c>
      <c r="J108" t="s">
        <v>819</v>
      </c>
      <c r="K108" t="s">
        <v>819</v>
      </c>
      <c r="L108" t="s">
        <v>819</v>
      </c>
      <c r="M108" t="s">
        <v>819</v>
      </c>
      <c r="N108" t="s">
        <v>819</v>
      </c>
      <c r="O108" t="s">
        <v>819</v>
      </c>
      <c r="P108" t="s">
        <v>819</v>
      </c>
      <c r="S108" t="s">
        <v>819</v>
      </c>
      <c r="T108" t="s">
        <v>819</v>
      </c>
      <c r="U108" t="s">
        <v>819</v>
      </c>
      <c r="V108" t="s">
        <v>819</v>
      </c>
      <c r="W108" t="s">
        <v>40</v>
      </c>
      <c r="X108" t="s">
        <v>27</v>
      </c>
    </row>
    <row r="109" spans="1:24" x14ac:dyDescent="0.25">
      <c r="A109">
        <v>496820</v>
      </c>
      <c r="B109" t="s">
        <v>852</v>
      </c>
      <c r="C109" t="s">
        <v>205</v>
      </c>
      <c r="D109" t="s">
        <v>92</v>
      </c>
      <c r="E109" t="s">
        <v>892</v>
      </c>
      <c r="F109" t="s">
        <v>853</v>
      </c>
      <c r="G109">
        <v>1</v>
      </c>
      <c r="H109" t="s">
        <v>854</v>
      </c>
      <c r="I109" t="s">
        <v>855</v>
      </c>
      <c r="J109" t="s">
        <v>856</v>
      </c>
      <c r="K109" t="s">
        <v>857</v>
      </c>
      <c r="L109" t="s">
        <v>55</v>
      </c>
      <c r="M109" t="s">
        <v>56</v>
      </c>
      <c r="N109" t="s">
        <v>57</v>
      </c>
      <c r="O109" t="s">
        <v>754</v>
      </c>
      <c r="P109" t="s">
        <v>58</v>
      </c>
      <c r="S109" t="s">
        <v>819</v>
      </c>
      <c r="T109" t="s">
        <v>819</v>
      </c>
      <c r="U109" t="s">
        <v>819</v>
      </c>
      <c r="V109" t="s">
        <v>819</v>
      </c>
      <c r="W109" t="s">
        <v>40</v>
      </c>
      <c r="X109" t="s">
        <v>27</v>
      </c>
    </row>
    <row r="110" spans="1:24" x14ac:dyDescent="0.25">
      <c r="A110">
        <v>496833</v>
      </c>
      <c r="B110" t="s">
        <v>858</v>
      </c>
      <c r="C110" t="s">
        <v>301</v>
      </c>
      <c r="D110" t="s">
        <v>859</v>
      </c>
      <c r="E110" t="s">
        <v>860</v>
      </c>
      <c r="F110" t="s">
        <v>858</v>
      </c>
      <c r="G110">
        <v>1</v>
      </c>
      <c r="H110" t="s">
        <v>861</v>
      </c>
      <c r="I110" t="s">
        <v>862</v>
      </c>
      <c r="J110" t="s">
        <v>863</v>
      </c>
      <c r="K110" t="s">
        <v>727</v>
      </c>
      <c r="L110" t="s">
        <v>126</v>
      </c>
      <c r="M110" t="s">
        <v>56</v>
      </c>
      <c r="N110" t="s">
        <v>57</v>
      </c>
      <c r="O110" t="s">
        <v>754</v>
      </c>
      <c r="P110" t="s">
        <v>58</v>
      </c>
      <c r="S110" t="s">
        <v>819</v>
      </c>
      <c r="T110" t="s">
        <v>819</v>
      </c>
      <c r="U110" t="s">
        <v>819</v>
      </c>
      <c r="V110" t="s">
        <v>819</v>
      </c>
      <c r="W110" t="s">
        <v>40</v>
      </c>
      <c r="X110" t="s">
        <v>27</v>
      </c>
    </row>
    <row r="111" spans="1:24" x14ac:dyDescent="0.25">
      <c r="A111">
        <v>496942</v>
      </c>
      <c r="B111" t="s">
        <v>447</v>
      </c>
      <c r="C111" t="s">
        <v>301</v>
      </c>
      <c r="D111" t="s">
        <v>205</v>
      </c>
      <c r="E111" t="s">
        <v>448</v>
      </c>
      <c r="F111" t="s">
        <v>449</v>
      </c>
      <c r="G111">
        <v>1</v>
      </c>
      <c r="H111" t="s">
        <v>819</v>
      </c>
      <c r="I111" t="s">
        <v>819</v>
      </c>
      <c r="J111" t="s">
        <v>819</v>
      </c>
      <c r="K111" t="s">
        <v>819</v>
      </c>
      <c r="L111" t="s">
        <v>819</v>
      </c>
      <c r="M111" t="s">
        <v>819</v>
      </c>
      <c r="N111" t="s">
        <v>819</v>
      </c>
      <c r="O111" t="s">
        <v>819</v>
      </c>
      <c r="P111" t="s">
        <v>819</v>
      </c>
      <c r="S111" t="s">
        <v>819</v>
      </c>
      <c r="T111" t="s">
        <v>819</v>
      </c>
      <c r="U111" t="s">
        <v>819</v>
      </c>
      <c r="V111" t="s">
        <v>819</v>
      </c>
      <c r="W111" t="s">
        <v>40</v>
      </c>
      <c r="X111" t="s">
        <v>27</v>
      </c>
    </row>
    <row r="112" spans="1:24" x14ac:dyDescent="0.25">
      <c r="A112">
        <v>498009</v>
      </c>
      <c r="B112" t="s">
        <v>300</v>
      </c>
      <c r="C112" t="s">
        <v>205</v>
      </c>
      <c r="D112" t="s">
        <v>301</v>
      </c>
      <c r="E112" t="s">
        <v>302</v>
      </c>
      <c r="F112" t="s">
        <v>893</v>
      </c>
      <c r="G112">
        <v>1</v>
      </c>
      <c r="H112" t="s">
        <v>1119</v>
      </c>
      <c r="I112" t="s">
        <v>1120</v>
      </c>
      <c r="J112" t="s">
        <v>1121</v>
      </c>
      <c r="K112" t="s">
        <v>1122</v>
      </c>
      <c r="L112" t="s">
        <v>55</v>
      </c>
      <c r="M112" t="s">
        <v>56</v>
      </c>
      <c r="N112" t="s">
        <v>57</v>
      </c>
      <c r="O112" t="s">
        <v>754</v>
      </c>
      <c r="P112" t="s">
        <v>58</v>
      </c>
      <c r="S112" t="s">
        <v>819</v>
      </c>
      <c r="T112" t="s">
        <v>819</v>
      </c>
      <c r="U112" t="s">
        <v>819</v>
      </c>
      <c r="V112" t="s">
        <v>819</v>
      </c>
      <c r="W112" t="s">
        <v>40</v>
      </c>
      <c r="X112" t="s">
        <v>27</v>
      </c>
    </row>
    <row r="113" spans="1:24" x14ac:dyDescent="0.25">
      <c r="A113">
        <v>500095</v>
      </c>
      <c r="B113" t="s">
        <v>196</v>
      </c>
      <c r="C113" t="s">
        <v>47</v>
      </c>
      <c r="D113" t="s">
        <v>197</v>
      </c>
      <c r="E113" t="s">
        <v>198</v>
      </c>
      <c r="F113" t="s">
        <v>894</v>
      </c>
      <c r="G113">
        <v>1</v>
      </c>
      <c r="H113" t="s">
        <v>1123</v>
      </c>
      <c r="I113" t="s">
        <v>1124</v>
      </c>
      <c r="J113" t="s">
        <v>819</v>
      </c>
      <c r="K113" t="s">
        <v>819</v>
      </c>
      <c r="L113" t="s">
        <v>819</v>
      </c>
      <c r="M113" t="s">
        <v>819</v>
      </c>
      <c r="N113" t="s">
        <v>819</v>
      </c>
      <c r="O113" t="s">
        <v>819</v>
      </c>
      <c r="P113" t="s">
        <v>819</v>
      </c>
      <c r="S113" t="s">
        <v>819</v>
      </c>
      <c r="T113" t="s">
        <v>819</v>
      </c>
      <c r="U113" t="s">
        <v>819</v>
      </c>
      <c r="V113" t="s">
        <v>819</v>
      </c>
      <c r="W113" t="s">
        <v>26</v>
      </c>
      <c r="X113" t="s">
        <v>27</v>
      </c>
    </row>
    <row r="114" spans="1:24" x14ac:dyDescent="0.25">
      <c r="A114">
        <v>501317</v>
      </c>
      <c r="B114" t="s">
        <v>68</v>
      </c>
      <c r="C114" t="s">
        <v>73</v>
      </c>
      <c r="D114" t="s">
        <v>74</v>
      </c>
      <c r="E114" t="s">
        <v>75</v>
      </c>
      <c r="F114" t="s">
        <v>76</v>
      </c>
      <c r="G114">
        <v>0</v>
      </c>
      <c r="H114" t="s">
        <v>819</v>
      </c>
      <c r="I114" t="s">
        <v>819</v>
      </c>
      <c r="J114" t="s">
        <v>819</v>
      </c>
      <c r="K114" t="s">
        <v>819</v>
      </c>
      <c r="L114" t="s">
        <v>819</v>
      </c>
      <c r="M114" t="s">
        <v>819</v>
      </c>
      <c r="N114" t="s">
        <v>819</v>
      </c>
      <c r="O114" t="s">
        <v>819</v>
      </c>
      <c r="P114" t="s">
        <v>819</v>
      </c>
      <c r="S114" t="s">
        <v>819</v>
      </c>
      <c r="T114" t="s">
        <v>819</v>
      </c>
      <c r="U114" t="s">
        <v>819</v>
      </c>
      <c r="V114" t="s">
        <v>819</v>
      </c>
      <c r="W114" t="s">
        <v>40</v>
      </c>
      <c r="X114" t="s">
        <v>27</v>
      </c>
    </row>
    <row r="115" spans="1:24" x14ac:dyDescent="0.25">
      <c r="A115">
        <v>502171</v>
      </c>
      <c r="B115" t="s">
        <v>539</v>
      </c>
      <c r="C115" t="s">
        <v>540</v>
      </c>
      <c r="D115" t="s">
        <v>256</v>
      </c>
      <c r="E115" t="s">
        <v>541</v>
      </c>
      <c r="F115" t="s">
        <v>540</v>
      </c>
      <c r="G115">
        <v>1</v>
      </c>
      <c r="H115" t="s">
        <v>1125</v>
      </c>
      <c r="I115" t="s">
        <v>1126</v>
      </c>
      <c r="J115" t="s">
        <v>819</v>
      </c>
      <c r="K115" t="s">
        <v>819</v>
      </c>
      <c r="L115" t="s">
        <v>819</v>
      </c>
      <c r="M115" t="s">
        <v>819</v>
      </c>
      <c r="N115" t="s">
        <v>819</v>
      </c>
      <c r="O115" t="s">
        <v>819</v>
      </c>
      <c r="P115" t="s">
        <v>819</v>
      </c>
      <c r="S115">
        <v>42427</v>
      </c>
      <c r="T115">
        <v>42427</v>
      </c>
      <c r="U115">
        <v>41337</v>
      </c>
      <c r="V115">
        <v>39827</v>
      </c>
      <c r="W115" t="s">
        <v>26</v>
      </c>
      <c r="X115" t="s">
        <v>27</v>
      </c>
    </row>
    <row r="116" spans="1:24" x14ac:dyDescent="0.25">
      <c r="A116">
        <v>505046</v>
      </c>
      <c r="B116" t="s">
        <v>441</v>
      </c>
      <c r="C116" t="s">
        <v>29</v>
      </c>
      <c r="D116" t="s">
        <v>150</v>
      </c>
      <c r="E116" t="s">
        <v>442</v>
      </c>
      <c r="F116" t="s">
        <v>443</v>
      </c>
      <c r="G116">
        <v>1</v>
      </c>
      <c r="H116" t="s">
        <v>819</v>
      </c>
      <c r="I116" t="s">
        <v>819</v>
      </c>
      <c r="J116" t="s">
        <v>819</v>
      </c>
      <c r="K116" t="s">
        <v>819</v>
      </c>
      <c r="L116" t="s">
        <v>819</v>
      </c>
      <c r="M116" t="s">
        <v>819</v>
      </c>
      <c r="N116" t="s">
        <v>819</v>
      </c>
      <c r="O116" t="s">
        <v>819</v>
      </c>
      <c r="P116" t="s">
        <v>819</v>
      </c>
      <c r="S116" t="s">
        <v>819</v>
      </c>
      <c r="T116" t="s">
        <v>819</v>
      </c>
      <c r="U116" t="s">
        <v>819</v>
      </c>
      <c r="V116" t="s">
        <v>819</v>
      </c>
      <c r="W116" t="s">
        <v>40</v>
      </c>
      <c r="X116" t="s">
        <v>27</v>
      </c>
    </row>
    <row r="117" spans="1:24" x14ac:dyDescent="0.25">
      <c r="A117">
        <v>507634</v>
      </c>
      <c r="B117" t="s">
        <v>721</v>
      </c>
      <c r="C117" t="s">
        <v>340</v>
      </c>
      <c r="D117" t="s">
        <v>270</v>
      </c>
      <c r="E117" t="s">
        <v>722</v>
      </c>
      <c r="F117" t="s">
        <v>723</v>
      </c>
      <c r="G117">
        <v>1</v>
      </c>
      <c r="H117" t="s">
        <v>724</v>
      </c>
      <c r="I117" t="s">
        <v>725</v>
      </c>
      <c r="J117" t="s">
        <v>726</v>
      </c>
      <c r="K117" t="s">
        <v>727</v>
      </c>
      <c r="L117" t="s">
        <v>126</v>
      </c>
      <c r="M117" t="s">
        <v>56</v>
      </c>
      <c r="N117" t="s">
        <v>819</v>
      </c>
      <c r="O117" t="s">
        <v>819</v>
      </c>
      <c r="P117" t="s">
        <v>58</v>
      </c>
      <c r="S117" t="s">
        <v>819</v>
      </c>
      <c r="T117" t="s">
        <v>819</v>
      </c>
      <c r="U117" t="s">
        <v>819</v>
      </c>
      <c r="V117" t="s">
        <v>819</v>
      </c>
      <c r="W117" t="s">
        <v>40</v>
      </c>
      <c r="X117" t="s">
        <v>27</v>
      </c>
    </row>
    <row r="118" spans="1:24" x14ac:dyDescent="0.25">
      <c r="A118">
        <v>508375</v>
      </c>
      <c r="B118" t="s">
        <v>657</v>
      </c>
      <c r="C118" t="s">
        <v>641</v>
      </c>
      <c r="D118" t="s">
        <v>223</v>
      </c>
      <c r="E118" t="s">
        <v>658</v>
      </c>
      <c r="F118" t="s">
        <v>659</v>
      </c>
      <c r="G118">
        <v>1</v>
      </c>
      <c r="H118" t="s">
        <v>819</v>
      </c>
      <c r="I118" t="s">
        <v>819</v>
      </c>
      <c r="J118" t="s">
        <v>819</v>
      </c>
      <c r="K118" t="s">
        <v>819</v>
      </c>
      <c r="L118" t="s">
        <v>819</v>
      </c>
      <c r="M118" t="s">
        <v>819</v>
      </c>
      <c r="N118" t="s">
        <v>819</v>
      </c>
      <c r="O118" t="s">
        <v>819</v>
      </c>
      <c r="P118" t="s">
        <v>819</v>
      </c>
      <c r="S118" t="s">
        <v>819</v>
      </c>
      <c r="T118" t="s">
        <v>819</v>
      </c>
      <c r="U118" t="s">
        <v>819</v>
      </c>
      <c r="V118" t="s">
        <v>819</v>
      </c>
      <c r="W118" t="s">
        <v>40</v>
      </c>
      <c r="X118" t="s">
        <v>27</v>
      </c>
    </row>
    <row r="119" spans="1:24" x14ac:dyDescent="0.25">
      <c r="A119">
        <v>510225</v>
      </c>
      <c r="B119" t="s">
        <v>728</v>
      </c>
      <c r="C119" t="s">
        <v>223</v>
      </c>
      <c r="D119" t="s">
        <v>729</v>
      </c>
      <c r="E119" t="s">
        <v>730</v>
      </c>
      <c r="F119" t="s">
        <v>731</v>
      </c>
      <c r="G119">
        <v>1</v>
      </c>
      <c r="H119" t="s">
        <v>732</v>
      </c>
      <c r="I119" t="s">
        <v>733</v>
      </c>
      <c r="J119" t="s">
        <v>734</v>
      </c>
      <c r="K119" t="s">
        <v>735</v>
      </c>
      <c r="L119" t="s">
        <v>55</v>
      </c>
      <c r="M119" t="s">
        <v>56</v>
      </c>
      <c r="N119" t="s">
        <v>819</v>
      </c>
      <c r="O119" t="s">
        <v>819</v>
      </c>
      <c r="P119" t="s">
        <v>736</v>
      </c>
      <c r="S119" t="s">
        <v>819</v>
      </c>
      <c r="T119" t="s">
        <v>819</v>
      </c>
      <c r="U119" t="s">
        <v>819</v>
      </c>
      <c r="V119" t="s">
        <v>819</v>
      </c>
      <c r="W119" t="s">
        <v>26</v>
      </c>
      <c r="X119" t="s">
        <v>27</v>
      </c>
    </row>
    <row r="120" spans="1:24" x14ac:dyDescent="0.25">
      <c r="A120">
        <v>511424</v>
      </c>
      <c r="B120" t="s">
        <v>502</v>
      </c>
      <c r="C120" t="s">
        <v>503</v>
      </c>
      <c r="D120" t="s">
        <v>163</v>
      </c>
      <c r="E120" t="s">
        <v>504</v>
      </c>
      <c r="F120" t="s">
        <v>895</v>
      </c>
      <c r="G120">
        <v>1</v>
      </c>
      <c r="H120" t="s">
        <v>505</v>
      </c>
      <c r="I120" t="s">
        <v>506</v>
      </c>
      <c r="J120" t="s">
        <v>507</v>
      </c>
      <c r="K120" t="s">
        <v>508</v>
      </c>
      <c r="L120" t="s">
        <v>267</v>
      </c>
      <c r="M120" t="s">
        <v>268</v>
      </c>
      <c r="N120" t="s">
        <v>57</v>
      </c>
      <c r="O120" t="s">
        <v>819</v>
      </c>
      <c r="P120" t="s">
        <v>58</v>
      </c>
      <c r="S120" t="s">
        <v>819</v>
      </c>
      <c r="T120" t="s">
        <v>819</v>
      </c>
      <c r="U120" t="s">
        <v>819</v>
      </c>
      <c r="V120" t="s">
        <v>819</v>
      </c>
      <c r="W120" t="s">
        <v>40</v>
      </c>
      <c r="X120" t="s">
        <v>27</v>
      </c>
    </row>
    <row r="121" spans="1:24" x14ac:dyDescent="0.25">
      <c r="A121">
        <v>511701</v>
      </c>
      <c r="B121" t="s">
        <v>430</v>
      </c>
      <c r="C121" t="s">
        <v>431</v>
      </c>
      <c r="D121" t="s">
        <v>432</v>
      </c>
      <c r="E121" t="s">
        <v>433</v>
      </c>
      <c r="F121" t="s">
        <v>434</v>
      </c>
      <c r="G121">
        <v>1</v>
      </c>
      <c r="H121" t="s">
        <v>435</v>
      </c>
      <c r="I121" t="s">
        <v>436</v>
      </c>
      <c r="J121" t="s">
        <v>437</v>
      </c>
      <c r="K121" t="s">
        <v>438</v>
      </c>
      <c r="L121" t="s">
        <v>439</v>
      </c>
      <c r="M121" t="s">
        <v>440</v>
      </c>
      <c r="N121" t="s">
        <v>57</v>
      </c>
      <c r="O121" t="s">
        <v>819</v>
      </c>
      <c r="P121" t="s">
        <v>819</v>
      </c>
      <c r="S121" t="s">
        <v>819</v>
      </c>
      <c r="T121" t="s">
        <v>819</v>
      </c>
      <c r="U121" t="s">
        <v>819</v>
      </c>
      <c r="V121" t="s">
        <v>819</v>
      </c>
      <c r="W121" t="s">
        <v>40</v>
      </c>
      <c r="X121" t="s">
        <v>27</v>
      </c>
    </row>
    <row r="122" spans="1:24" x14ac:dyDescent="0.25">
      <c r="A122">
        <v>512789</v>
      </c>
      <c r="B122" t="s">
        <v>496</v>
      </c>
      <c r="C122" t="s">
        <v>340</v>
      </c>
      <c r="D122" t="s">
        <v>497</v>
      </c>
      <c r="E122" t="s">
        <v>498</v>
      </c>
      <c r="F122" t="s">
        <v>498</v>
      </c>
      <c r="G122">
        <v>1</v>
      </c>
      <c r="H122" t="s">
        <v>819</v>
      </c>
      <c r="I122" t="s">
        <v>819</v>
      </c>
      <c r="J122" t="s">
        <v>819</v>
      </c>
      <c r="K122" t="s">
        <v>819</v>
      </c>
      <c r="L122" t="s">
        <v>819</v>
      </c>
      <c r="M122" t="s">
        <v>819</v>
      </c>
      <c r="N122" t="s">
        <v>819</v>
      </c>
      <c r="O122" t="s">
        <v>819</v>
      </c>
      <c r="P122" t="s">
        <v>819</v>
      </c>
      <c r="S122" t="s">
        <v>819</v>
      </c>
      <c r="T122" t="s">
        <v>819</v>
      </c>
      <c r="U122" t="s">
        <v>819</v>
      </c>
      <c r="V122" t="s">
        <v>819</v>
      </c>
      <c r="W122" t="s">
        <v>40</v>
      </c>
      <c r="X122" t="s">
        <v>27</v>
      </c>
    </row>
    <row r="123" spans="1:24" x14ac:dyDescent="0.25">
      <c r="A123">
        <v>513425</v>
      </c>
      <c r="B123" t="s">
        <v>327</v>
      </c>
      <c r="C123" t="s">
        <v>319</v>
      </c>
      <c r="D123" t="s">
        <v>328</v>
      </c>
      <c r="E123" t="s">
        <v>329</v>
      </c>
      <c r="F123" t="s">
        <v>330</v>
      </c>
      <c r="G123">
        <v>1</v>
      </c>
      <c r="H123" t="s">
        <v>819</v>
      </c>
      <c r="I123" t="s">
        <v>819</v>
      </c>
      <c r="J123" t="s">
        <v>819</v>
      </c>
      <c r="K123" t="s">
        <v>819</v>
      </c>
      <c r="L123" t="s">
        <v>819</v>
      </c>
      <c r="M123" t="s">
        <v>819</v>
      </c>
      <c r="N123" t="s">
        <v>819</v>
      </c>
      <c r="O123" t="s">
        <v>819</v>
      </c>
      <c r="P123" t="s">
        <v>819</v>
      </c>
      <c r="S123" t="s">
        <v>819</v>
      </c>
      <c r="T123" t="s">
        <v>819</v>
      </c>
      <c r="U123" t="s">
        <v>819</v>
      </c>
      <c r="V123" t="s">
        <v>819</v>
      </c>
      <c r="W123" t="s">
        <v>40</v>
      </c>
      <c r="X123" t="s">
        <v>27</v>
      </c>
    </row>
    <row r="124" spans="1:24" x14ac:dyDescent="0.25">
      <c r="A124">
        <v>516057</v>
      </c>
      <c r="B124" t="s">
        <v>748</v>
      </c>
      <c r="C124" t="s">
        <v>120</v>
      </c>
      <c r="D124" t="s">
        <v>332</v>
      </c>
      <c r="E124" t="s">
        <v>749</v>
      </c>
      <c r="F124" t="s">
        <v>749</v>
      </c>
      <c r="G124">
        <v>1</v>
      </c>
      <c r="H124" t="s">
        <v>750</v>
      </c>
      <c r="I124" t="s">
        <v>751</v>
      </c>
      <c r="J124" t="s">
        <v>752</v>
      </c>
      <c r="K124" t="s">
        <v>753</v>
      </c>
      <c r="L124" t="s">
        <v>267</v>
      </c>
      <c r="M124" t="s">
        <v>268</v>
      </c>
      <c r="N124" t="s">
        <v>57</v>
      </c>
      <c r="O124" t="s">
        <v>754</v>
      </c>
      <c r="P124" t="s">
        <v>736</v>
      </c>
      <c r="S124" t="s">
        <v>819</v>
      </c>
      <c r="T124" t="s">
        <v>819</v>
      </c>
      <c r="U124" t="s">
        <v>819</v>
      </c>
      <c r="V124" t="s">
        <v>819</v>
      </c>
      <c r="W124" t="s">
        <v>40</v>
      </c>
      <c r="X124" t="s">
        <v>27</v>
      </c>
    </row>
    <row r="125" spans="1:24" x14ac:dyDescent="0.25">
      <c r="A125">
        <v>516502</v>
      </c>
      <c r="B125" t="s">
        <v>99</v>
      </c>
      <c r="C125" t="s">
        <v>65</v>
      </c>
      <c r="D125" t="s">
        <v>100</v>
      </c>
      <c r="E125" t="s">
        <v>101</v>
      </c>
      <c r="F125" t="s">
        <v>896</v>
      </c>
      <c r="G125">
        <v>1</v>
      </c>
      <c r="H125" t="s">
        <v>819</v>
      </c>
      <c r="I125" t="s">
        <v>819</v>
      </c>
      <c r="J125" t="s">
        <v>819</v>
      </c>
      <c r="K125" t="s">
        <v>819</v>
      </c>
      <c r="L125" t="s">
        <v>819</v>
      </c>
      <c r="M125" t="s">
        <v>819</v>
      </c>
      <c r="N125" t="s">
        <v>819</v>
      </c>
      <c r="O125" t="s">
        <v>819</v>
      </c>
      <c r="P125" t="s">
        <v>819</v>
      </c>
      <c r="S125" t="s">
        <v>819</v>
      </c>
      <c r="T125" t="s">
        <v>819</v>
      </c>
      <c r="U125" t="s">
        <v>819</v>
      </c>
      <c r="V125" t="s">
        <v>819</v>
      </c>
      <c r="W125" t="s">
        <v>40</v>
      </c>
      <c r="X125" t="s">
        <v>27</v>
      </c>
    </row>
    <row r="126" spans="1:24" x14ac:dyDescent="0.25">
      <c r="A126">
        <v>516702</v>
      </c>
      <c r="B126" t="s">
        <v>171</v>
      </c>
      <c r="C126" t="s">
        <v>82</v>
      </c>
      <c r="D126" t="s">
        <v>83</v>
      </c>
      <c r="E126" t="s">
        <v>172</v>
      </c>
      <c r="F126" t="s">
        <v>173</v>
      </c>
      <c r="G126">
        <v>1</v>
      </c>
      <c r="H126" t="s">
        <v>174</v>
      </c>
      <c r="I126" t="s">
        <v>175</v>
      </c>
      <c r="J126" t="s">
        <v>176</v>
      </c>
      <c r="K126" t="s">
        <v>177</v>
      </c>
      <c r="L126" t="s">
        <v>55</v>
      </c>
      <c r="M126" t="s">
        <v>56</v>
      </c>
      <c r="N126" t="s">
        <v>57</v>
      </c>
      <c r="O126" t="s">
        <v>127</v>
      </c>
      <c r="P126" t="s">
        <v>58</v>
      </c>
      <c r="S126" t="s">
        <v>819</v>
      </c>
      <c r="T126" t="s">
        <v>819</v>
      </c>
      <c r="U126" t="s">
        <v>819</v>
      </c>
      <c r="V126" t="s">
        <v>819</v>
      </c>
      <c r="W126" t="s">
        <v>40</v>
      </c>
      <c r="X126" t="s">
        <v>27</v>
      </c>
    </row>
    <row r="127" spans="1:24" x14ac:dyDescent="0.25">
      <c r="A127">
        <v>516899</v>
      </c>
      <c r="B127" t="s">
        <v>755</v>
      </c>
      <c r="C127" t="s">
        <v>756</v>
      </c>
      <c r="D127" t="s">
        <v>252</v>
      </c>
      <c r="E127" t="s">
        <v>897</v>
      </c>
      <c r="F127" t="s">
        <v>755</v>
      </c>
      <c r="G127">
        <v>1</v>
      </c>
      <c r="H127" t="s">
        <v>757</v>
      </c>
      <c r="I127" t="s">
        <v>758</v>
      </c>
      <c r="J127" t="s">
        <v>759</v>
      </c>
      <c r="K127" t="s">
        <v>760</v>
      </c>
      <c r="L127" t="s">
        <v>267</v>
      </c>
      <c r="M127" t="s">
        <v>268</v>
      </c>
      <c r="N127" t="s">
        <v>57</v>
      </c>
      <c r="O127" t="s">
        <v>819</v>
      </c>
      <c r="P127" t="s">
        <v>58</v>
      </c>
      <c r="S127" t="s">
        <v>819</v>
      </c>
      <c r="T127" t="s">
        <v>819</v>
      </c>
      <c r="U127" t="s">
        <v>819</v>
      </c>
      <c r="V127" t="s">
        <v>819</v>
      </c>
      <c r="W127" t="s">
        <v>26</v>
      </c>
      <c r="X127" t="s">
        <v>27</v>
      </c>
    </row>
    <row r="128" spans="1:24" x14ac:dyDescent="0.25">
      <c r="A128">
        <v>516965</v>
      </c>
      <c r="B128" t="s">
        <v>648</v>
      </c>
      <c r="C128" t="s">
        <v>649</v>
      </c>
      <c r="D128" t="s">
        <v>37</v>
      </c>
      <c r="E128" t="s">
        <v>650</v>
      </c>
      <c r="F128" t="s">
        <v>650</v>
      </c>
      <c r="G128">
        <v>1</v>
      </c>
      <c r="H128" t="s">
        <v>819</v>
      </c>
      <c r="I128" t="s">
        <v>819</v>
      </c>
      <c r="J128" t="s">
        <v>819</v>
      </c>
      <c r="K128" t="s">
        <v>819</v>
      </c>
      <c r="L128" t="s">
        <v>819</v>
      </c>
      <c r="M128" t="s">
        <v>819</v>
      </c>
      <c r="N128" t="s">
        <v>819</v>
      </c>
      <c r="O128" t="s">
        <v>819</v>
      </c>
      <c r="P128" t="s">
        <v>819</v>
      </c>
      <c r="S128" t="s">
        <v>819</v>
      </c>
      <c r="T128" t="s">
        <v>819</v>
      </c>
      <c r="U128" t="s">
        <v>819</v>
      </c>
      <c r="V128" t="s">
        <v>819</v>
      </c>
      <c r="W128" t="s">
        <v>40</v>
      </c>
      <c r="X128" t="s">
        <v>27</v>
      </c>
    </row>
    <row r="129" spans="1:24" x14ac:dyDescent="0.25">
      <c r="A129">
        <v>517366</v>
      </c>
      <c r="B129" t="s">
        <v>560</v>
      </c>
      <c r="C129" t="s">
        <v>92</v>
      </c>
      <c r="D129" t="s">
        <v>74</v>
      </c>
      <c r="E129" t="s">
        <v>565</v>
      </c>
      <c r="F129" t="s">
        <v>566</v>
      </c>
      <c r="G129">
        <v>1</v>
      </c>
      <c r="H129" t="s">
        <v>1127</v>
      </c>
      <c r="I129" t="s">
        <v>1128</v>
      </c>
      <c r="J129" t="s">
        <v>819</v>
      </c>
      <c r="K129" t="s">
        <v>819</v>
      </c>
      <c r="L129" t="s">
        <v>819</v>
      </c>
      <c r="M129" t="s">
        <v>819</v>
      </c>
      <c r="N129" t="s">
        <v>819</v>
      </c>
      <c r="O129" t="s">
        <v>819</v>
      </c>
      <c r="P129" t="s">
        <v>819</v>
      </c>
      <c r="S129">
        <v>42719</v>
      </c>
      <c r="T129">
        <v>42120</v>
      </c>
      <c r="U129">
        <v>42120</v>
      </c>
      <c r="V129">
        <v>42110</v>
      </c>
      <c r="W129" t="s">
        <v>26</v>
      </c>
      <c r="X129" t="s">
        <v>27</v>
      </c>
    </row>
    <row r="130" spans="1:24" x14ac:dyDescent="0.25">
      <c r="A130">
        <v>522535</v>
      </c>
      <c r="B130" t="s">
        <v>479</v>
      </c>
      <c r="C130" t="s">
        <v>65</v>
      </c>
      <c r="D130" t="s">
        <v>480</v>
      </c>
      <c r="E130" t="s">
        <v>481</v>
      </c>
      <c r="F130" t="s">
        <v>482</v>
      </c>
      <c r="G130">
        <v>1</v>
      </c>
      <c r="H130" t="s">
        <v>819</v>
      </c>
      <c r="I130" t="s">
        <v>819</v>
      </c>
      <c r="J130" t="s">
        <v>819</v>
      </c>
      <c r="K130" t="s">
        <v>819</v>
      </c>
      <c r="L130" t="s">
        <v>819</v>
      </c>
      <c r="M130" t="s">
        <v>819</v>
      </c>
      <c r="N130" t="s">
        <v>819</v>
      </c>
      <c r="O130" t="s">
        <v>819</v>
      </c>
      <c r="P130" t="s">
        <v>819</v>
      </c>
      <c r="S130" t="s">
        <v>819</v>
      </c>
      <c r="T130" t="s">
        <v>819</v>
      </c>
      <c r="U130" t="s">
        <v>819</v>
      </c>
      <c r="V130" t="s">
        <v>819</v>
      </c>
      <c r="W130" t="s">
        <v>40</v>
      </c>
      <c r="X130" t="s">
        <v>27</v>
      </c>
    </row>
    <row r="131" spans="1:24" x14ac:dyDescent="0.25">
      <c r="A131">
        <v>523753</v>
      </c>
      <c r="B131" t="s">
        <v>556</v>
      </c>
      <c r="C131" t="s">
        <v>557</v>
      </c>
      <c r="D131" t="s">
        <v>558</v>
      </c>
      <c r="E131" t="s">
        <v>559</v>
      </c>
      <c r="F131" t="s">
        <v>557</v>
      </c>
      <c r="G131">
        <v>1</v>
      </c>
      <c r="H131" t="s">
        <v>819</v>
      </c>
      <c r="I131" t="s">
        <v>819</v>
      </c>
      <c r="J131" t="s">
        <v>819</v>
      </c>
      <c r="K131" t="s">
        <v>819</v>
      </c>
      <c r="L131" t="s">
        <v>819</v>
      </c>
      <c r="M131" t="s">
        <v>819</v>
      </c>
      <c r="N131" t="s">
        <v>819</v>
      </c>
      <c r="O131" t="s">
        <v>819</v>
      </c>
      <c r="P131" t="s">
        <v>819</v>
      </c>
      <c r="S131" t="s">
        <v>819</v>
      </c>
      <c r="T131" t="s">
        <v>819</v>
      </c>
      <c r="U131" t="s">
        <v>819</v>
      </c>
      <c r="V131" t="s">
        <v>819</v>
      </c>
      <c r="W131" t="s">
        <v>40</v>
      </c>
      <c r="X131" t="s">
        <v>27</v>
      </c>
    </row>
    <row r="132" spans="1:24" x14ac:dyDescent="0.25">
      <c r="A132">
        <v>523990</v>
      </c>
      <c r="B132" t="s">
        <v>331</v>
      </c>
      <c r="C132" t="s">
        <v>332</v>
      </c>
      <c r="D132" t="s">
        <v>333</v>
      </c>
      <c r="E132" t="s">
        <v>898</v>
      </c>
      <c r="F132" t="s">
        <v>334</v>
      </c>
      <c r="G132">
        <v>1</v>
      </c>
      <c r="H132" t="s">
        <v>1129</v>
      </c>
      <c r="I132" t="s">
        <v>1130</v>
      </c>
      <c r="J132" t="s">
        <v>1131</v>
      </c>
      <c r="K132" t="s">
        <v>1132</v>
      </c>
      <c r="L132" t="s">
        <v>55</v>
      </c>
      <c r="M132" t="s">
        <v>56</v>
      </c>
      <c r="N132" t="s">
        <v>57</v>
      </c>
      <c r="O132" t="s">
        <v>754</v>
      </c>
      <c r="P132" t="s">
        <v>58</v>
      </c>
      <c r="S132" t="s">
        <v>819</v>
      </c>
      <c r="T132" t="s">
        <v>819</v>
      </c>
      <c r="U132" t="s">
        <v>819</v>
      </c>
      <c r="V132" t="s">
        <v>819</v>
      </c>
      <c r="W132" t="s">
        <v>40</v>
      </c>
      <c r="X132" t="s">
        <v>27</v>
      </c>
    </row>
    <row r="133" spans="1:24" x14ac:dyDescent="0.25">
      <c r="A133">
        <v>524752</v>
      </c>
      <c r="B133" t="s">
        <v>369</v>
      </c>
      <c r="C133" t="s">
        <v>150</v>
      </c>
      <c r="D133" t="s">
        <v>373</v>
      </c>
      <c r="E133" t="s">
        <v>374</v>
      </c>
      <c r="F133" t="s">
        <v>374</v>
      </c>
      <c r="G133">
        <v>1</v>
      </c>
      <c r="H133" t="s">
        <v>819</v>
      </c>
      <c r="I133" t="s">
        <v>819</v>
      </c>
      <c r="J133" t="s">
        <v>819</v>
      </c>
      <c r="K133" t="s">
        <v>819</v>
      </c>
      <c r="L133" t="s">
        <v>819</v>
      </c>
      <c r="M133" t="s">
        <v>819</v>
      </c>
      <c r="N133" t="s">
        <v>819</v>
      </c>
      <c r="O133" t="s">
        <v>819</v>
      </c>
      <c r="P133" t="s">
        <v>819</v>
      </c>
      <c r="S133" t="s">
        <v>819</v>
      </c>
      <c r="T133" t="s">
        <v>819</v>
      </c>
      <c r="U133" t="s">
        <v>819</v>
      </c>
      <c r="V133" t="s">
        <v>819</v>
      </c>
      <c r="W133" t="s">
        <v>40</v>
      </c>
      <c r="X133" t="s">
        <v>27</v>
      </c>
    </row>
    <row r="134" spans="1:24" x14ac:dyDescent="0.25">
      <c r="A134">
        <v>526108</v>
      </c>
      <c r="B134" t="s">
        <v>310</v>
      </c>
      <c r="C134" t="s">
        <v>64</v>
      </c>
      <c r="D134" t="s">
        <v>311</v>
      </c>
      <c r="E134" t="s">
        <v>312</v>
      </c>
      <c r="F134" t="s">
        <v>313</v>
      </c>
      <c r="G134">
        <v>1</v>
      </c>
      <c r="H134" t="s">
        <v>819</v>
      </c>
      <c r="I134" t="s">
        <v>819</v>
      </c>
      <c r="J134" t="s">
        <v>819</v>
      </c>
      <c r="K134" t="s">
        <v>819</v>
      </c>
      <c r="L134" t="s">
        <v>819</v>
      </c>
      <c r="M134" t="s">
        <v>819</v>
      </c>
      <c r="N134" t="s">
        <v>819</v>
      </c>
      <c r="O134" t="s">
        <v>819</v>
      </c>
      <c r="P134" t="s">
        <v>819</v>
      </c>
      <c r="S134" t="s">
        <v>819</v>
      </c>
      <c r="T134" t="s">
        <v>819</v>
      </c>
      <c r="U134" t="s">
        <v>819</v>
      </c>
      <c r="V134" t="s">
        <v>819</v>
      </c>
      <c r="W134" t="s">
        <v>40</v>
      </c>
      <c r="X134" t="s">
        <v>27</v>
      </c>
    </row>
    <row r="135" spans="1:24" x14ac:dyDescent="0.25">
      <c r="A135">
        <v>526533</v>
      </c>
      <c r="B135" t="s">
        <v>191</v>
      </c>
      <c r="C135" t="s">
        <v>192</v>
      </c>
      <c r="D135" t="s">
        <v>193</v>
      </c>
      <c r="E135" t="s">
        <v>194</v>
      </c>
      <c r="F135" t="s">
        <v>195</v>
      </c>
      <c r="G135">
        <v>1</v>
      </c>
      <c r="H135" t="s">
        <v>819</v>
      </c>
      <c r="I135" t="s">
        <v>819</v>
      </c>
      <c r="J135" t="s">
        <v>819</v>
      </c>
      <c r="K135" t="s">
        <v>819</v>
      </c>
      <c r="L135" t="s">
        <v>819</v>
      </c>
      <c r="M135" t="s">
        <v>819</v>
      </c>
      <c r="N135" t="s">
        <v>819</v>
      </c>
      <c r="O135" t="s">
        <v>819</v>
      </c>
      <c r="P135" t="s">
        <v>819</v>
      </c>
      <c r="S135" t="s">
        <v>819</v>
      </c>
      <c r="T135" t="s">
        <v>819</v>
      </c>
      <c r="U135" t="s">
        <v>819</v>
      </c>
      <c r="V135" t="s">
        <v>819</v>
      </c>
      <c r="W135" t="s">
        <v>40</v>
      </c>
      <c r="X135" t="s">
        <v>27</v>
      </c>
    </row>
    <row r="136" spans="1:24" x14ac:dyDescent="0.25">
      <c r="A136">
        <v>530283</v>
      </c>
      <c r="B136" t="s">
        <v>255</v>
      </c>
      <c r="C136" t="s">
        <v>256</v>
      </c>
      <c r="D136" t="s">
        <v>257</v>
      </c>
      <c r="E136" t="s">
        <v>258</v>
      </c>
      <c r="F136" t="s">
        <v>259</v>
      </c>
      <c r="G136">
        <v>1</v>
      </c>
      <c r="H136" t="s">
        <v>819</v>
      </c>
      <c r="I136" t="s">
        <v>819</v>
      </c>
      <c r="J136" t="s">
        <v>819</v>
      </c>
      <c r="K136" t="s">
        <v>819</v>
      </c>
      <c r="L136" t="s">
        <v>819</v>
      </c>
      <c r="M136" t="s">
        <v>819</v>
      </c>
      <c r="N136" t="s">
        <v>819</v>
      </c>
      <c r="O136" t="s">
        <v>819</v>
      </c>
      <c r="P136" t="s">
        <v>819</v>
      </c>
      <c r="S136" t="s">
        <v>819</v>
      </c>
      <c r="T136" t="s">
        <v>819</v>
      </c>
      <c r="U136" t="s">
        <v>819</v>
      </c>
      <c r="V136" t="s">
        <v>819</v>
      </c>
      <c r="W136" t="s">
        <v>40</v>
      </c>
      <c r="X136" t="s">
        <v>27</v>
      </c>
    </row>
    <row r="137" spans="1:24" x14ac:dyDescent="0.25">
      <c r="A137">
        <v>531333</v>
      </c>
      <c r="B137" t="s">
        <v>361</v>
      </c>
      <c r="C137" t="s">
        <v>362</v>
      </c>
      <c r="D137" t="s">
        <v>363</v>
      </c>
      <c r="E137" t="s">
        <v>364</v>
      </c>
      <c r="F137" t="s">
        <v>364</v>
      </c>
      <c r="G137">
        <v>1</v>
      </c>
      <c r="H137" t="s">
        <v>819</v>
      </c>
      <c r="I137" t="s">
        <v>819</v>
      </c>
      <c r="J137" t="s">
        <v>819</v>
      </c>
      <c r="K137" t="s">
        <v>819</v>
      </c>
      <c r="L137" t="s">
        <v>819</v>
      </c>
      <c r="M137" t="s">
        <v>819</v>
      </c>
      <c r="N137" t="s">
        <v>819</v>
      </c>
      <c r="O137" t="s">
        <v>819</v>
      </c>
      <c r="P137" t="s">
        <v>819</v>
      </c>
      <c r="S137" t="s">
        <v>819</v>
      </c>
      <c r="T137" t="s">
        <v>819</v>
      </c>
      <c r="U137" t="s">
        <v>819</v>
      </c>
      <c r="V137" t="s">
        <v>819</v>
      </c>
      <c r="W137" t="s">
        <v>40</v>
      </c>
      <c r="X137" t="s">
        <v>27</v>
      </c>
    </row>
    <row r="138" spans="1:24" x14ac:dyDescent="0.25">
      <c r="A138">
        <v>531829</v>
      </c>
      <c r="B138" t="s">
        <v>68</v>
      </c>
      <c r="C138" t="s">
        <v>64</v>
      </c>
      <c r="D138" t="s">
        <v>71</v>
      </c>
      <c r="E138" t="s">
        <v>72</v>
      </c>
      <c r="F138" t="s">
        <v>59</v>
      </c>
      <c r="G138">
        <v>0</v>
      </c>
      <c r="H138" t="s">
        <v>819</v>
      </c>
      <c r="I138" t="s">
        <v>819</v>
      </c>
      <c r="J138" t="s">
        <v>819</v>
      </c>
      <c r="K138" t="s">
        <v>819</v>
      </c>
      <c r="L138" t="s">
        <v>819</v>
      </c>
      <c r="M138" t="s">
        <v>819</v>
      </c>
      <c r="N138" t="s">
        <v>819</v>
      </c>
      <c r="O138" t="s">
        <v>819</v>
      </c>
      <c r="P138" t="s">
        <v>819</v>
      </c>
      <c r="S138" t="s">
        <v>819</v>
      </c>
      <c r="T138" t="s">
        <v>819</v>
      </c>
      <c r="U138" t="s">
        <v>819</v>
      </c>
      <c r="V138" t="s">
        <v>819</v>
      </c>
      <c r="W138" t="s">
        <v>40</v>
      </c>
      <c r="X138" t="s">
        <v>27</v>
      </c>
    </row>
    <row r="139" spans="1:24" x14ac:dyDescent="0.25">
      <c r="A139">
        <v>533342</v>
      </c>
      <c r="B139" t="s">
        <v>462</v>
      </c>
      <c r="C139" t="s">
        <v>463</v>
      </c>
      <c r="D139" t="s">
        <v>297</v>
      </c>
      <c r="E139" t="s">
        <v>464</v>
      </c>
      <c r="F139" t="s">
        <v>465</v>
      </c>
      <c r="G139">
        <v>1</v>
      </c>
      <c r="H139" t="s">
        <v>819</v>
      </c>
      <c r="I139" t="s">
        <v>819</v>
      </c>
      <c r="J139" t="s">
        <v>819</v>
      </c>
      <c r="K139" t="s">
        <v>819</v>
      </c>
      <c r="L139" t="s">
        <v>819</v>
      </c>
      <c r="M139" t="s">
        <v>819</v>
      </c>
      <c r="N139" t="s">
        <v>819</v>
      </c>
      <c r="O139" t="s">
        <v>819</v>
      </c>
      <c r="P139" t="s">
        <v>819</v>
      </c>
      <c r="S139" t="s">
        <v>819</v>
      </c>
      <c r="T139" t="s">
        <v>819</v>
      </c>
      <c r="U139" t="s">
        <v>819</v>
      </c>
      <c r="V139" t="s">
        <v>819</v>
      </c>
      <c r="W139" t="s">
        <v>40</v>
      </c>
      <c r="X139" t="s">
        <v>27</v>
      </c>
    </row>
    <row r="140" spans="1:24" x14ac:dyDescent="0.25">
      <c r="A140">
        <v>533639</v>
      </c>
      <c r="B140" t="s">
        <v>128</v>
      </c>
      <c r="C140" t="s">
        <v>129</v>
      </c>
      <c r="D140" t="s">
        <v>132</v>
      </c>
      <c r="E140" t="s">
        <v>133</v>
      </c>
      <c r="F140" t="s">
        <v>133</v>
      </c>
      <c r="G140">
        <v>0</v>
      </c>
      <c r="H140" t="s">
        <v>819</v>
      </c>
      <c r="I140" t="s">
        <v>819</v>
      </c>
      <c r="J140" t="s">
        <v>819</v>
      </c>
      <c r="K140" t="s">
        <v>819</v>
      </c>
      <c r="L140" t="s">
        <v>819</v>
      </c>
      <c r="M140" t="s">
        <v>819</v>
      </c>
      <c r="N140" t="s">
        <v>819</v>
      </c>
      <c r="O140" t="s">
        <v>819</v>
      </c>
      <c r="P140" t="s">
        <v>819</v>
      </c>
      <c r="S140" t="s">
        <v>819</v>
      </c>
      <c r="T140" t="s">
        <v>819</v>
      </c>
      <c r="U140" t="s">
        <v>819</v>
      </c>
      <c r="V140" t="s">
        <v>819</v>
      </c>
      <c r="W140" t="s">
        <v>40</v>
      </c>
      <c r="X140" t="s">
        <v>27</v>
      </c>
    </row>
    <row r="141" spans="1:24" x14ac:dyDescent="0.25">
      <c r="A141">
        <v>534767</v>
      </c>
      <c r="B141" t="s">
        <v>567</v>
      </c>
      <c r="C141" t="s">
        <v>531</v>
      </c>
      <c r="D141" t="s">
        <v>256</v>
      </c>
      <c r="E141" t="s">
        <v>568</v>
      </c>
      <c r="F141" t="s">
        <v>568</v>
      </c>
      <c r="G141">
        <v>1</v>
      </c>
      <c r="H141" t="s">
        <v>819</v>
      </c>
      <c r="I141" t="s">
        <v>819</v>
      </c>
      <c r="J141" t="s">
        <v>819</v>
      </c>
      <c r="K141" t="s">
        <v>819</v>
      </c>
      <c r="L141" t="s">
        <v>819</v>
      </c>
      <c r="M141" t="s">
        <v>819</v>
      </c>
      <c r="N141" t="s">
        <v>819</v>
      </c>
      <c r="O141" t="s">
        <v>819</v>
      </c>
      <c r="P141" t="s">
        <v>819</v>
      </c>
      <c r="S141" t="s">
        <v>819</v>
      </c>
      <c r="T141" t="s">
        <v>819</v>
      </c>
      <c r="U141" t="s">
        <v>819</v>
      </c>
      <c r="V141" t="s">
        <v>819</v>
      </c>
      <c r="W141" t="s">
        <v>40</v>
      </c>
      <c r="X141" t="s">
        <v>27</v>
      </c>
    </row>
    <row r="142" spans="1:24" x14ac:dyDescent="0.25">
      <c r="A142">
        <v>535258</v>
      </c>
      <c r="B142" t="s">
        <v>575</v>
      </c>
      <c r="C142" t="s">
        <v>150</v>
      </c>
      <c r="D142" t="s">
        <v>459</v>
      </c>
      <c r="E142" t="s">
        <v>576</v>
      </c>
      <c r="F142" t="s">
        <v>577</v>
      </c>
      <c r="G142">
        <v>1</v>
      </c>
      <c r="H142" t="s">
        <v>819</v>
      </c>
      <c r="I142" t="s">
        <v>819</v>
      </c>
      <c r="J142" t="s">
        <v>819</v>
      </c>
      <c r="K142" t="s">
        <v>819</v>
      </c>
      <c r="L142" t="s">
        <v>819</v>
      </c>
      <c r="M142" t="s">
        <v>819</v>
      </c>
      <c r="N142" t="s">
        <v>819</v>
      </c>
      <c r="O142" t="s">
        <v>819</v>
      </c>
      <c r="P142" t="s">
        <v>819</v>
      </c>
      <c r="S142" t="s">
        <v>819</v>
      </c>
      <c r="T142" t="s">
        <v>819</v>
      </c>
      <c r="U142" t="s">
        <v>819</v>
      </c>
      <c r="V142" t="s">
        <v>819</v>
      </c>
      <c r="W142" t="s">
        <v>40</v>
      </c>
      <c r="X142" t="s">
        <v>27</v>
      </c>
    </row>
    <row r="143" spans="1:24" x14ac:dyDescent="0.25">
      <c r="A143">
        <v>536962</v>
      </c>
      <c r="B143" t="s">
        <v>574</v>
      </c>
      <c r="C143" t="s">
        <v>88</v>
      </c>
      <c r="D143" t="s">
        <v>223</v>
      </c>
      <c r="E143" t="s">
        <v>573</v>
      </c>
      <c r="F143" t="s">
        <v>574</v>
      </c>
      <c r="G143">
        <v>1</v>
      </c>
      <c r="H143" t="s">
        <v>819</v>
      </c>
      <c r="I143" t="s">
        <v>819</v>
      </c>
      <c r="J143" t="s">
        <v>819</v>
      </c>
      <c r="K143" t="s">
        <v>819</v>
      </c>
      <c r="L143" t="s">
        <v>819</v>
      </c>
      <c r="M143" t="s">
        <v>819</v>
      </c>
      <c r="N143" t="s">
        <v>819</v>
      </c>
      <c r="O143" t="s">
        <v>819</v>
      </c>
      <c r="P143" t="s">
        <v>819</v>
      </c>
      <c r="S143" t="s">
        <v>819</v>
      </c>
      <c r="T143" t="s">
        <v>819</v>
      </c>
      <c r="U143" t="s">
        <v>819</v>
      </c>
      <c r="V143" t="s">
        <v>819</v>
      </c>
      <c r="W143" t="s">
        <v>40</v>
      </c>
      <c r="X143" t="s">
        <v>27</v>
      </c>
    </row>
    <row r="144" spans="1:24" x14ac:dyDescent="0.25">
      <c r="A144">
        <v>539259</v>
      </c>
      <c r="B144" t="s">
        <v>578</v>
      </c>
      <c r="C144" t="s">
        <v>319</v>
      </c>
      <c r="D144" t="s">
        <v>579</v>
      </c>
      <c r="E144" t="s">
        <v>580</v>
      </c>
      <c r="F144" t="s">
        <v>581</v>
      </c>
      <c r="G144">
        <v>1</v>
      </c>
      <c r="H144" t="s">
        <v>582</v>
      </c>
      <c r="I144" t="s">
        <v>583</v>
      </c>
      <c r="J144" t="s">
        <v>584</v>
      </c>
      <c r="K144" t="s">
        <v>585</v>
      </c>
      <c r="L144" t="s">
        <v>267</v>
      </c>
      <c r="M144" t="s">
        <v>268</v>
      </c>
      <c r="N144" t="s">
        <v>57</v>
      </c>
      <c r="O144" t="s">
        <v>819</v>
      </c>
      <c r="P144" t="s">
        <v>58</v>
      </c>
      <c r="S144" t="s">
        <v>819</v>
      </c>
      <c r="T144" t="s">
        <v>819</v>
      </c>
      <c r="U144" t="s">
        <v>819</v>
      </c>
      <c r="V144" t="s">
        <v>819</v>
      </c>
      <c r="W144" t="s">
        <v>40</v>
      </c>
      <c r="X144" t="s">
        <v>27</v>
      </c>
    </row>
    <row r="145" spans="1:24" x14ac:dyDescent="0.25">
      <c r="A145">
        <v>539767</v>
      </c>
      <c r="B145" t="s">
        <v>864</v>
      </c>
      <c r="C145" t="s">
        <v>29</v>
      </c>
      <c r="D145" t="s">
        <v>459</v>
      </c>
      <c r="E145" t="s">
        <v>460</v>
      </c>
      <c r="F145" t="s">
        <v>461</v>
      </c>
      <c r="G145">
        <v>1</v>
      </c>
      <c r="H145" t="s">
        <v>1133</v>
      </c>
      <c r="I145" t="s">
        <v>1134</v>
      </c>
      <c r="J145" t="s">
        <v>1135</v>
      </c>
      <c r="K145" t="s">
        <v>54</v>
      </c>
      <c r="L145" t="s">
        <v>55</v>
      </c>
      <c r="M145" t="s">
        <v>56</v>
      </c>
      <c r="N145" t="s">
        <v>57</v>
      </c>
      <c r="O145" t="s">
        <v>754</v>
      </c>
      <c r="P145" t="s">
        <v>58</v>
      </c>
      <c r="S145">
        <v>42698</v>
      </c>
      <c r="T145">
        <v>42698</v>
      </c>
      <c r="U145">
        <v>42698</v>
      </c>
      <c r="V145">
        <v>42698</v>
      </c>
      <c r="W145" t="s">
        <v>26</v>
      </c>
      <c r="X145" t="s">
        <v>27</v>
      </c>
    </row>
    <row r="146" spans="1:24" x14ac:dyDescent="0.25">
      <c r="A146">
        <v>542634</v>
      </c>
      <c r="B146" t="s">
        <v>35</v>
      </c>
      <c r="C146" t="s">
        <v>36</v>
      </c>
      <c r="D146" t="s">
        <v>37</v>
      </c>
      <c r="E146" t="s">
        <v>38</v>
      </c>
      <c r="F146" t="s">
        <v>39</v>
      </c>
      <c r="G146">
        <v>1</v>
      </c>
      <c r="H146" t="s">
        <v>1136</v>
      </c>
      <c r="I146" t="s">
        <v>1137</v>
      </c>
      <c r="J146" t="s">
        <v>1138</v>
      </c>
      <c r="K146" t="s">
        <v>1139</v>
      </c>
      <c r="L146" t="s">
        <v>126</v>
      </c>
      <c r="M146" t="s">
        <v>56</v>
      </c>
      <c r="N146" t="s">
        <v>57</v>
      </c>
      <c r="O146" t="s">
        <v>754</v>
      </c>
      <c r="P146" t="s">
        <v>58</v>
      </c>
      <c r="S146" t="s">
        <v>819</v>
      </c>
      <c r="T146" t="s">
        <v>819</v>
      </c>
      <c r="U146" t="s">
        <v>819</v>
      </c>
      <c r="V146" t="s">
        <v>819</v>
      </c>
      <c r="W146" t="s">
        <v>40</v>
      </c>
      <c r="X146" t="s">
        <v>27</v>
      </c>
    </row>
    <row r="147" spans="1:24" x14ac:dyDescent="0.25">
      <c r="A147">
        <v>544868</v>
      </c>
      <c r="B147" t="s">
        <v>663</v>
      </c>
      <c r="C147" t="s">
        <v>29</v>
      </c>
      <c r="D147" t="s">
        <v>664</v>
      </c>
      <c r="E147" t="s">
        <v>665</v>
      </c>
      <c r="F147" t="s">
        <v>666</v>
      </c>
      <c r="G147">
        <v>1</v>
      </c>
      <c r="H147" t="s">
        <v>819</v>
      </c>
      <c r="I147" t="s">
        <v>819</v>
      </c>
      <c r="J147" t="s">
        <v>819</v>
      </c>
      <c r="K147" t="s">
        <v>819</v>
      </c>
      <c r="L147" t="s">
        <v>819</v>
      </c>
      <c r="M147" t="s">
        <v>819</v>
      </c>
      <c r="N147" t="s">
        <v>819</v>
      </c>
      <c r="O147" t="s">
        <v>819</v>
      </c>
      <c r="P147" t="s">
        <v>819</v>
      </c>
      <c r="S147" t="s">
        <v>819</v>
      </c>
      <c r="T147" t="s">
        <v>819</v>
      </c>
      <c r="U147" t="s">
        <v>819</v>
      </c>
      <c r="V147" t="s">
        <v>819</v>
      </c>
      <c r="W147" t="s">
        <v>40</v>
      </c>
      <c r="X147" t="s">
        <v>27</v>
      </c>
    </row>
    <row r="148" spans="1:24" x14ac:dyDescent="0.25">
      <c r="A148">
        <v>549473</v>
      </c>
      <c r="B148" t="s">
        <v>548</v>
      </c>
      <c r="C148" t="s">
        <v>549</v>
      </c>
      <c r="D148" t="s">
        <v>150</v>
      </c>
      <c r="E148" t="s">
        <v>680</v>
      </c>
      <c r="F148" t="s">
        <v>681</v>
      </c>
      <c r="G148">
        <v>0</v>
      </c>
      <c r="H148" t="s">
        <v>1140</v>
      </c>
      <c r="I148" t="s">
        <v>1141</v>
      </c>
      <c r="J148" t="s">
        <v>819</v>
      </c>
      <c r="K148" t="s">
        <v>819</v>
      </c>
      <c r="L148" t="s">
        <v>819</v>
      </c>
      <c r="M148" t="s">
        <v>819</v>
      </c>
      <c r="N148" t="s">
        <v>819</v>
      </c>
      <c r="O148" t="s">
        <v>819</v>
      </c>
      <c r="P148" t="s">
        <v>819</v>
      </c>
      <c r="S148">
        <v>42681</v>
      </c>
      <c r="T148">
        <v>42681</v>
      </c>
      <c r="U148">
        <v>42681</v>
      </c>
      <c r="V148">
        <v>42681</v>
      </c>
      <c r="W148" t="s">
        <v>26</v>
      </c>
      <c r="X148" t="s">
        <v>27</v>
      </c>
    </row>
    <row r="149" spans="1:24" x14ac:dyDescent="0.25">
      <c r="A149">
        <v>555957</v>
      </c>
      <c r="B149" t="s">
        <v>248</v>
      </c>
      <c r="C149" t="s">
        <v>42</v>
      </c>
      <c r="D149" t="s">
        <v>43</v>
      </c>
      <c r="E149" t="s">
        <v>249</v>
      </c>
      <c r="F149" t="s">
        <v>250</v>
      </c>
      <c r="G149">
        <v>1</v>
      </c>
      <c r="H149" t="s">
        <v>819</v>
      </c>
      <c r="I149" t="s">
        <v>819</v>
      </c>
      <c r="J149" t="s">
        <v>819</v>
      </c>
      <c r="K149" t="s">
        <v>819</v>
      </c>
      <c r="L149" t="s">
        <v>819</v>
      </c>
      <c r="M149" t="s">
        <v>819</v>
      </c>
      <c r="N149" t="s">
        <v>819</v>
      </c>
      <c r="O149" t="s">
        <v>819</v>
      </c>
      <c r="P149" t="s">
        <v>819</v>
      </c>
      <c r="S149" t="s">
        <v>819</v>
      </c>
      <c r="T149" t="s">
        <v>819</v>
      </c>
      <c r="U149" t="s">
        <v>819</v>
      </c>
      <c r="V149" t="s">
        <v>819</v>
      </c>
      <c r="W149" t="s">
        <v>40</v>
      </c>
      <c r="X149" t="s">
        <v>27</v>
      </c>
    </row>
    <row r="150" spans="1:24" x14ac:dyDescent="0.25">
      <c r="A150">
        <v>557096</v>
      </c>
      <c r="B150" t="s">
        <v>272</v>
      </c>
      <c r="C150" t="s">
        <v>273</v>
      </c>
      <c r="D150" t="s">
        <v>256</v>
      </c>
      <c r="E150" t="s">
        <v>274</v>
      </c>
      <c r="F150" t="s">
        <v>275</v>
      </c>
      <c r="G150">
        <v>1</v>
      </c>
      <c r="H150" t="s">
        <v>819</v>
      </c>
      <c r="I150" t="s">
        <v>819</v>
      </c>
      <c r="J150" t="s">
        <v>819</v>
      </c>
      <c r="K150" t="s">
        <v>819</v>
      </c>
      <c r="L150" t="s">
        <v>819</v>
      </c>
      <c r="M150" t="s">
        <v>819</v>
      </c>
      <c r="N150" t="s">
        <v>819</v>
      </c>
      <c r="O150" t="s">
        <v>819</v>
      </c>
      <c r="P150" t="s">
        <v>819</v>
      </c>
      <c r="S150" t="s">
        <v>819</v>
      </c>
      <c r="T150" t="s">
        <v>819</v>
      </c>
      <c r="U150" t="s">
        <v>819</v>
      </c>
      <c r="V150" t="s">
        <v>819</v>
      </c>
      <c r="W150" t="s">
        <v>40</v>
      </c>
      <c r="X150" t="s">
        <v>27</v>
      </c>
    </row>
    <row r="151" spans="1:24" x14ac:dyDescent="0.25">
      <c r="A151">
        <v>557767</v>
      </c>
      <c r="B151" t="s">
        <v>153</v>
      </c>
      <c r="C151" t="s">
        <v>154</v>
      </c>
      <c r="D151" t="s">
        <v>155</v>
      </c>
      <c r="E151" t="s">
        <v>156</v>
      </c>
      <c r="F151" t="s">
        <v>157</v>
      </c>
      <c r="G151">
        <v>1</v>
      </c>
      <c r="H151" t="s">
        <v>1142</v>
      </c>
      <c r="I151" t="s">
        <v>1143</v>
      </c>
      <c r="J151" t="s">
        <v>819</v>
      </c>
      <c r="K151" t="s">
        <v>819</v>
      </c>
      <c r="L151" t="s">
        <v>819</v>
      </c>
      <c r="M151" t="s">
        <v>819</v>
      </c>
      <c r="N151" t="s">
        <v>819</v>
      </c>
      <c r="O151" t="s">
        <v>819</v>
      </c>
      <c r="P151" t="s">
        <v>819</v>
      </c>
      <c r="S151">
        <v>42698</v>
      </c>
      <c r="T151">
        <v>42101</v>
      </c>
      <c r="U151">
        <v>42101</v>
      </c>
      <c r="V151">
        <v>42101</v>
      </c>
      <c r="W151" t="s">
        <v>26</v>
      </c>
      <c r="X151" t="s">
        <v>27</v>
      </c>
    </row>
    <row r="152" spans="1:24" x14ac:dyDescent="0.25">
      <c r="A152">
        <v>561570</v>
      </c>
      <c r="B152" t="s">
        <v>787</v>
      </c>
      <c r="C152" t="s">
        <v>788</v>
      </c>
      <c r="D152" t="s">
        <v>789</v>
      </c>
      <c r="E152" t="s">
        <v>790</v>
      </c>
      <c r="F152" t="s">
        <v>791</v>
      </c>
      <c r="G152">
        <v>1</v>
      </c>
      <c r="H152" t="s">
        <v>792</v>
      </c>
      <c r="I152" t="s">
        <v>793</v>
      </c>
      <c r="J152" t="s">
        <v>794</v>
      </c>
      <c r="K152" t="s">
        <v>795</v>
      </c>
      <c r="L152" t="s">
        <v>55</v>
      </c>
      <c r="M152" t="s">
        <v>56</v>
      </c>
      <c r="N152" t="s">
        <v>57</v>
      </c>
      <c r="O152" t="s">
        <v>819</v>
      </c>
      <c r="P152" t="s">
        <v>58</v>
      </c>
      <c r="S152" t="s">
        <v>819</v>
      </c>
      <c r="T152" t="s">
        <v>819</v>
      </c>
      <c r="U152" t="s">
        <v>819</v>
      </c>
      <c r="V152" t="s">
        <v>819</v>
      </c>
      <c r="W152" t="s">
        <v>40</v>
      </c>
      <c r="X152" t="s">
        <v>27</v>
      </c>
    </row>
    <row r="153" spans="1:24" x14ac:dyDescent="0.25">
      <c r="A153">
        <v>566173</v>
      </c>
      <c r="B153" t="s">
        <v>134</v>
      </c>
      <c r="C153" t="s">
        <v>96</v>
      </c>
      <c r="D153" t="s">
        <v>899</v>
      </c>
      <c r="E153" t="s">
        <v>135</v>
      </c>
      <c r="F153" t="s">
        <v>900</v>
      </c>
      <c r="G153">
        <v>1</v>
      </c>
      <c r="H153" t="s">
        <v>136</v>
      </c>
      <c r="I153" t="s">
        <v>137</v>
      </c>
      <c r="J153" t="s">
        <v>138</v>
      </c>
      <c r="K153" t="s">
        <v>139</v>
      </c>
      <c r="L153" t="s">
        <v>140</v>
      </c>
      <c r="M153" t="s">
        <v>56</v>
      </c>
      <c r="N153" t="s">
        <v>819</v>
      </c>
      <c r="O153" t="s">
        <v>819</v>
      </c>
      <c r="P153" t="s">
        <v>819</v>
      </c>
      <c r="S153" t="s">
        <v>819</v>
      </c>
      <c r="T153" t="s">
        <v>819</v>
      </c>
      <c r="U153" t="s">
        <v>819</v>
      </c>
      <c r="V153" t="s">
        <v>819</v>
      </c>
      <c r="W153" t="s">
        <v>40</v>
      </c>
      <c r="X153" t="s">
        <v>27</v>
      </c>
    </row>
    <row r="154" spans="1:24" x14ac:dyDescent="0.25">
      <c r="A154">
        <v>567632</v>
      </c>
      <c r="B154" t="s">
        <v>149</v>
      </c>
      <c r="C154" t="s">
        <v>150</v>
      </c>
      <c r="D154" t="s">
        <v>151</v>
      </c>
      <c r="E154" t="s">
        <v>152</v>
      </c>
      <c r="F154" t="s">
        <v>152</v>
      </c>
      <c r="G154">
        <v>1</v>
      </c>
      <c r="H154" t="s">
        <v>819</v>
      </c>
      <c r="I154" t="s">
        <v>819</v>
      </c>
      <c r="J154" t="s">
        <v>819</v>
      </c>
      <c r="K154" t="s">
        <v>819</v>
      </c>
      <c r="L154" t="s">
        <v>819</v>
      </c>
      <c r="M154" t="s">
        <v>819</v>
      </c>
      <c r="N154" t="s">
        <v>819</v>
      </c>
      <c r="O154" t="s">
        <v>819</v>
      </c>
      <c r="P154" t="s">
        <v>819</v>
      </c>
      <c r="S154" t="s">
        <v>819</v>
      </c>
      <c r="T154" t="s">
        <v>819</v>
      </c>
      <c r="U154" t="s">
        <v>819</v>
      </c>
      <c r="V154" t="s">
        <v>819</v>
      </c>
      <c r="W154" t="s">
        <v>40</v>
      </c>
      <c r="X154" t="s">
        <v>27</v>
      </c>
    </row>
    <row r="155" spans="1:24" x14ac:dyDescent="0.25">
      <c r="A155">
        <v>567997</v>
      </c>
      <c r="B155" t="s">
        <v>682</v>
      </c>
      <c r="C155" t="s">
        <v>89</v>
      </c>
      <c r="D155" t="s">
        <v>683</v>
      </c>
      <c r="E155" t="s">
        <v>684</v>
      </c>
      <c r="F155" t="s">
        <v>685</v>
      </c>
      <c r="G155">
        <v>1</v>
      </c>
      <c r="H155" t="s">
        <v>1144</v>
      </c>
      <c r="I155" t="s">
        <v>1145</v>
      </c>
      <c r="J155" t="s">
        <v>819</v>
      </c>
      <c r="K155" t="s">
        <v>819</v>
      </c>
      <c r="L155" t="s">
        <v>819</v>
      </c>
      <c r="M155" t="s">
        <v>819</v>
      </c>
      <c r="N155" t="s">
        <v>819</v>
      </c>
      <c r="O155" t="s">
        <v>819</v>
      </c>
      <c r="P155" t="s">
        <v>819</v>
      </c>
      <c r="S155">
        <v>42746</v>
      </c>
      <c r="T155">
        <v>42746</v>
      </c>
      <c r="U155">
        <v>42746</v>
      </c>
      <c r="V155">
        <v>42746</v>
      </c>
      <c r="W155" t="s">
        <v>26</v>
      </c>
      <c r="X155" t="s">
        <v>27</v>
      </c>
    </row>
    <row r="156" spans="1:24" x14ac:dyDescent="0.25">
      <c r="A156">
        <v>569774</v>
      </c>
      <c r="B156" t="s">
        <v>654</v>
      </c>
      <c r="C156" t="s">
        <v>655</v>
      </c>
      <c r="D156" t="s">
        <v>463</v>
      </c>
      <c r="E156" t="s">
        <v>656</v>
      </c>
      <c r="F156" t="s">
        <v>655</v>
      </c>
      <c r="G156">
        <v>1</v>
      </c>
      <c r="H156" t="s">
        <v>865</v>
      </c>
      <c r="I156" t="s">
        <v>866</v>
      </c>
      <c r="J156" t="s">
        <v>867</v>
      </c>
      <c r="K156" t="s">
        <v>868</v>
      </c>
      <c r="L156" t="s">
        <v>126</v>
      </c>
      <c r="M156" t="s">
        <v>56</v>
      </c>
      <c r="N156" t="s">
        <v>57</v>
      </c>
      <c r="O156" t="s">
        <v>127</v>
      </c>
      <c r="P156" t="s">
        <v>58</v>
      </c>
      <c r="S156" t="s">
        <v>819</v>
      </c>
      <c r="T156" t="s">
        <v>819</v>
      </c>
      <c r="U156" t="s">
        <v>819</v>
      </c>
      <c r="V156" t="s">
        <v>819</v>
      </c>
      <c r="W156" t="s">
        <v>40</v>
      </c>
      <c r="X156" t="s">
        <v>27</v>
      </c>
    </row>
    <row r="157" spans="1:24" x14ac:dyDescent="0.25">
      <c r="A157">
        <v>575362</v>
      </c>
      <c r="B157" t="s">
        <v>68</v>
      </c>
      <c r="C157" t="s">
        <v>37</v>
      </c>
      <c r="D157" t="s">
        <v>69</v>
      </c>
      <c r="E157" t="s">
        <v>70</v>
      </c>
      <c r="G157">
        <v>0</v>
      </c>
      <c r="H157" t="s">
        <v>819</v>
      </c>
      <c r="I157" t="s">
        <v>819</v>
      </c>
      <c r="J157" t="s">
        <v>819</v>
      </c>
      <c r="K157" t="s">
        <v>819</v>
      </c>
      <c r="L157" t="s">
        <v>819</v>
      </c>
      <c r="M157" t="s">
        <v>819</v>
      </c>
      <c r="N157" t="s">
        <v>819</v>
      </c>
      <c r="O157" t="s">
        <v>819</v>
      </c>
      <c r="P157" t="s">
        <v>819</v>
      </c>
      <c r="S157" t="s">
        <v>819</v>
      </c>
      <c r="T157" t="s">
        <v>819</v>
      </c>
      <c r="U157" t="s">
        <v>819</v>
      </c>
      <c r="V157" t="s">
        <v>819</v>
      </c>
      <c r="W157" t="s">
        <v>40</v>
      </c>
      <c r="X157" t="s">
        <v>27</v>
      </c>
    </row>
    <row r="158" spans="1:24" x14ac:dyDescent="0.25">
      <c r="A158">
        <v>577607</v>
      </c>
      <c r="B158" t="s">
        <v>426</v>
      </c>
      <c r="C158" t="s">
        <v>427</v>
      </c>
      <c r="D158" t="s">
        <v>150</v>
      </c>
      <c r="E158" t="s">
        <v>428</v>
      </c>
      <c r="F158" t="s">
        <v>429</v>
      </c>
      <c r="G158">
        <v>0</v>
      </c>
      <c r="H158" t="s">
        <v>819</v>
      </c>
      <c r="I158" t="s">
        <v>819</v>
      </c>
      <c r="J158" t="s">
        <v>819</v>
      </c>
      <c r="K158" t="s">
        <v>819</v>
      </c>
      <c r="L158" t="s">
        <v>819</v>
      </c>
      <c r="M158" t="s">
        <v>819</v>
      </c>
      <c r="N158" t="s">
        <v>819</v>
      </c>
      <c r="O158" t="s">
        <v>819</v>
      </c>
      <c r="P158" t="s">
        <v>819</v>
      </c>
      <c r="S158" t="s">
        <v>819</v>
      </c>
      <c r="T158" t="s">
        <v>819</v>
      </c>
      <c r="U158" t="s">
        <v>819</v>
      </c>
      <c r="V158" t="s">
        <v>819</v>
      </c>
      <c r="W158" t="s">
        <v>26</v>
      </c>
      <c r="X158" t="s">
        <v>27</v>
      </c>
    </row>
    <row r="159" spans="1:24" x14ac:dyDescent="0.25">
      <c r="A159">
        <v>581090</v>
      </c>
      <c r="B159" t="s">
        <v>251</v>
      </c>
      <c r="C159" t="s">
        <v>64</v>
      </c>
      <c r="D159" t="s">
        <v>252</v>
      </c>
      <c r="E159" t="s">
        <v>253</v>
      </c>
      <c r="F159" t="s">
        <v>254</v>
      </c>
      <c r="G159">
        <v>1</v>
      </c>
      <c r="H159" t="s">
        <v>819</v>
      </c>
      <c r="I159" t="s">
        <v>819</v>
      </c>
      <c r="J159" t="s">
        <v>819</v>
      </c>
      <c r="K159" t="s">
        <v>819</v>
      </c>
      <c r="L159" t="s">
        <v>819</v>
      </c>
      <c r="M159" t="s">
        <v>819</v>
      </c>
      <c r="N159" t="s">
        <v>819</v>
      </c>
      <c r="O159" t="s">
        <v>819</v>
      </c>
      <c r="P159" t="s">
        <v>819</v>
      </c>
      <c r="S159" t="s">
        <v>819</v>
      </c>
      <c r="T159" t="s">
        <v>819</v>
      </c>
      <c r="U159" t="s">
        <v>819</v>
      </c>
      <c r="V159" t="s">
        <v>819</v>
      </c>
      <c r="W159" t="s">
        <v>40</v>
      </c>
      <c r="X159" t="s">
        <v>27</v>
      </c>
    </row>
    <row r="160" spans="1:24" x14ac:dyDescent="0.25">
      <c r="A160">
        <v>582776</v>
      </c>
      <c r="B160" t="s">
        <v>412</v>
      </c>
      <c r="C160" t="s">
        <v>65</v>
      </c>
      <c r="D160" t="s">
        <v>120</v>
      </c>
      <c r="E160" t="s">
        <v>413</v>
      </c>
      <c r="F160" t="s">
        <v>901</v>
      </c>
      <c r="G160">
        <v>1</v>
      </c>
      <c r="H160" t="s">
        <v>1146</v>
      </c>
      <c r="I160" t="s">
        <v>1147</v>
      </c>
      <c r="J160" t="s">
        <v>819</v>
      </c>
      <c r="K160" t="s">
        <v>819</v>
      </c>
      <c r="L160" t="s">
        <v>819</v>
      </c>
      <c r="M160" t="s">
        <v>819</v>
      </c>
      <c r="N160" t="s">
        <v>819</v>
      </c>
      <c r="O160" t="s">
        <v>819</v>
      </c>
      <c r="P160" t="s">
        <v>819</v>
      </c>
      <c r="S160">
        <v>42720</v>
      </c>
      <c r="T160">
        <v>42720</v>
      </c>
      <c r="U160">
        <v>42720</v>
      </c>
      <c r="V160">
        <v>42720</v>
      </c>
      <c r="W160" t="s">
        <v>26</v>
      </c>
      <c r="X160" t="s">
        <v>27</v>
      </c>
    </row>
    <row r="161" spans="1:24" x14ac:dyDescent="0.25">
      <c r="A161">
        <v>588783</v>
      </c>
      <c r="B161" t="s">
        <v>395</v>
      </c>
      <c r="C161" t="s">
        <v>396</v>
      </c>
      <c r="D161" t="s">
        <v>397</v>
      </c>
      <c r="E161" t="s">
        <v>398</v>
      </c>
      <c r="F161" t="s">
        <v>902</v>
      </c>
      <c r="G161">
        <v>1</v>
      </c>
      <c r="H161" t="s">
        <v>399</v>
      </c>
      <c r="I161" t="s">
        <v>400</v>
      </c>
      <c r="J161" t="s">
        <v>401</v>
      </c>
      <c r="K161" t="s">
        <v>402</v>
      </c>
      <c r="L161" t="s">
        <v>126</v>
      </c>
      <c r="M161" t="s">
        <v>56</v>
      </c>
      <c r="N161" t="s">
        <v>819</v>
      </c>
      <c r="O161" t="s">
        <v>819</v>
      </c>
      <c r="P161" t="s">
        <v>819</v>
      </c>
      <c r="S161" t="s">
        <v>819</v>
      </c>
      <c r="T161" t="s">
        <v>819</v>
      </c>
      <c r="U161" t="s">
        <v>819</v>
      </c>
      <c r="V161" t="s">
        <v>819</v>
      </c>
      <c r="W161" t="s">
        <v>40</v>
      </c>
      <c r="X161" t="s">
        <v>27</v>
      </c>
    </row>
    <row r="162" spans="1:24" x14ac:dyDescent="0.25">
      <c r="A162">
        <v>590351</v>
      </c>
      <c r="B162" t="s">
        <v>350</v>
      </c>
      <c r="C162" t="s">
        <v>351</v>
      </c>
      <c r="D162" t="s">
        <v>352</v>
      </c>
      <c r="E162" t="s">
        <v>353</v>
      </c>
      <c r="F162" t="s">
        <v>352</v>
      </c>
      <c r="G162">
        <v>1</v>
      </c>
      <c r="H162" t="s">
        <v>819</v>
      </c>
      <c r="I162" t="s">
        <v>819</v>
      </c>
      <c r="J162" t="s">
        <v>819</v>
      </c>
      <c r="K162" t="s">
        <v>819</v>
      </c>
      <c r="L162" t="s">
        <v>819</v>
      </c>
      <c r="M162" t="s">
        <v>819</v>
      </c>
      <c r="N162" t="s">
        <v>819</v>
      </c>
      <c r="O162" t="s">
        <v>819</v>
      </c>
      <c r="P162" t="s">
        <v>819</v>
      </c>
      <c r="S162" t="s">
        <v>819</v>
      </c>
      <c r="T162" t="s">
        <v>819</v>
      </c>
      <c r="U162" t="s">
        <v>819</v>
      </c>
      <c r="V162" t="s">
        <v>819</v>
      </c>
      <c r="W162" t="s">
        <v>40</v>
      </c>
      <c r="X162" t="s">
        <v>27</v>
      </c>
    </row>
    <row r="163" spans="1:24" x14ac:dyDescent="0.25">
      <c r="A163">
        <v>593898</v>
      </c>
      <c r="B163" t="s">
        <v>643</v>
      </c>
      <c r="C163" t="s">
        <v>155</v>
      </c>
      <c r="D163" t="s">
        <v>408</v>
      </c>
      <c r="E163" t="s">
        <v>644</v>
      </c>
      <c r="F163" t="s">
        <v>645</v>
      </c>
      <c r="G163">
        <v>1</v>
      </c>
      <c r="H163" t="s">
        <v>819</v>
      </c>
      <c r="I163" t="s">
        <v>819</v>
      </c>
      <c r="J163" t="s">
        <v>819</v>
      </c>
      <c r="K163" t="s">
        <v>819</v>
      </c>
      <c r="L163" t="s">
        <v>819</v>
      </c>
      <c r="M163" t="s">
        <v>819</v>
      </c>
      <c r="N163" t="s">
        <v>819</v>
      </c>
      <c r="O163" t="s">
        <v>819</v>
      </c>
      <c r="P163" t="s">
        <v>819</v>
      </c>
      <c r="S163" t="s">
        <v>819</v>
      </c>
      <c r="T163" t="s">
        <v>819</v>
      </c>
      <c r="U163" t="s">
        <v>819</v>
      </c>
      <c r="V163" t="s">
        <v>819</v>
      </c>
      <c r="W163" t="s">
        <v>26</v>
      </c>
      <c r="X163" t="s">
        <v>646</v>
      </c>
    </row>
    <row r="164" spans="1:24" x14ac:dyDescent="0.25">
      <c r="A164">
        <v>600316</v>
      </c>
      <c r="B164" t="s">
        <v>903</v>
      </c>
      <c r="C164" t="s">
        <v>471</v>
      </c>
      <c r="D164" t="s">
        <v>694</v>
      </c>
      <c r="E164" t="s">
        <v>695</v>
      </c>
      <c r="F164" t="s">
        <v>904</v>
      </c>
      <c r="G164">
        <v>1</v>
      </c>
      <c r="H164" t="s">
        <v>696</v>
      </c>
      <c r="I164" t="s">
        <v>697</v>
      </c>
      <c r="J164" t="s">
        <v>698</v>
      </c>
      <c r="K164" t="s">
        <v>699</v>
      </c>
      <c r="L164" t="s">
        <v>439</v>
      </c>
      <c r="M164" t="s">
        <v>440</v>
      </c>
      <c r="N164" t="s">
        <v>57</v>
      </c>
      <c r="O164" t="s">
        <v>819</v>
      </c>
      <c r="P164" t="s">
        <v>58</v>
      </c>
      <c r="S164" t="s">
        <v>819</v>
      </c>
      <c r="T164" t="s">
        <v>819</v>
      </c>
      <c r="U164" t="s">
        <v>819</v>
      </c>
      <c r="V164" t="s">
        <v>819</v>
      </c>
      <c r="W164" t="s">
        <v>40</v>
      </c>
      <c r="X164" t="s">
        <v>27</v>
      </c>
    </row>
    <row r="165" spans="1:24" x14ac:dyDescent="0.25">
      <c r="A165">
        <v>603001</v>
      </c>
      <c r="B165" t="s">
        <v>287</v>
      </c>
      <c r="C165" t="s">
        <v>37</v>
      </c>
      <c r="D165" t="s">
        <v>288</v>
      </c>
      <c r="E165" t="s">
        <v>289</v>
      </c>
      <c r="F165" t="s">
        <v>290</v>
      </c>
      <c r="G165">
        <v>1</v>
      </c>
      <c r="H165" t="s">
        <v>291</v>
      </c>
      <c r="I165" t="s">
        <v>292</v>
      </c>
      <c r="J165" t="s">
        <v>293</v>
      </c>
      <c r="K165" t="s">
        <v>294</v>
      </c>
      <c r="L165" t="s">
        <v>55</v>
      </c>
      <c r="M165" t="s">
        <v>56</v>
      </c>
      <c r="N165" t="s">
        <v>57</v>
      </c>
      <c r="O165" t="s">
        <v>127</v>
      </c>
      <c r="P165" t="s">
        <v>58</v>
      </c>
      <c r="S165" t="s">
        <v>819</v>
      </c>
      <c r="T165" t="s">
        <v>819</v>
      </c>
      <c r="U165" t="s">
        <v>819</v>
      </c>
      <c r="V165" t="s">
        <v>819</v>
      </c>
      <c r="W165" t="s">
        <v>40</v>
      </c>
      <c r="X165" t="s">
        <v>27</v>
      </c>
    </row>
    <row r="166" spans="1:24" x14ac:dyDescent="0.25">
      <c r="A166">
        <v>605887</v>
      </c>
      <c r="B166" t="s">
        <v>145</v>
      </c>
      <c r="C166" t="s">
        <v>146</v>
      </c>
      <c r="D166" t="s">
        <v>147</v>
      </c>
      <c r="E166" t="s">
        <v>148</v>
      </c>
      <c r="F166" t="s">
        <v>148</v>
      </c>
      <c r="G166">
        <v>1</v>
      </c>
      <c r="H166" t="s">
        <v>819</v>
      </c>
      <c r="I166" t="s">
        <v>819</v>
      </c>
      <c r="J166" t="s">
        <v>819</v>
      </c>
      <c r="K166" t="s">
        <v>819</v>
      </c>
      <c r="L166" t="s">
        <v>819</v>
      </c>
      <c r="M166" t="s">
        <v>819</v>
      </c>
      <c r="N166" t="s">
        <v>819</v>
      </c>
      <c r="O166" t="s">
        <v>819</v>
      </c>
      <c r="P166" t="s">
        <v>819</v>
      </c>
      <c r="S166" t="s">
        <v>819</v>
      </c>
      <c r="T166" t="s">
        <v>819</v>
      </c>
      <c r="U166" t="s">
        <v>819</v>
      </c>
      <c r="V166" t="s">
        <v>819</v>
      </c>
      <c r="W166" t="s">
        <v>40</v>
      </c>
      <c r="X166" t="s">
        <v>27</v>
      </c>
    </row>
    <row r="167" spans="1:24" x14ac:dyDescent="0.25">
      <c r="A167">
        <v>633190</v>
      </c>
      <c r="B167" t="s">
        <v>386</v>
      </c>
      <c r="C167" t="s">
        <v>383</v>
      </c>
      <c r="D167" t="s">
        <v>37</v>
      </c>
      <c r="E167" t="s">
        <v>390</v>
      </c>
      <c r="F167" t="s">
        <v>383</v>
      </c>
      <c r="G167">
        <v>1</v>
      </c>
      <c r="H167" t="s">
        <v>819</v>
      </c>
      <c r="I167" t="s">
        <v>1148</v>
      </c>
      <c r="J167" t="s">
        <v>819</v>
      </c>
      <c r="K167" t="s">
        <v>819</v>
      </c>
      <c r="L167" t="s">
        <v>819</v>
      </c>
      <c r="M167" t="s">
        <v>819</v>
      </c>
      <c r="N167" t="s">
        <v>819</v>
      </c>
      <c r="O167" t="s">
        <v>819</v>
      </c>
      <c r="P167" t="s">
        <v>819</v>
      </c>
      <c r="S167">
        <v>40682</v>
      </c>
      <c r="T167">
        <v>37889</v>
      </c>
      <c r="U167">
        <v>37889</v>
      </c>
      <c r="V167">
        <v>34444</v>
      </c>
      <c r="W167" t="s">
        <v>26</v>
      </c>
      <c r="X167" t="s">
        <v>27</v>
      </c>
    </row>
    <row r="168" spans="1:24" x14ac:dyDescent="0.25">
      <c r="A168">
        <v>652482</v>
      </c>
      <c r="B168" t="s">
        <v>201</v>
      </c>
      <c r="C168" t="s">
        <v>96</v>
      </c>
      <c r="D168" t="s">
        <v>202</v>
      </c>
      <c r="E168" t="s">
        <v>203</v>
      </c>
      <c r="F168" t="s">
        <v>201</v>
      </c>
      <c r="G168">
        <v>1</v>
      </c>
      <c r="H168" t="s">
        <v>1149</v>
      </c>
      <c r="I168" t="s">
        <v>1150</v>
      </c>
      <c r="J168" t="s">
        <v>819</v>
      </c>
      <c r="K168" t="s">
        <v>819</v>
      </c>
      <c r="L168" t="s">
        <v>819</v>
      </c>
      <c r="M168" t="s">
        <v>819</v>
      </c>
      <c r="N168" t="s">
        <v>819</v>
      </c>
      <c r="O168" t="s">
        <v>819</v>
      </c>
      <c r="P168" t="s">
        <v>819</v>
      </c>
      <c r="S168">
        <v>42478</v>
      </c>
      <c r="T168">
        <v>41743</v>
      </c>
      <c r="U168">
        <v>40583</v>
      </c>
      <c r="V168">
        <v>32463</v>
      </c>
      <c r="W168" t="s">
        <v>26</v>
      </c>
      <c r="X168" t="s">
        <v>27</v>
      </c>
    </row>
    <row r="169" spans="1:24" x14ac:dyDescent="0.25">
      <c r="A169">
        <v>660748</v>
      </c>
      <c r="B169" t="s">
        <v>306</v>
      </c>
      <c r="C169" t="s">
        <v>307</v>
      </c>
      <c r="D169" t="s">
        <v>154</v>
      </c>
      <c r="E169" t="s">
        <v>308</v>
      </c>
      <c r="F169" t="s">
        <v>309</v>
      </c>
      <c r="G169">
        <v>0</v>
      </c>
      <c r="H169" t="s">
        <v>819</v>
      </c>
      <c r="I169" t="s">
        <v>819</v>
      </c>
      <c r="J169" t="s">
        <v>819</v>
      </c>
      <c r="K169" t="s">
        <v>819</v>
      </c>
      <c r="L169" t="s">
        <v>819</v>
      </c>
      <c r="M169" t="s">
        <v>819</v>
      </c>
      <c r="N169" t="s">
        <v>819</v>
      </c>
      <c r="O169" t="s">
        <v>819</v>
      </c>
      <c r="P169" t="s">
        <v>819</v>
      </c>
      <c r="S169" t="s">
        <v>819</v>
      </c>
      <c r="T169" t="s">
        <v>819</v>
      </c>
      <c r="U169" t="s">
        <v>819</v>
      </c>
      <c r="V169" t="s">
        <v>819</v>
      </c>
      <c r="W169" t="s">
        <v>26</v>
      </c>
      <c r="X169" t="s">
        <v>27</v>
      </c>
    </row>
    <row r="170" spans="1:24" x14ac:dyDescent="0.25">
      <c r="A170">
        <v>675094</v>
      </c>
      <c r="B170" t="s">
        <v>102</v>
      </c>
      <c r="C170" t="s">
        <v>37</v>
      </c>
      <c r="D170" t="s">
        <v>60</v>
      </c>
      <c r="E170" t="s">
        <v>103</v>
      </c>
      <c r="F170" t="s">
        <v>905</v>
      </c>
      <c r="G170">
        <v>1</v>
      </c>
      <c r="H170" t="s">
        <v>1151</v>
      </c>
      <c r="I170" t="s">
        <v>1152</v>
      </c>
      <c r="J170" t="s">
        <v>1153</v>
      </c>
      <c r="K170" t="s">
        <v>1154</v>
      </c>
      <c r="L170" t="s">
        <v>267</v>
      </c>
      <c r="M170" t="s">
        <v>268</v>
      </c>
      <c r="N170" t="s">
        <v>57</v>
      </c>
      <c r="O170" t="s">
        <v>127</v>
      </c>
      <c r="P170" t="s">
        <v>58</v>
      </c>
      <c r="S170" t="s">
        <v>819</v>
      </c>
      <c r="T170" t="s">
        <v>819</v>
      </c>
      <c r="U170" t="s">
        <v>819</v>
      </c>
      <c r="V170" t="s">
        <v>819</v>
      </c>
      <c r="W170" t="s">
        <v>40</v>
      </c>
      <c r="X170" t="s">
        <v>27</v>
      </c>
    </row>
    <row r="171" spans="1:24" x14ac:dyDescent="0.25">
      <c r="A171">
        <v>681065</v>
      </c>
      <c r="B171" t="s">
        <v>530</v>
      </c>
      <c r="C171" t="s">
        <v>531</v>
      </c>
      <c r="D171" t="s">
        <v>301</v>
      </c>
      <c r="E171" t="s">
        <v>532</v>
      </c>
      <c r="F171" t="s">
        <v>533</v>
      </c>
      <c r="G171">
        <v>1</v>
      </c>
      <c r="H171" t="s">
        <v>1155</v>
      </c>
      <c r="I171" t="s">
        <v>1156</v>
      </c>
      <c r="J171" t="s">
        <v>819</v>
      </c>
      <c r="K171" t="s">
        <v>819</v>
      </c>
      <c r="L171" t="s">
        <v>819</v>
      </c>
      <c r="M171" t="s">
        <v>819</v>
      </c>
      <c r="N171" t="s">
        <v>819</v>
      </c>
      <c r="O171" t="s">
        <v>819</v>
      </c>
      <c r="P171" t="s">
        <v>819</v>
      </c>
      <c r="S171">
        <v>42122</v>
      </c>
      <c r="T171">
        <v>42711</v>
      </c>
      <c r="U171">
        <v>42122</v>
      </c>
      <c r="V171">
        <v>42122</v>
      </c>
      <c r="W171" t="s">
        <v>26</v>
      </c>
      <c r="X171" t="s">
        <v>27</v>
      </c>
    </row>
    <row r="172" spans="1:24" x14ac:dyDescent="0.25">
      <c r="A172">
        <v>681409</v>
      </c>
      <c r="B172" t="s">
        <v>41</v>
      </c>
      <c r="C172" t="s">
        <v>42</v>
      </c>
      <c r="D172" t="s">
        <v>43</v>
      </c>
      <c r="E172" t="s">
        <v>44</v>
      </c>
      <c r="F172" t="s">
        <v>45</v>
      </c>
      <c r="G172">
        <v>0</v>
      </c>
      <c r="H172" t="s">
        <v>819</v>
      </c>
      <c r="I172" t="s">
        <v>819</v>
      </c>
      <c r="J172" t="s">
        <v>819</v>
      </c>
      <c r="K172" t="s">
        <v>819</v>
      </c>
      <c r="L172" t="s">
        <v>819</v>
      </c>
      <c r="M172" t="s">
        <v>819</v>
      </c>
      <c r="N172" t="s">
        <v>819</v>
      </c>
      <c r="O172" t="s">
        <v>819</v>
      </c>
      <c r="P172" t="s">
        <v>819</v>
      </c>
      <c r="S172" t="s">
        <v>819</v>
      </c>
      <c r="T172" t="s">
        <v>819</v>
      </c>
      <c r="U172" t="s">
        <v>819</v>
      </c>
      <c r="V172" t="s">
        <v>819</v>
      </c>
      <c r="W172" t="s">
        <v>26</v>
      </c>
      <c r="X172" t="s">
        <v>27</v>
      </c>
    </row>
    <row r="173" spans="1:24" x14ac:dyDescent="0.25">
      <c r="A173">
        <v>681806</v>
      </c>
      <c r="B173" t="s">
        <v>128</v>
      </c>
      <c r="C173" t="s">
        <v>129</v>
      </c>
      <c r="D173" t="s">
        <v>130</v>
      </c>
      <c r="E173" t="s">
        <v>131</v>
      </c>
      <c r="F173" t="s">
        <v>129</v>
      </c>
      <c r="G173">
        <v>0</v>
      </c>
      <c r="H173" t="s">
        <v>819</v>
      </c>
      <c r="I173" t="s">
        <v>819</v>
      </c>
      <c r="J173" t="s">
        <v>819</v>
      </c>
      <c r="K173" t="s">
        <v>819</v>
      </c>
      <c r="L173" t="s">
        <v>819</v>
      </c>
      <c r="M173" t="s">
        <v>819</v>
      </c>
      <c r="N173" t="s">
        <v>819</v>
      </c>
      <c r="O173" t="s">
        <v>819</v>
      </c>
      <c r="P173" t="s">
        <v>819</v>
      </c>
      <c r="S173" t="s">
        <v>819</v>
      </c>
      <c r="T173" t="s">
        <v>819</v>
      </c>
      <c r="U173" t="s">
        <v>819</v>
      </c>
      <c r="V173" t="s">
        <v>819</v>
      </c>
      <c r="W173" t="s">
        <v>26</v>
      </c>
      <c r="X173" t="s">
        <v>27</v>
      </c>
    </row>
    <row r="174" spans="1:24" x14ac:dyDescent="0.25">
      <c r="A174">
        <v>681836</v>
      </c>
      <c r="B174" t="s">
        <v>357</v>
      </c>
      <c r="C174" t="s">
        <v>150</v>
      </c>
      <c r="D174" t="s">
        <v>358</v>
      </c>
      <c r="E174" t="s">
        <v>359</v>
      </c>
      <c r="F174" t="s">
        <v>360</v>
      </c>
      <c r="G174">
        <v>0</v>
      </c>
      <c r="H174" t="s">
        <v>819</v>
      </c>
      <c r="I174" t="s">
        <v>819</v>
      </c>
      <c r="J174" t="s">
        <v>819</v>
      </c>
      <c r="K174" t="s">
        <v>819</v>
      </c>
      <c r="L174" t="s">
        <v>819</v>
      </c>
      <c r="M174" t="s">
        <v>819</v>
      </c>
      <c r="N174" t="s">
        <v>819</v>
      </c>
      <c r="O174" t="s">
        <v>819</v>
      </c>
      <c r="P174" t="s">
        <v>819</v>
      </c>
      <c r="S174" t="s">
        <v>819</v>
      </c>
      <c r="T174" t="s">
        <v>819</v>
      </c>
      <c r="U174" t="s">
        <v>819</v>
      </c>
      <c r="V174" t="s">
        <v>819</v>
      </c>
      <c r="W174" t="s">
        <v>26</v>
      </c>
      <c r="X174" t="s">
        <v>27</v>
      </c>
    </row>
    <row r="175" spans="1:24" x14ac:dyDescent="0.25">
      <c r="A175">
        <v>771580</v>
      </c>
      <c r="B175" t="s">
        <v>485</v>
      </c>
      <c r="C175" t="s">
        <v>906</v>
      </c>
      <c r="D175" t="s">
        <v>483</v>
      </c>
      <c r="E175" t="s">
        <v>484</v>
      </c>
      <c r="F175" t="s">
        <v>485</v>
      </c>
      <c r="G175">
        <v>1</v>
      </c>
      <c r="H175" t="s">
        <v>819</v>
      </c>
      <c r="I175" t="s">
        <v>819</v>
      </c>
      <c r="J175" t="s">
        <v>819</v>
      </c>
      <c r="K175" t="s">
        <v>819</v>
      </c>
      <c r="L175" t="s">
        <v>819</v>
      </c>
      <c r="M175" t="s">
        <v>819</v>
      </c>
      <c r="N175" t="s">
        <v>819</v>
      </c>
      <c r="O175" t="s">
        <v>819</v>
      </c>
      <c r="P175" t="s">
        <v>819</v>
      </c>
      <c r="S175" t="s">
        <v>819</v>
      </c>
      <c r="T175" t="s">
        <v>819</v>
      </c>
      <c r="U175" t="s">
        <v>819</v>
      </c>
      <c r="V175" t="s">
        <v>819</v>
      </c>
      <c r="W175" t="s">
        <v>40</v>
      </c>
      <c r="X175" t="s">
        <v>27</v>
      </c>
    </row>
    <row r="176" spans="1:24" x14ac:dyDescent="0.25">
      <c r="A176">
        <v>805878</v>
      </c>
      <c r="B176" t="s">
        <v>375</v>
      </c>
      <c r="C176" t="s">
        <v>65</v>
      </c>
      <c r="D176" t="s">
        <v>376</v>
      </c>
      <c r="E176" t="s">
        <v>377</v>
      </c>
      <c r="F176" t="s">
        <v>907</v>
      </c>
      <c r="G176">
        <v>1</v>
      </c>
      <c r="H176" t="s">
        <v>819</v>
      </c>
      <c r="I176" t="s">
        <v>819</v>
      </c>
      <c r="J176" t="s">
        <v>819</v>
      </c>
      <c r="K176" t="s">
        <v>819</v>
      </c>
      <c r="L176" t="s">
        <v>819</v>
      </c>
      <c r="M176" t="s">
        <v>819</v>
      </c>
      <c r="N176" t="s">
        <v>819</v>
      </c>
      <c r="O176" t="s">
        <v>819</v>
      </c>
      <c r="P176" t="s">
        <v>819</v>
      </c>
      <c r="S176" t="s">
        <v>819</v>
      </c>
      <c r="T176" t="s">
        <v>819</v>
      </c>
      <c r="U176" t="s">
        <v>819</v>
      </c>
      <c r="V176" t="s">
        <v>819</v>
      </c>
      <c r="W176" t="s">
        <v>26</v>
      </c>
      <c r="X176" t="s">
        <v>27</v>
      </c>
    </row>
    <row r="177" spans="1:24" x14ac:dyDescent="0.25">
      <c r="A177">
        <v>806192</v>
      </c>
      <c r="B177" t="s">
        <v>59</v>
      </c>
      <c r="C177" t="s">
        <v>60</v>
      </c>
      <c r="D177" t="s">
        <v>61</v>
      </c>
      <c r="E177" t="s">
        <v>62</v>
      </c>
      <c r="F177" t="s">
        <v>63</v>
      </c>
      <c r="G177">
        <v>1</v>
      </c>
      <c r="H177" t="s">
        <v>819</v>
      </c>
      <c r="I177" t="s">
        <v>819</v>
      </c>
      <c r="J177" t="s">
        <v>819</v>
      </c>
      <c r="K177" t="s">
        <v>819</v>
      </c>
      <c r="L177" t="s">
        <v>819</v>
      </c>
      <c r="M177" t="s">
        <v>819</v>
      </c>
      <c r="N177" t="s">
        <v>819</v>
      </c>
      <c r="O177" t="s">
        <v>819</v>
      </c>
      <c r="P177" t="s">
        <v>819</v>
      </c>
      <c r="S177" t="s">
        <v>819</v>
      </c>
      <c r="T177" t="s">
        <v>819</v>
      </c>
      <c r="U177" t="s">
        <v>819</v>
      </c>
      <c r="V177" t="s">
        <v>819</v>
      </c>
      <c r="W177" t="s">
        <v>26</v>
      </c>
      <c r="X177" t="s">
        <v>27</v>
      </c>
    </row>
    <row r="178" spans="1:24" x14ac:dyDescent="0.25">
      <c r="A178">
        <v>806684</v>
      </c>
      <c r="B178" t="s">
        <v>208</v>
      </c>
      <c r="C178" t="s">
        <v>47</v>
      </c>
      <c r="D178" t="s">
        <v>47</v>
      </c>
      <c r="E178" t="s">
        <v>209</v>
      </c>
      <c r="F178" t="s">
        <v>210</v>
      </c>
      <c r="G178">
        <v>0</v>
      </c>
      <c r="H178" t="s">
        <v>819</v>
      </c>
      <c r="I178" t="s">
        <v>819</v>
      </c>
      <c r="J178" t="s">
        <v>819</v>
      </c>
      <c r="K178" t="s">
        <v>819</v>
      </c>
      <c r="L178" t="s">
        <v>819</v>
      </c>
      <c r="M178" t="s">
        <v>819</v>
      </c>
      <c r="N178" t="s">
        <v>819</v>
      </c>
      <c r="O178" t="s">
        <v>819</v>
      </c>
      <c r="P178" t="s">
        <v>819</v>
      </c>
      <c r="S178" t="s">
        <v>819</v>
      </c>
      <c r="T178" t="s">
        <v>819</v>
      </c>
      <c r="U178" t="s">
        <v>819</v>
      </c>
      <c r="V178" t="s">
        <v>819</v>
      </c>
      <c r="W178" t="s">
        <v>26</v>
      </c>
      <c r="X178" t="s">
        <v>27</v>
      </c>
    </row>
    <row r="179" spans="1:24" x14ac:dyDescent="0.25">
      <c r="A179">
        <v>814776</v>
      </c>
      <c r="B179" t="s">
        <v>416</v>
      </c>
      <c r="C179" t="s">
        <v>205</v>
      </c>
      <c r="D179" t="s">
        <v>417</v>
      </c>
      <c r="E179" t="s">
        <v>418</v>
      </c>
      <c r="F179" t="s">
        <v>419</v>
      </c>
      <c r="G179">
        <v>1</v>
      </c>
      <c r="H179" t="s">
        <v>1157</v>
      </c>
      <c r="I179" t="s">
        <v>1158</v>
      </c>
      <c r="J179" t="s">
        <v>819</v>
      </c>
      <c r="K179" t="s">
        <v>819</v>
      </c>
      <c r="L179" t="s">
        <v>819</v>
      </c>
      <c r="M179" t="s">
        <v>819</v>
      </c>
      <c r="N179" t="s">
        <v>819</v>
      </c>
      <c r="O179" t="s">
        <v>819</v>
      </c>
      <c r="P179" t="s">
        <v>819</v>
      </c>
      <c r="S179" t="s">
        <v>819</v>
      </c>
      <c r="T179" t="s">
        <v>819</v>
      </c>
      <c r="U179" t="s">
        <v>819</v>
      </c>
      <c r="V179" t="s">
        <v>819</v>
      </c>
      <c r="W179" t="s">
        <v>26</v>
      </c>
      <c r="X179" t="s">
        <v>27</v>
      </c>
    </row>
    <row r="180" spans="1:24" x14ac:dyDescent="0.25">
      <c r="A180">
        <v>814911</v>
      </c>
      <c r="B180" t="s">
        <v>560</v>
      </c>
      <c r="C180" t="s">
        <v>223</v>
      </c>
      <c r="D180" t="s">
        <v>270</v>
      </c>
      <c r="E180" t="s">
        <v>561</v>
      </c>
      <c r="F180" t="s">
        <v>562</v>
      </c>
      <c r="G180">
        <v>1</v>
      </c>
      <c r="H180" t="s">
        <v>869</v>
      </c>
      <c r="I180" t="s">
        <v>870</v>
      </c>
      <c r="J180" t="s">
        <v>819</v>
      </c>
      <c r="K180" t="s">
        <v>819</v>
      </c>
      <c r="L180" t="s">
        <v>819</v>
      </c>
      <c r="M180" t="s">
        <v>819</v>
      </c>
      <c r="N180" t="s">
        <v>819</v>
      </c>
      <c r="O180" t="s">
        <v>819</v>
      </c>
      <c r="P180" t="s">
        <v>819</v>
      </c>
      <c r="S180" t="s">
        <v>819</v>
      </c>
      <c r="T180" t="s">
        <v>819</v>
      </c>
      <c r="U180" t="s">
        <v>819</v>
      </c>
      <c r="V180" t="s">
        <v>819</v>
      </c>
      <c r="W180" t="s">
        <v>26</v>
      </c>
      <c r="X180" t="s">
        <v>27</v>
      </c>
    </row>
    <row r="181" spans="1:24" x14ac:dyDescent="0.25">
      <c r="A181">
        <v>827901</v>
      </c>
      <c r="B181" t="s">
        <v>633</v>
      </c>
      <c r="C181" t="s">
        <v>634</v>
      </c>
      <c r="D181" t="s">
        <v>89</v>
      </c>
      <c r="E181" t="s">
        <v>635</v>
      </c>
      <c r="F181" t="s">
        <v>634</v>
      </c>
      <c r="G181">
        <v>0</v>
      </c>
      <c r="H181" t="s">
        <v>819</v>
      </c>
      <c r="I181" t="s">
        <v>819</v>
      </c>
      <c r="J181" t="s">
        <v>819</v>
      </c>
      <c r="K181" t="s">
        <v>819</v>
      </c>
      <c r="L181" t="s">
        <v>819</v>
      </c>
      <c r="M181" t="s">
        <v>819</v>
      </c>
      <c r="N181" t="s">
        <v>819</v>
      </c>
      <c r="O181" t="s">
        <v>819</v>
      </c>
      <c r="P181" t="s">
        <v>819</v>
      </c>
      <c r="S181" t="s">
        <v>819</v>
      </c>
      <c r="T181" t="s">
        <v>819</v>
      </c>
      <c r="U181" t="s">
        <v>819</v>
      </c>
      <c r="V181" t="s">
        <v>819</v>
      </c>
      <c r="W181" t="s">
        <v>26</v>
      </c>
      <c r="X181" t="s">
        <v>27</v>
      </c>
    </row>
    <row r="182" spans="1:24" x14ac:dyDescent="0.25">
      <c r="A182">
        <v>860778</v>
      </c>
      <c r="B182" t="s">
        <v>414</v>
      </c>
      <c r="C182" t="s">
        <v>307</v>
      </c>
      <c r="D182" t="s">
        <v>154</v>
      </c>
      <c r="E182" t="s">
        <v>908</v>
      </c>
      <c r="F182" t="s">
        <v>415</v>
      </c>
      <c r="G182">
        <v>1</v>
      </c>
      <c r="H182" t="s">
        <v>819</v>
      </c>
      <c r="I182" t="s">
        <v>1159</v>
      </c>
      <c r="J182" t="s">
        <v>819</v>
      </c>
      <c r="K182" t="s">
        <v>819</v>
      </c>
      <c r="L182" t="s">
        <v>819</v>
      </c>
      <c r="M182" t="s">
        <v>819</v>
      </c>
      <c r="N182" t="s">
        <v>819</v>
      </c>
      <c r="O182" t="s">
        <v>819</v>
      </c>
      <c r="P182" t="s">
        <v>819</v>
      </c>
      <c r="S182">
        <v>41248</v>
      </c>
      <c r="T182">
        <v>39337</v>
      </c>
      <c r="U182">
        <v>39337</v>
      </c>
      <c r="V182">
        <v>35250</v>
      </c>
      <c r="W182" t="s">
        <v>26</v>
      </c>
      <c r="X182" t="s">
        <v>27</v>
      </c>
    </row>
    <row r="183" spans="1:24" x14ac:dyDescent="0.25">
      <c r="A183">
        <v>861576</v>
      </c>
      <c r="B183" t="s">
        <v>303</v>
      </c>
      <c r="C183" t="s">
        <v>163</v>
      </c>
      <c r="D183" t="s">
        <v>119</v>
      </c>
      <c r="E183" t="s">
        <v>304</v>
      </c>
      <c r="F183" t="s">
        <v>305</v>
      </c>
      <c r="G183">
        <v>0</v>
      </c>
      <c r="H183" t="s">
        <v>819</v>
      </c>
      <c r="I183" t="s">
        <v>819</v>
      </c>
      <c r="J183" t="s">
        <v>819</v>
      </c>
      <c r="K183" t="s">
        <v>819</v>
      </c>
      <c r="L183" t="s">
        <v>819</v>
      </c>
      <c r="M183" t="s">
        <v>819</v>
      </c>
      <c r="N183" t="s">
        <v>819</v>
      </c>
      <c r="O183" t="s">
        <v>819</v>
      </c>
      <c r="P183" t="s">
        <v>819</v>
      </c>
      <c r="S183" t="s">
        <v>819</v>
      </c>
      <c r="T183" t="s">
        <v>819</v>
      </c>
      <c r="U183" t="s">
        <v>819</v>
      </c>
      <c r="V183" t="s">
        <v>819</v>
      </c>
      <c r="W183" t="s">
        <v>26</v>
      </c>
      <c r="X183" t="s">
        <v>27</v>
      </c>
    </row>
    <row r="184" spans="1:24" x14ac:dyDescent="0.25">
      <c r="A184">
        <v>866468</v>
      </c>
      <c r="B184" t="s">
        <v>560</v>
      </c>
      <c r="C184" t="s">
        <v>82</v>
      </c>
      <c r="D184" t="s">
        <v>86</v>
      </c>
      <c r="E184" t="s">
        <v>673</v>
      </c>
      <c r="F184" t="s">
        <v>674</v>
      </c>
      <c r="G184">
        <v>1</v>
      </c>
      <c r="H184" t="s">
        <v>819</v>
      </c>
      <c r="I184" t="s">
        <v>1160</v>
      </c>
      <c r="J184" t="s">
        <v>819</v>
      </c>
      <c r="K184" t="s">
        <v>819</v>
      </c>
      <c r="L184" t="s">
        <v>819</v>
      </c>
      <c r="M184" t="s">
        <v>819</v>
      </c>
      <c r="N184" t="s">
        <v>819</v>
      </c>
      <c r="O184" t="s">
        <v>819</v>
      </c>
      <c r="P184" t="s">
        <v>819</v>
      </c>
      <c r="S184">
        <v>42076</v>
      </c>
      <c r="T184">
        <v>40991</v>
      </c>
      <c r="U184">
        <v>39400</v>
      </c>
      <c r="V184">
        <v>31924</v>
      </c>
      <c r="W184" t="s">
        <v>26</v>
      </c>
      <c r="X184" t="s">
        <v>27</v>
      </c>
    </row>
    <row r="185" spans="1:24" x14ac:dyDescent="0.25">
      <c r="A185">
        <v>873724</v>
      </c>
      <c r="B185" t="s">
        <v>118</v>
      </c>
      <c r="C185" t="s">
        <v>73</v>
      </c>
      <c r="D185" t="s">
        <v>332</v>
      </c>
      <c r="E185" t="s">
        <v>744</v>
      </c>
      <c r="F185" t="s">
        <v>744</v>
      </c>
      <c r="G185">
        <v>1</v>
      </c>
      <c r="H185" t="s">
        <v>817</v>
      </c>
      <c r="I185" t="s">
        <v>745</v>
      </c>
      <c r="J185" t="s">
        <v>746</v>
      </c>
      <c r="K185" t="s">
        <v>747</v>
      </c>
      <c r="L185" t="s">
        <v>55</v>
      </c>
      <c r="M185" t="s">
        <v>56</v>
      </c>
      <c r="N185" t="s">
        <v>57</v>
      </c>
      <c r="O185" t="s">
        <v>127</v>
      </c>
      <c r="P185" t="s">
        <v>58</v>
      </c>
      <c r="S185" t="s">
        <v>819</v>
      </c>
      <c r="T185" t="s">
        <v>819</v>
      </c>
      <c r="U185" t="s">
        <v>819</v>
      </c>
      <c r="V185" t="s">
        <v>819</v>
      </c>
      <c r="W185" t="s">
        <v>40</v>
      </c>
      <c r="X185" t="s">
        <v>27</v>
      </c>
    </row>
    <row r="186" spans="1:24" x14ac:dyDescent="0.25">
      <c r="A186">
        <v>873858</v>
      </c>
      <c r="B186" t="s">
        <v>450</v>
      </c>
      <c r="C186" t="s">
        <v>65</v>
      </c>
      <c r="D186" t="s">
        <v>451</v>
      </c>
      <c r="E186" t="s">
        <v>452</v>
      </c>
      <c r="F186" t="s">
        <v>453</v>
      </c>
      <c r="G186">
        <v>0</v>
      </c>
      <c r="H186" t="s">
        <v>819</v>
      </c>
      <c r="I186" t="s">
        <v>819</v>
      </c>
      <c r="J186" t="s">
        <v>819</v>
      </c>
      <c r="K186" t="s">
        <v>819</v>
      </c>
      <c r="L186" t="s">
        <v>819</v>
      </c>
      <c r="M186" t="s">
        <v>819</v>
      </c>
      <c r="N186" t="s">
        <v>819</v>
      </c>
      <c r="O186" t="s">
        <v>819</v>
      </c>
      <c r="P186" t="s">
        <v>819</v>
      </c>
      <c r="S186" t="s">
        <v>819</v>
      </c>
      <c r="T186" t="s">
        <v>819</v>
      </c>
      <c r="U186" t="s">
        <v>819</v>
      </c>
      <c r="V186" t="s">
        <v>819</v>
      </c>
      <c r="W186" t="s">
        <v>26</v>
      </c>
      <c r="X186" t="s">
        <v>27</v>
      </c>
    </row>
    <row r="187" spans="1:24" x14ac:dyDescent="0.25">
      <c r="A187">
        <v>878120</v>
      </c>
      <c r="B187" t="s">
        <v>221</v>
      </c>
      <c r="C187" t="s">
        <v>222</v>
      </c>
      <c r="D187" t="s">
        <v>223</v>
      </c>
      <c r="E187" t="s">
        <v>224</v>
      </c>
      <c r="F187" t="s">
        <v>222</v>
      </c>
      <c r="G187">
        <v>1</v>
      </c>
      <c r="H187" t="s">
        <v>819</v>
      </c>
      <c r="I187" t="s">
        <v>819</v>
      </c>
      <c r="J187" t="s">
        <v>819</v>
      </c>
      <c r="K187" t="s">
        <v>819</v>
      </c>
      <c r="L187" t="s">
        <v>819</v>
      </c>
      <c r="M187" t="s">
        <v>819</v>
      </c>
      <c r="N187" t="s">
        <v>819</v>
      </c>
      <c r="O187" t="s">
        <v>819</v>
      </c>
      <c r="P187" t="s">
        <v>819</v>
      </c>
      <c r="S187" t="s">
        <v>819</v>
      </c>
      <c r="T187" t="s">
        <v>819</v>
      </c>
      <c r="U187" t="s">
        <v>819</v>
      </c>
      <c r="V187" t="s">
        <v>819</v>
      </c>
      <c r="W187" t="s">
        <v>40</v>
      </c>
      <c r="X187" t="s">
        <v>27</v>
      </c>
    </row>
    <row r="188" spans="1:24" x14ac:dyDescent="0.25">
      <c r="A188">
        <v>886222</v>
      </c>
      <c r="B188" t="s">
        <v>706</v>
      </c>
      <c r="C188" t="s">
        <v>707</v>
      </c>
      <c r="D188" t="s">
        <v>223</v>
      </c>
      <c r="E188" t="s">
        <v>708</v>
      </c>
      <c r="F188" t="s">
        <v>707</v>
      </c>
      <c r="G188">
        <v>1</v>
      </c>
      <c r="H188" t="s">
        <v>709</v>
      </c>
      <c r="I188" t="s">
        <v>710</v>
      </c>
      <c r="J188" t="s">
        <v>711</v>
      </c>
      <c r="K188" t="s">
        <v>712</v>
      </c>
      <c r="L188" t="s">
        <v>140</v>
      </c>
      <c r="M188" t="s">
        <v>56</v>
      </c>
      <c r="N188" t="s">
        <v>819</v>
      </c>
      <c r="O188" t="s">
        <v>819</v>
      </c>
      <c r="P188" t="s">
        <v>58</v>
      </c>
      <c r="S188" t="s">
        <v>819</v>
      </c>
      <c r="T188" t="s">
        <v>819</v>
      </c>
      <c r="U188" t="s">
        <v>819</v>
      </c>
      <c r="V188" t="s">
        <v>819</v>
      </c>
      <c r="W188" t="s">
        <v>40</v>
      </c>
      <c r="X188" t="s">
        <v>27</v>
      </c>
    </row>
    <row r="189" spans="1:24" x14ac:dyDescent="0.25">
      <c r="A189">
        <v>891095</v>
      </c>
      <c r="B189" t="s">
        <v>737</v>
      </c>
      <c r="C189" t="s">
        <v>205</v>
      </c>
      <c r="D189" t="s">
        <v>738</v>
      </c>
      <c r="E189" t="s">
        <v>739</v>
      </c>
      <c r="F189" t="s">
        <v>739</v>
      </c>
      <c r="G189">
        <v>1</v>
      </c>
      <c r="H189" t="s">
        <v>740</v>
      </c>
      <c r="I189" t="s">
        <v>741</v>
      </c>
      <c r="J189" t="s">
        <v>742</v>
      </c>
      <c r="K189" t="s">
        <v>743</v>
      </c>
      <c r="L189" t="s">
        <v>140</v>
      </c>
      <c r="M189" t="s">
        <v>56</v>
      </c>
      <c r="N189" t="s">
        <v>57</v>
      </c>
      <c r="O189" t="s">
        <v>819</v>
      </c>
      <c r="P189" t="s">
        <v>58</v>
      </c>
      <c r="S189" t="s">
        <v>819</v>
      </c>
      <c r="T189" t="s">
        <v>819</v>
      </c>
      <c r="U189" t="s">
        <v>819</v>
      </c>
      <c r="V189" t="s">
        <v>819</v>
      </c>
      <c r="W189" t="s">
        <v>40</v>
      </c>
      <c r="X189" t="s">
        <v>27</v>
      </c>
    </row>
    <row r="190" spans="1:24" x14ac:dyDescent="0.25">
      <c r="A190">
        <v>891202</v>
      </c>
      <c r="B190" t="s">
        <v>523</v>
      </c>
      <c r="C190" t="s">
        <v>92</v>
      </c>
      <c r="D190" t="s">
        <v>524</v>
      </c>
      <c r="E190" t="s">
        <v>525</v>
      </c>
      <c r="F190" t="s">
        <v>526</v>
      </c>
      <c r="G190">
        <v>0</v>
      </c>
      <c r="H190" t="s">
        <v>819</v>
      </c>
      <c r="I190" t="s">
        <v>819</v>
      </c>
      <c r="J190" t="s">
        <v>819</v>
      </c>
      <c r="K190" t="s">
        <v>819</v>
      </c>
      <c r="L190" t="s">
        <v>819</v>
      </c>
      <c r="M190" t="s">
        <v>819</v>
      </c>
      <c r="N190" t="s">
        <v>819</v>
      </c>
      <c r="O190" t="s">
        <v>819</v>
      </c>
      <c r="P190" t="s">
        <v>819</v>
      </c>
      <c r="S190" t="s">
        <v>819</v>
      </c>
      <c r="T190" t="s">
        <v>819</v>
      </c>
      <c r="U190" t="s">
        <v>819</v>
      </c>
      <c r="V190" t="s">
        <v>819</v>
      </c>
      <c r="W190" t="s">
        <v>26</v>
      </c>
      <c r="X190" t="s">
        <v>27</v>
      </c>
    </row>
    <row r="191" spans="1:24" x14ac:dyDescent="0.25">
      <c r="A191">
        <v>899380</v>
      </c>
      <c r="B191" t="s">
        <v>391</v>
      </c>
      <c r="C191" t="s">
        <v>392</v>
      </c>
      <c r="D191" t="s">
        <v>393</v>
      </c>
      <c r="E191" t="s">
        <v>394</v>
      </c>
      <c r="F191" t="s">
        <v>392</v>
      </c>
      <c r="G191">
        <v>1</v>
      </c>
      <c r="H191" t="s">
        <v>819</v>
      </c>
      <c r="I191" t="s">
        <v>819</v>
      </c>
      <c r="J191" t="s">
        <v>819</v>
      </c>
      <c r="K191" t="s">
        <v>819</v>
      </c>
      <c r="L191" t="s">
        <v>819</v>
      </c>
      <c r="M191" t="s">
        <v>819</v>
      </c>
      <c r="N191" t="s">
        <v>819</v>
      </c>
      <c r="O191" t="s">
        <v>819</v>
      </c>
      <c r="P191" t="s">
        <v>819</v>
      </c>
      <c r="S191" t="s">
        <v>819</v>
      </c>
      <c r="T191" t="s">
        <v>819</v>
      </c>
      <c r="U191" t="s">
        <v>819</v>
      </c>
      <c r="V191" t="s">
        <v>819</v>
      </c>
      <c r="W191" t="s">
        <v>40</v>
      </c>
      <c r="X191" t="s">
        <v>27</v>
      </c>
    </row>
    <row r="192" spans="1:24" x14ac:dyDescent="0.25">
      <c r="A192">
        <v>934947</v>
      </c>
      <c r="B192" t="s">
        <v>598</v>
      </c>
      <c r="C192" t="s">
        <v>89</v>
      </c>
      <c r="D192" t="s">
        <v>599</v>
      </c>
      <c r="E192" t="s">
        <v>600</v>
      </c>
      <c r="F192" t="s">
        <v>601</v>
      </c>
      <c r="G192">
        <v>1</v>
      </c>
      <c r="H192" t="s">
        <v>602</v>
      </c>
      <c r="I192" t="s">
        <v>603</v>
      </c>
      <c r="J192" t="s">
        <v>604</v>
      </c>
      <c r="K192" t="s">
        <v>605</v>
      </c>
      <c r="L192" t="s">
        <v>140</v>
      </c>
      <c r="M192" t="s">
        <v>56</v>
      </c>
      <c r="N192" t="s">
        <v>57</v>
      </c>
      <c r="O192" t="s">
        <v>127</v>
      </c>
      <c r="P192" t="s">
        <v>58</v>
      </c>
      <c r="S192" t="s">
        <v>819</v>
      </c>
      <c r="T192" t="s">
        <v>819</v>
      </c>
      <c r="U192" t="s">
        <v>819</v>
      </c>
      <c r="V192" t="s">
        <v>819</v>
      </c>
      <c r="W192" t="s">
        <v>26</v>
      </c>
      <c r="X192" t="s">
        <v>27</v>
      </c>
    </row>
    <row r="193" spans="1:24" x14ac:dyDescent="0.25">
      <c r="A193">
        <v>852387</v>
      </c>
      <c r="B193" t="s">
        <v>909</v>
      </c>
      <c r="C193" t="s">
        <v>910</v>
      </c>
      <c r="D193" t="s">
        <v>531</v>
      </c>
      <c r="E193" t="s">
        <v>911</v>
      </c>
      <c r="G193">
        <v>1</v>
      </c>
      <c r="H193" t="s">
        <v>819</v>
      </c>
      <c r="I193" t="s">
        <v>819</v>
      </c>
      <c r="J193" t="s">
        <v>819</v>
      </c>
      <c r="K193" t="s">
        <v>819</v>
      </c>
      <c r="L193" t="s">
        <v>819</v>
      </c>
      <c r="M193" t="s">
        <v>819</v>
      </c>
      <c r="N193" t="s">
        <v>819</v>
      </c>
      <c r="O193" t="s">
        <v>819</v>
      </c>
      <c r="P193" t="s">
        <v>819</v>
      </c>
      <c r="S193" t="s">
        <v>819</v>
      </c>
      <c r="T193" t="s">
        <v>819</v>
      </c>
      <c r="U193" t="s">
        <v>819</v>
      </c>
      <c r="V193" t="s">
        <v>819</v>
      </c>
      <c r="W193" t="s">
        <v>26</v>
      </c>
      <c r="X193" t="s">
        <v>27</v>
      </c>
    </row>
    <row r="194" spans="1:24" x14ac:dyDescent="0.25">
      <c r="A194">
        <v>566818</v>
      </c>
      <c r="B194" t="s">
        <v>581</v>
      </c>
      <c r="C194" t="s">
        <v>112</v>
      </c>
      <c r="D194" t="s">
        <v>113</v>
      </c>
      <c r="E194" t="s">
        <v>912</v>
      </c>
      <c r="F194" t="s">
        <v>581</v>
      </c>
      <c r="G194">
        <v>1</v>
      </c>
      <c r="H194" t="s">
        <v>1161</v>
      </c>
      <c r="I194" t="s">
        <v>1162</v>
      </c>
      <c r="J194" t="s">
        <v>1163</v>
      </c>
      <c r="K194" t="s">
        <v>29</v>
      </c>
      <c r="L194" t="s">
        <v>439</v>
      </c>
      <c r="M194" t="s">
        <v>440</v>
      </c>
      <c r="N194" t="s">
        <v>57</v>
      </c>
      <c r="O194" t="s">
        <v>754</v>
      </c>
      <c r="P194" t="s">
        <v>58</v>
      </c>
      <c r="S194" t="s">
        <v>819</v>
      </c>
      <c r="T194" t="s">
        <v>819</v>
      </c>
      <c r="U194" t="s">
        <v>819</v>
      </c>
      <c r="V194" t="s">
        <v>819</v>
      </c>
      <c r="W194" t="s">
        <v>40</v>
      </c>
      <c r="X194" t="s">
        <v>27</v>
      </c>
    </row>
    <row r="195" spans="1:24" x14ac:dyDescent="0.25">
      <c r="A195">
        <v>779082</v>
      </c>
      <c r="B195" t="s">
        <v>913</v>
      </c>
      <c r="C195" t="s">
        <v>914</v>
      </c>
      <c r="D195" t="s">
        <v>132</v>
      </c>
      <c r="E195" t="s">
        <v>915</v>
      </c>
      <c r="F195" t="s">
        <v>916</v>
      </c>
      <c r="G195">
        <v>1</v>
      </c>
      <c r="H195" t="s">
        <v>819</v>
      </c>
      <c r="I195" t="s">
        <v>819</v>
      </c>
      <c r="J195" t="s">
        <v>819</v>
      </c>
      <c r="K195" t="s">
        <v>819</v>
      </c>
      <c r="L195" t="s">
        <v>55</v>
      </c>
      <c r="M195" t="s">
        <v>56</v>
      </c>
      <c r="N195" t="s">
        <v>57</v>
      </c>
      <c r="O195" t="s">
        <v>127</v>
      </c>
      <c r="P195" t="s">
        <v>58</v>
      </c>
      <c r="S195" t="s">
        <v>819</v>
      </c>
      <c r="T195" t="s">
        <v>819</v>
      </c>
      <c r="U195" t="s">
        <v>819</v>
      </c>
      <c r="V195" t="s">
        <v>819</v>
      </c>
      <c r="W195" t="s">
        <v>26</v>
      </c>
      <c r="X195" t="s">
        <v>27</v>
      </c>
    </row>
    <row r="196" spans="1:24" x14ac:dyDescent="0.25">
      <c r="A196">
        <v>267963</v>
      </c>
      <c r="B196" t="s">
        <v>917</v>
      </c>
      <c r="C196" t="s">
        <v>630</v>
      </c>
      <c r="D196" t="s">
        <v>270</v>
      </c>
      <c r="E196" t="s">
        <v>918</v>
      </c>
      <c r="F196" t="s">
        <v>919</v>
      </c>
      <c r="G196">
        <v>1</v>
      </c>
      <c r="H196" t="s">
        <v>1164</v>
      </c>
      <c r="I196" t="s">
        <v>1165</v>
      </c>
      <c r="J196" t="s">
        <v>1166</v>
      </c>
      <c r="K196" t="s">
        <v>1167</v>
      </c>
      <c r="L196" t="s">
        <v>267</v>
      </c>
      <c r="M196" t="s">
        <v>268</v>
      </c>
      <c r="N196" t="s">
        <v>57</v>
      </c>
      <c r="O196" t="s">
        <v>127</v>
      </c>
      <c r="P196" t="s">
        <v>58</v>
      </c>
      <c r="S196" t="s">
        <v>819</v>
      </c>
      <c r="T196" t="s">
        <v>819</v>
      </c>
      <c r="U196" t="s">
        <v>819</v>
      </c>
      <c r="V196" t="s">
        <v>819</v>
      </c>
      <c r="W196" t="s">
        <v>40</v>
      </c>
      <c r="X196" t="s">
        <v>27</v>
      </c>
    </row>
    <row r="197" spans="1:24" x14ac:dyDescent="0.25">
      <c r="A197">
        <v>566508</v>
      </c>
      <c r="B197" t="s">
        <v>677</v>
      </c>
      <c r="C197" t="s">
        <v>920</v>
      </c>
      <c r="D197" t="s">
        <v>882</v>
      </c>
      <c r="E197" t="s">
        <v>921</v>
      </c>
      <c r="F197" t="s">
        <v>920</v>
      </c>
      <c r="G197">
        <v>1</v>
      </c>
      <c r="H197" t="s">
        <v>1168</v>
      </c>
      <c r="I197" t="s">
        <v>1169</v>
      </c>
      <c r="J197" t="s">
        <v>1170</v>
      </c>
      <c r="K197" t="s">
        <v>1171</v>
      </c>
      <c r="L197" t="s">
        <v>126</v>
      </c>
      <c r="M197" t="s">
        <v>56</v>
      </c>
      <c r="N197" t="s">
        <v>57</v>
      </c>
      <c r="O197" t="s">
        <v>127</v>
      </c>
      <c r="P197" t="s">
        <v>58</v>
      </c>
      <c r="S197" t="s">
        <v>819</v>
      </c>
      <c r="T197" t="s">
        <v>819</v>
      </c>
      <c r="U197" t="s">
        <v>819</v>
      </c>
      <c r="V197" t="s">
        <v>819</v>
      </c>
      <c r="W197" t="s">
        <v>40</v>
      </c>
      <c r="X197" t="s">
        <v>27</v>
      </c>
    </row>
    <row r="198" spans="1:24" x14ac:dyDescent="0.25">
      <c r="A198">
        <v>346744</v>
      </c>
      <c r="B198" t="s">
        <v>922</v>
      </c>
      <c r="C198" t="s">
        <v>69</v>
      </c>
      <c r="D198" t="s">
        <v>882</v>
      </c>
      <c r="E198" t="s">
        <v>923</v>
      </c>
      <c r="F198" t="s">
        <v>924</v>
      </c>
      <c r="G198">
        <v>1</v>
      </c>
      <c r="H198" t="s">
        <v>1172</v>
      </c>
      <c r="I198" t="s">
        <v>1173</v>
      </c>
      <c r="J198" t="s">
        <v>1174</v>
      </c>
      <c r="K198" t="s">
        <v>1175</v>
      </c>
      <c r="L198" t="s">
        <v>126</v>
      </c>
      <c r="M198" t="s">
        <v>56</v>
      </c>
      <c r="N198" t="s">
        <v>57</v>
      </c>
      <c r="O198" t="s">
        <v>127</v>
      </c>
      <c r="P198" t="s">
        <v>58</v>
      </c>
      <c r="S198" t="s">
        <v>819</v>
      </c>
      <c r="T198" t="s">
        <v>819</v>
      </c>
      <c r="U198" t="s">
        <v>819</v>
      </c>
      <c r="V198" t="s">
        <v>819</v>
      </c>
      <c r="W198" t="s">
        <v>40</v>
      </c>
      <c r="X198" t="s">
        <v>27</v>
      </c>
    </row>
    <row r="199" spans="1:24" x14ac:dyDescent="0.25">
      <c r="A199">
        <v>420806</v>
      </c>
      <c r="B199" t="s">
        <v>925</v>
      </c>
      <c r="C199" t="s">
        <v>926</v>
      </c>
      <c r="D199" t="s">
        <v>340</v>
      </c>
      <c r="E199" t="s">
        <v>927</v>
      </c>
      <c r="F199" t="s">
        <v>927</v>
      </c>
      <c r="G199">
        <v>1</v>
      </c>
      <c r="H199" t="s">
        <v>1176</v>
      </c>
      <c r="I199" t="s">
        <v>1177</v>
      </c>
      <c r="J199" t="s">
        <v>1178</v>
      </c>
      <c r="K199" t="s">
        <v>850</v>
      </c>
      <c r="L199" t="s">
        <v>140</v>
      </c>
      <c r="M199" t="s">
        <v>56</v>
      </c>
      <c r="N199" t="s">
        <v>57</v>
      </c>
      <c r="O199" t="s">
        <v>127</v>
      </c>
      <c r="P199" t="s">
        <v>58</v>
      </c>
      <c r="S199" t="s">
        <v>819</v>
      </c>
      <c r="T199" t="s">
        <v>819</v>
      </c>
      <c r="U199" t="s">
        <v>819</v>
      </c>
      <c r="V199" t="s">
        <v>819</v>
      </c>
      <c r="W199" t="s">
        <v>40</v>
      </c>
      <c r="X199" t="s">
        <v>27</v>
      </c>
    </row>
    <row r="200" spans="1:24" x14ac:dyDescent="0.25">
      <c r="A200">
        <v>558037</v>
      </c>
      <c r="B200" t="s">
        <v>928</v>
      </c>
      <c r="C200" t="s">
        <v>929</v>
      </c>
      <c r="D200" t="s">
        <v>408</v>
      </c>
      <c r="E200" t="s">
        <v>930</v>
      </c>
      <c r="F200" t="s">
        <v>931</v>
      </c>
      <c r="G200">
        <v>1</v>
      </c>
      <c r="H200" t="s">
        <v>1179</v>
      </c>
      <c r="I200" t="s">
        <v>1180</v>
      </c>
      <c r="J200" t="s">
        <v>1181</v>
      </c>
      <c r="K200" t="s">
        <v>1182</v>
      </c>
      <c r="L200" t="s">
        <v>140</v>
      </c>
      <c r="M200" t="s">
        <v>56</v>
      </c>
      <c r="N200" t="s">
        <v>57</v>
      </c>
      <c r="O200" t="s">
        <v>754</v>
      </c>
      <c r="P200" t="s">
        <v>58</v>
      </c>
      <c r="S200" t="s">
        <v>819</v>
      </c>
      <c r="T200" t="s">
        <v>819</v>
      </c>
      <c r="U200" t="s">
        <v>819</v>
      </c>
      <c r="V200" t="s">
        <v>819</v>
      </c>
      <c r="W200" t="s">
        <v>40</v>
      </c>
      <c r="X200" t="s">
        <v>27</v>
      </c>
    </row>
    <row r="201" spans="1:24" x14ac:dyDescent="0.25">
      <c r="A201">
        <v>446766</v>
      </c>
      <c r="B201" t="s">
        <v>391</v>
      </c>
      <c r="C201" t="s">
        <v>197</v>
      </c>
      <c r="D201" t="s">
        <v>932</v>
      </c>
      <c r="E201" t="s">
        <v>933</v>
      </c>
      <c r="F201" t="s">
        <v>197</v>
      </c>
      <c r="G201">
        <v>1</v>
      </c>
      <c r="H201" t="s">
        <v>1183</v>
      </c>
      <c r="I201" t="s">
        <v>1184</v>
      </c>
      <c r="J201" t="s">
        <v>1185</v>
      </c>
      <c r="K201" t="s">
        <v>1167</v>
      </c>
      <c r="L201" t="s">
        <v>267</v>
      </c>
      <c r="M201" t="s">
        <v>268</v>
      </c>
      <c r="N201" t="s">
        <v>57</v>
      </c>
      <c r="O201" t="s">
        <v>754</v>
      </c>
      <c r="P201" t="s">
        <v>58</v>
      </c>
      <c r="S201" t="s">
        <v>819</v>
      </c>
      <c r="T201" t="s">
        <v>819</v>
      </c>
      <c r="U201" t="s">
        <v>819</v>
      </c>
      <c r="V201" t="s">
        <v>819</v>
      </c>
      <c r="W201" t="s">
        <v>40</v>
      </c>
      <c r="X201" t="s">
        <v>27</v>
      </c>
    </row>
    <row r="202" spans="1:24" x14ac:dyDescent="0.25">
      <c r="A202">
        <v>814982</v>
      </c>
      <c r="B202" t="s">
        <v>934</v>
      </c>
      <c r="C202" t="s">
        <v>521</v>
      </c>
      <c r="D202" t="s">
        <v>935</v>
      </c>
      <c r="E202" t="s">
        <v>936</v>
      </c>
      <c r="F202" t="s">
        <v>937</v>
      </c>
      <c r="G202">
        <v>1</v>
      </c>
      <c r="H202" t="s">
        <v>819</v>
      </c>
      <c r="I202" t="s">
        <v>819</v>
      </c>
      <c r="J202" t="s">
        <v>819</v>
      </c>
      <c r="K202" t="s">
        <v>819</v>
      </c>
      <c r="L202" t="s">
        <v>819</v>
      </c>
      <c r="M202" t="s">
        <v>819</v>
      </c>
      <c r="N202" t="s">
        <v>57</v>
      </c>
      <c r="O202" t="s">
        <v>819</v>
      </c>
      <c r="P202" t="s">
        <v>819</v>
      </c>
      <c r="S202" t="s">
        <v>819</v>
      </c>
      <c r="T202" t="s">
        <v>819</v>
      </c>
      <c r="U202" t="s">
        <v>819</v>
      </c>
      <c r="V202" t="s">
        <v>819</v>
      </c>
      <c r="W202" t="s">
        <v>26</v>
      </c>
      <c r="X202" t="s">
        <v>646</v>
      </c>
    </row>
    <row r="203" spans="1:24" x14ac:dyDescent="0.25">
      <c r="A203">
        <v>420357</v>
      </c>
      <c r="B203" t="s">
        <v>938</v>
      </c>
      <c r="C203" t="s">
        <v>939</v>
      </c>
      <c r="D203" t="s">
        <v>311</v>
      </c>
      <c r="E203" t="s">
        <v>940</v>
      </c>
      <c r="F203" t="s">
        <v>941</v>
      </c>
      <c r="G203">
        <v>1</v>
      </c>
      <c r="H203" t="s">
        <v>819</v>
      </c>
      <c r="I203" t="s">
        <v>819</v>
      </c>
      <c r="J203" t="s">
        <v>819</v>
      </c>
      <c r="K203" t="s">
        <v>819</v>
      </c>
      <c r="L203" t="s">
        <v>819</v>
      </c>
      <c r="M203" t="s">
        <v>819</v>
      </c>
      <c r="N203" t="s">
        <v>819</v>
      </c>
      <c r="O203" t="s">
        <v>819</v>
      </c>
      <c r="P203" t="s">
        <v>819</v>
      </c>
      <c r="S203" t="s">
        <v>819</v>
      </c>
      <c r="T203" t="s">
        <v>819</v>
      </c>
      <c r="U203" t="s">
        <v>819</v>
      </c>
      <c r="V203" t="s">
        <v>819</v>
      </c>
      <c r="W203" t="s">
        <v>40</v>
      </c>
      <c r="X203" t="s">
        <v>27</v>
      </c>
    </row>
    <row r="204" spans="1:24" x14ac:dyDescent="0.25">
      <c r="A204">
        <v>525085</v>
      </c>
      <c r="B204" t="s">
        <v>942</v>
      </c>
      <c r="C204" t="s">
        <v>432</v>
      </c>
      <c r="D204" t="s">
        <v>332</v>
      </c>
      <c r="E204" t="s">
        <v>943</v>
      </c>
      <c r="F204" t="s">
        <v>943</v>
      </c>
      <c r="G204">
        <v>1</v>
      </c>
      <c r="H204" t="s">
        <v>819</v>
      </c>
      <c r="I204" t="s">
        <v>819</v>
      </c>
      <c r="J204" t="s">
        <v>819</v>
      </c>
      <c r="K204" t="s">
        <v>819</v>
      </c>
      <c r="L204" t="s">
        <v>819</v>
      </c>
      <c r="M204" t="s">
        <v>819</v>
      </c>
      <c r="N204" t="s">
        <v>819</v>
      </c>
      <c r="O204" t="s">
        <v>819</v>
      </c>
      <c r="P204" t="s">
        <v>819</v>
      </c>
      <c r="S204" t="s">
        <v>819</v>
      </c>
      <c r="T204" t="s">
        <v>819</v>
      </c>
      <c r="U204" t="s">
        <v>819</v>
      </c>
      <c r="V204" t="s">
        <v>819</v>
      </c>
      <c r="X204" t="s">
        <v>27</v>
      </c>
    </row>
    <row r="205" spans="1:24" x14ac:dyDescent="0.25">
      <c r="A205">
        <v>312010</v>
      </c>
      <c r="B205" t="s">
        <v>578</v>
      </c>
      <c r="C205" t="s">
        <v>311</v>
      </c>
      <c r="D205" t="s">
        <v>408</v>
      </c>
      <c r="E205" t="s">
        <v>944</v>
      </c>
      <c r="F205" t="s">
        <v>945</v>
      </c>
      <c r="G205">
        <v>1</v>
      </c>
      <c r="H205" t="s">
        <v>1186</v>
      </c>
      <c r="I205" t="s">
        <v>1187</v>
      </c>
      <c r="J205" t="s">
        <v>819</v>
      </c>
      <c r="K205" t="s">
        <v>819</v>
      </c>
      <c r="L205" t="s">
        <v>819</v>
      </c>
      <c r="M205" t="s">
        <v>819</v>
      </c>
      <c r="N205" t="s">
        <v>57</v>
      </c>
      <c r="O205" t="s">
        <v>819</v>
      </c>
      <c r="P205" t="s">
        <v>58</v>
      </c>
      <c r="S205" t="s">
        <v>819</v>
      </c>
      <c r="T205" t="s">
        <v>819</v>
      </c>
      <c r="U205" t="s">
        <v>819</v>
      </c>
      <c r="V205" t="s">
        <v>819</v>
      </c>
      <c r="W205" t="s">
        <v>26</v>
      </c>
      <c r="X205" t="s">
        <v>27</v>
      </c>
    </row>
    <row r="206" spans="1:24" x14ac:dyDescent="0.25">
      <c r="A206">
        <v>489726</v>
      </c>
      <c r="B206" t="s">
        <v>946</v>
      </c>
      <c r="C206" t="s">
        <v>163</v>
      </c>
      <c r="D206" t="s">
        <v>73</v>
      </c>
      <c r="E206" t="s">
        <v>947</v>
      </c>
      <c r="F206" t="s">
        <v>948</v>
      </c>
      <c r="G206">
        <v>1</v>
      </c>
      <c r="H206" t="s">
        <v>819</v>
      </c>
      <c r="I206" t="s">
        <v>819</v>
      </c>
      <c r="J206" t="s">
        <v>819</v>
      </c>
      <c r="K206" t="s">
        <v>819</v>
      </c>
      <c r="L206" t="s">
        <v>819</v>
      </c>
      <c r="M206" t="s">
        <v>819</v>
      </c>
      <c r="N206" t="s">
        <v>819</v>
      </c>
      <c r="O206" t="s">
        <v>819</v>
      </c>
      <c r="P206" t="s">
        <v>819</v>
      </c>
      <c r="S206" t="s">
        <v>819</v>
      </c>
      <c r="T206" t="s">
        <v>819</v>
      </c>
      <c r="U206" t="s">
        <v>819</v>
      </c>
      <c r="V206" t="s">
        <v>819</v>
      </c>
      <c r="X206" t="s">
        <v>27</v>
      </c>
    </row>
    <row r="207" spans="1:24" x14ac:dyDescent="0.25">
      <c r="A207">
        <v>448750</v>
      </c>
      <c r="B207" t="s">
        <v>949</v>
      </c>
      <c r="C207" t="s">
        <v>132</v>
      </c>
      <c r="D207" t="s">
        <v>132</v>
      </c>
      <c r="E207" t="s">
        <v>950</v>
      </c>
      <c r="F207" t="s">
        <v>950</v>
      </c>
      <c r="G207">
        <v>1</v>
      </c>
      <c r="H207" t="s">
        <v>1188</v>
      </c>
      <c r="I207" t="s">
        <v>1189</v>
      </c>
      <c r="J207" t="s">
        <v>819</v>
      </c>
      <c r="K207" t="s">
        <v>819</v>
      </c>
      <c r="L207" t="s">
        <v>819</v>
      </c>
      <c r="M207" t="s">
        <v>819</v>
      </c>
      <c r="N207" t="s">
        <v>819</v>
      </c>
      <c r="O207" t="s">
        <v>819</v>
      </c>
      <c r="P207" t="s">
        <v>819</v>
      </c>
      <c r="S207" t="s">
        <v>819</v>
      </c>
      <c r="T207" t="s">
        <v>819</v>
      </c>
      <c r="U207" t="s">
        <v>819</v>
      </c>
      <c r="V207" t="s">
        <v>819</v>
      </c>
      <c r="W207" t="s">
        <v>40</v>
      </c>
      <c r="X207" t="s">
        <v>27</v>
      </c>
    </row>
    <row r="208" spans="1:24" x14ac:dyDescent="0.25">
      <c r="A208">
        <v>574454</v>
      </c>
      <c r="B208" t="s">
        <v>260</v>
      </c>
      <c r="C208" t="s">
        <v>37</v>
      </c>
      <c r="D208" t="s">
        <v>120</v>
      </c>
      <c r="E208" t="s">
        <v>261</v>
      </c>
      <c r="F208" t="s">
        <v>951</v>
      </c>
      <c r="G208">
        <v>1</v>
      </c>
      <c r="H208" t="s">
        <v>1190</v>
      </c>
      <c r="I208" t="s">
        <v>1191</v>
      </c>
      <c r="J208" t="s">
        <v>1192</v>
      </c>
      <c r="K208" t="s">
        <v>1154</v>
      </c>
      <c r="L208" t="s">
        <v>267</v>
      </c>
      <c r="M208" t="s">
        <v>268</v>
      </c>
      <c r="N208" t="s">
        <v>57</v>
      </c>
      <c r="O208" t="s">
        <v>754</v>
      </c>
      <c r="P208" t="s">
        <v>58</v>
      </c>
      <c r="S208">
        <v>43052</v>
      </c>
      <c r="T208">
        <v>43052</v>
      </c>
      <c r="U208">
        <v>43052</v>
      </c>
      <c r="V208">
        <v>41635</v>
      </c>
      <c r="W208" t="s">
        <v>26</v>
      </c>
      <c r="X208" t="s">
        <v>27</v>
      </c>
    </row>
    <row r="209" spans="1:24" x14ac:dyDescent="0.25">
      <c r="A209">
        <v>465230</v>
      </c>
      <c r="B209" t="s">
        <v>952</v>
      </c>
      <c r="C209" t="s">
        <v>953</v>
      </c>
      <c r="D209" t="s">
        <v>311</v>
      </c>
      <c r="E209" t="s">
        <v>954</v>
      </c>
      <c r="F209" t="s">
        <v>954</v>
      </c>
      <c r="G209">
        <v>1</v>
      </c>
      <c r="H209" t="s">
        <v>819</v>
      </c>
      <c r="I209" t="s">
        <v>819</v>
      </c>
      <c r="J209" t="s">
        <v>819</v>
      </c>
      <c r="K209" t="s">
        <v>819</v>
      </c>
      <c r="L209" t="s">
        <v>819</v>
      </c>
      <c r="M209" t="s">
        <v>819</v>
      </c>
      <c r="N209" t="s">
        <v>819</v>
      </c>
      <c r="O209" t="s">
        <v>819</v>
      </c>
      <c r="P209" t="s">
        <v>819</v>
      </c>
      <c r="S209" t="s">
        <v>819</v>
      </c>
      <c r="T209" t="s">
        <v>819</v>
      </c>
      <c r="U209" t="s">
        <v>819</v>
      </c>
      <c r="V209" t="s">
        <v>819</v>
      </c>
      <c r="W209" t="s">
        <v>40</v>
      </c>
      <c r="X209" t="s">
        <v>27</v>
      </c>
    </row>
    <row r="210" spans="1:24" x14ac:dyDescent="0.25">
      <c r="A210">
        <v>279446</v>
      </c>
      <c r="B210" t="s">
        <v>955</v>
      </c>
      <c r="C210" t="s">
        <v>256</v>
      </c>
      <c r="D210" t="s">
        <v>956</v>
      </c>
      <c r="E210" t="s">
        <v>957</v>
      </c>
      <c r="F210" t="s">
        <v>958</v>
      </c>
      <c r="G210">
        <v>1</v>
      </c>
      <c r="H210" t="s">
        <v>1193</v>
      </c>
      <c r="I210" t="s">
        <v>1194</v>
      </c>
      <c r="J210" t="s">
        <v>1195</v>
      </c>
      <c r="K210" t="s">
        <v>1196</v>
      </c>
      <c r="L210" t="s">
        <v>55</v>
      </c>
      <c r="M210" t="s">
        <v>56</v>
      </c>
      <c r="N210" t="s">
        <v>57</v>
      </c>
      <c r="O210" t="s">
        <v>754</v>
      </c>
      <c r="P210" t="s">
        <v>58</v>
      </c>
      <c r="S210" t="s">
        <v>819</v>
      </c>
      <c r="T210" t="s">
        <v>819</v>
      </c>
      <c r="U210" t="s">
        <v>819</v>
      </c>
      <c r="V210" t="s">
        <v>819</v>
      </c>
      <c r="W210" t="s">
        <v>40</v>
      </c>
      <c r="X210" t="s">
        <v>27</v>
      </c>
    </row>
    <row r="211" spans="1:24" x14ac:dyDescent="0.25">
      <c r="A211">
        <v>324382</v>
      </c>
      <c r="B211" t="s">
        <v>959</v>
      </c>
      <c r="C211" t="s">
        <v>960</v>
      </c>
      <c r="D211" t="s">
        <v>961</v>
      </c>
      <c r="E211" t="s">
        <v>962</v>
      </c>
      <c r="F211" t="s">
        <v>963</v>
      </c>
      <c r="G211">
        <v>1</v>
      </c>
      <c r="H211" t="s">
        <v>1197</v>
      </c>
      <c r="I211" t="s">
        <v>1198</v>
      </c>
      <c r="J211" t="s">
        <v>819</v>
      </c>
      <c r="K211" t="s">
        <v>819</v>
      </c>
      <c r="L211" t="s">
        <v>819</v>
      </c>
      <c r="M211" t="s">
        <v>819</v>
      </c>
      <c r="N211" t="s">
        <v>819</v>
      </c>
      <c r="O211" t="s">
        <v>819</v>
      </c>
      <c r="P211" t="s">
        <v>819</v>
      </c>
      <c r="S211" t="s">
        <v>819</v>
      </c>
      <c r="T211" t="s">
        <v>819</v>
      </c>
      <c r="U211" t="s">
        <v>819</v>
      </c>
      <c r="V211" t="s">
        <v>819</v>
      </c>
      <c r="W211" t="s">
        <v>40</v>
      </c>
      <c r="X211" t="s">
        <v>27</v>
      </c>
    </row>
    <row r="212" spans="1:24" x14ac:dyDescent="0.25">
      <c r="A212">
        <v>764361</v>
      </c>
      <c r="B212" t="s">
        <v>964</v>
      </c>
      <c r="C212" t="s">
        <v>132</v>
      </c>
      <c r="D212" t="s">
        <v>965</v>
      </c>
      <c r="E212" t="s">
        <v>966</v>
      </c>
      <c r="F212" t="s">
        <v>964</v>
      </c>
      <c r="G212">
        <v>1</v>
      </c>
      <c r="H212" t="s">
        <v>1199</v>
      </c>
      <c r="I212" t="s">
        <v>1200</v>
      </c>
      <c r="J212" t="s">
        <v>1201</v>
      </c>
      <c r="K212" t="s">
        <v>1202</v>
      </c>
      <c r="L212" t="s">
        <v>819</v>
      </c>
      <c r="M212" t="s">
        <v>440</v>
      </c>
      <c r="N212" t="s">
        <v>57</v>
      </c>
      <c r="O212" t="s">
        <v>127</v>
      </c>
      <c r="P212" t="s">
        <v>58</v>
      </c>
      <c r="S212" t="s">
        <v>819</v>
      </c>
      <c r="T212" t="s">
        <v>819</v>
      </c>
      <c r="U212" t="s">
        <v>819</v>
      </c>
      <c r="V212" t="s">
        <v>819</v>
      </c>
      <c r="W212" t="s">
        <v>40</v>
      </c>
      <c r="X212" t="s">
        <v>27</v>
      </c>
    </row>
    <row r="213" spans="1:24" x14ac:dyDescent="0.25">
      <c r="A213">
        <v>779183</v>
      </c>
      <c r="B213" t="s">
        <v>967</v>
      </c>
      <c r="C213" t="s">
        <v>42</v>
      </c>
      <c r="D213" t="s">
        <v>150</v>
      </c>
      <c r="E213" t="s">
        <v>968</v>
      </c>
      <c r="F213" t="s">
        <v>969</v>
      </c>
      <c r="G213">
        <v>1</v>
      </c>
      <c r="H213" t="s">
        <v>1203</v>
      </c>
      <c r="I213" t="s">
        <v>819</v>
      </c>
      <c r="J213" t="s">
        <v>1204</v>
      </c>
      <c r="K213" t="s">
        <v>1205</v>
      </c>
      <c r="L213" t="s">
        <v>55</v>
      </c>
      <c r="M213" t="s">
        <v>56</v>
      </c>
      <c r="N213" t="s">
        <v>57</v>
      </c>
      <c r="O213" t="s">
        <v>754</v>
      </c>
      <c r="P213" t="s">
        <v>58</v>
      </c>
      <c r="S213" t="s">
        <v>819</v>
      </c>
      <c r="T213" t="s">
        <v>819</v>
      </c>
      <c r="U213" t="s">
        <v>819</v>
      </c>
      <c r="V213" t="s">
        <v>819</v>
      </c>
      <c r="W213" t="s">
        <v>40</v>
      </c>
      <c r="X213" t="s">
        <v>27</v>
      </c>
    </row>
    <row r="214" spans="1:24" x14ac:dyDescent="0.25">
      <c r="A214">
        <v>873494</v>
      </c>
      <c r="B214" t="s">
        <v>578</v>
      </c>
      <c r="C214" t="s">
        <v>970</v>
      </c>
      <c r="D214" t="s">
        <v>301</v>
      </c>
      <c r="E214" t="s">
        <v>971</v>
      </c>
      <c r="F214" t="s">
        <v>581</v>
      </c>
      <c r="G214">
        <v>1</v>
      </c>
      <c r="H214" t="s">
        <v>819</v>
      </c>
      <c r="I214" t="s">
        <v>819</v>
      </c>
      <c r="J214" t="s">
        <v>819</v>
      </c>
      <c r="K214" t="s">
        <v>819</v>
      </c>
      <c r="L214" t="s">
        <v>819</v>
      </c>
      <c r="M214" t="s">
        <v>819</v>
      </c>
      <c r="N214" t="s">
        <v>819</v>
      </c>
      <c r="O214" t="s">
        <v>819</v>
      </c>
      <c r="P214" t="s">
        <v>819</v>
      </c>
      <c r="S214" t="s">
        <v>819</v>
      </c>
      <c r="T214" t="s">
        <v>819</v>
      </c>
      <c r="U214" t="s">
        <v>819</v>
      </c>
      <c r="V214" t="s">
        <v>819</v>
      </c>
      <c r="W214" t="s">
        <v>40</v>
      </c>
    </row>
    <row r="215" spans="1:24" x14ac:dyDescent="0.25">
      <c r="A215">
        <v>532671</v>
      </c>
      <c r="B215" t="s">
        <v>909</v>
      </c>
      <c r="C215" t="s">
        <v>120</v>
      </c>
      <c r="D215" t="s">
        <v>69</v>
      </c>
      <c r="E215" t="s">
        <v>972</v>
      </c>
      <c r="F215" t="s">
        <v>973</v>
      </c>
      <c r="G215">
        <v>1</v>
      </c>
      <c r="H215" t="s">
        <v>819</v>
      </c>
      <c r="I215" t="s">
        <v>819</v>
      </c>
      <c r="J215" t="s">
        <v>819</v>
      </c>
      <c r="K215" t="s">
        <v>819</v>
      </c>
      <c r="L215" t="s">
        <v>819</v>
      </c>
      <c r="M215" t="s">
        <v>819</v>
      </c>
      <c r="N215" t="s">
        <v>819</v>
      </c>
      <c r="O215" t="s">
        <v>819</v>
      </c>
      <c r="P215" t="s">
        <v>819</v>
      </c>
      <c r="S215" t="s">
        <v>819</v>
      </c>
      <c r="T215" t="s">
        <v>819</v>
      </c>
      <c r="U215" t="s">
        <v>819</v>
      </c>
      <c r="V215" t="s">
        <v>819</v>
      </c>
    </row>
    <row r="216" spans="1:24" x14ac:dyDescent="0.25">
      <c r="A216">
        <v>328894</v>
      </c>
      <c r="B216" t="s">
        <v>974</v>
      </c>
      <c r="C216" t="s">
        <v>223</v>
      </c>
      <c r="D216" t="s">
        <v>88</v>
      </c>
      <c r="E216" t="s">
        <v>975</v>
      </c>
      <c r="F216" t="s">
        <v>976</v>
      </c>
      <c r="G216">
        <v>1</v>
      </c>
      <c r="H216" t="s">
        <v>819</v>
      </c>
      <c r="I216" t="s">
        <v>819</v>
      </c>
      <c r="J216" t="s">
        <v>819</v>
      </c>
      <c r="K216" t="s">
        <v>819</v>
      </c>
      <c r="L216" t="s">
        <v>819</v>
      </c>
      <c r="M216" t="s">
        <v>819</v>
      </c>
      <c r="N216" t="s">
        <v>819</v>
      </c>
      <c r="O216" t="s">
        <v>819</v>
      </c>
      <c r="P216" t="s">
        <v>819</v>
      </c>
      <c r="S216" t="s">
        <v>819</v>
      </c>
      <c r="T216" t="s">
        <v>819</v>
      </c>
      <c r="U216" t="s">
        <v>819</v>
      </c>
      <c r="V216" t="s">
        <v>819</v>
      </c>
      <c r="W216" t="s">
        <v>40</v>
      </c>
      <c r="X216" t="s">
        <v>27</v>
      </c>
    </row>
    <row r="217" spans="1:24" x14ac:dyDescent="0.25">
      <c r="A217">
        <v>317677</v>
      </c>
      <c r="B217" t="s">
        <v>977</v>
      </c>
      <c r="C217" t="s">
        <v>163</v>
      </c>
      <c r="D217" t="s">
        <v>978</v>
      </c>
      <c r="E217" t="s">
        <v>979</v>
      </c>
      <c r="F217" t="s">
        <v>978</v>
      </c>
      <c r="G217">
        <v>1</v>
      </c>
      <c r="H217" t="s">
        <v>1206</v>
      </c>
      <c r="I217" t="s">
        <v>819</v>
      </c>
      <c r="J217" t="s">
        <v>1207</v>
      </c>
      <c r="K217" t="s">
        <v>760</v>
      </c>
      <c r="L217" t="s">
        <v>140</v>
      </c>
      <c r="M217" t="s">
        <v>56</v>
      </c>
      <c r="N217" t="s">
        <v>57</v>
      </c>
      <c r="O217" t="s">
        <v>754</v>
      </c>
      <c r="P217" t="s">
        <v>58</v>
      </c>
      <c r="S217" t="s">
        <v>819</v>
      </c>
      <c r="T217" t="s">
        <v>819</v>
      </c>
      <c r="U217" t="s">
        <v>819</v>
      </c>
      <c r="V217" t="s">
        <v>819</v>
      </c>
      <c r="W217" t="s">
        <v>40</v>
      </c>
      <c r="X217" t="s">
        <v>27</v>
      </c>
    </row>
    <row r="218" spans="1:24" x14ac:dyDescent="0.25">
      <c r="A218">
        <v>204344</v>
      </c>
      <c r="B218" t="s">
        <v>980</v>
      </c>
      <c r="C218" t="s">
        <v>42</v>
      </c>
      <c r="D218" t="s">
        <v>150</v>
      </c>
      <c r="E218" t="s">
        <v>981</v>
      </c>
      <c r="F218" t="s">
        <v>982</v>
      </c>
      <c r="G218">
        <v>1</v>
      </c>
      <c r="H218" t="s">
        <v>819</v>
      </c>
      <c r="I218" t="s">
        <v>819</v>
      </c>
      <c r="J218" t="s">
        <v>819</v>
      </c>
      <c r="K218" t="s">
        <v>819</v>
      </c>
      <c r="L218" t="s">
        <v>819</v>
      </c>
      <c r="M218" t="s">
        <v>819</v>
      </c>
      <c r="N218" t="s">
        <v>819</v>
      </c>
      <c r="O218" t="s">
        <v>819</v>
      </c>
      <c r="P218" t="s">
        <v>819</v>
      </c>
      <c r="S218" t="s">
        <v>819</v>
      </c>
      <c r="T218" t="s">
        <v>819</v>
      </c>
      <c r="U218" t="s">
        <v>819</v>
      </c>
      <c r="V218" t="s">
        <v>819</v>
      </c>
      <c r="W218" t="s">
        <v>26</v>
      </c>
      <c r="X218" t="s">
        <v>27</v>
      </c>
    </row>
    <row r="219" spans="1:24" x14ac:dyDescent="0.25">
      <c r="A219">
        <v>317014</v>
      </c>
      <c r="B219" t="s">
        <v>983</v>
      </c>
      <c r="C219" t="s">
        <v>86</v>
      </c>
      <c r="D219" t="s">
        <v>463</v>
      </c>
      <c r="E219" t="s">
        <v>984</v>
      </c>
      <c r="F219" t="s">
        <v>985</v>
      </c>
      <c r="G219">
        <v>1</v>
      </c>
      <c r="H219" t="s">
        <v>1208</v>
      </c>
      <c r="I219" t="s">
        <v>1209</v>
      </c>
      <c r="J219" t="s">
        <v>1210</v>
      </c>
      <c r="K219" t="s">
        <v>1211</v>
      </c>
      <c r="L219" t="s">
        <v>819</v>
      </c>
      <c r="M219" t="s">
        <v>819</v>
      </c>
      <c r="N219" t="s">
        <v>57</v>
      </c>
      <c r="P219" t="s">
        <v>58</v>
      </c>
      <c r="S219" t="s">
        <v>819</v>
      </c>
      <c r="T219" t="s">
        <v>819</v>
      </c>
      <c r="U219" t="s">
        <v>819</v>
      </c>
      <c r="V219" t="s">
        <v>819</v>
      </c>
      <c r="W219" t="s">
        <v>40</v>
      </c>
      <c r="X219" t="s">
        <v>27</v>
      </c>
    </row>
    <row r="220" spans="1:24" x14ac:dyDescent="0.25">
      <c r="A220">
        <v>535370</v>
      </c>
      <c r="B220" t="s">
        <v>986</v>
      </c>
      <c r="C220" t="s">
        <v>73</v>
      </c>
      <c r="D220" t="s">
        <v>163</v>
      </c>
      <c r="E220" t="s">
        <v>987</v>
      </c>
      <c r="F220" t="s">
        <v>988</v>
      </c>
      <c r="G220">
        <v>1</v>
      </c>
      <c r="H220" t="s">
        <v>819</v>
      </c>
      <c r="I220" t="s">
        <v>819</v>
      </c>
      <c r="J220" t="s">
        <v>819</v>
      </c>
      <c r="K220" t="s">
        <v>819</v>
      </c>
      <c r="L220" t="s">
        <v>819</v>
      </c>
      <c r="M220" t="s">
        <v>819</v>
      </c>
      <c r="N220" t="s">
        <v>819</v>
      </c>
      <c r="O220" t="s">
        <v>819</v>
      </c>
      <c r="P220" t="s">
        <v>819</v>
      </c>
      <c r="S220" t="s">
        <v>819</v>
      </c>
      <c r="T220" t="s">
        <v>819</v>
      </c>
      <c r="U220" t="s">
        <v>819</v>
      </c>
      <c r="V220" t="s">
        <v>819</v>
      </c>
      <c r="W220" t="s">
        <v>40</v>
      </c>
      <c r="X220" t="s">
        <v>27</v>
      </c>
    </row>
    <row r="221" spans="1:24" x14ac:dyDescent="0.25">
      <c r="A221">
        <v>501905</v>
      </c>
      <c r="B221" t="s">
        <v>989</v>
      </c>
      <c r="C221" t="s">
        <v>65</v>
      </c>
      <c r="D221" t="s">
        <v>86</v>
      </c>
      <c r="E221" t="s">
        <v>990</v>
      </c>
      <c r="F221" t="s">
        <v>991</v>
      </c>
      <c r="G221">
        <v>1</v>
      </c>
      <c r="H221" t="s">
        <v>819</v>
      </c>
      <c r="I221" t="s">
        <v>819</v>
      </c>
      <c r="J221" t="s">
        <v>819</v>
      </c>
      <c r="K221" t="s">
        <v>819</v>
      </c>
      <c r="L221" t="s">
        <v>819</v>
      </c>
      <c r="M221" t="s">
        <v>819</v>
      </c>
      <c r="N221" t="s">
        <v>819</v>
      </c>
      <c r="O221" t="s">
        <v>819</v>
      </c>
      <c r="P221" t="s">
        <v>819</v>
      </c>
      <c r="S221" t="s">
        <v>819</v>
      </c>
      <c r="T221" t="s">
        <v>819</v>
      </c>
      <c r="U221" t="s">
        <v>819</v>
      </c>
      <c r="V221" t="s">
        <v>819</v>
      </c>
      <c r="W221" t="s">
        <v>40</v>
      </c>
      <c r="X221" t="s">
        <v>27</v>
      </c>
    </row>
    <row r="222" spans="1:24" x14ac:dyDescent="0.25">
      <c r="A222">
        <v>513518</v>
      </c>
      <c r="B222" t="s">
        <v>992</v>
      </c>
      <c r="C222" t="s">
        <v>634</v>
      </c>
      <c r="D222" t="s">
        <v>965</v>
      </c>
      <c r="G222">
        <v>1</v>
      </c>
      <c r="H222" t="s">
        <v>819</v>
      </c>
      <c r="I222" t="s">
        <v>819</v>
      </c>
      <c r="J222" t="s">
        <v>819</v>
      </c>
      <c r="K222" t="s">
        <v>819</v>
      </c>
      <c r="L222" t="s">
        <v>819</v>
      </c>
      <c r="M222" t="s">
        <v>819</v>
      </c>
      <c r="N222" t="s">
        <v>819</v>
      </c>
      <c r="O222" t="s">
        <v>819</v>
      </c>
      <c r="P222" t="s">
        <v>819</v>
      </c>
      <c r="S222" t="s">
        <v>819</v>
      </c>
      <c r="T222" t="s">
        <v>819</v>
      </c>
      <c r="U222" t="s">
        <v>819</v>
      </c>
      <c r="V222" t="s">
        <v>819</v>
      </c>
      <c r="W222" t="s">
        <v>26</v>
      </c>
      <c r="X222" t="s">
        <v>27</v>
      </c>
    </row>
    <row r="223" spans="1:24" x14ac:dyDescent="0.25">
      <c r="A223">
        <v>573821</v>
      </c>
      <c r="B223" t="s">
        <v>993</v>
      </c>
      <c r="C223" t="s">
        <v>29</v>
      </c>
      <c r="D223" t="s">
        <v>223</v>
      </c>
      <c r="E223" t="s">
        <v>994</v>
      </c>
      <c r="F223" t="s">
        <v>994</v>
      </c>
      <c r="G223">
        <v>1</v>
      </c>
      <c r="H223" t="s">
        <v>819</v>
      </c>
      <c r="I223" t="s">
        <v>819</v>
      </c>
      <c r="J223" t="s">
        <v>819</v>
      </c>
      <c r="K223" t="s">
        <v>819</v>
      </c>
      <c r="L223" t="s">
        <v>819</v>
      </c>
      <c r="M223" t="s">
        <v>819</v>
      </c>
      <c r="N223" t="s">
        <v>819</v>
      </c>
      <c r="O223" t="s">
        <v>819</v>
      </c>
      <c r="P223" t="s">
        <v>819</v>
      </c>
      <c r="S223" t="s">
        <v>819</v>
      </c>
      <c r="T223" t="s">
        <v>819</v>
      </c>
      <c r="U223" t="s">
        <v>819</v>
      </c>
      <c r="V223" t="s">
        <v>819</v>
      </c>
    </row>
    <row r="224" spans="1:24" x14ac:dyDescent="0.25">
      <c r="A224">
        <v>312219</v>
      </c>
      <c r="B224" t="s">
        <v>995</v>
      </c>
      <c r="C224" t="s">
        <v>524</v>
      </c>
      <c r="D224" t="s">
        <v>996</v>
      </c>
      <c r="E224" t="s">
        <v>997</v>
      </c>
      <c r="F224" t="s">
        <v>997</v>
      </c>
      <c r="G224">
        <v>1</v>
      </c>
      <c r="H224" t="s">
        <v>819</v>
      </c>
      <c r="I224" t="s">
        <v>819</v>
      </c>
      <c r="J224" t="s">
        <v>819</v>
      </c>
      <c r="K224" t="s">
        <v>819</v>
      </c>
      <c r="L224" t="s">
        <v>819</v>
      </c>
      <c r="M224" t="s">
        <v>819</v>
      </c>
      <c r="N224" t="s">
        <v>819</v>
      </c>
      <c r="O224" t="s">
        <v>819</v>
      </c>
      <c r="P224" t="s">
        <v>819</v>
      </c>
      <c r="S224" t="s">
        <v>819</v>
      </c>
      <c r="T224" t="s">
        <v>819</v>
      </c>
      <c r="U224" t="s">
        <v>819</v>
      </c>
      <c r="V224" t="s">
        <v>819</v>
      </c>
    </row>
    <row r="225" spans="1:24" x14ac:dyDescent="0.25">
      <c r="A225">
        <v>202589</v>
      </c>
      <c r="B225" t="s">
        <v>430</v>
      </c>
      <c r="C225" t="s">
        <v>270</v>
      </c>
      <c r="D225" t="s">
        <v>998</v>
      </c>
      <c r="E225" t="s">
        <v>999</v>
      </c>
      <c r="G225">
        <v>1</v>
      </c>
      <c r="H225" t="s">
        <v>819</v>
      </c>
      <c r="I225" t="s">
        <v>819</v>
      </c>
      <c r="J225" t="s">
        <v>819</v>
      </c>
      <c r="K225" t="s">
        <v>819</v>
      </c>
      <c r="L225" t="s">
        <v>819</v>
      </c>
      <c r="M225" t="s">
        <v>819</v>
      </c>
      <c r="N225" t="s">
        <v>819</v>
      </c>
      <c r="O225" t="s">
        <v>819</v>
      </c>
      <c r="P225" t="s">
        <v>819</v>
      </c>
      <c r="S225" t="s">
        <v>819</v>
      </c>
      <c r="T225" t="s">
        <v>819</v>
      </c>
      <c r="U225" t="s">
        <v>819</v>
      </c>
      <c r="V225" t="s">
        <v>819</v>
      </c>
      <c r="W225" t="s">
        <v>26</v>
      </c>
      <c r="X225" t="s">
        <v>27</v>
      </c>
    </row>
    <row r="226" spans="1:24" x14ac:dyDescent="0.25">
      <c r="A226">
        <v>446132</v>
      </c>
      <c r="B226" t="s">
        <v>1000</v>
      </c>
      <c r="C226" t="s">
        <v>65</v>
      </c>
      <c r="D226" t="s">
        <v>120</v>
      </c>
      <c r="E226" t="s">
        <v>1001</v>
      </c>
      <c r="F226" t="s">
        <v>1000</v>
      </c>
      <c r="G226">
        <v>1</v>
      </c>
      <c r="H226" t="s">
        <v>819</v>
      </c>
      <c r="I226" t="s">
        <v>819</v>
      </c>
      <c r="J226" t="s">
        <v>819</v>
      </c>
      <c r="K226" t="s">
        <v>819</v>
      </c>
      <c r="L226" t="s">
        <v>819</v>
      </c>
      <c r="M226" t="s">
        <v>819</v>
      </c>
      <c r="N226" t="s">
        <v>819</v>
      </c>
      <c r="O226" t="s">
        <v>819</v>
      </c>
      <c r="P226" t="s">
        <v>819</v>
      </c>
      <c r="S226" t="s">
        <v>819</v>
      </c>
      <c r="T226" t="s">
        <v>819</v>
      </c>
      <c r="U226" t="s">
        <v>819</v>
      </c>
      <c r="V226" t="s">
        <v>819</v>
      </c>
      <c r="W226" t="s">
        <v>26</v>
      </c>
      <c r="X226" t="s">
        <v>27</v>
      </c>
    </row>
    <row r="227" spans="1:24" x14ac:dyDescent="0.25">
      <c r="A227">
        <v>372715</v>
      </c>
      <c r="B227" t="s">
        <v>1002</v>
      </c>
      <c r="C227" t="s">
        <v>73</v>
      </c>
      <c r="D227" t="s">
        <v>205</v>
      </c>
      <c r="E227" t="s">
        <v>1003</v>
      </c>
      <c r="G227">
        <v>1</v>
      </c>
      <c r="H227" t="s">
        <v>1212</v>
      </c>
      <c r="I227" t="s">
        <v>819</v>
      </c>
      <c r="J227" t="s">
        <v>819</v>
      </c>
      <c r="K227" t="s">
        <v>819</v>
      </c>
      <c r="L227" t="s">
        <v>819</v>
      </c>
      <c r="M227" t="s">
        <v>819</v>
      </c>
      <c r="N227" t="s">
        <v>819</v>
      </c>
      <c r="O227" t="s">
        <v>819</v>
      </c>
      <c r="P227" t="s">
        <v>819</v>
      </c>
      <c r="S227" t="s">
        <v>819</v>
      </c>
      <c r="T227" t="s">
        <v>819</v>
      </c>
      <c r="U227" t="s">
        <v>819</v>
      </c>
      <c r="V227" t="s">
        <v>819</v>
      </c>
      <c r="W227" t="s">
        <v>40</v>
      </c>
      <c r="X227" t="s">
        <v>27</v>
      </c>
    </row>
    <row r="228" spans="1:24" x14ac:dyDescent="0.25">
      <c r="A228">
        <v>520293</v>
      </c>
      <c r="B228" t="s">
        <v>1004</v>
      </c>
      <c r="C228" t="s">
        <v>307</v>
      </c>
      <c r="D228" t="s">
        <v>1005</v>
      </c>
      <c r="E228" t="s">
        <v>1006</v>
      </c>
      <c r="G228">
        <v>1</v>
      </c>
      <c r="W228" t="s">
        <v>40</v>
      </c>
      <c r="X228" t="s">
        <v>27</v>
      </c>
    </row>
    <row r="229" spans="1:24" x14ac:dyDescent="0.25">
      <c r="A229">
        <v>434893</v>
      </c>
      <c r="B229" t="s">
        <v>1007</v>
      </c>
      <c r="C229" t="s">
        <v>1008</v>
      </c>
      <c r="E229" t="s">
        <v>1009</v>
      </c>
      <c r="F229" t="s">
        <v>1007</v>
      </c>
      <c r="G229">
        <v>1</v>
      </c>
      <c r="W229" t="s">
        <v>40</v>
      </c>
      <c r="X229" t="s">
        <v>27</v>
      </c>
    </row>
    <row r="230" spans="1:24" x14ac:dyDescent="0.25">
      <c r="A230">
        <v>538966</v>
      </c>
      <c r="B230" t="s">
        <v>1010</v>
      </c>
      <c r="C230" t="s">
        <v>86</v>
      </c>
      <c r="D230" t="s">
        <v>882</v>
      </c>
      <c r="E230" t="s">
        <v>1011</v>
      </c>
      <c r="F230" t="s">
        <v>1010</v>
      </c>
      <c r="G230">
        <v>1</v>
      </c>
      <c r="W230" t="s">
        <v>40</v>
      </c>
      <c r="X230" t="s">
        <v>27</v>
      </c>
    </row>
    <row r="231" spans="1:24" x14ac:dyDescent="0.25">
      <c r="A231">
        <v>805893</v>
      </c>
      <c r="B231" t="s">
        <v>1012</v>
      </c>
      <c r="C231" t="s">
        <v>1013</v>
      </c>
      <c r="D231" t="s">
        <v>340</v>
      </c>
      <c r="E231" t="s">
        <v>1014</v>
      </c>
      <c r="F231" t="s">
        <v>1014</v>
      </c>
      <c r="G231">
        <v>1</v>
      </c>
      <c r="W231" t="s">
        <v>40</v>
      </c>
      <c r="X231" t="s">
        <v>27</v>
      </c>
    </row>
    <row r="232" spans="1:24" x14ac:dyDescent="0.25">
      <c r="A232">
        <v>459071</v>
      </c>
      <c r="B232" t="s">
        <v>338</v>
      </c>
      <c r="C232" t="s">
        <v>906</v>
      </c>
      <c r="D232" t="s">
        <v>1015</v>
      </c>
      <c r="E232" t="s">
        <v>1016</v>
      </c>
      <c r="F232" t="s">
        <v>1016</v>
      </c>
      <c r="G232">
        <v>1</v>
      </c>
      <c r="H232" t="s">
        <v>1213</v>
      </c>
      <c r="J232" t="s">
        <v>1214</v>
      </c>
      <c r="K232" t="s">
        <v>1215</v>
      </c>
      <c r="L232" t="s">
        <v>55</v>
      </c>
      <c r="M232" t="s">
        <v>56</v>
      </c>
      <c r="N232" t="s">
        <v>57</v>
      </c>
      <c r="W232" t="s">
        <v>40</v>
      </c>
      <c r="X232" t="s">
        <v>27</v>
      </c>
    </row>
    <row r="233" spans="1:24" x14ac:dyDescent="0.25">
      <c r="A233">
        <v>519677</v>
      </c>
      <c r="B233" t="s">
        <v>162</v>
      </c>
      <c r="C233" t="s">
        <v>100</v>
      </c>
      <c r="D233" t="s">
        <v>1017</v>
      </c>
      <c r="E233" t="s">
        <v>1018</v>
      </c>
      <c r="F233" t="s">
        <v>1018</v>
      </c>
      <c r="G233">
        <v>1</v>
      </c>
      <c r="I233" t="s">
        <v>819</v>
      </c>
      <c r="J233" t="s">
        <v>819</v>
      </c>
      <c r="K233" t="s">
        <v>819</v>
      </c>
      <c r="L233" t="s">
        <v>819</v>
      </c>
      <c r="M233" t="s">
        <v>819</v>
      </c>
      <c r="N233" t="s">
        <v>819</v>
      </c>
      <c r="O233" t="s">
        <v>819</v>
      </c>
      <c r="P233" t="s">
        <v>819</v>
      </c>
      <c r="S233" t="s">
        <v>819</v>
      </c>
      <c r="T233" t="s">
        <v>819</v>
      </c>
      <c r="U233" t="s">
        <v>819</v>
      </c>
      <c r="V233" t="s">
        <v>819</v>
      </c>
      <c r="W233" t="s">
        <v>40</v>
      </c>
      <c r="X233" t="s">
        <v>27</v>
      </c>
    </row>
    <row r="234" spans="1:24" x14ac:dyDescent="0.25">
      <c r="A234">
        <v>472798</v>
      </c>
      <c r="B234" t="s">
        <v>560</v>
      </c>
      <c r="C234" t="s">
        <v>270</v>
      </c>
      <c r="D234" t="s">
        <v>1019</v>
      </c>
      <c r="E234" t="s">
        <v>1020</v>
      </c>
      <c r="F234" t="s">
        <v>1020</v>
      </c>
      <c r="G234">
        <v>1</v>
      </c>
      <c r="I234" t="s">
        <v>819</v>
      </c>
      <c r="J234" t="s">
        <v>819</v>
      </c>
      <c r="K234" t="s">
        <v>819</v>
      </c>
      <c r="L234" t="s">
        <v>819</v>
      </c>
      <c r="M234" t="s">
        <v>819</v>
      </c>
      <c r="N234" t="s">
        <v>819</v>
      </c>
      <c r="O234" t="s">
        <v>819</v>
      </c>
      <c r="P234" t="s">
        <v>819</v>
      </c>
      <c r="S234" t="s">
        <v>819</v>
      </c>
      <c r="T234" t="s">
        <v>819</v>
      </c>
      <c r="U234" t="s">
        <v>819</v>
      </c>
      <c r="V234" t="s">
        <v>819</v>
      </c>
      <c r="W234" t="s">
        <v>40</v>
      </c>
      <c r="X234" t="s">
        <v>27</v>
      </c>
    </row>
    <row r="235" spans="1:24" x14ac:dyDescent="0.25">
      <c r="A235">
        <v>540909</v>
      </c>
      <c r="B235" t="s">
        <v>1021</v>
      </c>
      <c r="C235" t="s">
        <v>1022</v>
      </c>
      <c r="D235" t="s">
        <v>37</v>
      </c>
      <c r="E235" t="s">
        <v>1023</v>
      </c>
      <c r="F235" t="s">
        <v>1023</v>
      </c>
      <c r="G235">
        <v>1</v>
      </c>
    </row>
    <row r="236" spans="1:24" x14ac:dyDescent="0.25">
      <c r="A236">
        <v>254450</v>
      </c>
      <c r="B236" t="s">
        <v>1024</v>
      </c>
      <c r="C236" t="s">
        <v>1025</v>
      </c>
      <c r="D236" t="s">
        <v>296</v>
      </c>
      <c r="E236" t="s">
        <v>1026</v>
      </c>
      <c r="F236" t="s">
        <v>1026</v>
      </c>
      <c r="G236">
        <v>1</v>
      </c>
      <c r="H236" t="s">
        <v>1216</v>
      </c>
      <c r="I236" t="s">
        <v>1217</v>
      </c>
      <c r="J236" t="s">
        <v>1218</v>
      </c>
      <c r="K236" t="s">
        <v>1204</v>
      </c>
      <c r="L236" t="s">
        <v>267</v>
      </c>
      <c r="M236" t="s">
        <v>268</v>
      </c>
      <c r="N236" t="s">
        <v>57</v>
      </c>
      <c r="O236" t="s">
        <v>754</v>
      </c>
      <c r="P236" t="s">
        <v>58</v>
      </c>
      <c r="S236" t="s">
        <v>819</v>
      </c>
      <c r="T236" t="s">
        <v>819</v>
      </c>
      <c r="U236" t="s">
        <v>819</v>
      </c>
      <c r="V236" t="s">
        <v>819</v>
      </c>
      <c r="W236" t="s">
        <v>40</v>
      </c>
      <c r="X236" t="s">
        <v>27</v>
      </c>
    </row>
    <row r="237" spans="1:24" x14ac:dyDescent="0.25">
      <c r="A237">
        <v>385258</v>
      </c>
      <c r="B237" t="s">
        <v>1027</v>
      </c>
      <c r="C237" t="s">
        <v>1028</v>
      </c>
      <c r="D237" t="s">
        <v>150</v>
      </c>
      <c r="E237" t="s">
        <v>1029</v>
      </c>
      <c r="F237" t="s">
        <v>1030</v>
      </c>
      <c r="G237">
        <v>1</v>
      </c>
      <c r="H237" t="s">
        <v>1219</v>
      </c>
      <c r="I237" t="s">
        <v>1220</v>
      </c>
      <c r="J237" t="s">
        <v>1221</v>
      </c>
      <c r="K237" t="s">
        <v>1222</v>
      </c>
      <c r="L237" t="s">
        <v>267</v>
      </c>
      <c r="M237" t="s">
        <v>268</v>
      </c>
      <c r="N237" t="s">
        <v>57</v>
      </c>
      <c r="O237" t="s">
        <v>754</v>
      </c>
      <c r="P237" t="s">
        <v>58</v>
      </c>
      <c r="S237" t="s">
        <v>819</v>
      </c>
      <c r="T237" t="s">
        <v>819</v>
      </c>
      <c r="U237" t="s">
        <v>819</v>
      </c>
      <c r="V237" t="s">
        <v>819</v>
      </c>
      <c r="W237" t="s">
        <v>40</v>
      </c>
      <c r="X237" t="s">
        <v>27</v>
      </c>
    </row>
    <row r="238" spans="1:24" x14ac:dyDescent="0.25">
      <c r="A238">
        <v>391147</v>
      </c>
      <c r="B238" t="s">
        <v>1031</v>
      </c>
      <c r="C238" t="s">
        <v>408</v>
      </c>
      <c r="D238" t="s">
        <v>409</v>
      </c>
      <c r="E238" t="s">
        <v>1032</v>
      </c>
      <c r="F238" t="s">
        <v>1033</v>
      </c>
      <c r="G238">
        <v>1</v>
      </c>
      <c r="H238" t="s">
        <v>1223</v>
      </c>
      <c r="J238" t="s">
        <v>1224</v>
      </c>
      <c r="K238" t="s">
        <v>1225</v>
      </c>
      <c r="L238" t="s">
        <v>55</v>
      </c>
      <c r="M238" t="s">
        <v>56</v>
      </c>
      <c r="N238" t="s">
        <v>57</v>
      </c>
      <c r="O238" t="s">
        <v>754</v>
      </c>
      <c r="P238" t="s">
        <v>58</v>
      </c>
      <c r="S238" t="s">
        <v>819</v>
      </c>
      <c r="T238" t="s">
        <v>819</v>
      </c>
      <c r="U238" t="s">
        <v>819</v>
      </c>
      <c r="V238" t="s">
        <v>819</v>
      </c>
      <c r="W238" t="s">
        <v>40</v>
      </c>
      <c r="X238" t="s">
        <v>27</v>
      </c>
    </row>
    <row r="239" spans="1:24" x14ac:dyDescent="0.25">
      <c r="A239">
        <v>471360</v>
      </c>
      <c r="B239" t="s">
        <v>59</v>
      </c>
      <c r="C239" t="s">
        <v>1034</v>
      </c>
      <c r="D239" t="s">
        <v>163</v>
      </c>
      <c r="E239" t="s">
        <v>1035</v>
      </c>
      <c r="F239" t="s">
        <v>1034</v>
      </c>
      <c r="G239">
        <v>1</v>
      </c>
      <c r="H239" t="s">
        <v>1226</v>
      </c>
      <c r="I239" t="s">
        <v>1227</v>
      </c>
      <c r="J239" t="s">
        <v>1228</v>
      </c>
      <c r="K239" t="s">
        <v>1222</v>
      </c>
      <c r="L239" t="s">
        <v>267</v>
      </c>
      <c r="M239" t="s">
        <v>268</v>
      </c>
      <c r="N239" t="s">
        <v>57</v>
      </c>
      <c r="O239" t="s">
        <v>754</v>
      </c>
      <c r="P239" t="s">
        <v>58</v>
      </c>
      <c r="S239" t="s">
        <v>819</v>
      </c>
      <c r="T239" t="s">
        <v>819</v>
      </c>
      <c r="U239" t="s">
        <v>819</v>
      </c>
      <c r="V239" t="s">
        <v>819</v>
      </c>
      <c r="W239" t="s">
        <v>40</v>
      </c>
      <c r="X239" t="s">
        <v>27</v>
      </c>
    </row>
    <row r="240" spans="1:24" x14ac:dyDescent="0.25">
      <c r="A240">
        <v>403098</v>
      </c>
      <c r="B240" t="s">
        <v>1036</v>
      </c>
      <c r="C240" t="s">
        <v>120</v>
      </c>
      <c r="D240" t="s">
        <v>432</v>
      </c>
      <c r="E240" t="s">
        <v>1037</v>
      </c>
      <c r="F240" t="s">
        <v>1037</v>
      </c>
      <c r="G240">
        <v>1</v>
      </c>
      <c r="H240" t="s">
        <v>819</v>
      </c>
      <c r="I240" t="s">
        <v>819</v>
      </c>
      <c r="J240" t="s">
        <v>819</v>
      </c>
      <c r="K240" t="s">
        <v>819</v>
      </c>
      <c r="L240" t="s">
        <v>819</v>
      </c>
      <c r="M240" t="s">
        <v>819</v>
      </c>
      <c r="N240" t="s">
        <v>819</v>
      </c>
      <c r="O240" t="s">
        <v>819</v>
      </c>
      <c r="P240" t="s">
        <v>819</v>
      </c>
      <c r="S240" t="s">
        <v>819</v>
      </c>
      <c r="T240" t="s">
        <v>819</v>
      </c>
      <c r="U240" t="s">
        <v>819</v>
      </c>
      <c r="V240" t="s">
        <v>819</v>
      </c>
      <c r="W240" t="s">
        <v>40</v>
      </c>
      <c r="X240" t="s">
        <v>27</v>
      </c>
    </row>
    <row r="241" spans="1:24" x14ac:dyDescent="0.25">
      <c r="A241">
        <v>560646</v>
      </c>
      <c r="B241" t="s">
        <v>1038</v>
      </c>
      <c r="C241" t="s">
        <v>1039</v>
      </c>
      <c r="D241" t="s">
        <v>86</v>
      </c>
      <c r="E241" t="s">
        <v>1040</v>
      </c>
      <c r="F241" t="s">
        <v>1040</v>
      </c>
      <c r="G241">
        <v>1</v>
      </c>
      <c r="H241" t="s">
        <v>1229</v>
      </c>
      <c r="I241" t="s">
        <v>1230</v>
      </c>
      <c r="J241" t="s">
        <v>1231</v>
      </c>
      <c r="K241" t="s">
        <v>1232</v>
      </c>
      <c r="L241" t="s">
        <v>126</v>
      </c>
      <c r="M241" t="s">
        <v>56</v>
      </c>
      <c r="N241" t="s">
        <v>1233</v>
      </c>
      <c r="O241" t="s">
        <v>754</v>
      </c>
      <c r="P241" t="s">
        <v>58</v>
      </c>
      <c r="S241" t="s">
        <v>819</v>
      </c>
      <c r="T241" t="s">
        <v>819</v>
      </c>
      <c r="U241" t="s">
        <v>819</v>
      </c>
      <c r="V241" t="s">
        <v>819</v>
      </c>
      <c r="W241" t="s">
        <v>40</v>
      </c>
      <c r="X241" t="s">
        <v>27</v>
      </c>
    </row>
    <row r="242" spans="1:24" x14ac:dyDescent="0.25">
      <c r="A242">
        <v>396856</v>
      </c>
      <c r="B242" t="s">
        <v>1041</v>
      </c>
      <c r="C242" t="s">
        <v>932</v>
      </c>
      <c r="D242" t="s">
        <v>340</v>
      </c>
      <c r="E242" t="s">
        <v>1042</v>
      </c>
      <c r="F242" t="s">
        <v>1042</v>
      </c>
      <c r="G242">
        <v>1</v>
      </c>
      <c r="H242" t="s">
        <v>1234</v>
      </c>
      <c r="I242" t="s">
        <v>1235</v>
      </c>
      <c r="J242" t="s">
        <v>1236</v>
      </c>
      <c r="K242" t="s">
        <v>1204</v>
      </c>
      <c r="L242" t="s">
        <v>267</v>
      </c>
      <c r="M242" t="s">
        <v>268</v>
      </c>
      <c r="N242" t="s">
        <v>57</v>
      </c>
      <c r="O242" t="s">
        <v>754</v>
      </c>
      <c r="P242" t="s">
        <v>58</v>
      </c>
      <c r="S242" t="s">
        <v>819</v>
      </c>
      <c r="T242" t="s">
        <v>819</v>
      </c>
      <c r="U242" t="s">
        <v>819</v>
      </c>
      <c r="V242" t="s">
        <v>819</v>
      </c>
      <c r="W242" t="s">
        <v>40</v>
      </c>
      <c r="X242" t="s">
        <v>27</v>
      </c>
    </row>
    <row r="243" spans="1:24" x14ac:dyDescent="0.25">
      <c r="A243">
        <v>496967</v>
      </c>
      <c r="B243" t="s">
        <v>1043</v>
      </c>
      <c r="C243" t="s">
        <v>1044</v>
      </c>
      <c r="D243" t="s">
        <v>205</v>
      </c>
      <c r="E243" t="s">
        <v>1045</v>
      </c>
      <c r="F243" t="s">
        <v>1045</v>
      </c>
      <c r="G243">
        <v>1</v>
      </c>
      <c r="H243" t="s">
        <v>819</v>
      </c>
      <c r="I243" t="s">
        <v>819</v>
      </c>
      <c r="J243" t="s">
        <v>819</v>
      </c>
      <c r="K243" t="s">
        <v>819</v>
      </c>
      <c r="L243" t="s">
        <v>819</v>
      </c>
      <c r="M243" t="s">
        <v>819</v>
      </c>
      <c r="N243" t="s">
        <v>819</v>
      </c>
      <c r="O243" t="s">
        <v>819</v>
      </c>
      <c r="P243" t="s">
        <v>819</v>
      </c>
      <c r="S243" t="s">
        <v>819</v>
      </c>
      <c r="T243" t="s">
        <v>819</v>
      </c>
      <c r="U243" t="s">
        <v>819</v>
      </c>
      <c r="V243" t="s">
        <v>819</v>
      </c>
      <c r="X243" t="s">
        <v>27</v>
      </c>
    </row>
    <row r="244" spans="1:24" x14ac:dyDescent="0.25">
      <c r="A244">
        <v>521848</v>
      </c>
      <c r="B244" t="s">
        <v>1046</v>
      </c>
      <c r="C244" t="s">
        <v>1047</v>
      </c>
      <c r="D244" t="s">
        <v>409</v>
      </c>
      <c r="E244" t="s">
        <v>1048</v>
      </c>
      <c r="F244" t="s">
        <v>1048</v>
      </c>
      <c r="G244">
        <v>1</v>
      </c>
      <c r="H244" t="s">
        <v>819</v>
      </c>
      <c r="I244" t="s">
        <v>819</v>
      </c>
      <c r="J244" t="s">
        <v>819</v>
      </c>
      <c r="K244" t="s">
        <v>819</v>
      </c>
      <c r="L244" t="s">
        <v>819</v>
      </c>
      <c r="M244" t="s">
        <v>819</v>
      </c>
      <c r="N244" t="s">
        <v>819</v>
      </c>
      <c r="O244" t="s">
        <v>819</v>
      </c>
      <c r="P244" t="s">
        <v>819</v>
      </c>
      <c r="S244" t="s">
        <v>819</v>
      </c>
      <c r="T244" t="s">
        <v>819</v>
      </c>
      <c r="U244" t="s">
        <v>819</v>
      </c>
      <c r="V244" t="s">
        <v>819</v>
      </c>
      <c r="X244" t="s">
        <v>27</v>
      </c>
    </row>
    <row r="245" spans="1:24" x14ac:dyDescent="0.25">
      <c r="A245">
        <v>527467</v>
      </c>
      <c r="B245" t="s">
        <v>1049</v>
      </c>
      <c r="C245" t="s">
        <v>1050</v>
      </c>
      <c r="D245" t="s">
        <v>633</v>
      </c>
      <c r="E245" t="s">
        <v>1051</v>
      </c>
      <c r="F245" t="s">
        <v>1051</v>
      </c>
      <c r="G245">
        <v>1</v>
      </c>
      <c r="H245" t="s">
        <v>1237</v>
      </c>
      <c r="I245" t="s">
        <v>1238</v>
      </c>
      <c r="J245" t="s">
        <v>1239</v>
      </c>
      <c r="K245" t="s">
        <v>1240</v>
      </c>
      <c r="L245" t="s">
        <v>140</v>
      </c>
      <c r="M245" t="s">
        <v>56</v>
      </c>
      <c r="N245" t="s">
        <v>57</v>
      </c>
      <c r="O245" t="s">
        <v>754</v>
      </c>
      <c r="P245" t="s">
        <v>819</v>
      </c>
      <c r="S245" t="s">
        <v>819</v>
      </c>
      <c r="T245" t="s">
        <v>819</v>
      </c>
      <c r="U245" t="s">
        <v>819</v>
      </c>
      <c r="V245" t="s">
        <v>819</v>
      </c>
      <c r="W245" t="s">
        <v>40</v>
      </c>
      <c r="X245" t="s">
        <v>27</v>
      </c>
    </row>
    <row r="246" spans="1:24" x14ac:dyDescent="0.25">
      <c r="A246">
        <v>337646</v>
      </c>
      <c r="B246" t="s">
        <v>1052</v>
      </c>
      <c r="C246" t="s">
        <v>531</v>
      </c>
      <c r="D246" t="s">
        <v>120</v>
      </c>
      <c r="E246" t="s">
        <v>1053</v>
      </c>
      <c r="F246" t="s">
        <v>1053</v>
      </c>
      <c r="G246">
        <v>1</v>
      </c>
      <c r="H246" t="s">
        <v>819</v>
      </c>
      <c r="I246" t="s">
        <v>819</v>
      </c>
      <c r="J246" t="s">
        <v>819</v>
      </c>
      <c r="K246" t="s">
        <v>819</v>
      </c>
      <c r="L246" t="s">
        <v>819</v>
      </c>
      <c r="M246" t="s">
        <v>819</v>
      </c>
      <c r="N246" t="s">
        <v>819</v>
      </c>
      <c r="O246" t="s">
        <v>819</v>
      </c>
      <c r="P246" t="s">
        <v>819</v>
      </c>
      <c r="S246" t="s">
        <v>819</v>
      </c>
      <c r="T246" t="s">
        <v>819</v>
      </c>
      <c r="U246" t="s">
        <v>819</v>
      </c>
      <c r="V246" t="s">
        <v>819</v>
      </c>
      <c r="W246" t="s">
        <v>40</v>
      </c>
      <c r="X246" t="s">
        <v>27</v>
      </c>
    </row>
    <row r="247" spans="1:24" x14ac:dyDescent="0.25">
      <c r="A247">
        <v>320894</v>
      </c>
      <c r="B247" t="s">
        <v>1054</v>
      </c>
      <c r="C247" t="s">
        <v>932</v>
      </c>
      <c r="D247" t="s">
        <v>64</v>
      </c>
      <c r="E247" t="s">
        <v>1055</v>
      </c>
      <c r="F247" t="s">
        <v>932</v>
      </c>
      <c r="G247">
        <v>1</v>
      </c>
      <c r="H247" t="s">
        <v>819</v>
      </c>
      <c r="I247" t="s">
        <v>819</v>
      </c>
      <c r="J247" t="s">
        <v>819</v>
      </c>
      <c r="K247" t="s">
        <v>819</v>
      </c>
      <c r="L247" t="s">
        <v>819</v>
      </c>
      <c r="M247" t="s">
        <v>819</v>
      </c>
      <c r="N247" t="s">
        <v>819</v>
      </c>
      <c r="O247" t="s">
        <v>819</v>
      </c>
      <c r="P247" t="s">
        <v>819</v>
      </c>
      <c r="S247" t="s">
        <v>819</v>
      </c>
      <c r="T247" t="s">
        <v>819</v>
      </c>
      <c r="U247" t="s">
        <v>819</v>
      </c>
      <c r="V247" t="s">
        <v>819</v>
      </c>
      <c r="W247" t="s">
        <v>40</v>
      </c>
      <c r="X247" t="s">
        <v>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N512"/>
  <sheetViews>
    <sheetView workbookViewId="0">
      <selection activeCell="I5" sqref="I5:I512"/>
    </sheetView>
  </sheetViews>
  <sheetFormatPr baseColWidth="10" defaultRowHeight="15" x14ac:dyDescent="0.25"/>
  <cols>
    <col min="1" max="1" width="20.75" customWidth="1"/>
    <col min="2" max="2" width="25.875" customWidth="1"/>
    <col min="4" max="4" width="22.875" customWidth="1"/>
    <col min="5" max="5" width="25.875" customWidth="1"/>
    <col min="6" max="6" width="24.875" customWidth="1"/>
    <col min="7" max="7" width="23" customWidth="1"/>
    <col min="8" max="8" width="18.125" customWidth="1"/>
    <col min="9" max="9" width="12" bestFit="1" customWidth="1"/>
    <col min="11" max="11" width="23.125" customWidth="1"/>
    <col min="12" max="12" width="16.875" customWidth="1"/>
    <col min="13" max="13" width="17.875" customWidth="1"/>
    <col min="15" max="15" width="16.625" customWidth="1"/>
  </cols>
  <sheetData>
    <row r="3" spans="1:40" x14ac:dyDescent="0.25">
      <c r="B3">
        <v>0</v>
      </c>
      <c r="C3">
        <f t="array" ref="C3">MATCH(1, (T_TBL[COLNUM]&lt;=NUMCAMPOS)*(T_TBL[HABILITADO]=1)*(T_TBL[COLNUM]&gt;B3)*(T_TBL[CAMPOS]&lt;&gt;""),0)</f>
        <v>2</v>
      </c>
      <c r="D3">
        <f t="array" ref="D3">MATCH(1, (T_TBL[COLNUM]&lt;=NUMCAMPOS)*(T_TBL[HABILITADO]=1)*(T_TBL[COLNUM]&gt;C3)*(T_TBL[CAMPOS]&lt;&gt;""),0)</f>
        <v>3</v>
      </c>
      <c r="E3">
        <f t="array" ref="E3">MATCH(1, (T_TBL[COLNUM]&lt;=NUMCAMPOS)*(T_TBL[HABILITADO]=1)*(T_TBL[COLNUM]&gt;D3)*(T_TBL[CAMPOS]&lt;&gt;""),0)</f>
        <v>4</v>
      </c>
      <c r="F3">
        <f t="array" ref="F3">MATCH(1, (T_TBL[COLNUM]&lt;=NUMCAMPOS)*(T_TBL[HABILITADO]=1)*(T_TBL[COLNUM]&gt;E3)*(T_TBL[CAMPOS]&lt;&gt;""),0)</f>
        <v>5</v>
      </c>
      <c r="G3">
        <f t="array" ref="G3">MATCH(1, (T_TBL[COLNUM]&lt;=NUMCAMPOS)*(T_TBL[HABILITADO]=1)*(T_TBL[COLNUM]&gt;F3)*(T_TBL[CAMPOS]&lt;&gt;""),0)</f>
        <v>6</v>
      </c>
      <c r="H3">
        <f t="array" ref="H3">MATCH(1, (T_TBL[COLNUM]&lt;=NUMCAMPOS)*(T_TBL[HABILITADO]=1)*(T_TBL[COLNUM]&gt;G3)*(T_TBL[CAMPOS]&lt;&gt;""),0)</f>
        <v>7</v>
      </c>
      <c r="I3">
        <f t="array" ref="I3">MATCH(1, (T_TBL[COLNUM]&lt;=NUMCAMPOS)*(T_TBL[HABILITADO]=1)*(T_TBL[COLNUM]&gt;H3)*(T_TBL[CAMPOS]&lt;&gt;""),0)</f>
        <v>8</v>
      </c>
      <c r="J3">
        <f t="array" ref="J3">MATCH(1, (T_TBL[COLNUM]&lt;=NUMCAMPOS)*(T_TBL[HABILITADO]=1)*(T_TBL[COLNUM]&gt;I3)*(T_TBL[CAMPOS]&lt;&gt;""),0)</f>
        <v>9</v>
      </c>
      <c r="K3">
        <f t="array" ref="K3">MATCH(1, (T_TBL[COLNUM]&lt;=NUMCAMPOS)*(T_TBL[HABILITADO]=1)*(T_TBL[COLNUM]&gt;J3)*(T_TBL[CAMPOS]&lt;&gt;""),0)</f>
        <v>10</v>
      </c>
      <c r="L3">
        <f t="array" ref="L3">MATCH(1, (T_TBL[COLNUM]&lt;=NUMCAMPOS)*(T_TBL[HABILITADO]=1)*(T_TBL[COLNUM]&gt;K3)*(T_TBL[CAMPOS]&lt;&gt;""),0)</f>
        <v>11</v>
      </c>
      <c r="M3">
        <f t="array" ref="M3">MATCH(1, (T_TBL[COLNUM]&lt;=NUMCAMPOS)*(T_TBL[HABILITADO]=1)*(T_TBL[COLNUM]&gt;L3)*(T_TBL[CAMPOS]&lt;&gt;""),0)</f>
        <v>12</v>
      </c>
      <c r="N3" t="e">
        <f t="array" ref="N3">MATCH(1, (T_TBL[COLNUM]&lt;=NUMCAMPOS)*(T_TBL[HABILITADO]=1)*(T_TBL[COLNUM]&gt;M3)*(T_TBL[CAMPOS]&lt;&gt;""),0)</f>
        <v>#N/A</v>
      </c>
      <c r="O3" t="e">
        <f t="array" ref="O3">MATCH(1, (T_TBL[COLNUM]&lt;=NUMCAMPOS)*(T_TBL[HABILITADO]=1)*(T_TBL[COLNUM]&gt;N3)*(T_TBL[CAMPOS]&lt;&gt;""),0)</f>
        <v>#N/A</v>
      </c>
      <c r="P3" t="e">
        <f t="array" ref="P3">MATCH(1, (T_TBL[COLNUM]&lt;=NUMCAMPOS)*(T_TBL[HABILITADO]=1)*(T_TBL[COLNUM]&gt;O3)*(T_TBL[CAMPOS]&lt;&gt;""),0)</f>
        <v>#N/A</v>
      </c>
      <c r="Q3" t="e">
        <f t="array" ref="Q3">MATCH(1, (T_TBL[COLNUM]&lt;=NUMCAMPOS)*(T_TBL[HABILITADO]=1)*(T_TBL[COLNUM]&gt;P3)*(T_TBL[CAMPOS]&lt;&gt;""),0)</f>
        <v>#N/A</v>
      </c>
      <c r="R3" t="e">
        <f t="array" ref="R3">MATCH(1, (T_TBL[COLNUM]&lt;=NUMCAMPOS)*(T_TBL[HABILITADO]=1)*(T_TBL[COLNUM]&gt;Q3)*(T_TBL[CAMPOS]&lt;&gt;""),0)</f>
        <v>#N/A</v>
      </c>
      <c r="S3" t="e">
        <f t="array" ref="S3">MATCH(1, (T_TBL[COLNUM]&lt;=NUMCAMPOS)*(T_TBL[HABILITADO]=1)*(T_TBL[COLNUM]&gt;R3)*(T_TBL[CAMPOS]&lt;&gt;""),0)</f>
        <v>#N/A</v>
      </c>
      <c r="T3" t="e">
        <f t="array" ref="T3">MATCH(1, (T_TBL[COLNUM]&lt;=NUMCAMPOS)*(T_TBL[HABILITADO]=1)*(T_TBL[COLNUM]&gt;S3)*(T_TBL[CAMPOS]&lt;&gt;""),0)</f>
        <v>#N/A</v>
      </c>
      <c r="U3" t="e">
        <f t="array" ref="U3">MATCH(1, (T_TBL[COLNUM]&lt;=NUMCAMPOS)*(T_TBL[HABILITADO]=1)*(T_TBL[COLNUM]&gt;T3)*(T_TBL[CAMPOS]&lt;&gt;""),0)</f>
        <v>#N/A</v>
      </c>
      <c r="V3" t="e">
        <f t="array" ref="V3">MATCH(1, (T_TBL[COLNUM]&lt;=NUMCAMPOS)*(T_TBL[HABILITADO]=1)*(T_TBL[COLNUM]&gt;U3)*(T_TBL[CAMPOS]&lt;&gt;""),0)</f>
        <v>#N/A</v>
      </c>
      <c r="W3" t="e">
        <f t="array" ref="W3">MATCH(1, (T_TBL[COLNUM]&lt;=NUMCAMPOS)*(T_TBL[HABILITADO]=1)*(T_TBL[COLNUM]&gt;V3)*(T_TBL[CAMPOS]&lt;&gt;""),0)</f>
        <v>#N/A</v>
      </c>
      <c r="X3" t="e">
        <f t="array" ref="X3">MATCH(1, (T_TBL[COLNUM]&lt;=NUMCAMPOS)*(T_TBL[HABILITADO]=1)*(T_TBL[COLNUM]&gt;W3)*(T_TBL[CAMPOS]&lt;&gt;""),0)</f>
        <v>#N/A</v>
      </c>
      <c r="Y3" t="e">
        <f t="array" ref="Y3">MATCH(1, (T_TBL[COLNUM]&lt;=NUMCAMPOS)*(T_TBL[HABILITADO]=1)*(T_TBL[COLNUM]&gt;X3)*(T_TBL[CAMPOS]&lt;&gt;""),0)</f>
        <v>#N/A</v>
      </c>
      <c r="Z3" t="e">
        <f t="array" ref="Z3">MATCH(1, (T_TBL[COLNUM]&lt;=NUMCAMPOS)*(T_TBL[HABILITADO]=1)*(T_TBL[COLNUM]&gt;Y3)*(T_TBL[CAMPOS]&lt;&gt;""),0)</f>
        <v>#N/A</v>
      </c>
      <c r="AA3" t="e">
        <f t="array" ref="AA3">MATCH(1, (T_TBL[COLNUM]&lt;=NUMCAMPOS)*(T_TBL[HABILITADO]=1)*(T_TBL[COLNUM]&gt;Z3)*(T_TBL[CAMPOS]&lt;&gt;""),0)</f>
        <v>#N/A</v>
      </c>
      <c r="AB3" t="e">
        <f t="array" ref="AB3">MATCH(1, (T_TBL[COLNUM]&lt;=NUMCAMPOS)*(T_TBL[HABILITADO]=1)*(T_TBL[COLNUM]&gt;AA3)*(T_TBL[CAMPOS]&lt;&gt;""),0)</f>
        <v>#N/A</v>
      </c>
      <c r="AC3" t="e">
        <f t="array" ref="AC3">MATCH(1, (T_TBL[COLNUM]&lt;=NUMCAMPOS)*(T_TBL[HABILITADO]=1)*(T_TBL[COLNUM]&gt;AB3)*(T_TBL[CAMPOS]&lt;&gt;""),0)</f>
        <v>#N/A</v>
      </c>
      <c r="AD3" t="e">
        <f t="array" ref="AD3">MATCH(1, (T_TBL[COLNUM]&lt;=NUMCAMPOS)*(T_TBL[HABILITADO]=1)*(T_TBL[COLNUM]&gt;AC3)*(T_TBL[CAMPOS]&lt;&gt;""),0)</f>
        <v>#N/A</v>
      </c>
      <c r="AE3" t="e">
        <f t="array" ref="AE3">MATCH(1, (T_TBL[COLNUM]&lt;=NUMCAMPOS)*(T_TBL[HABILITADO]=1)*(T_TBL[COLNUM]&gt;AD3)*(T_TBL[CAMPOS]&lt;&gt;""),0)</f>
        <v>#N/A</v>
      </c>
      <c r="AF3" t="e">
        <f t="array" ref="AF3">MATCH(1, (T_TBL[COLNUM]&lt;=NUMCAMPOS)*(T_TBL[HABILITADO]=1)*(T_TBL[COLNUM]&gt;AE3)*(T_TBL[CAMPOS]&lt;&gt;""),0)</f>
        <v>#N/A</v>
      </c>
      <c r="AG3" t="e">
        <f t="array" ref="AG3">MATCH(1, (T_TBL[COLNUM]&lt;=NUMCAMPOS)*(T_TBL[HABILITADO]=1)*(T_TBL[COLNUM]&gt;AF3)*(T_TBL[CAMPOS]&lt;&gt;""),0)</f>
        <v>#N/A</v>
      </c>
      <c r="AH3" t="e">
        <f t="array" ref="AH3">MATCH(1, (T_TBL[COLNUM]&lt;=NUMCAMPOS)*(T_TBL[HABILITADO]=1)*(T_TBL[COLNUM]&gt;AG3)*(T_TBL[CAMPOS]&lt;&gt;""),0)</f>
        <v>#N/A</v>
      </c>
      <c r="AI3" t="e">
        <f t="array" ref="AI3">MATCH(1, (T_TBL[COLNUM]&lt;=NUMCAMPOS)*(T_TBL[HABILITADO]=1)*(T_TBL[COLNUM]&gt;AH3)*(T_TBL[CAMPOS]&lt;&gt;""),0)</f>
        <v>#N/A</v>
      </c>
      <c r="AJ3" t="e">
        <f t="array" ref="AJ3">MATCH(1, (T_TBL[COLNUM]&lt;=NUMCAMPOS)*(T_TBL[HABILITADO]=1)*(T_TBL[COLNUM]&gt;AI3)*(T_TBL[CAMPOS]&lt;&gt;""),0)</f>
        <v>#N/A</v>
      </c>
      <c r="AK3" t="e">
        <f t="array" ref="AK3">MATCH(1, (T_TBL[COLNUM]&lt;=NUMCAMPOS)*(T_TBL[HABILITADO]=1)*(T_TBL[COLNUM]&gt;AJ3)*(T_TBL[CAMPOS]&lt;&gt;""),0)</f>
        <v>#N/A</v>
      </c>
      <c r="AL3" t="e">
        <f t="array" ref="AL3">MATCH(1, (T_TBL[COLNUM]&lt;=NUMCAMPOS)*(T_TBL[HABILITADO]=1)*(T_TBL[COLNUM]&gt;AK3)*(T_TBL[CAMPOS]&lt;&gt;""),0)</f>
        <v>#N/A</v>
      </c>
      <c r="AM3" t="e">
        <f t="array" ref="AM3">MATCH(1, (T_TBL[COLNUM]&lt;=NUMCAMPOS)*(T_TBL[HABILITADO]=1)*(T_TBL[COLNUM]&gt;AL3)*(T_TBL[CAMPOS]&lt;&gt;""),0)</f>
        <v>#N/A</v>
      </c>
      <c r="AN3" t="e">
        <f t="array" ref="AN3">MATCH(1, (T_TBL[COLNUM]&lt;=NUMCAMPOS)*(T_TBL[HABILITADO]=1)*(T_TBL[COLNUM]&gt;AM3)*(T_TBL[CAMPOS]&lt;&gt;""),0)</f>
        <v>#N/A</v>
      </c>
    </row>
    <row r="4" spans="1:40" x14ac:dyDescent="0.25">
      <c r="C4" t="str">
        <f>IF(NOT(ISERROR(C3)), INDEX(T_TBL[], C$3, MATCH("CAMPOS", T_TBL[#Headers], 0)), "")</f>
        <v>clave_trab</v>
      </c>
      <c r="D4" t="str">
        <f>IF(NOT(ISERROR(D3)), INDEX(T_TBL[], D$3, MATCH("CAMPOS", T_TBL[#Headers], 0)), "")</f>
        <v>id_plaza</v>
      </c>
      <c r="E4" t="str">
        <f>IF(NOT(ISERROR(E3)), INDEX(T_TBL[], E$3, MATCH("CAMPOS", T_TBL[#Headers], 0)), "")</f>
        <v>id_ausencia_por</v>
      </c>
      <c r="F4" t="str">
        <f>IF(NOT(ISERROR(F3)), INDEX(T_TBL[], F$3, MATCH("CAMPOS", T_TBL[#Headers], 0)), "")</f>
        <v>fec_inicio</v>
      </c>
      <c r="G4" t="str">
        <f>IF(NOT(ISERROR(G3)), INDEX(T_TBL[], G$3, MATCH("CAMPOS", T_TBL[#Headers], 0)), "")</f>
        <v>fec_termino</v>
      </c>
      <c r="H4" t="str">
        <f>IF(NOT(ISERROR(H3)), INDEX(T_TBL[], H$3, MATCH("CAMPOS", T_TBL[#Headers], 0)), "")</f>
        <v>tipo_mov</v>
      </c>
      <c r="I4" t="str">
        <f>IF(NOT(ISERROR(I3)), INDEX(T_TBL[], I$3, MATCH("CAMPOS", T_TBL[#Headers], 0)), "")</f>
        <v>descr</v>
      </c>
      <c r="J4" t="str">
        <f>IF(NOT(ISERROR(J3)), INDEX(T_TBL[], J$3, MATCH("CAMPOS", T_TBL[#Headers], 0)), "")</f>
        <v>docs</v>
      </c>
      <c r="K4" t="str">
        <f>IF(NOT(ISERROR(K3)), INDEX(T_TBL[], K$3, MATCH("CAMPOS", T_TBL[#Headers], 0)), "")</f>
        <v>motivo</v>
      </c>
      <c r="L4" t="str">
        <f>IF(NOT(ISERROR(L3)), INDEX(T_TBL[], L$3, MATCH("CAMPOS", T_TBL[#Headers], 0)), "")</f>
        <v>referencia</v>
      </c>
      <c r="M4" t="str">
        <f>IF(NOT(ISERROR(M3)), INDEX(T_TBL[], M$3, MATCH("CAMPOS", T_TBL[#Headers], 0)), "")</f>
        <v>ref_motivo</v>
      </c>
      <c r="N4" t="str">
        <f>IF(NOT(ISERROR(N3)), INDEX(T_TBL[], N$3, MATCH("CAMPOS", T_TBL[#Headers], 0)), "")</f>
        <v/>
      </c>
      <c r="O4" t="str">
        <f>IF(NOT(ISERROR(O3)), INDEX(T_TBL[], O$3, MATCH("CAMPOS", T_TBL[#Headers], 0)), "")</f>
        <v/>
      </c>
      <c r="P4" t="str">
        <f>IF(NOT(ISERROR(P3)), INDEX(T_TBL[], P$3, MATCH("CAMPOS", T_TBL[#Headers], 0)), "")</f>
        <v/>
      </c>
      <c r="Q4" t="str">
        <f>IF(NOT(ISERROR(Q3)), INDEX(T_TBL[], Q$3, MATCH("CAMPOS", T_TBL[#Headers], 0)), "")</f>
        <v/>
      </c>
      <c r="R4" t="str">
        <f>IF(NOT(ISERROR(R3)), INDEX(T_TBL[], R$3, MATCH("CAMPOS", T_TBL[#Headers], 0)), "")</f>
        <v/>
      </c>
      <c r="S4" t="str">
        <f>IF(NOT(ISERROR(S3)), INDEX(T_TBL[], S$3, MATCH("CAMPOS", T_TBL[#Headers], 0)), "")</f>
        <v/>
      </c>
      <c r="T4" t="str">
        <f>IF(NOT(ISERROR(T3)), INDEX(T_TBL[], T$3, MATCH("CAMPOS", T_TBL[#Headers], 0)), "")</f>
        <v/>
      </c>
      <c r="U4" t="str">
        <f>IF(NOT(ISERROR(U3)), INDEX(T_TBL[], U$3, MATCH("CAMPOS", T_TBL[#Headers], 0)), "")</f>
        <v/>
      </c>
      <c r="V4" t="str">
        <f>IF(NOT(ISERROR(V3)), INDEX(T_TBL[], V$3, MATCH("CAMPOS", T_TBL[#Headers], 0)), "")</f>
        <v/>
      </c>
      <c r="W4" t="str">
        <f>IF(NOT(ISERROR(W3)), INDEX(T_TBL[], W$3, MATCH("CAMPOS", T_TBL[#Headers], 0)), "")</f>
        <v/>
      </c>
      <c r="X4" t="str">
        <f>IF(NOT(ISERROR(X3)), INDEX(T_TBL[], X$3, MATCH("CAMPOS", T_TBL[#Headers], 0)), "")</f>
        <v/>
      </c>
      <c r="Y4" t="str">
        <f>IF(NOT(ISERROR(Y3)), INDEX(T_TBL[], Y$3, MATCH("CAMPOS", T_TBL[#Headers], 0)), "")</f>
        <v/>
      </c>
      <c r="Z4" t="str">
        <f>IF(NOT(ISERROR(Z3)), INDEX(T_TBL[], Z$3, MATCH("CAMPOS", T_TBL[#Headers], 0)), "")</f>
        <v/>
      </c>
      <c r="AA4" t="str">
        <f>IF(NOT(ISERROR(AA3)), INDEX(T_TBL[], AA$3, MATCH("CAMPOS", T_TBL[#Headers], 0)), "")</f>
        <v/>
      </c>
      <c r="AB4" t="str">
        <f>IF(NOT(ISERROR(AB3)), INDEX(T_TBL[], AB$3, MATCH("CAMPOS", T_TBL[#Headers], 0)), "")</f>
        <v/>
      </c>
      <c r="AC4" t="str">
        <f>IF(NOT(ISERROR(AC3)), INDEX(T_TBL[], AC$3, MATCH("CAMPOS", T_TBL[#Headers], 0)), "")</f>
        <v/>
      </c>
      <c r="AD4" t="str">
        <f>IF(NOT(ISERROR(AD3)), INDEX(T_TBL[], AD$3, MATCH("CAMPOS", T_TBL[#Headers], 0)), "")</f>
        <v/>
      </c>
      <c r="AE4" t="str">
        <f>IF(NOT(ISERROR(AE3)), INDEX(T_TBL[], AE$3, MATCH("CAMPOS", T_TBL[#Headers], 0)), "")</f>
        <v/>
      </c>
      <c r="AF4" t="str">
        <f>IF(NOT(ISERROR(AF3)), INDEX(T_TBL[], AF$3, MATCH("CAMPOS", T_TBL[#Headers], 0)), "")</f>
        <v/>
      </c>
      <c r="AG4" t="str">
        <f>IF(NOT(ISERROR(AG3)), INDEX(T_TBL[], AG$3, MATCH("CAMPOS", T_TBL[#Headers], 0)), "")</f>
        <v/>
      </c>
      <c r="AH4" t="str">
        <f>IF(NOT(ISERROR(AH3)), INDEX(T_TBL[], AH$3, MATCH("CAMPOS", T_TBL[#Headers], 0)), "")</f>
        <v/>
      </c>
      <c r="AI4" t="str">
        <f>IF(NOT(ISERROR(AI3)), INDEX(T_TBL[], AI$3, MATCH("CAMPOS", T_TBL[#Headers], 0)), "")</f>
        <v/>
      </c>
      <c r="AJ4" t="str">
        <f>IF(NOT(ISERROR(AJ3)), INDEX(T_TBL[], AJ$3, MATCH("CAMPOS", T_TBL[#Headers], 0)), "")</f>
        <v/>
      </c>
      <c r="AK4" t="str">
        <f>IF(NOT(ISERROR(AK3)), INDEX(T_TBL[], AK$3, MATCH("CAMPOS", T_TBL[#Headers], 0)), "")</f>
        <v/>
      </c>
      <c r="AL4" t="str">
        <f>IF(NOT(ISERROR(AL3)), INDEX(T_TBL[], AL$3, MATCH("CAMPOS", T_TBL[#Headers], 0)), "")</f>
        <v/>
      </c>
      <c r="AM4" t="str">
        <f>IF(NOT(ISERROR(AM3)), INDEX(T_TBL[], AM$3, MATCH("CAMPOS", T_TBL[#Headers], 0)), "")</f>
        <v/>
      </c>
      <c r="AN4" t="str">
        <f>IF(NOT(ISERROR(AN3)), INDEX(T_TBL[], AN$3, MATCH("CAMPOS", T_TBL[#Headers], 0)), "")</f>
        <v/>
      </c>
    </row>
    <row r="5" spans="1:40" x14ac:dyDescent="0.25">
      <c r="A5" t="str">
        <f ca="1">"" &amp; IFERROR("'" &amp; C$4 &amp; "'" &amp; " =&gt; " &amp; C5, "") &amp; IFERROR("'" &amp; D$4 &amp; "'" &amp; " =&gt; " &amp; D5, "") &amp; IFERROR("'" &amp; E$4 &amp; "'" &amp; " =&gt; " &amp; E5, "") &amp; IFERROR("'" &amp; F$4 &amp; "'" &amp; " =&gt; " &amp; F5, "") &amp; IFERROR("'" &amp; G$4 &amp; "'" &amp; " =&gt; " &amp; G5, "") &amp; IFERROR("'" &amp; H$4 &amp; "'" &amp; " =&gt; " &amp; H5, "") &amp; IFERROR("'" &amp; I$4 &amp; "'" &amp; " =&gt; " &amp; I5, "") &amp; IFERROR("'" &amp; J$4 &amp; "'" &amp; " =&gt; " &amp; J5, "") &amp; IFERROR("'" &amp; K$4 &amp; "'" &amp; " =&gt; " &amp; K5, "") &amp; IFERROR("'" &amp; L$4 &amp; "'" &amp; " =&gt; " &amp; L5, "") &amp; IFERROR("'" &amp; M$4 &amp; "'" &amp; " =&gt; " &amp; M5, "") &amp; IFERROR("'" &amp; N$4 &amp; "'" &amp; " =&gt; " &amp; N5, "") &amp; IFERROR("'" &amp; O$4 &amp; "'" &amp; " =&gt; " &amp; O5, "") &amp; IFERROR("'" &amp; P$4 &amp; "'" &amp; " =&gt; " &amp; P5, "") &amp; IFERROR("'" &amp; Q$4 &amp; "'" &amp; " =&gt; " &amp; Q5, "") &amp; IFERROR("'" &amp; R$4 &amp; "'" &amp; " =&gt; " &amp; R5, "") &amp; IFERROR("'" &amp; S$4 &amp; "'" &amp; " =&gt; " &amp; S5, "") &amp; IFERROR("'" &amp; T$4 &amp; "'" &amp; " =&gt; " &amp; T5, "") &amp; IFERROR("'" &amp; U$4 &amp; "'" &amp; " =&gt; " &amp; U5, "") &amp; IFERROR("'" &amp; V$4 &amp; "'" &amp; " =&gt; " &amp; V5, "") &amp; IFERROR("'" &amp; W$4 &amp; "'" &amp; " =&gt; " &amp; W5, "") &amp; IFERROR("'" &amp; X$4 &amp; "'" &amp; " =&gt; " &amp; X5, "") &amp; IFERROR("'" &amp; Y$4 &amp; "'" &amp; " =&gt; " &amp; Y5, "") &amp; IFERROR("'" &amp; Z$4 &amp; "'" &amp; " =&gt; " &amp; Z5, "") &amp; IFERROR("'" &amp; AA$4 &amp; "'" &amp; " =&gt; " &amp; AA5, "")  &amp; IFERROR("'" &amp; AB$4 &amp; "'" &amp; " =&gt; " &amp; AB5, "") &amp; IFERROR("'" &amp; AC$4 &amp; "'" &amp; " =&gt; " &amp; AC5, "") &amp; IFERROR("'" &amp; AD$4 &amp; "'" &amp; " =&gt; " &amp; AD5, "") &amp; IFERROR("'" &amp; AE$4 &amp; "'" &amp; " =&gt; " &amp; AE5, "") &amp; IFERROR("'" &amp; AF$4 &amp; "'" &amp; " =&gt; " &amp; AF5, "") &amp; IFERROR("'" &amp; AG$4 &amp; "'" &amp; " =&gt; " &amp; AG5, "") &amp; IFERROR("'" &amp; AH$4 &amp; "'" &amp; " =&gt; " &amp;  AH5, "") &amp; IFERROR("'" &amp; AI$4 &amp; "'" &amp; " =&gt; " &amp; AI5, "") &amp; IFERROR("'" &amp; AJ$4 &amp; "'" &amp; " =&gt; " &amp; AJ5, "") &amp; IFERROR("'" &amp; AK$4 &amp; "'" &amp; " =&gt; " &amp; AK5, "") &amp; IFERROR("'" &amp; AL$4 &amp; "'" &amp; " =&gt; " &amp; AL5, "") &amp; IFERROR("'" &amp; AM$4 &amp; "'" &amp; " =&gt; " &amp; AM5, "") &amp; IFERROR("'" &amp; AN$4 &amp; "'" &amp; " =&gt; " &amp; AN5, "")</f>
        <v>'clave_trab' =&gt; 150851, 'id_plaza' =&gt; 1, 'id_ausencia_por' =&gt; 1, 'fec_inicio' =&gt; '2015-2-11', 'fec_termino' =&gt; '9999-12-31', 'tipo_mov' =&gt; 'DEFINITIVA', 'descr' =&gt; '', 'docs' =&gt; '', 'motivo' =&gt; '', 'referencia' =&gt; '', 'ref_motivo' =&gt; ''</v>
      </c>
      <c r="B5" t="str">
        <f t="shared" ref="B5:B6" ca="1" si="0">"" &amp; IFERROR(C5, "") &amp; IFERROR(D5, "") &amp; IFERROR(E5, "") &amp; IFERROR(F5, "") &amp; IFERROR(G5, "") &amp; IFERROR(H5, "") &amp; IFERROR(I5, "") &amp; IFERROR(J5, "") &amp; IFERROR(K5, "") &amp; IFERROR(L5, "") &amp; IFERROR(M5, "") &amp; IFERROR(N5, "") &amp; IFERROR(O5, "") &amp; IFERROR(P5, "") &amp; IFERROR(Q5, "") &amp; IFERROR(R5, "") &amp; IFERROR(S5, "") &amp; IFERROR(T5, "") &amp; IFERROR(U5, "") &amp; IFERROR(V5, "") &amp; IFERROR(W5, "") &amp; IFERROR(X5, "") &amp; IFERROR(Y5, "") &amp; IFERROR(Z5, "") &amp; IFERROR(AA5, "") &amp; IFERROR(AB5, "") &amp; IFERROR(AC5, "")&amp; IFERROR(AD5, "") &amp; IFERROR(AE5, "") &amp; IFERROR(AF5, "") &amp; IFERROR(AG5, "") &amp; IFERROR(AH5, "") &amp; IFERROR(AI5, "") &amp; IFERROR(AJ5, "") &amp; IFERROR(AK5, "") &amp; IFERROR(AL5, "") &amp; IFERROR(AM5, "") &amp; IFERROR(AN5, "")</f>
        <v>150851, 1, 1, '2015-2-11', '9999-12-31', 'DEFINITIVA', '', '', '', '', ''</v>
      </c>
      <c r="C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150851, </v>
      </c>
      <c r="D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1, </v>
      </c>
      <c r="E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1, </v>
      </c>
      <c r="F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'2015-2-11', </v>
      </c>
      <c r="G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6" spans="1:40" x14ac:dyDescent="0.25">
      <c r="A6" t="str">
        <f t="shared" ref="A6:A69" ca="1" si="1">"" &amp; IFERROR("'" &amp; C$4 &amp; "'" &amp; " =&gt; " &amp; C6, "") &amp; IFERROR("'" &amp; D$4 &amp; "'" &amp; " =&gt; " &amp; D6, "") &amp; IFERROR("'" &amp; E$4 &amp; "'" &amp; " =&gt; " &amp; E6, "") &amp; IFERROR("'" &amp; F$4 &amp; "'" &amp; " =&gt; " &amp; F6, "") &amp; IFERROR("'" &amp; G$4 &amp; "'" &amp; " =&gt; " &amp; G6, "") &amp; IFERROR("'" &amp; H$4 &amp; "'" &amp; " =&gt; " &amp; H6, "") &amp; IFERROR("'" &amp; I$4 &amp; "'" &amp; " =&gt; " &amp; I6, "") &amp; IFERROR("'" &amp; J$4 &amp; "'" &amp; " =&gt; " &amp; J6, "") &amp; IFERROR("'" &amp; K$4 &amp; "'" &amp; " =&gt; " &amp; K6, "") &amp; IFERROR("'" &amp; L$4 &amp; "'" &amp; " =&gt; " &amp; L6, "") &amp; IFERROR("'" &amp; M$4 &amp; "'" &amp; " =&gt; " &amp; M6, "") &amp; IFERROR("'" &amp; N$4 &amp; "'" &amp; " =&gt; " &amp; N6, "") &amp; IFERROR("'" &amp; O$4 &amp; "'" &amp; " =&gt; " &amp; O6, "") &amp; IFERROR("'" &amp; P$4 &amp; "'" &amp; " =&gt; " &amp; P6, "") &amp; IFERROR("'" &amp; Q$4 &amp; "'" &amp; " =&gt; " &amp; Q6, "") &amp; IFERROR("'" &amp; R$4 &amp; "'" &amp; " =&gt; " &amp; R6, "") &amp; IFERROR("'" &amp; S$4 &amp; "'" &amp; " =&gt; " &amp; S6, "") &amp; IFERROR("'" &amp; T$4 &amp; "'" &amp; " =&gt; " &amp; T6, "") &amp; IFERROR("'" &amp; U$4 &amp; "'" &amp; " =&gt; " &amp; U6, "") &amp; IFERROR("'" &amp; V$4 &amp; "'" &amp; " =&gt; " &amp; V6, "") &amp; IFERROR("'" &amp; W$4 &amp; "'" &amp; " =&gt; " &amp; W6, "") &amp; IFERROR("'" &amp; X$4 &amp; "'" &amp; " =&gt; " &amp; X6, "") &amp; IFERROR("'" &amp; Y$4 &amp; "'" &amp; " =&gt; " &amp; Y6, "") &amp; IFERROR("'" &amp; Z$4 &amp; "'" &amp; " =&gt; " &amp; Z6, "") &amp; IFERROR("'" &amp; AA$4 &amp; "'" &amp; " =&gt; " &amp; AA6, "")  &amp; IFERROR("'" &amp; AB$4 &amp; "'" &amp; " =&gt; " &amp; AB6, "") &amp; IFERROR("'" &amp; AC$4 &amp; "'" &amp; " =&gt; " &amp; AC6, "") &amp; IFERROR("'" &amp; AD$4 &amp; "'" &amp; " =&gt; " &amp; AD6, "") &amp; IFERROR("'" &amp; AE$4 &amp; "'" &amp; " =&gt; " &amp; AE6, "") &amp; IFERROR("'" &amp; AF$4 &amp; "'" &amp; " =&gt; " &amp; AF6, "") &amp; IFERROR("'" &amp; AG$4 &amp; "'" &amp; " =&gt; " &amp; AG6, "") &amp; IFERROR("'" &amp; AH$4 &amp; "'" &amp; " =&gt; " &amp;  AH6, "") &amp; IFERROR("'" &amp; AI$4 &amp; "'" &amp; " =&gt; " &amp; AI6, "") &amp; IFERROR("'" &amp; AJ$4 &amp; "'" &amp; " =&gt; " &amp; AJ6, "") &amp; IFERROR("'" &amp; AK$4 &amp; "'" &amp; " =&gt; " &amp; AK6, "") &amp; IFERROR("'" &amp; AL$4 &amp; "'" &amp; " =&gt; " &amp; AL6, "") &amp; IFERROR("'" &amp; AM$4 &amp; "'" &amp; " =&gt; " &amp; AM6, "") &amp; IFERROR("'" &amp; AN$4 &amp; "'" &amp; " =&gt; " &amp; AN6, "")</f>
        <v>'clave_trab' =&gt; 210154, 'id_plaza' =&gt; 4, 'id_ausencia_por' =&gt; 2, 'fec_inicio' =&gt; '2016-10-20', 'fec_termino' =&gt; '9999-12-31', 'tipo_mov' =&gt; 'DEFINITIVA', 'descr' =&gt; '', 'docs' =&gt; '', 'motivo' =&gt; '', 'referencia' =&gt; '', 'ref_motivo' =&gt; ''</v>
      </c>
      <c r="B6" t="str">
        <f t="shared" ca="1" si="0"/>
        <v>210154, 4, 2, '2016-10-20', '9999-12-31', 'DEFINITIVA', '', '', '', '', ''</v>
      </c>
      <c r="C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210154, </v>
      </c>
      <c r="D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4, </v>
      </c>
      <c r="E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2, </v>
      </c>
      <c r="F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'2016-10-20', </v>
      </c>
      <c r="G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7" spans="1:40" x14ac:dyDescent="0.25">
      <c r="A7" t="str">
        <f t="shared" ca="1" si="1"/>
        <v>'clave_trab' =&gt; 205891, 'id_plaza' =&gt; 5, 'id_ausencia_por' =&gt; 3, 'fec_inicio' =&gt; '2015-6-18', 'fec_termino' =&gt; '2017-11-12', 'tipo_mov' =&gt; 'TEMPORAL', 'descr' =&gt; '', 'docs' =&gt; '', 'motivo' =&gt; '', 'referencia' =&gt; '', 'ref_motivo' =&gt; ''</v>
      </c>
      <c r="B7" t="str">
        <f ca="1">"" &amp; IFERROR(C7, "") &amp; IFERROR(D7, "") &amp; IFERROR(E7, "") &amp; IFERROR(F7, "") &amp; IFERROR(G7, "") &amp; IFERROR(H7, "") &amp; IFERROR(I7, "") &amp; IFERROR(J7, "") &amp; IFERROR(K7, "") &amp; IFERROR(L7, "") &amp; IFERROR(M7, "") &amp; IFERROR(N7, "") &amp; IFERROR(O7, "") &amp; IFERROR(P7, "") &amp; IFERROR(Q7, "") &amp; IFERROR(R7, "") &amp; IFERROR(S7, "") &amp; IFERROR(T7, "") &amp; IFERROR(U7, "") &amp; IFERROR(V7, "") &amp; IFERROR(W7, "") &amp; IFERROR(X7, "") &amp; IFERROR(Y7, "") &amp; IFERROR(Z7, "") &amp; IFERROR(AA7, "") &amp; IFERROR(AB7, "") &amp; IFERROR(AC7, "")&amp; IFERROR(AD7, "") &amp; IFERROR(AE7, "") &amp; IFERROR(AF7, "") &amp; IFERROR(AG7, "") &amp; IFERROR(AH7, "") &amp; IFERROR(AI7, "") &amp; IFERROR(AJ7, "") &amp; IFERROR(AK7, "") &amp; IFERROR(AL7, "") &amp; IFERROR(AM7, "") &amp; IFERROR(AN7, "")</f>
        <v>205891, 5, 3, '2015-6-18', '2017-11-12', 'TEMPORAL', '', '', '', '', ''</v>
      </c>
      <c r="C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205891, </v>
      </c>
      <c r="D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5, </v>
      </c>
      <c r="E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3, </v>
      </c>
      <c r="F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'2015-6-18', </v>
      </c>
      <c r="G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'2017-11-12', </v>
      </c>
      <c r="H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8" spans="1:40" x14ac:dyDescent="0.25">
      <c r="A8" t="str">
        <f t="shared" ca="1" si="1"/>
        <v>'clave_trab' =&gt; 200953, 'id_plaza' =&gt; 9, 'id_ausencia_por' =&gt; , 'fec_inicio' =&gt; '2013-6-24', 'fec_termino' =&gt; '2017-11-12', 'tipo_mov' =&gt; 'TEMPORAL', 'descr' =&gt; '', 'docs' =&gt; '', 'motivo' =&gt; '', 'referencia' =&gt; '', 'ref_motivo' =&gt; ''</v>
      </c>
      <c r="B8" t="str">
        <f t="shared" ref="B8:B71" ca="1" si="2">"" &amp; IFERROR(C8, "") &amp; IFERROR(D8, "") &amp; IFERROR(E8, "") &amp; IFERROR(F8, "") &amp; IFERROR(G8, "") &amp; IFERROR(H8, "") &amp; IFERROR(I8, "") &amp; IFERROR(J8, "") &amp; IFERROR(K8, "") &amp; IFERROR(L8, "") &amp; IFERROR(M8, "") &amp; IFERROR(N8, "") &amp; IFERROR(O8, "") &amp; IFERROR(P8, "") &amp; IFERROR(Q8, "") &amp; IFERROR(R8, "") &amp; IFERROR(S8, "") &amp; IFERROR(T8, "") &amp; IFERROR(U8, "") &amp; IFERROR(V8, "") &amp; IFERROR(W8, "") &amp; IFERROR(X8, "") &amp; IFERROR(Y8, "") &amp; IFERROR(Z8, "") &amp; IFERROR(AA8, "") &amp; IFERROR(AB8, "") &amp; IFERROR(AC8, "")&amp; IFERROR(AD8, "") &amp; IFERROR(AE8, "") &amp; IFERROR(AF8, "") &amp; IFERROR(AG8, "") &amp; IFERROR(AH8, "") &amp; IFERROR(AI8, "") &amp; IFERROR(AJ8, "") &amp; IFERROR(AK8, "") &amp; IFERROR(AL8, "") &amp; IFERROR(AM8, "") &amp; IFERROR(AN8, "")</f>
        <v>200953, 9, , '2013-6-24', '2017-11-12', 'TEMPORAL', '', '', '', '', ''</v>
      </c>
      <c r="C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200953, </v>
      </c>
      <c r="D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9, </v>
      </c>
      <c r="E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'2013-6-24', </v>
      </c>
      <c r="G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'2017-11-12', </v>
      </c>
      <c r="H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9" spans="1:40" x14ac:dyDescent="0.25">
      <c r="A9" t="str">
        <f t="shared" ca="1" si="1"/>
        <v>'clave_trab' =&gt; 204126, 'id_plaza' =&gt; 8, 'id_ausencia_por' =&gt; , 'fec_inicio' =&gt; '2015-5-27', 'fec_termino' =&gt; '9999-12-31', 'tipo_mov' =&gt; 'DEFINITIVA', 'descr' =&gt; '', 'docs' =&gt; '', 'motivo' =&gt; '', 'referencia' =&gt; '', 'ref_motivo' =&gt; ''</v>
      </c>
      <c r="B9" t="str">
        <f t="shared" ca="1" si="2"/>
        <v>204126, 8, , '2015-5-27', '9999-12-31', 'DEFINITIVA', '', '', '', '', ''</v>
      </c>
      <c r="C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204126, </v>
      </c>
      <c r="D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8, </v>
      </c>
      <c r="E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'2015-5-27', </v>
      </c>
      <c r="G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0" spans="1:40" x14ac:dyDescent="0.25">
      <c r="A10" t="str">
        <f t="shared" ca="1" si="1"/>
        <v>'clave_trab' =&gt; 203376, 'id_plaza' =&gt; 7, 'id_ausencia_por' =&gt; , 'fec_inicio' =&gt; '2015-6-24', 'fec_termino' =&gt; '9999-12-31', 'tipo_mov' =&gt; 'DEFINITIVA', 'descr' =&gt; '', 'docs' =&gt; '', 'motivo' =&gt; '', 'referencia' =&gt; '', 'ref_motivo' =&gt; ''</v>
      </c>
      <c r="B10" t="str">
        <f t="shared" ca="1" si="2"/>
        <v>203376, 7, , '2015-6-24', '9999-12-31', 'DEFINITIVA', '', '', '', '', ''</v>
      </c>
      <c r="C1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203376, </v>
      </c>
      <c r="D1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7, </v>
      </c>
      <c r="E1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'2015-6-24', </v>
      </c>
      <c r="G1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1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1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1" spans="1:40" x14ac:dyDescent="0.25">
      <c r="A11" t="str">
        <f t="shared" ca="1" si="1"/>
        <v>'clave_trab' =&gt; 633190, 'id_plaza' =&gt; 10, 'id_ausencia_por' =&gt; , 'fec_inicio' =&gt; '2017-3-1', 'fec_termino' =&gt; '9999-12-31', 'tipo_mov' =&gt; 'DEFINITIVA', 'descr' =&gt; '', 'docs' =&gt; '', 'motivo' =&gt; '', 'referencia' =&gt; '', 'ref_motivo' =&gt; ''</v>
      </c>
      <c r="B11" t="str">
        <f t="shared" ca="1" si="2"/>
        <v>633190, 10, , '2017-3-1', '9999-12-31', 'DEFINITIVA', '', '', '', '', ''</v>
      </c>
      <c r="C1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633190, </v>
      </c>
      <c r="D1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10, </v>
      </c>
      <c r="E1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'2017-3-1', </v>
      </c>
      <c r="G1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1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1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2" spans="1:40" x14ac:dyDescent="0.25">
      <c r="A12" t="str">
        <f t="shared" ca="1" si="1"/>
        <v>'clave_trab' =&gt; 866468, 'id_plaza' =&gt; 22, 'id_ausencia_por' =&gt; , 'fec_inicio' =&gt; '2017-1-10', 'fec_termino' =&gt; '9999-12-31', 'tipo_mov' =&gt; 'DEFINITIVA', 'descr' =&gt; '', 'docs' =&gt; '', 'motivo' =&gt; '', 'referencia' =&gt; '', 'ref_motivo' =&gt; ''</v>
      </c>
      <c r="B12" t="str">
        <f t="shared" ca="1" si="2"/>
        <v>866468, 22, , '2017-1-10', '9999-12-31', 'DEFINITIVA', '', '', '', '', ''</v>
      </c>
      <c r="C1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866468, </v>
      </c>
      <c r="D1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22, </v>
      </c>
      <c r="E1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'2017-1-10', </v>
      </c>
      <c r="G1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1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1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3" spans="1:40" x14ac:dyDescent="0.25">
      <c r="A13" t="str">
        <f t="shared" ca="1" si="1"/>
        <v>'clave_trab' =&gt; 434039, 'id_plaza' =&gt; 21, 'id_ausencia_por' =&gt; , 'fec_inicio' =&gt; '2011-5-19', 'fec_termino' =&gt; '2017-11-12', 'tipo_mov' =&gt; 'TEMPORAL', 'descr' =&gt; '', 'docs' =&gt; '', 'motivo' =&gt; '', 'referencia' =&gt; '', 'ref_motivo' =&gt; ''</v>
      </c>
      <c r="B13" t="str">
        <f t="shared" ca="1" si="2"/>
        <v>434039, 21, , '2011-5-19', '2017-11-12', 'TEMPORAL', '', '', '', '', ''</v>
      </c>
      <c r="C1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434039, </v>
      </c>
      <c r="D1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21, </v>
      </c>
      <c r="E1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'2011-5-19', </v>
      </c>
      <c r="G1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'2017-11-12', </v>
      </c>
      <c r="H1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4" spans="1:40" x14ac:dyDescent="0.25">
      <c r="A14" t="str">
        <f t="shared" ca="1" si="1"/>
        <v>'clave_trab' =&gt; 419041, 'id_plaza' =&gt; 16, 'id_ausencia_por' =&gt; , 'fec_inicio' =&gt; '2016-10-20', 'fec_termino' =&gt; '9999-12-31', 'tipo_mov' =&gt; 'DEFINITIVA', 'descr' =&gt; '', 'docs' =&gt; '', 'motivo' =&gt; '', 'referencia' =&gt; '', 'ref_motivo' =&gt; ''</v>
      </c>
      <c r="B14" t="str">
        <f t="shared" ca="1" si="2"/>
        <v>419041, 16, , '2016-10-20', '9999-12-31', 'DEFINITIVA', '', '', '', '', ''</v>
      </c>
      <c r="C1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419041, </v>
      </c>
      <c r="D1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16, </v>
      </c>
      <c r="E1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'2016-10-20', </v>
      </c>
      <c r="G1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1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1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5" spans="1:40" x14ac:dyDescent="0.25">
      <c r="A15" t="str">
        <f t="shared" ca="1" si="1"/>
        <v>'clave_trab' =&gt; 327144, 'id_plaza' =&gt; 19, 'id_ausencia_por' =&gt; , 'fec_inicio' =&gt; '2013-6-27', 'fec_termino' =&gt; '2017-11-12', 'tipo_mov' =&gt; 'TEMPORAL', 'descr' =&gt; '', 'docs' =&gt; '', 'motivo' =&gt; '', 'referencia' =&gt; '', 'ref_motivo' =&gt; ''</v>
      </c>
      <c r="B15" t="str">
        <f t="shared" ca="1" si="2"/>
        <v>327144, 19, , '2013-6-27', '2017-11-12', 'TEMPORAL', '', '', '', '', ''</v>
      </c>
      <c r="C1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327144, </v>
      </c>
      <c r="D1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19, </v>
      </c>
      <c r="E1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'2013-6-27', </v>
      </c>
      <c r="G1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'2017-11-12', </v>
      </c>
      <c r="H1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6" spans="1:40" x14ac:dyDescent="0.25">
      <c r="A16" t="str">
        <f t="shared" ca="1" si="1"/>
        <v>'clave_trab' =&gt; 435741, 'id_plaza' =&gt; 23, 'id_ausencia_por' =&gt; , 'fec_inicio' =&gt; '2013-9-12', 'fec_termino' =&gt; '9999-12-31', 'tipo_mov' =&gt; 'DEFINITIVA', 'descr' =&gt; '', 'docs' =&gt; '', 'motivo' =&gt; '', 'referencia' =&gt; '', 'ref_motivo' =&gt; ''</v>
      </c>
      <c r="B16" t="str">
        <f t="shared" ca="1" si="2"/>
        <v>435741, 23, , '2013-9-12', '9999-12-31', 'DEFINITIVA', '', '', '', '', ''</v>
      </c>
      <c r="C1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435741, </v>
      </c>
      <c r="D1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23, </v>
      </c>
      <c r="E1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'2013-9-12', </v>
      </c>
      <c r="G1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1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1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7" spans="1:40" x14ac:dyDescent="0.25">
      <c r="A17" t="str">
        <f t="shared" ca="1" si="1"/>
        <v>'clave_trab' =&gt; 312224, 'id_plaza' =&gt; 71, 'id_ausencia_por' =&gt; , 'fec_inicio' =&gt; '2015-5-28', 'fec_termino' =&gt; '9999-12-31', 'tipo_mov' =&gt; 'DEFINITIVA', 'descr' =&gt; '', 'docs' =&gt; '', 'motivo' =&gt; '', 'referencia' =&gt; '', 'ref_motivo' =&gt; ''</v>
      </c>
      <c r="B17" t="str">
        <f t="shared" ca="1" si="2"/>
        <v>312224, 71, , '2015-5-28', '9999-12-31', 'DEFINITIVA', '', '', '', '', ''</v>
      </c>
      <c r="C1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312224, </v>
      </c>
      <c r="D1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71, </v>
      </c>
      <c r="E1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'2015-5-28', </v>
      </c>
      <c r="G1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1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1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8" spans="1:40" x14ac:dyDescent="0.25">
      <c r="A18" t="str">
        <f t="shared" ca="1" si="1"/>
        <v>'clave_trab' =&gt; 333892, 'id_plaza' =&gt; 20, 'id_ausencia_por' =&gt; , 'fec_inicio' =&gt; '2015-6-29', 'fec_termino' =&gt; '9999-12-31', 'tipo_mov' =&gt; 'DEFINITIVA', 'descr' =&gt; '', 'docs' =&gt; '', 'motivo' =&gt; '', 'referencia' =&gt; '', 'ref_motivo' =&gt; ''</v>
      </c>
      <c r="B18" t="str">
        <f t="shared" ca="1" si="2"/>
        <v>333892, 20, , '2015-6-29', '9999-12-31', 'DEFINITIVA', '', '', '', '', ''</v>
      </c>
      <c r="C1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333892, </v>
      </c>
      <c r="D1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20, </v>
      </c>
      <c r="E1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'2015-6-29', </v>
      </c>
      <c r="G1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1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1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9" spans="1:40" x14ac:dyDescent="0.25">
      <c r="A19" t="str">
        <f t="shared" ca="1" si="1"/>
        <v>'clave_trab' =&gt; 307452, 'id_plaza' =&gt; 18, 'id_ausencia_por' =&gt; , 'fec_inicio' =&gt; '2016-10-27', 'fec_termino' =&gt; '9999-12-31', 'tipo_mov' =&gt; 'DEFINITIVA', 'descr' =&gt; '', 'docs' =&gt; '', 'motivo' =&gt; '', 'referencia' =&gt; '', 'ref_motivo' =&gt; ''</v>
      </c>
      <c r="B19" t="str">
        <f t="shared" ca="1" si="2"/>
        <v>307452, 18, , '2016-10-27', '9999-12-31', 'DEFINITIVA', '', '', '', '', ''</v>
      </c>
      <c r="C1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307452, </v>
      </c>
      <c r="D1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18, </v>
      </c>
      <c r="E1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'2016-10-27', </v>
      </c>
      <c r="G1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1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1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0" spans="1:40" x14ac:dyDescent="0.25">
      <c r="A20" t="str">
        <f t="shared" ca="1" si="1"/>
        <v>'clave_trab' =&gt; 482433, 'id_plaza' =&gt; 17, 'id_ausencia_por' =&gt; , 'fec_inicio' =&gt; '2016-12-13', 'fec_termino' =&gt; '9999-12-31', 'tipo_mov' =&gt; 'DEFINITIVA', 'descr' =&gt; '', 'docs' =&gt; '', 'motivo' =&gt; '', 'referencia' =&gt; '', 'ref_motivo' =&gt; ''</v>
      </c>
      <c r="B20" t="str">
        <f t="shared" ca="1" si="2"/>
        <v>482433, 17, , '2016-12-13', '9999-12-31', 'DEFINITIVA', '', '', '', '', ''</v>
      </c>
      <c r="C2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482433, </v>
      </c>
      <c r="D2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17, </v>
      </c>
      <c r="E2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'2016-12-13', </v>
      </c>
      <c r="G2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2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2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1" spans="1:40" x14ac:dyDescent="0.25">
      <c r="A21" t="str">
        <f t="shared" ca="1" si="1"/>
        <v>'clave_trab' =&gt; 242758, 'id_plaza' =&gt; 45, 'id_ausencia_por' =&gt; , 'fec_inicio' =&gt; '1993-12-24', 'fec_termino' =&gt; '9999-12-31', 'tipo_mov' =&gt; 'DEFINITIVA', 'descr' =&gt; '', 'docs' =&gt; '', 'motivo' =&gt; '', 'referencia' =&gt; '', 'ref_motivo' =&gt; ''</v>
      </c>
      <c r="B21" t="str">
        <f t="shared" ca="1" si="2"/>
        <v>242758, 45, , '1993-12-24', '9999-12-31', 'DEFINITIVA', '', '', '', '', ''</v>
      </c>
      <c r="C2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242758, </v>
      </c>
      <c r="D2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45, </v>
      </c>
      <c r="E2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'1993-12-24', </v>
      </c>
      <c r="G2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2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2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2" spans="1:40" x14ac:dyDescent="0.25">
      <c r="A22" t="str">
        <f t="shared" ca="1" si="1"/>
        <v>'clave_trab' =&gt; 178194, 'id_plaza' =&gt; 40, 'id_ausencia_por' =&gt; , 'fec_inicio' =&gt; '1996-8-21', 'fec_termino' =&gt; '9999-12-31', 'tipo_mov' =&gt; 'DEFINITIVA', 'descr' =&gt; '', 'docs' =&gt; '', 'motivo' =&gt; '', 'referencia' =&gt; '', 'ref_motivo' =&gt; ''</v>
      </c>
      <c r="B22" t="str">
        <f t="shared" ca="1" si="2"/>
        <v>178194, 40, , '1996-8-21', '9999-12-31', 'DEFINITIVA', '', '', '', '', ''</v>
      </c>
      <c r="C2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178194, </v>
      </c>
      <c r="D2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40, </v>
      </c>
      <c r="E2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'1996-8-21', </v>
      </c>
      <c r="G2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2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2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3" spans="1:40" x14ac:dyDescent="0.25">
      <c r="A23" t="str">
        <f t="shared" ca="1" si="1"/>
        <v>'clave_trab' =&gt; 313919, 'id_plaza' =&gt; 42, 'id_ausencia_por' =&gt; , 'fec_inicio' =&gt; '2002-12-2', 'fec_termino' =&gt; '9999-12-31', 'tipo_mov' =&gt; 'DEFINITIVA', 'descr' =&gt; '', 'docs' =&gt; '', 'motivo' =&gt; '', 'referencia' =&gt; '', 'ref_motivo' =&gt; ''</v>
      </c>
      <c r="B23" t="str">
        <f t="shared" ca="1" si="2"/>
        <v>313919, 42, , '2002-12-2', '9999-12-31', 'DEFINITIVA', '', '', '', '', ''</v>
      </c>
      <c r="C2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313919, </v>
      </c>
      <c r="D2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42, </v>
      </c>
      <c r="E2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'2002-12-2', </v>
      </c>
      <c r="G2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2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2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4" spans="1:40" x14ac:dyDescent="0.25">
      <c r="A24" t="str">
        <f t="shared" ca="1" si="1"/>
        <v>'clave_trab' =&gt; 328901, 'id_plaza' =&gt; 44, 'id_ausencia_por' =&gt; , 'fec_inicio' =&gt; '2003-6-13', 'fec_termino' =&gt; '9999-12-31', 'tipo_mov' =&gt; 'DEFINITIVA', 'descr' =&gt; '', 'docs' =&gt; '', 'motivo' =&gt; '', 'referencia' =&gt; '', 'ref_motivo' =&gt; ''</v>
      </c>
      <c r="B24" t="str">
        <f t="shared" ca="1" si="2"/>
        <v>328901, 44, , '2003-6-13', '9999-12-31', 'DEFINITIVA', '', '', '', '', ''</v>
      </c>
      <c r="C2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328901, </v>
      </c>
      <c r="D2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44, </v>
      </c>
      <c r="E2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'2003-6-13', </v>
      </c>
      <c r="G2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2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2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5" spans="1:40" x14ac:dyDescent="0.25">
      <c r="A25" t="str">
        <f t="shared" ca="1" si="1"/>
        <v>'clave_trab' =&gt; 386444, 'id_plaza' =&gt; 52, 'id_ausencia_por' =&gt; , 'fec_inicio' =&gt; '2003-8-30', 'fec_termino' =&gt; '9999-12-31', 'tipo_mov' =&gt; 'DEFINITIVA', 'descr' =&gt; '', 'docs' =&gt; '', 'motivo' =&gt; '', 'referencia' =&gt; '', 'ref_motivo' =&gt; ''</v>
      </c>
      <c r="B25" t="str">
        <f t="shared" ca="1" si="2"/>
        <v>386444, 52, , '2003-8-30', '9999-12-31', 'DEFINITIVA', '', '', '', '', ''</v>
      </c>
      <c r="C2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386444, </v>
      </c>
      <c r="D2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52, </v>
      </c>
      <c r="E2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'2003-8-30', </v>
      </c>
      <c r="G2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2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2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6" spans="1:40" x14ac:dyDescent="0.25">
      <c r="A26" t="str">
        <f t="shared" ca="1" si="1"/>
        <v>'clave_trab' =&gt; 333884, 'id_plaza' =&gt; 39, 'id_ausencia_por' =&gt; , 'fec_inicio' =&gt; '2003-12-6', 'fec_termino' =&gt; '9999-12-31', 'tipo_mov' =&gt; 'DEFINITIVA', 'descr' =&gt; '', 'docs' =&gt; '', 'motivo' =&gt; '', 'referencia' =&gt; '', 'ref_motivo' =&gt; ''</v>
      </c>
      <c r="B26" t="str">
        <f t="shared" ca="1" si="2"/>
        <v>333884, 39, , '2003-12-6', '9999-12-31', 'DEFINITIVA', '', '', '', '', ''</v>
      </c>
      <c r="C2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333884, </v>
      </c>
      <c r="D2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39, </v>
      </c>
      <c r="E2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'2003-12-6', </v>
      </c>
      <c r="G2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2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2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7" spans="1:40" x14ac:dyDescent="0.25">
      <c r="A27" t="str">
        <f t="shared" ca="1" si="1"/>
        <v>'clave_trab' =&gt; 395224, 'id_plaza' =&gt; 51, 'id_ausencia_por' =&gt; , 'fec_inicio' =&gt; '2004-2-3', 'fec_termino' =&gt; '9999-12-31', 'tipo_mov' =&gt; 'DEFINITIVA', 'descr' =&gt; '', 'docs' =&gt; '', 'motivo' =&gt; '', 'referencia' =&gt; '', 'ref_motivo' =&gt; ''</v>
      </c>
      <c r="B27" t="str">
        <f t="shared" ca="1" si="2"/>
        <v>395224, 51, , '2004-2-3', '9999-12-31', 'DEFINITIVA', '', '', '', '', ''</v>
      </c>
      <c r="C2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395224, </v>
      </c>
      <c r="D2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51, </v>
      </c>
      <c r="E2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'2004-2-3', </v>
      </c>
      <c r="G2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2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2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8" spans="1:40" x14ac:dyDescent="0.25">
      <c r="A28" t="str">
        <f t="shared" ca="1" si="1"/>
        <v>'clave_trab' =&gt; 258993, 'id_plaza' =&gt; 43, 'id_ausencia_por' =&gt; , 'fec_inicio' =&gt; '2006-8-2', 'fec_termino' =&gt; '9999-12-31', 'tipo_mov' =&gt; 'DEFINITIVA', 'descr' =&gt; '', 'docs' =&gt; '', 'motivo' =&gt; '', 'referencia' =&gt; '', 'ref_motivo' =&gt; ''</v>
      </c>
      <c r="B28" t="str">
        <f t="shared" ca="1" si="2"/>
        <v>258993, 43, , '2006-8-2', '9999-12-31', 'DEFINITIVA', '', '', '', '', ''</v>
      </c>
      <c r="C2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258993, </v>
      </c>
      <c r="D2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43, </v>
      </c>
      <c r="E2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'2006-8-2', </v>
      </c>
      <c r="G2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2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2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9" spans="1:40" x14ac:dyDescent="0.25">
      <c r="A29" t="str">
        <f t="shared" ca="1" si="1"/>
        <v>'clave_trab' =&gt; 465378, 'id_plaza' =&gt; 49, 'id_ausencia_por' =&gt; , 'fec_inicio' =&gt; '2011-7-31', 'fec_termino' =&gt; '9999-12-31', 'tipo_mov' =&gt; 'DEFINITIVA', 'descr' =&gt; '', 'docs' =&gt; '', 'motivo' =&gt; '', 'referencia' =&gt; '', 'ref_motivo' =&gt; ''</v>
      </c>
      <c r="B29" t="str">
        <f t="shared" ca="1" si="2"/>
        <v>465378, 49, , '2011-7-31', '9999-12-31', 'DEFINITIVA', '', '', '', '', ''</v>
      </c>
      <c r="C2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465378, </v>
      </c>
      <c r="D2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49, </v>
      </c>
      <c r="E2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'2011-7-31', </v>
      </c>
      <c r="G2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2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2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0" spans="1:40" x14ac:dyDescent="0.25">
      <c r="A30" t="str">
        <f t="shared" ca="1" si="1"/>
        <v>'clave_trab' =&gt; 860778, 'id_plaza' =&gt; 41, 'id_ausencia_por' =&gt; , 'fec_inicio' =&gt; '2012-12-5', 'fec_termino' =&gt; '9999-12-31', 'tipo_mov' =&gt; 'DEFINITIVA', 'descr' =&gt; '', 'docs' =&gt; '', 'motivo' =&gt; '', 'referencia' =&gt; '', 'ref_motivo' =&gt; ''</v>
      </c>
      <c r="B30" t="str">
        <f t="shared" ca="1" si="2"/>
        <v>860778, 41, , '2012-12-5', '9999-12-31', 'DEFINITIVA', '', '', '', '', ''</v>
      </c>
      <c r="C3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860778, </v>
      </c>
      <c r="D3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41, </v>
      </c>
      <c r="E3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'2012-12-5', </v>
      </c>
      <c r="G3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3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3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1" spans="1:40" x14ac:dyDescent="0.25">
      <c r="A31" t="str">
        <f t="shared" ca="1" si="1"/>
        <v>'clave_trab' =&gt; 315758, 'id_plaza' =&gt; 63, 'id_ausencia_por' =&gt; , 'fec_inicio' =&gt; '2013-4-10', 'fec_termino' =&gt; '9999-12-31', 'tipo_mov' =&gt; 'DEFINITIVA', 'descr' =&gt; '', 'docs' =&gt; '', 'motivo' =&gt; '', 'referencia' =&gt; '', 'ref_motivo' =&gt; ''</v>
      </c>
      <c r="B31" t="str">
        <f t="shared" ca="1" si="2"/>
        <v>315758, 63, , '2013-4-10', '9999-12-31', 'DEFINITIVA', '', '', '', '', ''</v>
      </c>
      <c r="C3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315758, </v>
      </c>
      <c r="D3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63, </v>
      </c>
      <c r="E3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'2013-4-10', </v>
      </c>
      <c r="G3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3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3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2" spans="1:40" x14ac:dyDescent="0.25">
      <c r="A32" t="str">
        <f t="shared" ca="1" si="1"/>
        <v>'clave_trab' =&gt; 321084, 'id_plaza' =&gt; 68, 'id_ausencia_por' =&gt; , 'fec_inicio' =&gt; '2013-9-17', 'fec_termino' =&gt; '9999-12-31', 'tipo_mov' =&gt; 'DEFINITIVA', 'descr' =&gt; '', 'docs' =&gt; '', 'motivo' =&gt; '', 'referencia' =&gt; '', 'ref_motivo' =&gt; ''</v>
      </c>
      <c r="B32" t="str">
        <f t="shared" ca="1" si="2"/>
        <v>321084, 68, , '2013-9-17', '9999-12-31', 'DEFINITIVA', '', '', '', '', ''</v>
      </c>
      <c r="C3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321084, </v>
      </c>
      <c r="D3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68, </v>
      </c>
      <c r="E3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'2013-9-17', </v>
      </c>
      <c r="G3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3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3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3" spans="1:40" x14ac:dyDescent="0.25">
      <c r="A33" t="str">
        <f t="shared" ca="1" si="1"/>
        <v>'clave_trab' =&gt; 369907, 'id_plaza' =&gt; 75, 'id_ausencia_por' =&gt; , 'fec_inicio' =&gt; '2014-2-15', 'fec_termino' =&gt; '9999-12-31', 'tipo_mov' =&gt; 'DEFINITIVA', 'descr' =&gt; '', 'docs' =&gt; '', 'motivo' =&gt; '', 'referencia' =&gt; '', 'ref_motivo' =&gt; ''</v>
      </c>
      <c r="B33" t="str">
        <f t="shared" ca="1" si="2"/>
        <v>369907, 75, , '2014-2-15', '9999-12-31', 'DEFINITIVA', '', '', '', '', ''</v>
      </c>
      <c r="C3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369907, </v>
      </c>
      <c r="D3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75, </v>
      </c>
      <c r="E3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'2014-2-15', </v>
      </c>
      <c r="G3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3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3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4" spans="1:40" x14ac:dyDescent="0.25">
      <c r="A34" t="str">
        <f t="shared" ca="1" si="1"/>
        <v>'clave_trab' =&gt; 549473, 'id_plaza' =&gt; 66, 'id_ausencia_por' =&gt; , 'fec_inicio' =&gt; '2017-1-10', 'fec_termino' =&gt; '9999-12-31', 'tipo_mov' =&gt; 'DEFINITIVA', 'descr' =&gt; '', 'docs' =&gt; '', 'motivo' =&gt; '', 'referencia' =&gt; '', 'ref_motivo' =&gt; ''</v>
      </c>
      <c r="B34" t="str">
        <f t="shared" ca="1" si="2"/>
        <v>549473, 66, , '2017-1-10', '9999-12-31', 'DEFINITIVA', '', '', '', '', ''</v>
      </c>
      <c r="C3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549473, </v>
      </c>
      <c r="D3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66, </v>
      </c>
      <c r="E3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'2017-1-10', </v>
      </c>
      <c r="G3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3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3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5" spans="1:40" x14ac:dyDescent="0.25">
      <c r="A35" t="str">
        <f t="shared" ca="1" si="1"/>
        <v>'clave_trab' =&gt; 462962, 'id_plaza' =&gt; 70, 'id_ausencia_por' =&gt; , 'fec_inicio' =&gt; '2015-3-23', 'fec_termino' =&gt; '2017-11-12', 'tipo_mov' =&gt; 'TEMPORAL', 'descr' =&gt; '', 'docs' =&gt; '', 'motivo' =&gt; '', 'referencia' =&gt; '', 'ref_motivo' =&gt; ''</v>
      </c>
      <c r="B35" t="str">
        <f t="shared" ca="1" si="2"/>
        <v>462962, 70, , '2015-3-23', '2017-11-12', 'TEMPORAL', '', '', '', '', ''</v>
      </c>
      <c r="C3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462962, </v>
      </c>
      <c r="D3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70, </v>
      </c>
      <c r="E3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'2015-3-23', </v>
      </c>
      <c r="G3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'2017-11-12', </v>
      </c>
      <c r="H3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6" spans="1:40" x14ac:dyDescent="0.25">
      <c r="A36" t="str">
        <f t="shared" ca="1" si="1"/>
        <v>'clave_trab' =&gt; 370184, 'id_plaza' =&gt; 72, 'id_ausencia_por' =&gt; , 'fec_inicio' =&gt; '2016-2-3', 'fec_termino' =&gt; '9999-12-31', 'tipo_mov' =&gt; 'DEFINITIVA', 'descr' =&gt; '', 'docs' =&gt; '', 'motivo' =&gt; '', 'referencia' =&gt; '', 'ref_motivo' =&gt; ''</v>
      </c>
      <c r="B36" t="str">
        <f t="shared" ca="1" si="2"/>
        <v>370184, 72, , '2016-2-3', '9999-12-31', 'DEFINITIVA', '', '', '', '', ''</v>
      </c>
      <c r="C3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370184, </v>
      </c>
      <c r="D3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72, </v>
      </c>
      <c r="E3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'2016-2-3', </v>
      </c>
      <c r="G3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3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3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7" spans="1:40" x14ac:dyDescent="0.25">
      <c r="A37" t="str">
        <f t="shared" ca="1" si="1"/>
        <v>'clave_trab' =&gt; 652482, 'id_plaza' =&gt; 64, 'id_ausencia_por' =&gt; , 'fec_inicio' =&gt; '2016-4-18', 'fec_termino' =&gt; '9999-12-31', 'tipo_mov' =&gt; 'DEFINITIVA', 'descr' =&gt; '', 'docs' =&gt; '', 'motivo' =&gt; '', 'referencia' =&gt; '', 'ref_motivo' =&gt; ''</v>
      </c>
      <c r="B37" t="str">
        <f t="shared" ca="1" si="2"/>
        <v>652482, 64, , '2016-4-18', '9999-12-31', 'DEFINITIVA', '', '', '', '', ''</v>
      </c>
      <c r="C3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652482, </v>
      </c>
      <c r="D3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64, </v>
      </c>
      <c r="E3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'2016-4-18', </v>
      </c>
      <c r="G3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3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3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8" spans="1:40" x14ac:dyDescent="0.25">
      <c r="A38" t="str">
        <f t="shared" ca="1" si="1"/>
        <v>'clave_trab' =&gt; 317017, 'id_plaza' =&gt; 69, 'id_ausencia_por' =&gt; , 'fec_inicio' =&gt; '2016-10-28', 'fec_termino' =&gt; '9999-12-31', 'tipo_mov' =&gt; 'DEFINITIVA', 'descr' =&gt; '', 'docs' =&gt; '', 'motivo' =&gt; '', 'referencia' =&gt; '', 'ref_motivo' =&gt; ''</v>
      </c>
      <c r="B38" t="str">
        <f t="shared" ca="1" si="2"/>
        <v>317017, 69, , '2016-10-28', '9999-12-31', 'DEFINITIVA', '', '', '', '', ''</v>
      </c>
      <c r="C3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317017, </v>
      </c>
      <c r="D3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69, </v>
      </c>
      <c r="E3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'2016-10-28', </v>
      </c>
      <c r="G3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3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3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9" spans="1:40" x14ac:dyDescent="0.25">
      <c r="A39" t="str">
        <f t="shared" ca="1" si="1"/>
        <v>'clave_trab' =&gt; 557767, 'id_plaza' =&gt; 73, 'id_ausencia_por' =&gt; , 'fec_inicio' =&gt; '2016-11-24', 'fec_termino' =&gt; '9999-12-31', 'tipo_mov' =&gt; 'DEFINITIVA', 'descr' =&gt; '', 'docs' =&gt; '', 'motivo' =&gt; '', 'referencia' =&gt; '', 'ref_motivo' =&gt; ''</v>
      </c>
      <c r="B39" t="str">
        <f t="shared" ca="1" si="2"/>
        <v>557767, 73, , '2016-11-24', '9999-12-31', 'DEFINITIVA', '', '', '', '', ''</v>
      </c>
      <c r="C3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557767, </v>
      </c>
      <c r="D3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73, </v>
      </c>
      <c r="E3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'2016-11-24', </v>
      </c>
      <c r="G3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3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3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0" spans="1:40" x14ac:dyDescent="0.25">
      <c r="A40" t="str">
        <f t="shared" ca="1" si="1"/>
        <v>'clave_trab' =&gt; 388176, 'id_plaza' =&gt; 65, 'id_ausencia_por' =&gt; , 'fec_inicio' =&gt; '2016-12-7', 'fec_termino' =&gt; '9999-12-31', 'tipo_mov' =&gt; 'DEFINITIVA', 'descr' =&gt; '', 'docs' =&gt; '', 'motivo' =&gt; '', 'referencia' =&gt; '', 'ref_motivo' =&gt; ''</v>
      </c>
      <c r="B40" t="str">
        <f t="shared" ca="1" si="2"/>
        <v>388176, 65, , '2016-12-7', '9999-12-31', 'DEFINITIVA', '', '', '', '', ''</v>
      </c>
      <c r="C4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388176, </v>
      </c>
      <c r="D4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65, </v>
      </c>
      <c r="E4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'2016-12-7', </v>
      </c>
      <c r="G4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4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4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1" spans="1:40" x14ac:dyDescent="0.25">
      <c r="A41" t="str">
        <f t="shared" ca="1" si="1"/>
        <v>'clave_trab' =&gt; 517366, 'id_plaza' =&gt; 67, 'id_ausencia_por' =&gt; , 'fec_inicio' =&gt; '2016-12-15', 'fec_termino' =&gt; '9999-12-31', 'tipo_mov' =&gt; 'DEFINITIVA', 'descr' =&gt; '', 'docs' =&gt; '', 'motivo' =&gt; '', 'referencia' =&gt; '', 'ref_motivo' =&gt; ''</v>
      </c>
      <c r="B41" t="str">
        <f t="shared" ca="1" si="2"/>
        <v>517366, 67, , '2016-12-15', '9999-12-31', 'DEFINITIVA', '', '', '', '', ''</v>
      </c>
      <c r="C4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517366, </v>
      </c>
      <c r="D4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67, </v>
      </c>
      <c r="E4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'2016-12-15', </v>
      </c>
      <c r="G4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4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4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2" spans="1:40" x14ac:dyDescent="0.25">
      <c r="A42" t="str">
        <f t="shared" ca="1" si="1"/>
        <v>'clave_trab' =&gt; 426226, 'id_plaza' =&gt; 30, 'id_ausencia_por' =&gt; , 'fec_inicio' =&gt; '2006-10-14', 'fec_termino' =&gt; '9999-12-31', 'tipo_mov' =&gt; 'DEFINITIVA', 'descr' =&gt; '', 'docs' =&gt; '', 'motivo' =&gt; '', 'referencia' =&gt; '', 'ref_motivo' =&gt; ''</v>
      </c>
      <c r="B42" t="str">
        <f t="shared" ca="1" si="2"/>
        <v>426226, 30, , '2006-10-14', '9999-12-31', 'DEFINITIVA', '', '', '', '', ''</v>
      </c>
      <c r="C4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426226, </v>
      </c>
      <c r="D4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30, </v>
      </c>
      <c r="E4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'2006-10-14', </v>
      </c>
      <c r="G4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4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4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3" spans="1:40" x14ac:dyDescent="0.25">
      <c r="A43" t="str">
        <f t="shared" ca="1" si="1"/>
        <v>'clave_trab' =&gt; 681065, 'id_plaza' =&gt; 33, 'id_ausencia_por' =&gt; , 'fec_inicio' =&gt; '2016-12-15', 'fec_termino' =&gt; '2018-4-23', 'tipo_mov' =&gt; 'TEMPORAL', 'descr' =&gt; 'JUBILACION', 'docs' =&gt; '', 'motivo' =&gt; '', 'referencia' =&gt; '', 'ref_motivo' =&gt; ''</v>
      </c>
      <c r="B43" t="str">
        <f t="shared" ca="1" si="2"/>
        <v>681065, 33, , '2016-12-15', '2018-4-23', 'TEMPORAL', 'JUBILACION', '', '', '', ''</v>
      </c>
      <c r="C4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681065, </v>
      </c>
      <c r="D4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33, </v>
      </c>
      <c r="E4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'2016-12-15', </v>
      </c>
      <c r="G4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'2018-4-23', </v>
      </c>
      <c r="H4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'JUBILACION', </v>
      </c>
      <c r="J4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4" spans="1:40" x14ac:dyDescent="0.25">
      <c r="A44" t="str">
        <f t="shared" ca="1" si="1"/>
        <v>'clave_trab' =&gt; 502171, 'id_plaza' =&gt; 31, 'id_ausencia_por' =&gt; , 'fec_inicio' =&gt; '2016-2-27', 'fec_termino' =&gt; '9999-12-31', 'tipo_mov' =&gt; 'DEFINITIVA', 'descr' =&gt; '', 'docs' =&gt; '', 'motivo' =&gt; '', 'referencia' =&gt; '', 'ref_motivo' =&gt; ''</v>
      </c>
      <c r="B44" t="str">
        <f t="shared" ca="1" si="2"/>
        <v>502171, 31, , '2016-2-27', '9999-12-31', 'DEFINITIVA', '', '', '', '', ''</v>
      </c>
      <c r="C4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502171, </v>
      </c>
      <c r="D4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31, </v>
      </c>
      <c r="E4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'2016-2-27', </v>
      </c>
      <c r="G4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4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4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5" spans="1:40" x14ac:dyDescent="0.25">
      <c r="A45" t="str">
        <f t="shared" ca="1" si="1"/>
        <v>'clave_trab' =&gt; 582776, 'id_plaza' =&gt; 34, 'id_ausencia_por' =&gt; , 'fec_inicio' =&gt; '2017-1-11', 'fec_termino' =&gt; '9999-12-31', 'tipo_mov' =&gt; 'DEFINITIVA', 'descr' =&gt; '', 'docs' =&gt; '', 'motivo' =&gt; '', 'referencia' =&gt; '', 'ref_motivo' =&gt; ''</v>
      </c>
      <c r="B45" t="str">
        <f t="shared" ca="1" si="2"/>
        <v>582776, 34, , '2017-1-11', '9999-12-31', 'DEFINITIVA', '', '', '', '', ''</v>
      </c>
      <c r="C4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582776, </v>
      </c>
      <c r="D4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34, </v>
      </c>
      <c r="E4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'2017-1-11', </v>
      </c>
      <c r="G4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4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4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6" spans="1:40" x14ac:dyDescent="0.25">
      <c r="A46" t="str">
        <f t="shared" ca="1" si="1"/>
        <v>'clave_trab' =&gt; 539767, 'id_plaza' =&gt; 28, 'id_ausencia_por' =&gt; , 'fec_inicio' =&gt; '2016-11-24', 'fec_termino' =&gt; '2017-11-12', 'tipo_mov' =&gt; 'TEMPORAL', 'descr' =&gt; '', 'docs' =&gt; '', 'motivo' =&gt; '', 'referencia' =&gt; '', 'ref_motivo' =&gt; ''</v>
      </c>
      <c r="B46" t="str">
        <f t="shared" ca="1" si="2"/>
        <v>539767, 28, , '2016-11-24', '2017-11-12', 'TEMPORAL', '', '', '', '', ''</v>
      </c>
      <c r="C4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539767, </v>
      </c>
      <c r="D4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28, </v>
      </c>
      <c r="E4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'2016-11-24', </v>
      </c>
      <c r="G4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'2017-11-12', </v>
      </c>
      <c r="H4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7" spans="1:40" x14ac:dyDescent="0.25">
      <c r="A47" t="str">
        <f t="shared" ca="1" si="1"/>
        <v>'clave_trab' =&gt; 567997, 'id_plaza' =&gt; 29, 'id_ausencia_por' =&gt; , 'fec_inicio' =&gt; '2017-1-11', 'fec_termino' =&gt; '2017-11-12', 'tipo_mov' =&gt; 'TEMPORAL', 'descr' =&gt; '', 'docs' =&gt; '', 'motivo' =&gt; '', 'referencia' =&gt; '', 'ref_motivo' =&gt; ''</v>
      </c>
      <c r="B47" t="str">
        <f t="shared" ca="1" si="2"/>
        <v>567997, 29, , '2017-1-11', '2017-11-12', 'TEMPORAL', '', '', '', '', ''</v>
      </c>
      <c r="C4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567997, </v>
      </c>
      <c r="D4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29, </v>
      </c>
      <c r="E4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'2017-1-11', </v>
      </c>
      <c r="G4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'2017-11-12', </v>
      </c>
      <c r="H4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8" spans="1:40" x14ac:dyDescent="0.25">
      <c r="A48" t="str">
        <f t="shared" ca="1" si="1"/>
        <v>'clave_trab' =&gt; 510225, 'id_plaza' =&gt; 3, 'id_ausencia_por' =&gt; , 'fec_inicio' =&gt; '2017-1-1', 'fec_termino' =&gt; '9999-12-31', 'tipo_mov' =&gt; 'DEFINITIVA', 'descr' =&gt; '', 'docs' =&gt; '', 'motivo' =&gt; '', 'referencia' =&gt; '', 'ref_motivo' =&gt; ''</v>
      </c>
      <c r="B48" t="str">
        <f t="shared" ca="1" si="2"/>
        <v>510225, 3, , '2017-1-1', '9999-12-31', 'DEFINITIVA', '', '', '', '', ''</v>
      </c>
      <c r="C4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510225, </v>
      </c>
      <c r="D4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3, </v>
      </c>
      <c r="E4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'2017-1-1', </v>
      </c>
      <c r="G4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4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4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9" spans="1:40" x14ac:dyDescent="0.25">
      <c r="A49" t="str">
        <f t="shared" ca="1" si="1"/>
        <v>'clave_trab' =&gt; 200953, 'id_plaza' =&gt; 1, 'id_ausencia_por' =&gt; , 'fec_inicio' =&gt; '2017-1-1', 'fec_termino' =&gt; '2017-11-12', 'tipo_mov' =&gt; 'TEMPORAL', 'descr' =&gt; '', 'docs' =&gt; '', 'motivo' =&gt; '', 'referencia' =&gt; '', 'ref_motivo' =&gt; ''</v>
      </c>
      <c r="B49" t="str">
        <f t="shared" ca="1" si="2"/>
        <v>200953, 1, , '2017-1-1', '2017-11-12', 'TEMPORAL', '', '', '', '', ''</v>
      </c>
      <c r="C4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200953, </v>
      </c>
      <c r="D4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1, </v>
      </c>
      <c r="E4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'2017-1-1', </v>
      </c>
      <c r="G4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'2017-11-12', </v>
      </c>
      <c r="H4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50" spans="1:40" x14ac:dyDescent="0.25">
      <c r="A50" t="str">
        <f t="shared" ca="1" si="1"/>
        <v>'clave_trab' =&gt; 419041, 'id_plaza' =&gt; 9, 'id_ausencia_por' =&gt; , 'fec_inicio' =&gt; '2017-1-1', 'fec_termino' =&gt; '2017-12-31', 'tipo_mov' =&gt; 'TEMPORAL', 'descr' =&gt; '', 'docs' =&gt; '', 'motivo' =&gt; '', 'referencia' =&gt; '', 'ref_motivo' =&gt; ''</v>
      </c>
      <c r="B50" t="str">
        <f t="shared" ca="1" si="2"/>
        <v>419041, 9, , '2017-1-1', '2017-12-31', 'TEMPORAL', '', '', '', '', ''</v>
      </c>
      <c r="C5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419041, </v>
      </c>
      <c r="D5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9, </v>
      </c>
      <c r="E5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5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'2017-1-1', </v>
      </c>
      <c r="G5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'2017-12-31', </v>
      </c>
      <c r="H5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5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5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5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5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5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5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5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5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5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5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5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5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5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5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5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5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5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5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5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5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5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5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5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5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5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5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5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5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5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5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5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5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51" spans="1:40" x14ac:dyDescent="0.25">
      <c r="A51" t="str">
        <f t="shared" ca="1" si="1"/>
        <v>'clave_trab' =&gt; 507634, 'id_plaza' =&gt; 1, 'id_ausencia_por' =&gt; , 'fec_inicio' =&gt; '2017-6-19', 'fec_termino' =&gt; '2017-6-23', 'tipo_mov' =&gt; 'TEMPORAL', 'descr' =&gt; '', 'docs' =&gt; '', 'motivo' =&gt; '', 'referencia' =&gt; '', 'ref_motivo' =&gt; ''</v>
      </c>
      <c r="B51" t="str">
        <f t="shared" ca="1" si="2"/>
        <v>507634, 1, , '2017-6-19', '2017-6-23', 'TEMPORAL', '', '', '', '', ''</v>
      </c>
      <c r="C5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507634, </v>
      </c>
      <c r="D5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1, </v>
      </c>
      <c r="E5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5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'2017-6-19', </v>
      </c>
      <c r="G5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'2017-6-23', </v>
      </c>
      <c r="H5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5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5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5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5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5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5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5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5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5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5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5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5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5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5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5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5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5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5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5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5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5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5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5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5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5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5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5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5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5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5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5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5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52" spans="1:40" x14ac:dyDescent="0.25">
      <c r="A52" t="str">
        <f t="shared" ca="1" si="1"/>
        <v>'clave_trab' =&gt; 403938, 'id_plaza' =&gt; 74, 'id_ausencia_por' =&gt; , 'fec_inicio' =&gt; '2017-6-1', 'fec_termino' =&gt; '2017-6-25', 'tipo_mov' =&gt; 'TEMPORAL', 'descr' =&gt; '', 'docs' =&gt; '', 'motivo' =&gt; '', 'referencia' =&gt; '', 'ref_motivo' =&gt; ''</v>
      </c>
      <c r="B52" t="str">
        <f t="shared" ca="1" si="2"/>
        <v>403938, 74, , '2017-6-1', '2017-6-25', 'TEMPORAL', '', '', '', '', ''</v>
      </c>
      <c r="C5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403938, </v>
      </c>
      <c r="D5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74, </v>
      </c>
      <c r="E5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5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'2017-6-1', </v>
      </c>
      <c r="G5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'2017-6-25', </v>
      </c>
      <c r="H5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5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5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5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5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5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5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5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5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5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5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5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5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5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5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5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5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5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5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5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5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5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5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5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5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5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5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5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5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5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5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5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5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53" spans="1:40" x14ac:dyDescent="0.25">
      <c r="A53" t="str">
        <f t="shared" ca="1" si="1"/>
        <v>'clave_trab' =&gt; 490746, 'id_plaza' =&gt; 14, 'id_ausencia_por' =&gt; , 'fec_inicio' =&gt; '2017-6-1', 'fec_termino' =&gt; '2017-6-25', 'tipo_mov' =&gt; 'TEMPORAL', 'descr' =&gt; '', 'docs' =&gt; '', 'motivo' =&gt; '', 'referencia' =&gt; '', 'ref_motivo' =&gt; ''</v>
      </c>
      <c r="B53" t="str">
        <f t="shared" ca="1" si="2"/>
        <v>490746, 14, , '2017-6-1', '2017-6-25', 'TEMPORAL', '', '', '', '', ''</v>
      </c>
      <c r="C5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490746, </v>
      </c>
      <c r="D5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14, </v>
      </c>
      <c r="E5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5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'2017-6-1', </v>
      </c>
      <c r="G5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'2017-6-25', </v>
      </c>
      <c r="H5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5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5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5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5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5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5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5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5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5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5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5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5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5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5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5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5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5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5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5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5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5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5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5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5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5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5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5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5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5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5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5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5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54" spans="1:40" x14ac:dyDescent="0.25">
      <c r="A54" t="str">
        <f t="shared" ca="1" si="1"/>
        <v>'clave_trab' =&gt; 435741, 'id_plaza' =&gt; 13, 'id_ausencia_por' =&gt; , 'fec_inicio' =&gt; '2017-6-22', 'fec_termino' =&gt; '2017-8-13', 'tipo_mov' =&gt; 'TEMPORAL', 'descr' =&gt; '', 'docs' =&gt; '', 'motivo' =&gt; '', 'referencia' =&gt; '', 'ref_motivo' =&gt; ''</v>
      </c>
      <c r="B54" t="str">
        <f t="shared" ca="1" si="2"/>
        <v>435741, 13, , '2017-6-22', '2017-8-13', 'TEMPORAL', '', '', '', '', ''</v>
      </c>
      <c r="C5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435741, </v>
      </c>
      <c r="D5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13, </v>
      </c>
      <c r="E5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5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'2017-6-22', </v>
      </c>
      <c r="G5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'2017-8-13', </v>
      </c>
      <c r="H5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5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5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5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5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5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5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5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5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5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5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5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5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5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5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5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5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5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5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5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5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5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5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5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5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5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5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5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5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5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5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5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5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55" spans="1:40" x14ac:dyDescent="0.25">
      <c r="A55" t="str">
        <f t="shared" ca="1" si="1"/>
        <v>'clave_trab' =&gt; 178194, 'id_plaza' =&gt; 15, 'id_ausencia_por' =&gt; , 'fec_inicio' =&gt; '2017-6-1', 'fec_termino' =&gt; '2017-6-25', 'tipo_mov' =&gt; 'TEMPORAL', 'descr' =&gt; '', 'docs' =&gt; '', 'motivo' =&gt; '', 'referencia' =&gt; '', 'ref_motivo' =&gt; ''</v>
      </c>
      <c r="B55" t="str">
        <f t="shared" ca="1" si="2"/>
        <v>178194, 15, , '2017-6-1', '2017-6-25', 'TEMPORAL', '', '', '', '', ''</v>
      </c>
      <c r="C5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178194, </v>
      </c>
      <c r="D5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15, </v>
      </c>
      <c r="E5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5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'2017-6-1', </v>
      </c>
      <c r="G5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'2017-6-25', </v>
      </c>
      <c r="H5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5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5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5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5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5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5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5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5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5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5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5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5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5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5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5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5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5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5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5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5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5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5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5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5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5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5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5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5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5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5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5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5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56" spans="1:40" x14ac:dyDescent="0.25">
      <c r="A56" t="str">
        <f t="shared" ca="1" si="1"/>
        <v>'clave_trab' =&gt; 333892, 'id_plaza' =&gt; 11, 'id_ausencia_por' =&gt; , 'fec_inicio' =&gt; '2017-6-21', 'fec_termino' =&gt; '2017-8-13', 'tipo_mov' =&gt; 'TEMPORAL', 'descr' =&gt; '', 'docs' =&gt; '', 'motivo' =&gt; '', 'referencia' =&gt; '', 'ref_motivo' =&gt; ''</v>
      </c>
      <c r="B56" t="str">
        <f t="shared" ca="1" si="2"/>
        <v>333892, 11, , '2017-6-21', '2017-8-13', 'TEMPORAL', '', '', '', '', ''</v>
      </c>
      <c r="C5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333892, </v>
      </c>
      <c r="D5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11, </v>
      </c>
      <c r="E5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5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'2017-6-21', </v>
      </c>
      <c r="G5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'2017-8-13', </v>
      </c>
      <c r="H5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5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5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5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5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5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5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5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5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5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5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5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5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5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5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5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5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5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5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5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5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5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5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5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5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5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5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5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5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5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5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5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5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57" spans="1:40" x14ac:dyDescent="0.25">
      <c r="A57" t="str">
        <f t="shared" ca="1" si="1"/>
        <v>'clave_trab' =&gt; 466911, 'id_plaza' =&gt; 27, 'id_ausencia_por' =&gt; , 'fec_inicio' =&gt; '2017-5-2', 'fec_termino' =&gt; '2017-6-25', 'tipo_mov' =&gt; 'TEMPORAL', 'descr' =&gt; '', 'docs' =&gt; '', 'motivo' =&gt; '', 'referencia' =&gt; '', 'ref_motivo' =&gt; ''</v>
      </c>
      <c r="B57" t="str">
        <f t="shared" ca="1" si="2"/>
        <v>466911, 27, , '2017-5-2', '2017-6-25', 'TEMPORAL', '', '', '', '', ''</v>
      </c>
      <c r="C5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466911, </v>
      </c>
      <c r="D5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27, </v>
      </c>
      <c r="E5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5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'2017-5-2', </v>
      </c>
      <c r="G5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'2017-6-25', </v>
      </c>
      <c r="H5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5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5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5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5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5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5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5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5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5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5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5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5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5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5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5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5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5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5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5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5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5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5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5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5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5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5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5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5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5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5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5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5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58" spans="1:40" x14ac:dyDescent="0.25">
      <c r="A58" t="str">
        <f t="shared" ca="1" si="1"/>
        <v>'clave_trab' =&gt; 934947, 'id_plaza' =&gt; 36, 'id_ausencia_por' =&gt; , 'fec_inicio' =&gt; '2017-6-23', 'fec_termino' =&gt; '2017-8-13', 'tipo_mov' =&gt; 'TEMPORAL', 'descr' =&gt; '', 'docs' =&gt; '', 'motivo' =&gt; '', 'referencia' =&gt; '', 'ref_motivo' =&gt; ''</v>
      </c>
      <c r="B58" t="str">
        <f t="shared" ca="1" si="2"/>
        <v>934947, 36, , '2017-6-23', '2017-8-13', 'TEMPORAL', '', '', '', '', ''</v>
      </c>
      <c r="C5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934947, </v>
      </c>
      <c r="D5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36, </v>
      </c>
      <c r="E5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5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'2017-6-23', </v>
      </c>
      <c r="G5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'2017-8-13', </v>
      </c>
      <c r="H5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5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5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5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5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5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5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5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5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5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5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5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5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5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5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5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5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5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5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5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5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5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5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5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5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5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5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5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5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5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5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5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5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59" spans="1:40" x14ac:dyDescent="0.25">
      <c r="A59" t="str">
        <f t="shared" ca="1" si="1"/>
        <v>'clave_trab' =&gt; 600316, 'id_plaza' =&gt; 35, 'id_ausencia_por' =&gt; , 'fec_inicio' =&gt; '2017-6-1', 'fec_termino' =&gt; '2017-6-25', 'tipo_mov' =&gt; 'TEMPORAL', 'descr' =&gt; '', 'docs' =&gt; '', 'motivo' =&gt; '', 'referencia' =&gt; '', 'ref_motivo' =&gt; ''</v>
      </c>
      <c r="B59" t="str">
        <f t="shared" ca="1" si="2"/>
        <v>600316, 35, , '2017-6-1', '2017-6-25', 'TEMPORAL', '', '', '', '', ''</v>
      </c>
      <c r="C5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600316, </v>
      </c>
      <c r="D5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35, </v>
      </c>
      <c r="E5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5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'2017-6-1', </v>
      </c>
      <c r="G5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'2017-6-25', </v>
      </c>
      <c r="H5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5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5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5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5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5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5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5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5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5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5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5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5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5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5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5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5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5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5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5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5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5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5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5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5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5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5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5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5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5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5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5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5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60" spans="1:40" x14ac:dyDescent="0.25">
      <c r="A60" t="str">
        <f t="shared" ca="1" si="1"/>
        <v>'clave_trab' =&gt; 317017, 'id_plaza' =&gt; 53, 'id_ausencia_por' =&gt; , 'fec_inicio' =&gt; '2017-6-25', 'fec_termino' =&gt; '2017-8-13', 'tipo_mov' =&gt; 'TEMPORAL', 'descr' =&gt; '', 'docs' =&gt; '', 'motivo' =&gt; '', 'referencia' =&gt; '', 'ref_motivo' =&gt; ''</v>
      </c>
      <c r="B60" t="str">
        <f t="shared" ca="1" si="2"/>
        <v>317017, 53, , '2017-6-25', '2017-8-13', 'TEMPORAL', '', '', '', '', ''</v>
      </c>
      <c r="C6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317017, </v>
      </c>
      <c r="D6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53, </v>
      </c>
      <c r="E6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6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'2017-6-25', </v>
      </c>
      <c r="G6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'2017-8-13', </v>
      </c>
      <c r="H6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6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6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6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6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6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6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6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6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6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6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6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6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6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6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6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6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6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6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6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6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6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6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6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6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6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6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6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6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6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6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6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6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61" spans="1:40" x14ac:dyDescent="0.25">
      <c r="A61" t="str">
        <f t="shared" ca="1" si="1"/>
        <v>'clave_trab' =&gt; 321084, 'id_plaza' =&gt; 54, 'id_ausencia_por' =&gt; , 'fec_inicio' =&gt; '2017-6-20', 'fec_termino' =&gt; '2017-8-14', 'tipo_mov' =&gt; 'TEMPORAL', 'descr' =&gt; '', 'docs' =&gt; '', 'motivo' =&gt; '', 'referencia' =&gt; '', 'ref_motivo' =&gt; ''</v>
      </c>
      <c r="B61" t="str">
        <f t="shared" ca="1" si="2"/>
        <v>321084, 54, , '2017-6-20', '2017-8-14', 'TEMPORAL', '', '', '', '', ''</v>
      </c>
      <c r="C6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321084, </v>
      </c>
      <c r="D6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54, </v>
      </c>
      <c r="E6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6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'2017-6-20', </v>
      </c>
      <c r="G6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'2017-8-14', </v>
      </c>
      <c r="H6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6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6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6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6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6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6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6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6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6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6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6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6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6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6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6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6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6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6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6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6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6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6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6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6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6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6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6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6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6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6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6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6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62" spans="1:40" x14ac:dyDescent="0.25">
      <c r="A62" t="str">
        <f t="shared" ca="1" si="1"/>
        <v>'clave_trab' =&gt; 852387, 'id_plaza' =&gt; 55, 'id_ausencia_por' =&gt; , 'fec_inicio' =&gt; '2017-6-20', 'fec_termino' =&gt; '2017-8-14', 'tipo_mov' =&gt; 'TEMPORAL', 'descr' =&gt; '', 'docs' =&gt; '', 'motivo' =&gt; '', 'referencia' =&gt; '', 'ref_motivo' =&gt; ''</v>
      </c>
      <c r="B62" t="str">
        <f t="shared" ca="1" si="2"/>
        <v>852387, 55, , '2017-6-20', '2017-8-14', 'TEMPORAL', '', '', '', '', ''</v>
      </c>
      <c r="C6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852387, </v>
      </c>
      <c r="D6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55, </v>
      </c>
      <c r="E6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6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'2017-6-20', </v>
      </c>
      <c r="G6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'2017-8-14', </v>
      </c>
      <c r="H6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6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6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6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6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6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6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6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6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6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6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6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6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6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6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6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6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6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6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6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6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6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6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6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6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6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6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6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6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6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6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6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6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63" spans="1:40" x14ac:dyDescent="0.25">
      <c r="A63" t="str">
        <f t="shared" ca="1" si="1"/>
        <v>'clave_trab' =&gt; 434039, 'id_plaza' =&gt; 6, 'id_ausencia_por' =&gt; , 'fec_inicio' =&gt; '2017-6-25', 'fec_termino' =&gt; '2017-8-13', 'tipo_mov' =&gt; 'TEMPORAL', 'descr' =&gt; '', 'docs' =&gt; '', 'motivo' =&gt; '', 'referencia' =&gt; '', 'ref_motivo' =&gt; ''</v>
      </c>
      <c r="B63" t="str">
        <f t="shared" ca="1" si="2"/>
        <v>434039, 6, , '2017-6-25', '2017-8-13', 'TEMPORAL', '', '', '', '', ''</v>
      </c>
      <c r="C6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434039, </v>
      </c>
      <c r="D6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6, </v>
      </c>
      <c r="E6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6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'2017-6-25', </v>
      </c>
      <c r="G6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'2017-8-13', </v>
      </c>
      <c r="H6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6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6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6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6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6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6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6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6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6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6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6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6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6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6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6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6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6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6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6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6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6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6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6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6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6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6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6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6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6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6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6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6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64" spans="1:40" x14ac:dyDescent="0.25">
      <c r="A64" t="str">
        <f t="shared" ca="1" si="1"/>
        <v>'clave_trab' =&gt; 426226, 'id_plaza' =&gt; 24, 'id_ausencia_por' =&gt; , 'fec_inicio' =&gt; '2017-6-1', 'fec_termino' =&gt; '2017-6-25', 'tipo_mov' =&gt; 'TEMPORAL', 'descr' =&gt; '', 'docs' =&gt; '', 'motivo' =&gt; '', 'referencia' =&gt; '', 'ref_motivo' =&gt; ''</v>
      </c>
      <c r="B64" t="str">
        <f t="shared" ca="1" si="2"/>
        <v>426226, 24, , '2017-6-1', '2017-6-25', 'TEMPORAL', '', '', '', '', ''</v>
      </c>
      <c r="C6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426226, </v>
      </c>
      <c r="D6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24, </v>
      </c>
      <c r="E6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6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'2017-6-1', </v>
      </c>
      <c r="G6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'2017-6-25', </v>
      </c>
      <c r="H6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6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6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6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6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6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6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6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6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6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6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6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6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6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6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6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6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6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6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6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6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6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6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6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6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6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6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6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6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6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6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6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6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65" spans="1:40" x14ac:dyDescent="0.25">
      <c r="A65" t="str">
        <f t="shared" ca="1" si="1"/>
        <v>'clave_trab' =&gt; 318478, 'id_plaza' =&gt; 25, 'id_ausencia_por' =&gt; , 'fec_inicio' =&gt; '2017-6-1', 'fec_termino' =&gt; '2017-6-25', 'tipo_mov' =&gt; 'TEMPORAL', 'descr' =&gt; '', 'docs' =&gt; '', 'motivo' =&gt; '', 'referencia' =&gt; '', 'ref_motivo' =&gt; ''</v>
      </c>
      <c r="B65" t="str">
        <f t="shared" ca="1" si="2"/>
        <v>318478, 25, , '2017-6-1', '2017-6-25', 'TEMPORAL', '', '', '', '', ''</v>
      </c>
      <c r="C6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318478, </v>
      </c>
      <c r="D6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25, </v>
      </c>
      <c r="E6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6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'2017-6-1', </v>
      </c>
      <c r="G6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'2017-6-25', </v>
      </c>
      <c r="H6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6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6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6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6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6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6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6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6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6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6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6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6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6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6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6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6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6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6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6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6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6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6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6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6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6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6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6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6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6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6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6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6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66" spans="1:40" x14ac:dyDescent="0.25">
      <c r="A66" t="str">
        <f t="shared" ca="1" si="1"/>
        <v>'clave_trab' =&gt; 652482, 'id_plaza' =&gt; 56, 'id_ausencia_por' =&gt; , 'fec_inicio' =&gt; '2017-6-20', 'fec_termino' =&gt; '2017-8-14', 'tipo_mov' =&gt; 'TEMPORAL', 'descr' =&gt; '', 'docs' =&gt; '', 'motivo' =&gt; '', 'referencia' =&gt; '', 'ref_motivo' =&gt; ''</v>
      </c>
      <c r="B66" t="str">
        <f t="shared" ca="1" si="2"/>
        <v>652482, 56, , '2017-6-20', '2017-8-14', 'TEMPORAL', '', '', '', '', ''</v>
      </c>
      <c r="C6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652482, </v>
      </c>
      <c r="D6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56, </v>
      </c>
      <c r="E6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6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'2017-6-20', </v>
      </c>
      <c r="G6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'2017-8-14', </v>
      </c>
      <c r="H6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6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6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6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6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6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6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6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6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6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6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6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6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6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6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6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6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6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6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6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6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6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6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6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6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6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6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6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6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6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6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6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6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67" spans="1:40" x14ac:dyDescent="0.25">
      <c r="A67" t="str">
        <f t="shared" ca="1" si="1"/>
        <v>'clave_trab' =&gt; 517366, 'id_plaza' =&gt; 57, 'id_ausencia_por' =&gt; , 'fec_inicio' =&gt; '2017-6-22', 'fec_termino' =&gt; '2017-8-13', 'tipo_mov' =&gt; 'TEMPORAL', 'descr' =&gt; '', 'docs' =&gt; '', 'motivo' =&gt; '', 'referencia' =&gt; '', 'ref_motivo' =&gt; ''</v>
      </c>
      <c r="B67" t="str">
        <f t="shared" ca="1" si="2"/>
        <v>517366, 57, , '2017-6-22', '2017-8-13', 'TEMPORAL', '', '', '', '', ''</v>
      </c>
      <c r="C6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517366, </v>
      </c>
      <c r="D6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57, </v>
      </c>
      <c r="E6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6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'2017-6-22', </v>
      </c>
      <c r="G6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'2017-8-13', </v>
      </c>
      <c r="H6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6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6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6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6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6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6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6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6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6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6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6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6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6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6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6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6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6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6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6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6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6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6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6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6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6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6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6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6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6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6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6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6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68" spans="1:40" x14ac:dyDescent="0.25">
      <c r="A68" t="str">
        <f t="shared" ca="1" si="1"/>
        <v>'clave_trab' =&gt; 557767, 'id_plaza' =&gt; 59, 'id_ausencia_por' =&gt; , 'fec_inicio' =&gt; '2017-6-21', 'fec_termino' =&gt; '2017-8-13', 'tipo_mov' =&gt; 'TEMPORAL', 'descr' =&gt; '', 'docs' =&gt; '', 'motivo' =&gt; '', 'referencia' =&gt; '', 'ref_motivo' =&gt; ''</v>
      </c>
      <c r="B68" t="str">
        <f t="shared" ca="1" si="2"/>
        <v>557767, 59, , '2017-6-21', '2017-8-13', 'TEMPORAL', '', '', '', '', ''</v>
      </c>
      <c r="C6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557767, </v>
      </c>
      <c r="D6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59, </v>
      </c>
      <c r="E6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6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'2017-6-21', </v>
      </c>
      <c r="G6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'2017-8-13', </v>
      </c>
      <c r="H6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6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6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6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6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6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6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6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6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6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6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6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6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6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6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6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6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6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6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6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6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6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6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6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6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6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6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6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6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6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6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6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6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69" spans="1:40" x14ac:dyDescent="0.25">
      <c r="A69" t="str">
        <f t="shared" ca="1" si="1"/>
        <v>'clave_trab' =&gt; 370184, 'id_plaza' =&gt; 60, 'id_ausencia_por' =&gt; , 'fec_inicio' =&gt; '2017-6-23', 'fec_termino' =&gt; '2017-8-13', 'tipo_mov' =&gt; 'TEMPORAL', 'descr' =&gt; '', 'docs' =&gt; '', 'motivo' =&gt; '', 'referencia' =&gt; '', 'ref_motivo' =&gt; ''</v>
      </c>
      <c r="B69" t="str">
        <f t="shared" ca="1" si="2"/>
        <v>370184, 60, , '2017-6-23', '2017-8-13', 'TEMPORAL', '', '', '', '', ''</v>
      </c>
      <c r="C6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370184, </v>
      </c>
      <c r="D6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60, </v>
      </c>
      <c r="E6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6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'2017-6-23', </v>
      </c>
      <c r="G6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'2017-8-13', </v>
      </c>
      <c r="H6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6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6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6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6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6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6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6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6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6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6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6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6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6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6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6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6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6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6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6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6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6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6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6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6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6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6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6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6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6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6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6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6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70" spans="1:40" x14ac:dyDescent="0.25">
      <c r="A70" t="str">
        <f t="shared" ref="A70:A133" ca="1" si="3">"" &amp; IFERROR("'" &amp; C$4 &amp; "'" &amp; " =&gt; " &amp; C70, "") &amp; IFERROR("'" &amp; D$4 &amp; "'" &amp; " =&gt; " &amp; D70, "") &amp; IFERROR("'" &amp; E$4 &amp; "'" &amp; " =&gt; " &amp; E70, "") &amp; IFERROR("'" &amp; F$4 &amp; "'" &amp; " =&gt; " &amp; F70, "") &amp; IFERROR("'" &amp; G$4 &amp; "'" &amp; " =&gt; " &amp; G70, "") &amp; IFERROR("'" &amp; H$4 &amp; "'" &amp; " =&gt; " &amp; H70, "") &amp; IFERROR("'" &amp; I$4 &amp; "'" &amp; " =&gt; " &amp; I70, "") &amp; IFERROR("'" &amp; J$4 &amp; "'" &amp; " =&gt; " &amp; J70, "") &amp; IFERROR("'" &amp; K$4 &amp; "'" &amp; " =&gt; " &amp; K70, "") &amp; IFERROR("'" &amp; L$4 &amp; "'" &amp; " =&gt; " &amp; L70, "") &amp; IFERROR("'" &amp; M$4 &amp; "'" &amp; " =&gt; " &amp; M70, "") &amp; IFERROR("'" &amp; N$4 &amp; "'" &amp; " =&gt; " &amp; N70, "") &amp; IFERROR("'" &amp; O$4 &amp; "'" &amp; " =&gt; " &amp; O70, "") &amp; IFERROR("'" &amp; P$4 &amp; "'" &amp; " =&gt; " &amp; P70, "") &amp; IFERROR("'" &amp; Q$4 &amp; "'" &amp; " =&gt; " &amp; Q70, "") &amp; IFERROR("'" &amp; R$4 &amp; "'" &amp; " =&gt; " &amp; R70, "") &amp; IFERROR("'" &amp; S$4 &amp; "'" &amp; " =&gt; " &amp; S70, "") &amp; IFERROR("'" &amp; T$4 &amp; "'" &amp; " =&gt; " &amp; T70, "") &amp; IFERROR("'" &amp; U$4 &amp; "'" &amp; " =&gt; " &amp; U70, "") &amp; IFERROR("'" &amp; V$4 &amp; "'" &amp; " =&gt; " &amp; V70, "") &amp; IFERROR("'" &amp; W$4 &amp; "'" &amp; " =&gt; " &amp; W70, "") &amp; IFERROR("'" &amp; X$4 &amp; "'" &amp; " =&gt; " &amp; X70, "") &amp; IFERROR("'" &amp; Y$4 &amp; "'" &amp; " =&gt; " &amp; Y70, "") &amp; IFERROR("'" &amp; Z$4 &amp; "'" &amp; " =&gt; " &amp; Z70, "") &amp; IFERROR("'" &amp; AA$4 &amp; "'" &amp; " =&gt; " &amp; AA70, "")  &amp; IFERROR("'" &amp; AB$4 &amp; "'" &amp; " =&gt; " &amp; AB70, "") &amp; IFERROR("'" &amp; AC$4 &amp; "'" &amp; " =&gt; " &amp; AC70, "") &amp; IFERROR("'" &amp; AD$4 &amp; "'" &amp; " =&gt; " &amp; AD70, "") &amp; IFERROR("'" &amp; AE$4 &amp; "'" &amp; " =&gt; " &amp; AE70, "") &amp; IFERROR("'" &amp; AF$4 &amp; "'" &amp; " =&gt; " &amp; AF70, "") &amp; IFERROR("'" &amp; AG$4 &amp; "'" &amp; " =&gt; " &amp; AG70, "") &amp; IFERROR("'" &amp; AH$4 &amp; "'" &amp; " =&gt; " &amp;  AH70, "") &amp; IFERROR("'" &amp; AI$4 &amp; "'" &amp; " =&gt; " &amp; AI70, "") &amp; IFERROR("'" &amp; AJ$4 &amp; "'" &amp; " =&gt; " &amp; AJ70, "") &amp; IFERROR("'" &amp; AK$4 &amp; "'" &amp; " =&gt; " &amp; AK70, "") &amp; IFERROR("'" &amp; AL$4 &amp; "'" &amp; " =&gt; " &amp; AL70, "") &amp; IFERROR("'" &amp; AM$4 &amp; "'" &amp; " =&gt; " &amp; AM70, "") &amp; IFERROR("'" &amp; AN$4 &amp; "'" &amp; " =&gt; " &amp; AN70, "")</f>
        <v>'clave_trab' =&gt; 369907, 'id_plaza' =&gt; 61, 'id_ausencia_por' =&gt; , 'fec_inicio' =&gt; '2017-6-25', 'fec_termino' =&gt; '2017-8-13', 'tipo_mov' =&gt; 'TEMPORAL', 'descr' =&gt; '', 'docs' =&gt; '', 'motivo' =&gt; '', 'referencia' =&gt; '', 'ref_motivo' =&gt; ''</v>
      </c>
      <c r="B70" t="str">
        <f t="shared" ca="1" si="2"/>
        <v>369907, 61, , '2017-6-25', '2017-8-13', 'TEMPORAL', '', '', '', '', ''</v>
      </c>
      <c r="C7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369907, </v>
      </c>
      <c r="D7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61, </v>
      </c>
      <c r="E7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7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'2017-6-25', </v>
      </c>
      <c r="G7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'2017-8-13', </v>
      </c>
      <c r="H7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7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7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7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7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7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7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7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7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7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7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7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7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7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7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7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7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7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7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7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7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7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7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7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7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7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7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7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7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7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7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7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7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71" spans="1:40" x14ac:dyDescent="0.25">
      <c r="A71" t="str">
        <f t="shared" ca="1" si="3"/>
        <v>'clave_trab' =&gt; 315758, 'id_plaza' =&gt; 62, 'id_ausencia_por' =&gt; , 'fec_inicio' =&gt; '2017-6-1', 'fec_termino' =&gt; '2017-6-25', 'tipo_mov' =&gt; 'TEMPORAL', 'descr' =&gt; '', 'docs' =&gt; '', 'motivo' =&gt; '', 'referencia' =&gt; '', 'ref_motivo' =&gt; ''</v>
      </c>
      <c r="B71" t="str">
        <f t="shared" ca="1" si="2"/>
        <v>315758, 62, , '2017-6-1', '2017-6-25', 'TEMPORAL', '', '', '', '', ''</v>
      </c>
      <c r="C7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315758, </v>
      </c>
      <c r="D7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62, </v>
      </c>
      <c r="E7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7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'2017-6-1', </v>
      </c>
      <c r="G7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'2017-6-25', </v>
      </c>
      <c r="H7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7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7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7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7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7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7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7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7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7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7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7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7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7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7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7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7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7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7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7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7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7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7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7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7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7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7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7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7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7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7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7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7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72" spans="1:40" x14ac:dyDescent="0.25">
      <c r="A72" t="str">
        <f t="shared" ca="1" si="3"/>
        <v>'clave_trab' =&gt; 681065, 'id_plaza' =&gt; 67, 'id_ausencia_por' =&gt; , 'fec_inicio' =&gt; '2017-6-22', 'fec_termino' =&gt; '2017-8-13', 'tipo_mov' =&gt; 'TEMPORAL', 'descr' =&gt; '', 'docs' =&gt; '', 'motivo' =&gt; '', 'referencia' =&gt; '', 'ref_motivo' =&gt; ''</v>
      </c>
      <c r="B72" t="str">
        <f t="shared" ref="B72:B135" ca="1" si="4">"" &amp; IFERROR(C72, "") &amp; IFERROR(D72, "") &amp; IFERROR(E72, "") &amp; IFERROR(F72, "") &amp; IFERROR(G72, "") &amp; IFERROR(H72, "") &amp; IFERROR(I72, "") &amp; IFERROR(J72, "") &amp; IFERROR(K72, "") &amp; IFERROR(L72, "") &amp; IFERROR(M72, "") &amp; IFERROR(N72, "") &amp; IFERROR(O72, "") &amp; IFERROR(P72, "") &amp; IFERROR(Q72, "") &amp; IFERROR(R72, "") &amp; IFERROR(S72, "") &amp; IFERROR(T72, "") &amp; IFERROR(U72, "") &amp; IFERROR(V72, "") &amp; IFERROR(W72, "") &amp; IFERROR(X72, "") &amp; IFERROR(Y72, "") &amp; IFERROR(Z72, "") &amp; IFERROR(AA72, "") &amp; IFERROR(AB72, "") &amp; IFERROR(AC72, "")&amp; IFERROR(AD72, "") &amp; IFERROR(AE72, "") &amp; IFERROR(AF72, "") &amp; IFERROR(AG72, "") &amp; IFERROR(AH72, "") &amp; IFERROR(AI72, "") &amp; IFERROR(AJ72, "") &amp; IFERROR(AK72, "") &amp; IFERROR(AL72, "") &amp; IFERROR(AM72, "") &amp; IFERROR(AN72, "")</f>
        <v>681065, 67, , '2017-6-22', '2017-8-13', 'TEMPORAL', '', '', '', '', ''</v>
      </c>
      <c r="C7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681065, </v>
      </c>
      <c r="D7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67, </v>
      </c>
      <c r="E7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7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'2017-6-22', </v>
      </c>
      <c r="G7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'2017-8-13', </v>
      </c>
      <c r="H7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7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7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7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7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7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7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7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7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7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7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7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7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7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7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7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7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7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7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7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7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7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7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7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7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7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7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7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7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7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7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7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7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73" spans="1:40" x14ac:dyDescent="0.25">
      <c r="A73" t="str">
        <f t="shared" ca="1" si="3"/>
        <v>'clave_trab' =&gt; 498009, 'id_plaza' =&gt; 33, 'id_ausencia_por' =&gt; , 'fec_inicio' =&gt; '2017-6-22', 'fec_termino' =&gt; '2017-8-13', 'tipo_mov' =&gt; 'TEMPORAL', 'descr' =&gt; '', 'docs' =&gt; '', 'motivo' =&gt; '', 'referencia' =&gt; '', 'ref_motivo' =&gt; ''</v>
      </c>
      <c r="B73" t="str">
        <f t="shared" ca="1" si="4"/>
        <v>498009, 33, , '2017-6-22', '2017-8-13', 'TEMPORAL', '', '', '', '', ''</v>
      </c>
      <c r="C7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498009, </v>
      </c>
      <c r="D7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33, </v>
      </c>
      <c r="E7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7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'2017-6-22', </v>
      </c>
      <c r="G7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'2017-8-13', </v>
      </c>
      <c r="H7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7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7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7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7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7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7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7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7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7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7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7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7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7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7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7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7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7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7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7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7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7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7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7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7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7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7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7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7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7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7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7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7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74" spans="1:40" x14ac:dyDescent="0.25">
      <c r="A74" t="str">
        <f t="shared" ca="1" si="3"/>
        <v>'clave_trab' =&gt; 566818, 'id_plaza' =&gt; 20, 'id_ausencia_por' =&gt; , 'fec_inicio' =&gt; '2017-6-21', 'fec_termino' =&gt; '2017-8-13', 'tipo_mov' =&gt; 'TEMPORAL', 'descr' =&gt; '', 'docs' =&gt; '', 'motivo' =&gt; '', 'referencia' =&gt; '', 'ref_motivo' =&gt; ''</v>
      </c>
      <c r="B74" t="str">
        <f t="shared" ca="1" si="4"/>
        <v>566818, 20, , '2017-6-21', '2017-8-13', 'TEMPORAL', '', '', '', '', ''</v>
      </c>
      <c r="C7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566818, </v>
      </c>
      <c r="D7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20, </v>
      </c>
      <c r="E7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7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'2017-6-21', </v>
      </c>
      <c r="G7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'2017-8-13', </v>
      </c>
      <c r="H7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7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7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7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7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7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7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7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7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7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7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7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7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7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7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7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7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7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7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7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7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7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7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7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7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7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7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7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7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7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7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7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7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75" spans="1:40" x14ac:dyDescent="0.25">
      <c r="A75" t="str">
        <f t="shared" ca="1" si="3"/>
        <v>'clave_trab' =&gt; 312224, 'id_plaza' =&gt; 21, 'id_ausencia_por' =&gt; , 'fec_inicio' =&gt; '2017-6-25', 'fec_termino' =&gt; '2017-8-13', 'tipo_mov' =&gt; 'TEMPORAL', 'descr' =&gt; '', 'docs' =&gt; '', 'motivo' =&gt; '', 'referencia' =&gt; '', 'ref_motivo' =&gt; ''</v>
      </c>
      <c r="B75" t="str">
        <f t="shared" ca="1" si="4"/>
        <v>312224, 21, , '2017-6-25', '2017-8-13', 'TEMPORAL', '', '', '', '', ''</v>
      </c>
      <c r="C7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312224, </v>
      </c>
      <c r="D7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21, </v>
      </c>
      <c r="E7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7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'2017-6-25', </v>
      </c>
      <c r="G7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'2017-8-13', </v>
      </c>
      <c r="H7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7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7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7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7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7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7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7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7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7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7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7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7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7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7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7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7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7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7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7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7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7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7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7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7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7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7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7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7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7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7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7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7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76" spans="1:40" x14ac:dyDescent="0.25">
      <c r="A76" t="str">
        <f t="shared" ca="1" si="3"/>
        <v>'clave_trab' =&gt; 542634, 'id_plaza' =&gt; 71, 'id_ausencia_por' =&gt; , 'fec_inicio' =&gt; '2017-6-25', 'fec_termino' =&gt; '2017-8-13', 'tipo_mov' =&gt; 'TEMPORAL', 'descr' =&gt; '', 'docs' =&gt; '', 'motivo' =&gt; '', 'referencia' =&gt; '', 'ref_motivo' =&gt; ''</v>
      </c>
      <c r="B76" t="str">
        <f t="shared" ca="1" si="4"/>
        <v>542634, 71, , '2017-6-25', '2017-8-13', 'TEMPORAL', '', '', '', '', ''</v>
      </c>
      <c r="C7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542634, </v>
      </c>
      <c r="D7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71, </v>
      </c>
      <c r="E7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7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'2017-6-25', </v>
      </c>
      <c r="G7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'2017-8-13', </v>
      </c>
      <c r="H7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7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7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7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7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7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7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7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7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7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7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7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7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7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7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7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7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7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7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7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7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7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7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7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7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7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7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7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7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7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7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7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7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77" spans="1:40" x14ac:dyDescent="0.25">
      <c r="A77" t="str">
        <f t="shared" ca="1" si="3"/>
        <v>'clave_trab' =&gt; 313919, 'id_plaza' =&gt; 6, 'id_ausencia_por' =&gt; , 'fec_inicio' =&gt; '2017-6-5', 'fec_termino' =&gt; '2017-7-2', 'tipo_mov' =&gt; 'TEMPORAL', 'descr' =&gt; '', 'docs' =&gt; '', 'motivo' =&gt; '', 'referencia' =&gt; '', 'ref_motivo' =&gt; ''</v>
      </c>
      <c r="B77" t="str">
        <f t="shared" ca="1" si="4"/>
        <v>313919, 6, , '2017-6-5', '2017-7-2', 'TEMPORAL', '', '', '', '', ''</v>
      </c>
      <c r="C7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313919, </v>
      </c>
      <c r="D7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6, </v>
      </c>
      <c r="E7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7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'2017-6-5', </v>
      </c>
      <c r="G7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'2017-7-2', </v>
      </c>
      <c r="H7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7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7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7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7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7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7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7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7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7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7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7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7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7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7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7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7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7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7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7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7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7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7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7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7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7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7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7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7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7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7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7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7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78" spans="1:40" x14ac:dyDescent="0.25">
      <c r="A78" t="str">
        <f t="shared" ca="1" si="3"/>
        <v>'clave_trab' =&gt; 307452, 'id_plaza' =&gt; 9, 'id_ausencia_por' =&gt; , 'fec_inicio' =&gt; '2017-6-7', 'fec_termino' =&gt; '2017-7-11', 'tipo_mov' =&gt; 'TEMPORAL', 'descr' =&gt; '', 'docs' =&gt; '', 'motivo' =&gt; '', 'referencia' =&gt; '', 'ref_motivo' =&gt; ''</v>
      </c>
      <c r="B78" t="str">
        <f t="shared" ca="1" si="4"/>
        <v>307452, 9, , '2017-6-7', '2017-7-11', 'TEMPORAL', '', '', '', '', ''</v>
      </c>
      <c r="C7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307452, </v>
      </c>
      <c r="D7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9, </v>
      </c>
      <c r="E7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7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'2017-6-7', </v>
      </c>
      <c r="G7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'2017-7-11', </v>
      </c>
      <c r="H7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7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7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7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7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7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7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7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7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7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7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7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7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7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7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7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7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7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7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7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7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7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7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7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7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7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7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7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7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7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7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7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7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79" spans="1:40" x14ac:dyDescent="0.25">
      <c r="A79" t="str">
        <f t="shared" ca="1" si="3"/>
        <v>'clave_trab' =&gt; 327144, 'id_plaza' =&gt; 10, 'id_ausencia_por' =&gt; , 'fec_inicio' =&gt; '2017-6-10', 'fec_termino' =&gt; '2017-7-14', 'tipo_mov' =&gt; 'TEMPORAL', 'descr' =&gt; '', 'docs' =&gt; '', 'motivo' =&gt; '', 'referencia' =&gt; '', 'ref_motivo' =&gt; ''</v>
      </c>
      <c r="B79" t="str">
        <f t="shared" ca="1" si="4"/>
        <v>327144, 10, , '2017-6-10', '2017-7-14', 'TEMPORAL', '', '', '', '', ''</v>
      </c>
      <c r="C7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327144, </v>
      </c>
      <c r="D7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10, </v>
      </c>
      <c r="E7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7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'2017-6-10', </v>
      </c>
      <c r="G7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'2017-7-14', </v>
      </c>
      <c r="H7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7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7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7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7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7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7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7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7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7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7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7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7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7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7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7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7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7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7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7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7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7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7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7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7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7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7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7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7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7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7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7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7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80" spans="1:40" x14ac:dyDescent="0.25">
      <c r="A80" t="str">
        <f t="shared" ca="1" si="3"/>
        <v>'clave_trab' =&gt; 462962, 'id_plaza' =&gt; 19, 'id_ausencia_por' =&gt; , 'fec_inicio' =&gt; '2017-6-12', 'fec_termino' =&gt; '2017-7-14', 'tipo_mov' =&gt; 'TEMPORAL', 'descr' =&gt; '', 'docs' =&gt; '', 'motivo' =&gt; '', 'referencia' =&gt; '', 'ref_motivo' =&gt; ''</v>
      </c>
      <c r="B80" t="str">
        <f t="shared" ca="1" si="4"/>
        <v>462962, 19, , '2017-6-12', '2017-7-14', 'TEMPORAL', '', '', '', '', ''</v>
      </c>
      <c r="C8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462962, </v>
      </c>
      <c r="D8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19, </v>
      </c>
      <c r="E8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8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'2017-6-12', </v>
      </c>
      <c r="G8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'2017-7-14', </v>
      </c>
      <c r="H8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8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8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8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8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8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8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8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8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8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8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8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8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8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8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8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8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8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8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8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8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8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8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8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8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8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8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8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8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8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8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8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8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81" spans="1:40" x14ac:dyDescent="0.25">
      <c r="A81" t="str">
        <f t="shared" ca="1" si="3"/>
        <v>'clave_trab' =&gt; 511424, 'id_plaza' =&gt; 18, 'id_ausencia_por' =&gt; , 'fec_inicio' =&gt; '2017-6-7', 'fec_termino' =&gt; '2017-7-11', 'tipo_mov' =&gt; 'TEMPORAL', 'descr' =&gt; '', 'docs' =&gt; '', 'motivo' =&gt; '', 'referencia' =&gt; '', 'ref_motivo' =&gt; ''</v>
      </c>
      <c r="B81" t="str">
        <f t="shared" ca="1" si="4"/>
        <v>511424, 18, , '2017-6-7', '2017-7-11', 'TEMPORAL', '', '', '', '', ''</v>
      </c>
      <c r="C8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511424, </v>
      </c>
      <c r="D8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18, </v>
      </c>
      <c r="E8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8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'2017-6-7', </v>
      </c>
      <c r="G8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'2017-7-11', </v>
      </c>
      <c r="H8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8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8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8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8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8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8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8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8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8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8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8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8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8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8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8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8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8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8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8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8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8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8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8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8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8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8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8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8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8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8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8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8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82" spans="1:40" x14ac:dyDescent="0.25">
      <c r="A82" t="str">
        <f t="shared" ca="1" si="3"/>
        <v>'clave_trab' =&gt; 355556, 'id_plaza' =&gt; 8, 'id_ausencia_por' =&gt; , 'fec_inicio' =&gt; '2017-6-20', 'fec_termino' =&gt; '2017-6-24', 'tipo_mov' =&gt; 'TEMPORAL', 'descr' =&gt; '', 'docs' =&gt; '', 'motivo' =&gt; '', 'referencia' =&gt; '', 'ref_motivo' =&gt; ''</v>
      </c>
      <c r="B82" t="str">
        <f t="shared" ca="1" si="4"/>
        <v>355556, 8, , '2017-6-20', '2017-6-24', 'TEMPORAL', '', '', '', '', ''</v>
      </c>
      <c r="C8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355556, </v>
      </c>
      <c r="D8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8, </v>
      </c>
      <c r="E8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8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'2017-6-20', </v>
      </c>
      <c r="G8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'2017-6-24', </v>
      </c>
      <c r="H8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8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8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8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8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8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8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8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8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8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8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8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8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8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8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8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8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8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8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8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8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8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8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8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8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8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8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8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8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8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8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8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8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83" spans="1:40" x14ac:dyDescent="0.25">
      <c r="A83" t="str">
        <f t="shared" ca="1" si="3"/>
        <v>'clave_trab' =&gt; 891095, 'id_plaza' =&gt; 34, 'id_ausencia_por' =&gt; , 'fec_inicio' =&gt; '2017-6-19', 'fec_termino' =&gt; '2017-7-16', 'tipo_mov' =&gt; 'TEMPORAL', 'descr' =&gt; '', 'docs' =&gt; '', 'motivo' =&gt; '', 'referencia' =&gt; '', 'ref_motivo' =&gt; ''</v>
      </c>
      <c r="B83" t="str">
        <f t="shared" ca="1" si="4"/>
        <v>891095, 34, , '2017-6-19', '2017-7-16', 'TEMPORAL', '', '', '', '', ''</v>
      </c>
      <c r="C8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891095, </v>
      </c>
      <c r="D8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34, </v>
      </c>
      <c r="E8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8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'2017-6-19', </v>
      </c>
      <c r="G8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'2017-7-16', </v>
      </c>
      <c r="H8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8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8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8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8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8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8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8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8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8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8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8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8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8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8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8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8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8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8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8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8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8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8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8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8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8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8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8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8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8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8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8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8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84" spans="1:40" x14ac:dyDescent="0.25">
      <c r="A84" t="str">
        <f t="shared" ca="1" si="3"/>
        <v>'clave_trab' =&gt; 405756, 'id_plaza' =&gt; 11, 'id_ausencia_por' =&gt; , 'fec_inicio' =&gt; '2017-6-21', 'fec_termino' =&gt; '2017-7-16', 'tipo_mov' =&gt; 'TEMPORAL', 'descr' =&gt; '', 'docs' =&gt; '', 'motivo' =&gt; '', 'referencia' =&gt; '', 'ref_motivo' =&gt; ''</v>
      </c>
      <c r="B84" t="str">
        <f t="shared" ca="1" si="4"/>
        <v>405756, 11, , '2017-6-21', '2017-7-16', 'TEMPORAL', '', '', '', '', ''</v>
      </c>
      <c r="C8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405756, </v>
      </c>
      <c r="D8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11, </v>
      </c>
      <c r="E8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8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'2017-6-21', </v>
      </c>
      <c r="G8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'2017-7-16', </v>
      </c>
      <c r="H8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8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8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8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8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8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8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8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8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8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8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8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8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8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8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8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8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8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8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8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8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8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8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8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8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8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8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8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8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8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8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8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8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85" spans="1:40" x14ac:dyDescent="0.25">
      <c r="A85" t="str">
        <f t="shared" ca="1" si="3"/>
        <v>'clave_trab' =&gt; 588783, 'id_plaza' =&gt; 50, 'id_ausencia_por' =&gt; , 'fec_inicio' =&gt; '2017-6-19', 'fec_termino' =&gt; '2017-7-16', 'tipo_mov' =&gt; 'TEMPORAL', 'descr' =&gt; '', 'docs' =&gt; '', 'motivo' =&gt; '', 'referencia' =&gt; '', 'ref_motivo' =&gt; ''</v>
      </c>
      <c r="B85" t="str">
        <f t="shared" ca="1" si="4"/>
        <v>588783, 50, , '2017-6-19', '2017-7-16', 'TEMPORAL', '', '', '', '', ''</v>
      </c>
      <c r="C8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588783, </v>
      </c>
      <c r="D8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50, </v>
      </c>
      <c r="E8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8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'2017-6-19', </v>
      </c>
      <c r="G8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'2017-7-16', </v>
      </c>
      <c r="H8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8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8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8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8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8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8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8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8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8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8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8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8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8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8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8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8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8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8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8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8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8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8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8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8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8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8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8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8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8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8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8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8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86" spans="1:40" x14ac:dyDescent="0.25">
      <c r="A86" t="str">
        <f t="shared" ca="1" si="3"/>
        <v>'clave_trab' =&gt; 466603, 'id_plaza' =&gt; 69, 'id_ausencia_por' =&gt; , 'fec_inicio' =&gt; '2017-6-25', 'fec_termino' =&gt; '2017-8-13', 'tipo_mov' =&gt; 'TEMPORAL', 'descr' =&gt; '', 'docs' =&gt; '', 'motivo' =&gt; '', 'referencia' =&gt; '', 'ref_motivo' =&gt; ''</v>
      </c>
      <c r="B86" t="str">
        <f t="shared" ca="1" si="4"/>
        <v>466603, 69, , '2017-6-25', '2017-8-13', 'TEMPORAL', '', '', '', '', ''</v>
      </c>
      <c r="C8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466603, </v>
      </c>
      <c r="D8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69, </v>
      </c>
      <c r="E8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8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'2017-6-25', </v>
      </c>
      <c r="G8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'2017-8-13', </v>
      </c>
      <c r="H8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8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8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8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8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8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8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8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8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8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8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8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8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8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8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8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8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8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8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8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8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8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8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8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8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8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8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8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8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8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8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8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8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87" spans="1:40" x14ac:dyDescent="0.25">
      <c r="A87" t="str">
        <f t="shared" ca="1" si="3"/>
        <v>'clave_trab' =&gt; 488475, 'id_plaza' =&gt; 6, 'id_ausencia_por' =&gt; , 'fec_inicio' =&gt; '2017-6-26', 'fec_termino' =&gt; '2017-6-26', 'tipo_mov' =&gt; 'TEMPORAL', 'descr' =&gt; '', 'docs' =&gt; '', 'motivo' =&gt; '', 'referencia' =&gt; '', 'ref_motivo' =&gt; ''</v>
      </c>
      <c r="B87" t="str">
        <f t="shared" ca="1" si="4"/>
        <v>488475, 6, , '2017-6-26', '2017-6-26', 'TEMPORAL', '', '', '', '', ''</v>
      </c>
      <c r="C8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488475, </v>
      </c>
      <c r="D8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6, </v>
      </c>
      <c r="E8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8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'2017-6-26', </v>
      </c>
      <c r="G8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'2017-6-26', </v>
      </c>
      <c r="H8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8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8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8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8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8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8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8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8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8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8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8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8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8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8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8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8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8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8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8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8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8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8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8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8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8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8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8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8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8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8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8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8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88" spans="1:40" x14ac:dyDescent="0.25">
      <c r="A88" t="str">
        <f t="shared" ca="1" si="3"/>
        <v>'clave_trab' =&gt; 355556, 'id_plaza' =&gt; 9, 'id_ausencia_por' =&gt; , 'fec_inicio' =&gt; '2017-6-25', 'fec_termino' =&gt; '2017-7-1', 'tipo_mov' =&gt; 'TEMPORAL', 'descr' =&gt; '', 'docs' =&gt; '', 'motivo' =&gt; '', 'referencia' =&gt; '', 'ref_motivo' =&gt; ''</v>
      </c>
      <c r="B88" t="str">
        <f t="shared" ca="1" si="4"/>
        <v>355556, 9, , '2017-6-25', '2017-7-1', 'TEMPORAL', '', '', '', '', ''</v>
      </c>
      <c r="C8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355556, </v>
      </c>
      <c r="D8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9, </v>
      </c>
      <c r="E8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8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'2017-6-25', </v>
      </c>
      <c r="G8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'2017-7-1', </v>
      </c>
      <c r="H8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8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8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8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8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8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8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8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8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8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8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8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8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8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8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8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8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8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8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8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8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8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8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8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8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8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8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8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8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8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8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8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8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89" spans="1:40" x14ac:dyDescent="0.25">
      <c r="A89" t="str">
        <f t="shared" ca="1" si="3"/>
        <v>'clave_trab' =&gt; 403938, 'id_plaza' =&gt; 74, 'id_ausencia_por' =&gt; , 'fec_inicio' =&gt; '2017-6-26', 'fec_termino' =&gt; '2017-8-13', 'tipo_mov' =&gt; 'TEMPORAL', 'descr' =&gt; '', 'docs' =&gt; '', 'motivo' =&gt; '', 'referencia' =&gt; '', 'ref_motivo' =&gt; ''</v>
      </c>
      <c r="B89" t="str">
        <f t="shared" ca="1" si="4"/>
        <v>403938, 74, , '2017-6-26', '2017-8-13', 'TEMPORAL', '', '', '', '', ''</v>
      </c>
      <c r="C8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403938, </v>
      </c>
      <c r="D8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74, </v>
      </c>
      <c r="E8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8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'2017-6-26', </v>
      </c>
      <c r="G8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'2017-8-13', </v>
      </c>
      <c r="H8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8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8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8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8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8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8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8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8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8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8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8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8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8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8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8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8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8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8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8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8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8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8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8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8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8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8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8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8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8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8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8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8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90" spans="1:40" x14ac:dyDescent="0.25">
      <c r="A90" t="str">
        <f t="shared" ca="1" si="3"/>
        <v>'clave_trab' =&gt; 426226, 'id_plaza' =&gt; 24, 'id_ausencia_por' =&gt; , 'fec_inicio' =&gt; '2017-6-26', 'fec_termino' =&gt; '2017-8-13', 'tipo_mov' =&gt; 'TEMPORAL', 'descr' =&gt; '', 'docs' =&gt; '', 'motivo' =&gt; '', 'referencia' =&gt; '', 'ref_motivo' =&gt; ''</v>
      </c>
      <c r="B90" t="str">
        <f t="shared" ca="1" si="4"/>
        <v>426226, 24, , '2017-6-26', '2017-8-13', 'TEMPORAL', '', '', '', '', ''</v>
      </c>
      <c r="C9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426226, </v>
      </c>
      <c r="D9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24, </v>
      </c>
      <c r="E9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9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'2017-6-26', </v>
      </c>
      <c r="G9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'2017-8-13', </v>
      </c>
      <c r="H9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9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9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9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9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9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9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9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9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9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9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9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9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9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9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9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9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9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9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9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9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9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9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9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9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9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9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9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9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9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9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9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9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91" spans="1:40" x14ac:dyDescent="0.25">
      <c r="A91" t="str">
        <f t="shared" ca="1" si="3"/>
        <v>'clave_trab' =&gt; 315758, 'id_plaza' =&gt; 62, 'id_ausencia_por' =&gt; , 'fec_inicio' =&gt; '2017-6-26', 'fec_termino' =&gt; '2017-8-13', 'tipo_mov' =&gt; 'TEMPORAL', 'descr' =&gt; '', 'docs' =&gt; '', 'motivo' =&gt; '', 'referencia' =&gt; '', 'ref_motivo' =&gt; ''</v>
      </c>
      <c r="B91" t="str">
        <f t="shared" ca="1" si="4"/>
        <v>315758, 62, , '2017-6-26', '2017-8-13', 'TEMPORAL', '', '', '', '', ''</v>
      </c>
      <c r="C9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315758, </v>
      </c>
      <c r="D9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62, </v>
      </c>
      <c r="E9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9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'2017-6-26', </v>
      </c>
      <c r="G9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'2017-8-13', </v>
      </c>
      <c r="H9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9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9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9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9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9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9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9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9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9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9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9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9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9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9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9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9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9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9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9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9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9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9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9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9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9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9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9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9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9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9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9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9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92" spans="1:40" x14ac:dyDescent="0.25">
      <c r="A92" t="str">
        <f t="shared" ca="1" si="3"/>
        <v>'clave_trab' =&gt; 814776, 'id_plaza' =&gt; 30, 'id_ausencia_por' =&gt; , 'fec_inicio' =&gt; '2017-6-26', 'fec_termino' =&gt; '2017-8-13', 'tipo_mov' =&gt; 'TEMPORAL', 'descr' =&gt; '', 'docs' =&gt; '', 'motivo' =&gt; '', 'referencia' =&gt; '', 'ref_motivo' =&gt; ''</v>
      </c>
      <c r="B92" t="str">
        <f t="shared" ca="1" si="4"/>
        <v>814776, 30, , '2017-6-26', '2017-8-13', 'TEMPORAL', '', '', '', '', ''</v>
      </c>
      <c r="C9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814776, </v>
      </c>
      <c r="D9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30, </v>
      </c>
      <c r="E9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9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'2017-6-26', </v>
      </c>
      <c r="G9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'2017-8-13', </v>
      </c>
      <c r="H9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9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9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9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9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9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9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9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9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9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9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9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9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9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9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9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9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9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9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9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9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9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9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9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9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9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9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9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9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9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9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9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9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93" spans="1:40" x14ac:dyDescent="0.25">
      <c r="A93" t="str">
        <f t="shared" ca="1" si="3"/>
        <v>'clave_trab' =&gt; 549473, 'id_plaza' =&gt; 40, 'id_ausencia_por' =&gt; , 'fec_inicio' =&gt; '2017-6-26', 'fec_termino' =&gt; '2017-8-13', 'tipo_mov' =&gt; 'TEMPORAL', 'descr' =&gt; '', 'docs' =&gt; '', 'motivo' =&gt; '', 'referencia' =&gt; '', 'ref_motivo' =&gt; ''</v>
      </c>
      <c r="B93" t="str">
        <f t="shared" ca="1" si="4"/>
        <v>549473, 40, , '2017-6-26', '2017-8-13', 'TEMPORAL', '', '', '', '', ''</v>
      </c>
      <c r="C9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549473, </v>
      </c>
      <c r="D9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40, </v>
      </c>
      <c r="E9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9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'2017-6-26', </v>
      </c>
      <c r="G9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'2017-8-13', </v>
      </c>
      <c r="H9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9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9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9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9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9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9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9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9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9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9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9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9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9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9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9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9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9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9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9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9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9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9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9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9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9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9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9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9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9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9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9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9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94" spans="1:40" x14ac:dyDescent="0.25">
      <c r="A94" t="str">
        <f t="shared" ca="1" si="3"/>
        <v>'clave_trab' =&gt; 814911, 'id_plaza' =&gt; 42, 'id_ausencia_por' =&gt; , 'fec_inicio' =&gt; '2017-6-25', 'fec_termino' =&gt; '2017-7-2', 'tipo_mov' =&gt; 'TEMPORAL', 'descr' =&gt; '', 'docs' =&gt; '', 'motivo' =&gt; '', 'referencia' =&gt; '', 'ref_motivo' =&gt; ''</v>
      </c>
      <c r="B94" t="str">
        <f t="shared" ca="1" si="4"/>
        <v>814911, 42, , '2017-6-25', '2017-7-2', 'TEMPORAL', '', '', '', '', ''</v>
      </c>
      <c r="C9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814911, </v>
      </c>
      <c r="D9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42, </v>
      </c>
      <c r="E9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9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'2017-6-25', </v>
      </c>
      <c r="G9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'2017-7-2', </v>
      </c>
      <c r="H9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9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9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9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9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9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9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9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9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9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9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9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9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9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9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9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9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9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9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9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9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9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9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9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9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9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9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9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9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9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9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9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9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95" spans="1:40" x14ac:dyDescent="0.25">
      <c r="A95" t="str">
        <f t="shared" ca="1" si="3"/>
        <v>'clave_trab' =&gt; 779082, 'id_plaza' =&gt; 23, 'id_ausencia_por' =&gt; , 'fec_inicio' =&gt; '2017-6-22', 'fec_termino' =&gt; '2017-8-13', 'tipo_mov' =&gt; 'TEMPORAL', 'descr' =&gt; '', 'docs' =&gt; '', 'motivo' =&gt; '', 'referencia' =&gt; '', 'ref_motivo' =&gt; ''</v>
      </c>
      <c r="B95" t="str">
        <f t="shared" ca="1" si="4"/>
        <v>779082, 23, , '2017-6-22', '2017-8-13', 'TEMPORAL', '', '', '', '', ''</v>
      </c>
      <c r="C9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779082, </v>
      </c>
      <c r="D9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23, </v>
      </c>
      <c r="E9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9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'2017-6-22', </v>
      </c>
      <c r="G9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'2017-8-13', </v>
      </c>
      <c r="H9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9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9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9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9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9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9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9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9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9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9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9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9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9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9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9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9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9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9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9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9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9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9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9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9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9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9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9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9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9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9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9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9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96" spans="1:40" x14ac:dyDescent="0.25">
      <c r="A96" t="str">
        <f t="shared" ca="1" si="3"/>
        <v>'clave_trab' =&gt; 516899, 'id_plaza' =&gt; 68, 'id_ausencia_por' =&gt; , 'fec_inicio' =&gt; '2017-6-20', 'fec_termino' =&gt; '2017-8-14', 'tipo_mov' =&gt; 'TEMPORAL', 'descr' =&gt; '', 'docs' =&gt; '', 'motivo' =&gt; '', 'referencia' =&gt; '', 'ref_motivo' =&gt; ''</v>
      </c>
      <c r="B96" t="str">
        <f t="shared" ca="1" si="4"/>
        <v>516899, 68, , '2017-6-20', '2017-8-14', 'TEMPORAL', '', '', '', '', ''</v>
      </c>
      <c r="C9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516899, </v>
      </c>
      <c r="D9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68, </v>
      </c>
      <c r="E9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9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'2017-6-20', </v>
      </c>
      <c r="G9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'2017-8-14', </v>
      </c>
      <c r="H9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9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9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9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9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9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9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9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9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9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9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9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9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9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9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9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9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9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9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9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9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9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9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9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9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9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9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9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9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9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9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9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9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97" spans="1:40" x14ac:dyDescent="0.25">
      <c r="A97" t="str">
        <f t="shared" ca="1" si="3"/>
        <v>'clave_trab' =&gt; 466911, 'id_plaza' =&gt; 27, 'id_ausencia_por' =&gt; , 'fec_inicio' =&gt; '2017-6-26', 'fec_termino' =&gt; '2017-8-13', 'tipo_mov' =&gt; 'TEMPORAL', 'descr' =&gt; '', 'docs' =&gt; '', 'motivo' =&gt; '', 'referencia' =&gt; '', 'ref_motivo' =&gt; ''</v>
      </c>
      <c r="B97" t="str">
        <f t="shared" ca="1" si="4"/>
        <v>466911, 27, , '2017-6-26', '2017-8-13', 'TEMPORAL', '', '', '', '', ''</v>
      </c>
      <c r="C9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466911, </v>
      </c>
      <c r="D9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27, </v>
      </c>
      <c r="E9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9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'2017-6-26', </v>
      </c>
      <c r="G9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'2017-8-13', </v>
      </c>
      <c r="H9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9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9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9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9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9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9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9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9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9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9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9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9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9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9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9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9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9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9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9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9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9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9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9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9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9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9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9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9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9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9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9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9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98" spans="1:40" x14ac:dyDescent="0.25">
      <c r="A98" t="str">
        <f t="shared" ca="1" si="3"/>
        <v>'clave_trab' =&gt; 318478, 'id_plaza' =&gt; 25, 'id_ausencia_por' =&gt; , 'fec_inicio' =&gt; '2017-6-26', 'fec_termino' =&gt; '2017-8-13', 'tipo_mov' =&gt; 'TEMPORAL', 'descr' =&gt; '', 'docs' =&gt; '', 'motivo' =&gt; '', 'referencia' =&gt; '', 'ref_motivo' =&gt; ''</v>
      </c>
      <c r="B98" t="str">
        <f t="shared" ca="1" si="4"/>
        <v>318478, 25, , '2017-6-26', '2017-8-13', 'TEMPORAL', '', '', '', '', ''</v>
      </c>
      <c r="C9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318478, </v>
      </c>
      <c r="D9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25, </v>
      </c>
      <c r="E9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9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'2017-6-26', </v>
      </c>
      <c r="G9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'2017-8-13', </v>
      </c>
      <c r="H9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9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9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9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9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9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9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9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9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9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9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9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9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9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9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9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9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9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9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9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9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9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9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9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9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9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9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9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9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9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9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9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9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99" spans="1:40" x14ac:dyDescent="0.25">
      <c r="A99" t="str">
        <f t="shared" ca="1" si="3"/>
        <v>'clave_trab' =&gt; 452405, 'id_plaza' =&gt; 66, 'id_ausencia_por' =&gt; , 'fec_inicio' =&gt; '2017-6-26', 'fec_termino' =&gt; '2017-8-13', 'tipo_mov' =&gt; 'TEMPORAL', 'descr' =&gt; '', 'docs' =&gt; '', 'motivo' =&gt; '', 'referencia' =&gt; '', 'ref_motivo' =&gt; ''</v>
      </c>
      <c r="B99" t="str">
        <f t="shared" ca="1" si="4"/>
        <v>452405, 66, , '2017-6-26', '2017-8-13', 'TEMPORAL', '', '', '', '', ''</v>
      </c>
      <c r="C9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452405, </v>
      </c>
      <c r="D9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66, </v>
      </c>
      <c r="E9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9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'2017-6-26', </v>
      </c>
      <c r="G9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'2017-8-13', </v>
      </c>
      <c r="H9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9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9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9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9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9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9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9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9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9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9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9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9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9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9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9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9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9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9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9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9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9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9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9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9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9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9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9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9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9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9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9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9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00" spans="1:40" x14ac:dyDescent="0.25">
      <c r="A100" t="str">
        <f t="shared" ca="1" si="3"/>
        <v>'clave_trab' =&gt; 600316, 'id_plaza' =&gt; 35, 'id_ausencia_por' =&gt; , 'fec_inicio' =&gt; '2017-6-26', 'fec_termino' =&gt; '2017-8-13', 'tipo_mov' =&gt; 'TEMPORAL', 'descr' =&gt; '', 'docs' =&gt; '', 'motivo' =&gt; '', 'referencia' =&gt; '', 'ref_motivo' =&gt; ''</v>
      </c>
      <c r="B100" t="str">
        <f t="shared" ca="1" si="4"/>
        <v>600316, 35, , '2017-6-26', '2017-8-13', 'TEMPORAL', '', '', '', '', ''</v>
      </c>
      <c r="C10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600316, </v>
      </c>
      <c r="D10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35, </v>
      </c>
      <c r="E10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0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'2017-6-26', </v>
      </c>
      <c r="G10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'2017-8-13', </v>
      </c>
      <c r="H10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0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0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0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0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0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0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0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0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0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0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0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0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0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0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0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0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0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0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0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0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0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0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0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0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0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0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0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0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0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0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0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0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01" spans="1:40" x14ac:dyDescent="0.25">
      <c r="A101" t="str">
        <f t="shared" ca="1" si="3"/>
        <v>'clave_trab' =&gt; 539259, 'id_plaza' =&gt; 63, 'id_ausencia_por' =&gt; , 'fec_inicio' =&gt; '2017-6-26', 'fec_termino' =&gt; '2017-8-13', 'tipo_mov' =&gt; 'TEMPORAL', 'descr' =&gt; '', 'docs' =&gt; '', 'motivo' =&gt; '', 'referencia' =&gt; '', 'ref_motivo' =&gt; ''</v>
      </c>
      <c r="B101" t="str">
        <f t="shared" ca="1" si="4"/>
        <v>539259, 63, , '2017-6-26', '2017-8-13', 'TEMPORAL', '', '', '', '', ''</v>
      </c>
      <c r="C10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539259, </v>
      </c>
      <c r="D10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63, </v>
      </c>
      <c r="E10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0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'2017-6-26', </v>
      </c>
      <c r="G10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'2017-8-13', </v>
      </c>
      <c r="H10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0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0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0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0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0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0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0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0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0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0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0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0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0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0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0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0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0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0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0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0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0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0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0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0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0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0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0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0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0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0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0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0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02" spans="1:40" x14ac:dyDescent="0.25">
      <c r="A102" t="str">
        <f t="shared" ca="1" si="3"/>
        <v>'clave_trab' =&gt; 482433, 'id_plaza' =&gt; 8, 'id_ausencia_por' =&gt; , 'fec_inicio' =&gt; '2017-6-26', 'fec_termino' =&gt; '2017-7-16', 'tipo_mov' =&gt; 'TEMPORAL', 'descr' =&gt; '', 'docs' =&gt; '', 'motivo' =&gt; '', 'referencia' =&gt; '', 'ref_motivo' =&gt; ''</v>
      </c>
      <c r="B102" t="str">
        <f t="shared" ca="1" si="4"/>
        <v>482433, 8, , '2017-6-26', '2017-7-16', 'TEMPORAL', '', '', '', '', ''</v>
      </c>
      <c r="C10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482433, </v>
      </c>
      <c r="D10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8, </v>
      </c>
      <c r="E10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0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'2017-6-26', </v>
      </c>
      <c r="G10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'2017-7-16', </v>
      </c>
      <c r="H10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0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0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0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0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0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0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0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0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0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0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0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0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0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0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0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0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0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0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0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0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0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0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0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0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0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0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0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0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0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0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0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0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03" spans="1:40" x14ac:dyDescent="0.25">
      <c r="A103" t="str">
        <f t="shared" ca="1" si="3"/>
        <v>'clave_trab' =&gt; 419235, 'id_plaza' =&gt; 17, 'id_ausencia_por' =&gt; , 'fec_inicio' =&gt; '2017-6-26', 'fec_termino' =&gt; '2017-7-16', 'tipo_mov' =&gt; 'TEMPORAL', 'descr' =&gt; '', 'docs' =&gt; '', 'motivo' =&gt; '', 'referencia' =&gt; '', 'ref_motivo' =&gt; ''</v>
      </c>
      <c r="B103" t="str">
        <f t="shared" ca="1" si="4"/>
        <v>419235, 17, , '2017-6-26', '2017-7-16', 'TEMPORAL', '', '', '', '', ''</v>
      </c>
      <c r="C10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419235, </v>
      </c>
      <c r="D10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17, </v>
      </c>
      <c r="E10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0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'2017-6-26', </v>
      </c>
      <c r="G10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'2017-7-16', </v>
      </c>
      <c r="H10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0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0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0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0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0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0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0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0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0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0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0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0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0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0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0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0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0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0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0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0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0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0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0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0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0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0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0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0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0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0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0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0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04" spans="1:40" x14ac:dyDescent="0.25">
      <c r="A104" t="str">
        <f t="shared" ca="1" si="3"/>
        <v>'clave_trab' =&gt; 500095, 'id_plaza' =&gt; 64, 'id_ausencia_por' =&gt; , 'fec_inicio' =&gt; '2017-6-20', 'fec_termino' =&gt; '2017-8-18', 'tipo_mov' =&gt; 'TEMPORAL', 'descr' =&gt; '', 'docs' =&gt; '', 'motivo' =&gt; '', 'referencia' =&gt; '', 'ref_motivo' =&gt; ''</v>
      </c>
      <c r="B104" t="str">
        <f t="shared" ca="1" si="4"/>
        <v>500095, 64, , '2017-6-20', '2017-8-18', 'TEMPORAL', '', '', '', '', ''</v>
      </c>
      <c r="C10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500095, </v>
      </c>
      <c r="D10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64, </v>
      </c>
      <c r="E10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0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'2017-6-20', </v>
      </c>
      <c r="G10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'2017-8-18', </v>
      </c>
      <c r="H10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0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0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0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0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0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0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0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0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0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0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0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0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0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0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0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0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0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0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0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0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0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0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0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0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0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0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0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0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0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0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0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0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05" spans="1:40" x14ac:dyDescent="0.25">
      <c r="A105" t="str">
        <f t="shared" ca="1" si="3"/>
        <v>'clave_trab' =&gt; 346744, 'id_plaza' =&gt; 24, 'id_ausencia_por' =&gt; , 'fec_inicio' =&gt; '2017-6-22', 'fec_termino' =&gt; '2017-7-1', 'tipo_mov' =&gt; 'TEMPORAL', 'descr' =&gt; '', 'docs' =&gt; '', 'motivo' =&gt; '', 'referencia' =&gt; '', 'ref_motivo' =&gt; ''</v>
      </c>
      <c r="B105" t="str">
        <f t="shared" ca="1" si="4"/>
        <v>346744, 24, , '2017-6-22', '2017-7-1', 'TEMPORAL', '', '', '', '', ''</v>
      </c>
      <c r="C10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346744, </v>
      </c>
      <c r="D10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24, </v>
      </c>
      <c r="E10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0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'2017-6-22', </v>
      </c>
      <c r="G10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'2017-7-1', </v>
      </c>
      <c r="H10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0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0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0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0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0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0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0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0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0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0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0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0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0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0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0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0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0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0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0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0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0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0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0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0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0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0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0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0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0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0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0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0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06" spans="1:40" x14ac:dyDescent="0.25">
      <c r="A106" t="str">
        <f t="shared" ca="1" si="3"/>
        <v>'clave_trab' =&gt; 516702, 'id_plaza' =&gt; 66, 'id_ausencia_por' =&gt; , 'fec_inicio' =&gt; '2017-6-26', 'fec_termino' =&gt; '2017-7-5', 'tipo_mov' =&gt; 'TEMPORAL', 'descr' =&gt; '', 'docs' =&gt; '', 'motivo' =&gt; '', 'referencia' =&gt; '', 'ref_motivo' =&gt; ''</v>
      </c>
      <c r="B106" t="str">
        <f t="shared" ca="1" si="4"/>
        <v>516702, 66, , '2017-6-26', '2017-7-5', 'TEMPORAL', '', '', '', '', ''</v>
      </c>
      <c r="C10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516702, </v>
      </c>
      <c r="D10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66, </v>
      </c>
      <c r="E10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0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'2017-6-26', </v>
      </c>
      <c r="G10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'2017-7-5', </v>
      </c>
      <c r="H10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0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0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0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0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0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0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0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0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0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0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0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0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0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0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0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0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0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0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0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0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0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0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0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0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0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0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0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0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0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0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0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0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07" spans="1:40" x14ac:dyDescent="0.25">
      <c r="A107" t="str">
        <f t="shared" ca="1" si="3"/>
        <v>'clave_trab' =&gt; 267971, 'id_plaza' =&gt; 70, 'id_ausencia_por' =&gt; , 'fec_inicio' =&gt; '2017-6-12', 'fec_termino' =&gt; '2017-7-14', 'tipo_mov' =&gt; 'TEMPORAL', 'descr' =&gt; '', 'docs' =&gt; '', 'motivo' =&gt; '', 'referencia' =&gt; '', 'ref_motivo' =&gt; ''</v>
      </c>
      <c r="B107" t="str">
        <f t="shared" ca="1" si="4"/>
        <v>267971, 70, , '2017-6-12', '2017-7-14', 'TEMPORAL', '', '', '', '', ''</v>
      </c>
      <c r="C10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267971, </v>
      </c>
      <c r="D10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70, </v>
      </c>
      <c r="E10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0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'2017-6-12', </v>
      </c>
      <c r="G10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'2017-7-14', </v>
      </c>
      <c r="H10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0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0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0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0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0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0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0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0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0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0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0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0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0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0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0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0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0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0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0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0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0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0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0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0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0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0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0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0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0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0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0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0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08" spans="1:40" x14ac:dyDescent="0.25">
      <c r="A108" t="str">
        <f t="shared" ca="1" si="3"/>
        <v>'clave_trab' =&gt; 523990, 'id_plaza' =&gt; 28, 'id_ausencia_por' =&gt; , 'fec_inicio' =&gt; '2017-6-27', 'fec_termino' =&gt; '2017-7-1', 'tipo_mov' =&gt; 'TEMPORAL', 'descr' =&gt; '', 'docs' =&gt; '', 'motivo' =&gt; '', 'referencia' =&gt; '', 'ref_motivo' =&gt; ''</v>
      </c>
      <c r="B108" t="str">
        <f t="shared" ca="1" si="4"/>
        <v>523990, 28, , '2017-6-27', '2017-7-1', 'TEMPORAL', '', '', '', '', ''</v>
      </c>
      <c r="C10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523990, </v>
      </c>
      <c r="D10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28, </v>
      </c>
      <c r="E10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0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'2017-6-27', </v>
      </c>
      <c r="G10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'2017-7-1', </v>
      </c>
      <c r="H10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0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0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0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0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0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0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0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0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0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0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0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0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0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0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0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0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0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0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0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0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0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0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0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0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0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0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0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0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0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0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0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0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09" spans="1:40" x14ac:dyDescent="0.25">
      <c r="A109" t="str">
        <f t="shared" ca="1" si="3"/>
        <v>'clave_trab' =&gt; 490746, 'id_plaza' =&gt; 14, 'id_ausencia_por' =&gt; , 'fec_inicio' =&gt; '2017-6-26', 'fec_termino' =&gt; '2017-8-13', 'tipo_mov' =&gt; 'TEMPORAL', 'descr' =&gt; '', 'docs' =&gt; '', 'motivo' =&gt; '', 'referencia' =&gt; '', 'ref_motivo' =&gt; ''</v>
      </c>
      <c r="B109" t="str">
        <f t="shared" ca="1" si="4"/>
        <v>490746, 14, , '2017-6-26', '2017-8-13', 'TEMPORAL', '', '', '', '', ''</v>
      </c>
      <c r="C10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490746, </v>
      </c>
      <c r="D10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14, </v>
      </c>
      <c r="E10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0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'2017-6-26', </v>
      </c>
      <c r="G10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'2017-8-13', </v>
      </c>
      <c r="H10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0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0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0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0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0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0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0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0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0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0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0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0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0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0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0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0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0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0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0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0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0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0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0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0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0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0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0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0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0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0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0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0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10" spans="1:40" x14ac:dyDescent="0.25">
      <c r="A110" t="str">
        <f t="shared" ca="1" si="3"/>
        <v>'clave_trab' =&gt; 178194, 'id_plaza' =&gt; 15, 'id_ausencia_por' =&gt; , 'fec_inicio' =&gt; '2017-6-26', 'fec_termino' =&gt; '2017-8-13', 'tipo_mov' =&gt; 'TEMPORAL', 'descr' =&gt; '', 'docs' =&gt; '', 'motivo' =&gt; '', 'referencia' =&gt; '', 'ref_motivo' =&gt; ''</v>
      </c>
      <c r="B110" t="str">
        <f t="shared" ca="1" si="4"/>
        <v>178194, 15, , '2017-6-26', '2017-8-13', 'TEMPORAL', '', '', '', '', ''</v>
      </c>
      <c r="C11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178194, </v>
      </c>
      <c r="D11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15, </v>
      </c>
      <c r="E11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1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'2017-6-26', </v>
      </c>
      <c r="G11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'2017-8-13', </v>
      </c>
      <c r="H11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1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1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1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1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1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1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1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1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1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1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1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1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1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1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1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1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1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1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1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1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1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1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1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1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1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1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1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1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1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1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1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1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11" spans="1:40" x14ac:dyDescent="0.25">
      <c r="A111" t="str">
        <f t="shared" ca="1" si="3"/>
        <v>'clave_trab' =&gt; 866468, 'id_plaza' =&gt; 16, 'id_ausencia_por' =&gt; , 'fec_inicio' =&gt; '2017-1-11', 'fec_termino' =&gt; '2017-12-31', 'tipo_mov' =&gt; 'TEMPORAL', 'descr' =&gt; '', 'docs' =&gt; '', 'motivo' =&gt; '', 'referencia' =&gt; '', 'ref_motivo' =&gt; ''</v>
      </c>
      <c r="B111" t="str">
        <f t="shared" ca="1" si="4"/>
        <v>866468, 16, , '2017-1-11', '2017-12-31', 'TEMPORAL', '', '', '', '', ''</v>
      </c>
      <c r="C11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866468, </v>
      </c>
      <c r="D11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16, </v>
      </c>
      <c r="E11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1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'2017-1-11', </v>
      </c>
      <c r="G11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'2017-12-31', </v>
      </c>
      <c r="H11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1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1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1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1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1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1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1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1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1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1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1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1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1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1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1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1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1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1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1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1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1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1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1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1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1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1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1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1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1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1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1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1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12" spans="1:40" x14ac:dyDescent="0.25">
      <c r="A112" t="str">
        <f t="shared" ca="1" si="3"/>
        <v>'clave_trab' =&gt; 675094, 'id_plaza' =&gt; 22, 'id_ausencia_por' =&gt; , 'fec_inicio' =&gt; '2017-1-11', 'fec_termino' =&gt; '2017-11-12', 'tipo_mov' =&gt; 'TEMPORAL', 'descr' =&gt; '', 'docs' =&gt; '', 'motivo' =&gt; '', 'referencia' =&gt; '', 'ref_motivo' =&gt; ''</v>
      </c>
      <c r="B112" t="str">
        <f t="shared" ca="1" si="4"/>
        <v>675094, 22, , '2017-1-11', '2017-11-12', 'TEMPORAL', '', '', '', '', ''</v>
      </c>
      <c r="C11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675094, </v>
      </c>
      <c r="D11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22, </v>
      </c>
      <c r="E11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1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'2017-1-11', </v>
      </c>
      <c r="G11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'2017-11-12', </v>
      </c>
      <c r="H11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1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1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1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1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1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1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1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1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1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1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1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1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1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1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1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1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1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1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1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1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1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1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1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1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1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1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1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1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1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1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1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1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13" spans="1:40" x14ac:dyDescent="0.25">
      <c r="A113" t="str">
        <f t="shared" ca="1" si="3"/>
        <v>'clave_trab' =&gt; 481382, 'id_plaza' =&gt; 72, 'id_ausencia_por' =&gt; , 'fec_inicio' =&gt; '2017-6-23', 'fec_termino' =&gt; '2017-8-13', 'tipo_mov' =&gt; 'TEMPORAL', 'descr' =&gt; '', 'docs' =&gt; '', 'motivo' =&gt; '', 'referencia' =&gt; '', 'ref_motivo' =&gt; ''</v>
      </c>
      <c r="B113" t="str">
        <f t="shared" ca="1" si="4"/>
        <v>481382, 72, , '2017-6-23', '2017-8-13', 'TEMPORAL', '', '', '', '', ''</v>
      </c>
      <c r="C11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481382, </v>
      </c>
      <c r="D11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72, </v>
      </c>
      <c r="E11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1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'2017-6-23', </v>
      </c>
      <c r="G11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'2017-8-13', </v>
      </c>
      <c r="H11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1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1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1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1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1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1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1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1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1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1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1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1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1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1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1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1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1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1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1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1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1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1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1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1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1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1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1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1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1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1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1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1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14" spans="1:40" x14ac:dyDescent="0.25">
      <c r="A114" t="str">
        <f t="shared" ca="1" si="3"/>
        <v>'clave_trab' =&gt; 305721, 'id_plaza' =&gt; 75, 'id_ausencia_por' =&gt; , 'fec_inicio' =&gt; '2017-6-25', 'fec_termino' =&gt; '2017-8-13', 'tipo_mov' =&gt; 'TEMPORAL', 'descr' =&gt; '', 'docs' =&gt; '', 'motivo' =&gt; '', 'referencia' =&gt; '', 'ref_motivo' =&gt; ''</v>
      </c>
      <c r="B114" t="str">
        <f t="shared" ca="1" si="4"/>
        <v>305721, 75, , '2017-6-25', '2017-8-13', 'TEMPORAL', '', '', '', '', ''</v>
      </c>
      <c r="C11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305721, </v>
      </c>
      <c r="D11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75, </v>
      </c>
      <c r="E11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1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'2017-6-25', </v>
      </c>
      <c r="G11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'2017-8-13', </v>
      </c>
      <c r="H11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1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1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1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1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1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1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1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1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1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1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1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1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1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1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1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1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1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1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1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1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1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1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1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1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1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1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1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1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1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1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1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1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15" spans="1:40" x14ac:dyDescent="0.25">
      <c r="A115" t="str">
        <f t="shared" ca="1" si="3"/>
        <v>'clave_trab' =&gt; 447360, 'id_plaza' =&gt; 73, 'id_ausencia_por' =&gt; , 'fec_inicio' =&gt; '2017-6-21', 'fec_termino' =&gt; '2017-8-13', 'tipo_mov' =&gt; 'TEMPORAL', 'descr' =&gt; '', 'docs' =&gt; '', 'motivo' =&gt; '', 'referencia' =&gt; '', 'ref_motivo' =&gt; ''</v>
      </c>
      <c r="B115" t="str">
        <f t="shared" ca="1" si="4"/>
        <v>447360, 73, , '2017-6-21', '2017-8-13', 'TEMPORAL', '', '', '', '', ''</v>
      </c>
      <c r="C11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447360, </v>
      </c>
      <c r="D11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73, </v>
      </c>
      <c r="E11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1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'2017-6-21', </v>
      </c>
      <c r="G11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'2017-8-13', </v>
      </c>
      <c r="H11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1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1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1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1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1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1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1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1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1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1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1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1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1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1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1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1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1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1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1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1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1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1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1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1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1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1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1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1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1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1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1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1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16" spans="1:40" x14ac:dyDescent="0.25">
      <c r="A116" t="str">
        <f t="shared" ca="1" si="3"/>
        <v>'clave_trab' =&gt; 373290, 'id_plaza' =&gt; 40, 'id_ausencia_por' =&gt; , 'fec_inicio' =&gt; '2017-6-19', 'fec_termino' =&gt; '2017-7-16', 'tipo_mov' =&gt; 'TEMPORAL', 'descr' =&gt; '', 'docs' =&gt; '', 'motivo' =&gt; '', 'referencia' =&gt; '', 'ref_motivo' =&gt; ''</v>
      </c>
      <c r="B116" t="str">
        <f t="shared" ca="1" si="4"/>
        <v>373290, 40, , '2017-6-19', '2017-7-16', 'TEMPORAL', '', '', '', '', ''</v>
      </c>
      <c r="C11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373290, </v>
      </c>
      <c r="D11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40, </v>
      </c>
      <c r="E11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1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'2017-6-19', </v>
      </c>
      <c r="G11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'2017-7-16', </v>
      </c>
      <c r="H11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1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1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1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1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1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1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1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1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1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1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1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1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1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1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1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1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1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1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1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1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1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1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1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1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1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1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1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1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1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1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1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1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17" spans="1:40" x14ac:dyDescent="0.25">
      <c r="A117" t="str">
        <f t="shared" ca="1" si="3"/>
        <v>'clave_trab' =&gt; 805878, 'id_plaza' =&gt; 62, 'id_ausencia_por' =&gt; , 'fec_inicio' =&gt; '2017-6-19', 'fec_termino' =&gt; '2017-7-16', 'tipo_mov' =&gt; 'TEMPORAL', 'descr' =&gt; '', 'docs' =&gt; '', 'motivo' =&gt; '', 'referencia' =&gt; '', 'ref_motivo' =&gt; ''</v>
      </c>
      <c r="B117" t="str">
        <f t="shared" ca="1" si="4"/>
        <v>805878, 62, , '2017-6-19', '2017-7-16', 'TEMPORAL', '', '', '', '', ''</v>
      </c>
      <c r="C11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805878, </v>
      </c>
      <c r="D11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62, </v>
      </c>
      <c r="E11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1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'2017-6-19', </v>
      </c>
      <c r="G11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'2017-7-16', </v>
      </c>
      <c r="H11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1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1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1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1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1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1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1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1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1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1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1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1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1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1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1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1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1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1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1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1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1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1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1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1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1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1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1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1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1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1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1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1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18" spans="1:40" x14ac:dyDescent="0.25">
      <c r="A118" t="str">
        <f t="shared" ca="1" si="3"/>
        <v>'clave_trab' =&gt; 419985, 'id_plaza' =&gt; 57, 'id_ausencia_por' =&gt; , 'fec_inicio' =&gt; '2017-6-19', 'fec_termino' =&gt; '2017-7-16', 'tipo_mov' =&gt; 'TEMPORAL', 'descr' =&gt; '', 'docs' =&gt; '', 'motivo' =&gt; '', 'referencia' =&gt; '', 'ref_motivo' =&gt; ''</v>
      </c>
      <c r="B118" t="str">
        <f t="shared" ca="1" si="4"/>
        <v>419985, 57, , '2017-6-19', '2017-7-16', 'TEMPORAL', '', '', '', '', ''</v>
      </c>
      <c r="C11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419985, </v>
      </c>
      <c r="D11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57, </v>
      </c>
      <c r="E11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1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'2017-6-19', </v>
      </c>
      <c r="G11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'2017-7-16', </v>
      </c>
      <c r="H11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1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1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1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1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1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1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1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1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1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1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1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1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1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1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1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1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1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1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1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1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1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1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1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1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1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1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1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1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1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1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1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1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19" spans="1:40" x14ac:dyDescent="0.25">
      <c r="A119" t="str">
        <f t="shared" ca="1" si="3"/>
        <v>'clave_trab' =&gt; 420806, 'id_plaza' =&gt; 69, 'id_ausencia_por' =&gt; , 'fec_inicio' =&gt; '2017-6-30', 'fec_termino' =&gt; '2017-6-30', 'tipo_mov' =&gt; 'TEMPORAL', 'descr' =&gt; '', 'docs' =&gt; '', 'motivo' =&gt; '', 'referencia' =&gt; '', 'ref_motivo' =&gt; ''</v>
      </c>
      <c r="B119" t="str">
        <f t="shared" ca="1" si="4"/>
        <v>420806, 69, , '2017-6-30', '2017-6-30', 'TEMPORAL', '', '', '', '', ''</v>
      </c>
      <c r="C11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420806, </v>
      </c>
      <c r="D11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69, </v>
      </c>
      <c r="E11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1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'2017-6-30', </v>
      </c>
      <c r="G11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'2017-6-30', </v>
      </c>
      <c r="H11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1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1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1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1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1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1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1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1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1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1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1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1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1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1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1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1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1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1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1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1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1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1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1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1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1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1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1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1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1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1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1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1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20" spans="1:40" x14ac:dyDescent="0.25">
      <c r="A120" t="str">
        <f t="shared" ca="1" si="3"/>
        <v>'clave_trab' =&gt; 388176, 'id_plaza' =&gt; 58, 'id_ausencia_por' =&gt; , 'fec_inicio' =&gt; '2017-6-25', 'fec_termino' =&gt; '2017-8-13', 'tipo_mov' =&gt; 'TEMPORAL', 'descr' =&gt; '', 'docs' =&gt; '', 'motivo' =&gt; '', 'referencia' =&gt; '', 'ref_motivo' =&gt; ''</v>
      </c>
      <c r="B120" t="str">
        <f t="shared" ca="1" si="4"/>
        <v>388176, 58, , '2017-6-25', '2017-8-13', 'TEMPORAL', '', '', '', '', ''</v>
      </c>
      <c r="C12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388176, </v>
      </c>
      <c r="D12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58, </v>
      </c>
      <c r="E12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2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'2017-6-25', </v>
      </c>
      <c r="G12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'2017-8-13', </v>
      </c>
      <c r="H12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2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2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2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2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2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2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2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2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2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2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2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2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2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2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2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2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2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2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2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2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2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2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2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2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2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2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2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2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2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2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2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2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21" spans="1:40" x14ac:dyDescent="0.25">
      <c r="A121" t="str">
        <f t="shared" ca="1" si="3"/>
        <v>'clave_trab' =&gt; 511701, 'id_plaza' =&gt; 65, 'id_ausencia_por' =&gt; , 'fec_inicio' =&gt; '2017-6-26', 'fec_termino' =&gt; '2017-8-13', 'tipo_mov' =&gt; 'TEMPORAL', 'descr' =&gt; '', 'docs' =&gt; '', 'motivo' =&gt; '', 'referencia' =&gt; '', 'ref_motivo' =&gt; ''</v>
      </c>
      <c r="B121" t="str">
        <f t="shared" ca="1" si="4"/>
        <v>511701, 65, , '2017-6-26', '2017-8-13', 'TEMPORAL', '', '', '', '', ''</v>
      </c>
      <c r="C12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511701, </v>
      </c>
      <c r="D12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65, </v>
      </c>
      <c r="E12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2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'2017-6-26', </v>
      </c>
      <c r="G12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'2017-8-13', </v>
      </c>
      <c r="H12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2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2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2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2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2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2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2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2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2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2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2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2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2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2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2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2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2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2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2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2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2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2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2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2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2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2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2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2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2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2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2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2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22" spans="1:40" x14ac:dyDescent="0.25">
      <c r="A122" t="str">
        <f t="shared" ca="1" si="3"/>
        <v>'clave_trab' =&gt; 566173, 'id_plaza' =&gt; 58, 'id_ausencia_por' =&gt; , 'fec_inicio' =&gt; '2017-6-25', 'fec_termino' =&gt; '2017-7-16', 'tipo_mov' =&gt; 'TEMPORAL', 'descr' =&gt; '', 'docs' =&gt; '', 'motivo' =&gt; '', 'referencia' =&gt; '', 'ref_motivo' =&gt; ''</v>
      </c>
      <c r="B122" t="str">
        <f t="shared" ca="1" si="4"/>
        <v>566173, 58, , '2017-6-25', '2017-7-16', 'TEMPORAL', '', '', '', '', ''</v>
      </c>
      <c r="C12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566173, </v>
      </c>
      <c r="D12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58, </v>
      </c>
      <c r="E12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2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'2017-6-25', </v>
      </c>
      <c r="G12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'2017-7-16', </v>
      </c>
      <c r="H12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2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2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2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2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2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2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2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2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2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2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2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2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2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2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2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2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2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2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2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2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2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2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2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2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2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2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2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2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2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2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2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2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23" spans="1:40" x14ac:dyDescent="0.25">
      <c r="A123" t="str">
        <f t="shared" ca="1" si="3"/>
        <v>'clave_trab' =&gt; 420806, 'id_plaza' =&gt; 69, 'id_ausencia_por' =&gt; , 'fec_inicio' =&gt; '2017-7-3', 'fec_termino' =&gt; '2017-7-3', 'tipo_mov' =&gt; 'TEMPORAL', 'descr' =&gt; '', 'docs' =&gt; '', 'motivo' =&gt; '', 'referencia' =&gt; '', 'ref_motivo' =&gt; ''</v>
      </c>
      <c r="B123" t="str">
        <f t="shared" ca="1" si="4"/>
        <v>420806, 69, , '2017-7-3', '2017-7-3', 'TEMPORAL', '', '', '', '', ''</v>
      </c>
      <c r="C12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420806, </v>
      </c>
      <c r="D12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69, </v>
      </c>
      <c r="E12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2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'2017-7-3', </v>
      </c>
      <c r="G12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'2017-7-3', </v>
      </c>
      <c r="H12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2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2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2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2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2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2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2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2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2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2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2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2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2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2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2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2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2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2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2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2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2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2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2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2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2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2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2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2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2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2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2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2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24" spans="1:40" x14ac:dyDescent="0.25">
      <c r="A124" t="str">
        <f t="shared" ca="1" si="3"/>
        <v>'clave_trab' =&gt; 558037, 'id_plaza' =&gt; 24, 'id_ausencia_por' =&gt; , 'fec_inicio' =&gt; '2017-7-2', 'fec_termino' =&gt; '2017-7-16', 'tipo_mov' =&gt; 'TEMPORAL', 'descr' =&gt; '', 'docs' =&gt; '', 'motivo' =&gt; '', 'referencia' =&gt; '', 'ref_motivo' =&gt; ''</v>
      </c>
      <c r="B124" t="str">
        <f t="shared" ca="1" si="4"/>
        <v>558037, 24, , '2017-7-2', '2017-7-16', 'TEMPORAL', '', '', '', '', ''</v>
      </c>
      <c r="C12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558037, </v>
      </c>
      <c r="D12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24, </v>
      </c>
      <c r="E12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2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'2017-7-2', </v>
      </c>
      <c r="G12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'2017-7-16', </v>
      </c>
      <c r="H12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2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2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2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2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2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2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2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2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2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2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2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2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2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2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2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2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2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2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2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2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2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2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2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2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2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2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2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2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2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2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2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2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25" spans="1:40" x14ac:dyDescent="0.25">
      <c r="A125" t="str">
        <f t="shared" ca="1" si="3"/>
        <v>'clave_trab' =&gt; 496820, 'id_plaza' =&gt; 31, 'id_ausencia_por' =&gt; , 'fec_inicio' =&gt; '2017-7-3', 'fec_termino' =&gt; '2017-7-9', 'tipo_mov' =&gt; 'TEMPORAL', 'descr' =&gt; '', 'docs' =&gt; '', 'motivo' =&gt; '', 'referencia' =&gt; '', 'ref_motivo' =&gt; ''</v>
      </c>
      <c r="B125" t="str">
        <f t="shared" ca="1" si="4"/>
        <v>496820, 31, , '2017-7-3', '2017-7-9', 'TEMPORAL', '', '', '', '', ''</v>
      </c>
      <c r="C12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496820, </v>
      </c>
      <c r="D12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31, </v>
      </c>
      <c r="E12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2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'2017-7-3', </v>
      </c>
      <c r="G12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'2017-7-9', </v>
      </c>
      <c r="H12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2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2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2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2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2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2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2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2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2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2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2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2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2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2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2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2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2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2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2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2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2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2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2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2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2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2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2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2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2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2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2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2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26" spans="1:40" x14ac:dyDescent="0.25">
      <c r="A126" t="str">
        <f t="shared" ca="1" si="3"/>
        <v>'clave_trab' =&gt; 355556, 'id_plaza' =&gt; 9, 'id_ausencia_por' =&gt; , 'fec_inicio' =&gt; '2017-7-3', 'fec_termino' =&gt; '2017-7-9', 'tipo_mov' =&gt; 'TEMPORAL', 'descr' =&gt; '', 'docs' =&gt; '', 'motivo' =&gt; '', 'referencia' =&gt; '', 'ref_motivo' =&gt; ''</v>
      </c>
      <c r="B126" t="str">
        <f t="shared" ca="1" si="4"/>
        <v>355556, 9, , '2017-7-3', '2017-7-9', 'TEMPORAL', '', '', '', '', ''</v>
      </c>
      <c r="C12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355556, </v>
      </c>
      <c r="D12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9, </v>
      </c>
      <c r="E12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2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'2017-7-3', </v>
      </c>
      <c r="G12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'2017-7-9', </v>
      </c>
      <c r="H12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2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2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2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2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2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2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2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2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2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2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2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2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2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2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2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2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2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2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2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2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2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2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2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2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2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2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2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2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2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2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2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2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27" spans="1:40" x14ac:dyDescent="0.25">
      <c r="A127" t="str">
        <f t="shared" ca="1" si="3"/>
        <v>'clave_trab' =&gt; 313919, 'id_plaza' =&gt; 6, 'id_ausencia_por' =&gt; , 'fec_inicio' =&gt; '2017-7-3', 'fec_termino' =&gt; '2017-7-6', 'tipo_mov' =&gt; 'TEMPORAL', 'descr' =&gt; '', 'docs' =&gt; '', 'motivo' =&gt; '', 'referencia' =&gt; '', 'ref_motivo' =&gt; ''</v>
      </c>
      <c r="B127" t="str">
        <f t="shared" ca="1" si="4"/>
        <v>313919, 6, , '2017-7-3', '2017-7-6', 'TEMPORAL', '', '', '', '', ''</v>
      </c>
      <c r="C12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313919, </v>
      </c>
      <c r="D12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6, </v>
      </c>
      <c r="E12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2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'2017-7-3', </v>
      </c>
      <c r="G12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'2017-7-6', </v>
      </c>
      <c r="H12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2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2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2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2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2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2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2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2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2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2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2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2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2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2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2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2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2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2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2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2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2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2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2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2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2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2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2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2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2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2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2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2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28" spans="1:40" x14ac:dyDescent="0.25">
      <c r="A128" t="str">
        <f t="shared" ca="1" si="3"/>
        <v>'clave_trab' =&gt; 814911, 'id_plaza' =&gt; 42, 'id_ausencia_por' =&gt; , 'fec_inicio' =&gt; '2017-7-3', 'fec_termino' =&gt; '2017-7-6', 'tipo_mov' =&gt; 'TEMPORAL', 'descr' =&gt; '', 'docs' =&gt; '', 'motivo' =&gt; '', 'referencia' =&gt; '', 'ref_motivo' =&gt; ''</v>
      </c>
      <c r="B128" t="str">
        <f t="shared" ca="1" si="4"/>
        <v>814911, 42, , '2017-7-3', '2017-7-6', 'TEMPORAL', '', '', '', '', ''</v>
      </c>
      <c r="C12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814911, </v>
      </c>
      <c r="D12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42, </v>
      </c>
      <c r="E12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2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'2017-7-3', </v>
      </c>
      <c r="G12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'2017-7-6', </v>
      </c>
      <c r="H12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2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2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2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2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2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2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2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2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2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2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2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2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2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2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2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2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2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2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2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2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2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2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2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2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2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2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2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2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2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2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2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2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29" spans="1:40" x14ac:dyDescent="0.25">
      <c r="A129" t="str">
        <f t="shared" ca="1" si="3"/>
        <v>'clave_trab' =&gt; 346744, 'id_plaza' =&gt; 58, 'id_ausencia_por' =&gt; , 'fec_inicio' =&gt; '2017-7-2', 'fec_termino' =&gt; '2017-7-6', 'tipo_mov' =&gt; 'TEMPORAL', 'descr' =&gt; '', 'docs' =&gt; '', 'motivo' =&gt; '', 'referencia' =&gt; '', 'ref_motivo' =&gt; ''</v>
      </c>
      <c r="B129" t="str">
        <f t="shared" ca="1" si="4"/>
        <v>346744, 58, , '2017-7-2', '2017-7-6', 'TEMPORAL', '', '', '', '', ''</v>
      </c>
      <c r="C12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346744, </v>
      </c>
      <c r="D12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58, </v>
      </c>
      <c r="E12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2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'2017-7-2', </v>
      </c>
      <c r="G12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'2017-7-6', </v>
      </c>
      <c r="H12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2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2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2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2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2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2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2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2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2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2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2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2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2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2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2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2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2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2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2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2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2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2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2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2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2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2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2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2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2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2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2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2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30" spans="1:40" x14ac:dyDescent="0.25">
      <c r="A130" t="str">
        <f t="shared" ca="1" si="3"/>
        <v>'clave_trab' =&gt; 417200, 'id_plaza' =&gt; 35, 'id_ausencia_por' =&gt; , 'fec_inicio' =&gt; '2017-7-3', 'fec_termino' =&gt; '2017-7-5', 'tipo_mov' =&gt; 'TEMPORAL', 'descr' =&gt; '', 'docs' =&gt; '', 'motivo' =&gt; '', 'referencia' =&gt; '', 'ref_motivo' =&gt; ''</v>
      </c>
      <c r="B130" t="str">
        <f t="shared" ca="1" si="4"/>
        <v>417200, 35, , '2017-7-3', '2017-7-5', 'TEMPORAL', '', '', '', '', ''</v>
      </c>
      <c r="C13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417200, </v>
      </c>
      <c r="D13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35, </v>
      </c>
      <c r="E13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3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'2017-7-3', </v>
      </c>
      <c r="G13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'2017-7-5', </v>
      </c>
      <c r="H13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3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3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3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3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3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3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3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3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3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3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3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3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3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3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3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3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3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3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3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3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3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3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3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3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3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3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3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3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3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3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3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3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31" spans="1:40" x14ac:dyDescent="0.25">
      <c r="A131" t="str">
        <f t="shared" ca="1" si="3"/>
        <v>'clave_trab' =&gt; 313919, 'id_plaza' =&gt; 6, 'id_ausencia_por' =&gt; , 'fec_inicio' =&gt; '2017-7-7', 'fec_termino' =&gt; '2017-7-28', 'tipo_mov' =&gt; 'TEMPORAL', 'descr' =&gt; '', 'docs' =&gt; '', 'motivo' =&gt; '', 'referencia' =&gt; '', 'ref_motivo' =&gt; ''</v>
      </c>
      <c r="B131" t="str">
        <f t="shared" ca="1" si="4"/>
        <v>313919, 6, , '2017-7-7', '2017-7-28', 'TEMPORAL', '', '', '', '', ''</v>
      </c>
      <c r="C13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313919, </v>
      </c>
      <c r="D13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6, </v>
      </c>
      <c r="E13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3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'2017-7-7', </v>
      </c>
      <c r="G13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'2017-7-28', </v>
      </c>
      <c r="H13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3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3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3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3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3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3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3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3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3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3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3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3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3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3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3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3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3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3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3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3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3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3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3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3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3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3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3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3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3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3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3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3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32" spans="1:40" x14ac:dyDescent="0.25">
      <c r="A132" t="str">
        <f t="shared" ca="1" si="3"/>
        <v>'clave_trab' =&gt; 814911, 'id_plaza' =&gt; 42, 'id_ausencia_por' =&gt; , 'fec_inicio' =&gt; '2017-7-7', 'fec_termino' =&gt; '2017-7-28', 'tipo_mov' =&gt; 'TEMPORAL', 'descr' =&gt; '', 'docs' =&gt; '', 'motivo' =&gt; '', 'referencia' =&gt; '', 'ref_motivo' =&gt; ''</v>
      </c>
      <c r="B132" t="str">
        <f t="shared" ca="1" si="4"/>
        <v>814911, 42, , '2017-7-7', '2017-7-28', 'TEMPORAL', '', '', '', '', ''</v>
      </c>
      <c r="C13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814911, </v>
      </c>
      <c r="D13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42, </v>
      </c>
      <c r="E13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3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'2017-7-7', </v>
      </c>
      <c r="G13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'2017-7-28', </v>
      </c>
      <c r="H13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3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3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3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3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3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3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3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3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3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3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3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3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3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3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3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3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3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3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3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3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3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3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3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3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3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3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3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3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3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3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3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3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33" spans="1:40" x14ac:dyDescent="0.25">
      <c r="A133" t="str">
        <f t="shared" ca="1" si="3"/>
        <v>'clave_trab' =&gt; 420806, 'id_plaza' =&gt; 69, 'id_ausencia_por' =&gt; , 'fec_inicio' =&gt; '2017-7-7', 'fec_termino' =&gt; '2017-7-7', 'tipo_mov' =&gt; 'TEMPORAL', 'descr' =&gt; '', 'docs' =&gt; '', 'motivo' =&gt; '', 'referencia' =&gt; '', 'ref_motivo' =&gt; ''</v>
      </c>
      <c r="B133" t="str">
        <f t="shared" ca="1" si="4"/>
        <v>420806, 69, , '2017-7-7', '2017-7-7', 'TEMPORAL', '', '', '', '', ''</v>
      </c>
      <c r="C13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420806, </v>
      </c>
      <c r="D13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69, </v>
      </c>
      <c r="E13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3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'2017-7-7', </v>
      </c>
      <c r="G13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'2017-7-7', </v>
      </c>
      <c r="H13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3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3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3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3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3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3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3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3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3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3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3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3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3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3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3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3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3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3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3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3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3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3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3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3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3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3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3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3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3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3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3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3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34" spans="1:40" x14ac:dyDescent="0.25">
      <c r="A134" t="str">
        <f t="shared" ref="A134:A197" ca="1" si="5">"" &amp; IFERROR("'" &amp; C$4 &amp; "'" &amp; " =&gt; " &amp; C134, "") &amp; IFERROR("'" &amp; D$4 &amp; "'" &amp; " =&gt; " &amp; D134, "") &amp; IFERROR("'" &amp; E$4 &amp; "'" &amp; " =&gt; " &amp; E134, "") &amp; IFERROR("'" &amp; F$4 &amp; "'" &amp; " =&gt; " &amp; F134, "") &amp; IFERROR("'" &amp; G$4 &amp; "'" &amp; " =&gt; " &amp; G134, "") &amp; IFERROR("'" &amp; H$4 &amp; "'" &amp; " =&gt; " &amp; H134, "") &amp; IFERROR("'" &amp; I$4 &amp; "'" &amp; " =&gt; " &amp; I134, "") &amp; IFERROR("'" &amp; J$4 &amp; "'" &amp; " =&gt; " &amp; J134, "") &amp; IFERROR("'" &amp; K$4 &amp; "'" &amp; " =&gt; " &amp; K134, "") &amp; IFERROR("'" &amp; L$4 &amp; "'" &amp; " =&gt; " &amp; L134, "") &amp; IFERROR("'" &amp; M$4 &amp; "'" &amp; " =&gt; " &amp; M134, "") &amp; IFERROR("'" &amp; N$4 &amp; "'" &amp; " =&gt; " &amp; N134, "") &amp; IFERROR("'" &amp; O$4 &amp; "'" &amp; " =&gt; " &amp; O134, "") &amp; IFERROR("'" &amp; P$4 &amp; "'" &amp; " =&gt; " &amp; P134, "") &amp; IFERROR("'" &amp; Q$4 &amp; "'" &amp; " =&gt; " &amp; Q134, "") &amp; IFERROR("'" &amp; R$4 &amp; "'" &amp; " =&gt; " &amp; R134, "") &amp; IFERROR("'" &amp; S$4 &amp; "'" &amp; " =&gt; " &amp; S134, "") &amp; IFERROR("'" &amp; T$4 &amp; "'" &amp; " =&gt; " &amp; T134, "") &amp; IFERROR("'" &amp; U$4 &amp; "'" &amp; " =&gt; " &amp; U134, "") &amp; IFERROR("'" &amp; V$4 &amp; "'" &amp; " =&gt; " &amp; V134, "") &amp; IFERROR("'" &amp; W$4 &amp; "'" &amp; " =&gt; " &amp; W134, "") &amp; IFERROR("'" &amp; X$4 &amp; "'" &amp; " =&gt; " &amp; X134, "") &amp; IFERROR("'" &amp; Y$4 &amp; "'" &amp; " =&gt; " &amp; Y134, "") &amp; IFERROR("'" &amp; Z$4 &amp; "'" &amp; " =&gt; " &amp; Z134, "") &amp; IFERROR("'" &amp; AA$4 &amp; "'" &amp; " =&gt; " &amp; AA134, "")  &amp; IFERROR("'" &amp; AB$4 &amp; "'" &amp; " =&gt; " &amp; AB134, "") &amp; IFERROR("'" &amp; AC$4 &amp; "'" &amp; " =&gt; " &amp; AC134, "") &amp; IFERROR("'" &amp; AD$4 &amp; "'" &amp; " =&gt; " &amp; AD134, "") &amp; IFERROR("'" &amp; AE$4 &amp; "'" &amp; " =&gt; " &amp; AE134, "") &amp; IFERROR("'" &amp; AF$4 &amp; "'" &amp; " =&gt; " &amp; AF134, "") &amp; IFERROR("'" &amp; AG$4 &amp; "'" &amp; " =&gt; " &amp; AG134, "") &amp; IFERROR("'" &amp; AH$4 &amp; "'" &amp; " =&gt; " &amp;  AH134, "") &amp; IFERROR("'" &amp; AI$4 &amp; "'" &amp; " =&gt; " &amp; AI134, "") &amp; IFERROR("'" &amp; AJ$4 &amp; "'" &amp; " =&gt; " &amp; AJ134, "") &amp; IFERROR("'" &amp; AK$4 &amp; "'" &amp; " =&gt; " &amp; AK134, "") &amp; IFERROR("'" &amp; AL$4 &amp; "'" &amp; " =&gt; " &amp; AL134, "") &amp; IFERROR("'" &amp; AM$4 &amp; "'" &amp; " =&gt; " &amp; AM134, "") &amp; IFERROR("'" &amp; AN$4 &amp; "'" &amp; " =&gt; " &amp; AN134, "")</f>
        <v>'clave_trab' =&gt; 488475, 'id_plaza' =&gt; 58, 'id_ausencia_por' =&gt; , 'fec_inicio' =&gt; '2017-7-7', 'fec_termino' =&gt; '2017-7-10', 'tipo_mov' =&gt; 'TEMPORAL', 'descr' =&gt; '', 'docs' =&gt; '', 'motivo' =&gt; '', 'referencia' =&gt; '', 'ref_motivo' =&gt; ''</v>
      </c>
      <c r="B134" t="str">
        <f t="shared" ca="1" si="4"/>
        <v>488475, 58, , '2017-7-7', '2017-7-10', 'TEMPORAL', '', '', '', '', ''</v>
      </c>
      <c r="C13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488475, </v>
      </c>
      <c r="D13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58, </v>
      </c>
      <c r="E13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3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'2017-7-7', </v>
      </c>
      <c r="G13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'2017-7-10', </v>
      </c>
      <c r="H13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3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3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3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3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3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3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3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3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3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3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3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3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3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3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3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3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3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3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3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3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3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3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3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3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3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3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3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3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3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3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3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3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35" spans="1:40" x14ac:dyDescent="0.25">
      <c r="A135" t="str">
        <f t="shared" ca="1" si="5"/>
        <v>'clave_trab' =&gt; 516702, 'id_plaza' =&gt; 54, 'id_ausencia_por' =&gt; , 'fec_inicio' =&gt; '2017-7-7', 'fec_termino' =&gt; '2017-7-7', 'tipo_mov' =&gt; 'TEMPORAL', 'descr' =&gt; '', 'docs' =&gt; '', 'motivo' =&gt; '', 'referencia' =&gt; '', 'ref_motivo' =&gt; ''</v>
      </c>
      <c r="B135" t="str">
        <f t="shared" ca="1" si="4"/>
        <v>516702, 54, , '2017-7-7', '2017-7-7', 'TEMPORAL', '', '', '', '', ''</v>
      </c>
      <c r="C13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516702, </v>
      </c>
      <c r="D13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54, </v>
      </c>
      <c r="E13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3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'2017-7-7', </v>
      </c>
      <c r="G13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'2017-7-7', </v>
      </c>
      <c r="H13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3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3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3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3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3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3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3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3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3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3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3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3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3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3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3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3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3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3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3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3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3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3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3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3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3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3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3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3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3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3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3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3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36" spans="1:40" x14ac:dyDescent="0.25">
      <c r="A136" t="str">
        <f t="shared" ca="1" si="5"/>
        <v>'clave_trab' =&gt; 446766, 'id_plaza' =&gt; 67, 'id_ausencia_por' =&gt; , 'fec_inicio' =&gt; '2017-7-10', 'fec_termino' =&gt; '2017-8-13', 'tipo_mov' =&gt; 'TEMPORAL', 'descr' =&gt; '', 'docs' =&gt; '', 'motivo' =&gt; '', 'referencia' =&gt; '', 'ref_motivo' =&gt; ''</v>
      </c>
      <c r="B136" t="str">
        <f t="shared" ref="B136:B199" ca="1" si="6">"" &amp; IFERROR(C136, "") &amp; IFERROR(D136, "") &amp; IFERROR(E136, "") &amp; IFERROR(F136, "") &amp; IFERROR(G136, "") &amp; IFERROR(H136, "") &amp; IFERROR(I136, "") &amp; IFERROR(J136, "") &amp; IFERROR(K136, "") &amp; IFERROR(L136, "") &amp; IFERROR(M136, "") &amp; IFERROR(N136, "") &amp; IFERROR(O136, "") &amp; IFERROR(P136, "") &amp; IFERROR(Q136, "") &amp; IFERROR(R136, "") &amp; IFERROR(S136, "") &amp; IFERROR(T136, "") &amp; IFERROR(U136, "") &amp; IFERROR(V136, "") &amp; IFERROR(W136, "") &amp; IFERROR(X136, "") &amp; IFERROR(Y136, "") &amp; IFERROR(Z136, "") &amp; IFERROR(AA136, "") &amp; IFERROR(AB136, "") &amp; IFERROR(AC136, "")&amp; IFERROR(AD136, "") &amp; IFERROR(AE136, "") &amp; IFERROR(AF136, "") &amp; IFERROR(AG136, "") &amp; IFERROR(AH136, "") &amp; IFERROR(AI136, "") &amp; IFERROR(AJ136, "") &amp; IFERROR(AK136, "") &amp; IFERROR(AL136, "") &amp; IFERROR(AM136, "") &amp; IFERROR(AN136, "")</f>
        <v>446766, 67, , '2017-7-10', '2017-8-13', 'TEMPORAL', '', '', '', '', ''</v>
      </c>
      <c r="C13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446766, </v>
      </c>
      <c r="D13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67, </v>
      </c>
      <c r="E13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3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'2017-7-10', </v>
      </c>
      <c r="G13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'2017-8-13', </v>
      </c>
      <c r="H13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3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3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3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3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3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3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3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3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3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3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3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3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3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3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3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3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3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3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3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3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3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3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3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3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3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3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3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3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3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3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3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3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37" spans="1:40" x14ac:dyDescent="0.25">
      <c r="A137" t="str">
        <f t="shared" ca="1" si="5"/>
        <v>'clave_trab' =&gt; 361730, 'id_plaza' =&gt; 31, 'id_ausencia_por' =&gt; , 'fec_inicio' =&gt; '2017-7-10', 'fec_termino' =&gt; '2017-7-11', 'tipo_mov' =&gt; 'TEMPORAL', 'descr' =&gt; '', 'docs' =&gt; '', 'motivo' =&gt; '', 'referencia' =&gt; '', 'ref_motivo' =&gt; ''</v>
      </c>
      <c r="B137" t="str">
        <f t="shared" ca="1" si="6"/>
        <v>361730, 31, , '2017-7-10', '2017-7-11', 'TEMPORAL', '', '', '', '', ''</v>
      </c>
      <c r="C13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361730, </v>
      </c>
      <c r="D13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31, </v>
      </c>
      <c r="E13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3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'2017-7-10', </v>
      </c>
      <c r="G13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'2017-7-11', </v>
      </c>
      <c r="H13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3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3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3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3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3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3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3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3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3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3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3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3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3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3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3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3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3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3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3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3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3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3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3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3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3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3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3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3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3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3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3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3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38" spans="1:40" x14ac:dyDescent="0.25">
      <c r="A138" t="str">
        <f t="shared" ca="1" si="5"/>
        <v>'clave_trab' =&gt; 516702, 'id_plaza' =&gt; 49, 'id_ausencia_por' =&gt; , 'fec_inicio' =&gt; '2017-7-10', 'fec_termino' =&gt; '2017-8-2', 'tipo_mov' =&gt; 'TEMPORAL', 'descr' =&gt; '', 'docs' =&gt; '', 'motivo' =&gt; '', 'referencia' =&gt; '', 'ref_motivo' =&gt; ''</v>
      </c>
      <c r="B138" t="str">
        <f t="shared" ca="1" si="6"/>
        <v>516702, 49, , '2017-7-10', '2017-8-2', 'TEMPORAL', '', '', '', '', ''</v>
      </c>
      <c r="C13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516702, </v>
      </c>
      <c r="D13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49, </v>
      </c>
      <c r="E13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3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'2017-7-10', </v>
      </c>
      <c r="G13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'2017-8-2', </v>
      </c>
      <c r="H13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3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3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3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3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3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3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3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3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3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3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3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3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3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3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3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3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3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3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3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3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3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3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3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3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3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3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3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3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3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3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3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3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39" spans="1:40" x14ac:dyDescent="0.25">
      <c r="A139" t="str">
        <f t="shared" ca="1" si="5"/>
        <v>'clave_trab' =&gt; 567997, 'id_plaza' =&gt; 51, 'id_ausencia_por' =&gt; , 'fec_inicio' =&gt; '2017-7-10', 'fec_termino' =&gt; '2017-8-13', 'tipo_mov' =&gt; 'TEMPORAL', 'descr' =&gt; '', 'docs' =&gt; '', 'motivo' =&gt; '', 'referencia' =&gt; '', 'ref_motivo' =&gt; ''</v>
      </c>
      <c r="B139" t="str">
        <f t="shared" ca="1" si="6"/>
        <v>567997, 51, , '2017-7-10', '2017-8-13', 'TEMPORAL', '', '', '', '', ''</v>
      </c>
      <c r="C13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567997, </v>
      </c>
      <c r="D13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51, </v>
      </c>
      <c r="E13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3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'2017-7-10', </v>
      </c>
      <c r="G13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'2017-8-13', </v>
      </c>
      <c r="H13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3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3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3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3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3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3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3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3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3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3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3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3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3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3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3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3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3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3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3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3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3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3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3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3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3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3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3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3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3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3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3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3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40" spans="1:40" x14ac:dyDescent="0.25">
      <c r="A140" t="str">
        <f t="shared" ca="1" si="5"/>
        <v>'clave_trab' =&gt; 355556, 'id_plaza' =&gt; 28, 'id_ausencia_por' =&gt; , 'fec_inicio' =&gt; '2017-7-11', 'fec_termino' =&gt; '2017-7-16', 'tipo_mov' =&gt; 'TEMPORAL', 'descr' =&gt; '', 'docs' =&gt; '', 'motivo' =&gt; '', 'referencia' =&gt; '', 'ref_motivo' =&gt; ''</v>
      </c>
      <c r="B140" t="str">
        <f t="shared" ca="1" si="6"/>
        <v>355556, 28, , '2017-7-11', '2017-7-16', 'TEMPORAL', '', '', '', '', ''</v>
      </c>
      <c r="C14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355556, </v>
      </c>
      <c r="D14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28, </v>
      </c>
      <c r="E14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4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'2017-7-11', </v>
      </c>
      <c r="G14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'2017-7-16', </v>
      </c>
      <c r="H14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4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4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4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4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4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4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4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4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4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4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4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4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4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4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4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4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4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4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4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4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4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4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4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4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4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4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4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4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4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4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4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4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41" spans="1:40" x14ac:dyDescent="0.25">
      <c r="A141" t="str">
        <f t="shared" ca="1" si="5"/>
        <v>'clave_trab' =&gt; 361730, 'id_plaza' =&gt; 35, 'id_ausencia_por' =&gt; , 'fec_inicio' =&gt; '2017-7-12', 'fec_termino' =&gt; '2017-7-16', 'tipo_mov' =&gt; 'TEMPORAL', 'descr' =&gt; '', 'docs' =&gt; '', 'motivo' =&gt; '', 'referencia' =&gt; '', 'ref_motivo' =&gt; ''</v>
      </c>
      <c r="B141" t="str">
        <f t="shared" ca="1" si="6"/>
        <v>361730, 35, , '2017-7-12', '2017-7-16', 'TEMPORAL', '', '', '', '', ''</v>
      </c>
      <c r="C14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361730, </v>
      </c>
      <c r="D14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35, </v>
      </c>
      <c r="E14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4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'2017-7-12', </v>
      </c>
      <c r="G14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'2017-7-16', </v>
      </c>
      <c r="H14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4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4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4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4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4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4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4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4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4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4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4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4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4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4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4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4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4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4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4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4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4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4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4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4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4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4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4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4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4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4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4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4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42" spans="1:40" x14ac:dyDescent="0.25">
      <c r="A142" t="str">
        <f t="shared" ca="1" si="5"/>
        <v>'clave_trab' =&gt; 420806, 'id_plaza' =&gt; 69, 'id_ausencia_por' =&gt; , 'fec_inicio' =&gt; '2017-7-11', 'fec_termino' =&gt; '2017-7-14', 'tipo_mov' =&gt; 'TEMPORAL', 'descr' =&gt; '', 'docs' =&gt; '', 'motivo' =&gt; '', 'referencia' =&gt; '', 'ref_motivo' =&gt; ''</v>
      </c>
      <c r="B142" t="str">
        <f t="shared" ca="1" si="6"/>
        <v>420806, 69, , '2017-7-11', '2017-7-14', 'TEMPORAL', '', '', '', '', ''</v>
      </c>
      <c r="C14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420806, </v>
      </c>
      <c r="D14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69, </v>
      </c>
      <c r="E14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4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'2017-7-11', </v>
      </c>
      <c r="G14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'2017-7-14', </v>
      </c>
      <c r="H14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4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4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4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4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4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4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4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4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4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4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4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4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4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4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4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4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4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4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4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4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4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4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4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4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4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4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4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4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4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4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4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4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43" spans="1:40" x14ac:dyDescent="0.25">
      <c r="A143" t="str">
        <f t="shared" ca="1" si="5"/>
        <v>'clave_trab' =&gt; 420357, 'id_plaza' =&gt; 25, 'id_ausencia_por' =&gt; , 'fec_inicio' =&gt; '2017-7-11', 'fec_termino' =&gt; '2017-8-13', 'tipo_mov' =&gt; 'TEMPORAL', 'descr' =&gt; '', 'docs' =&gt; '', 'motivo' =&gt; '', 'referencia' =&gt; '', 'ref_motivo' =&gt; ''</v>
      </c>
      <c r="B143" t="str">
        <f t="shared" ca="1" si="6"/>
        <v>420357, 25, , '2017-7-11', '2017-8-13', 'TEMPORAL', '', '', '', '', ''</v>
      </c>
      <c r="C14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420357, </v>
      </c>
      <c r="D14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25, </v>
      </c>
      <c r="E14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4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'2017-7-11', </v>
      </c>
      <c r="G14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'2017-8-13', </v>
      </c>
      <c r="H14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4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4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4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4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4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4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4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4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4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4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4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4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4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4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4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4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4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4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4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4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4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4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4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4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4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4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4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4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4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4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4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4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44" spans="1:40" x14ac:dyDescent="0.25">
      <c r="A144" t="str">
        <f t="shared" ca="1" si="5"/>
        <v>'clave_trab' =&gt; 603001, 'id_plaza' =&gt; 59, 'id_ausencia_por' =&gt; , 'fec_inicio' =&gt; '2017-7-12', 'fec_termino' =&gt; '2017-8-4', 'tipo_mov' =&gt; 'TEMPORAL', 'descr' =&gt; '', 'docs' =&gt; '', 'motivo' =&gt; '', 'referencia' =&gt; '', 'ref_motivo' =&gt; ''</v>
      </c>
      <c r="B144" t="str">
        <f t="shared" ca="1" si="6"/>
        <v>603001, 59, , '2017-7-12', '2017-8-4', 'TEMPORAL', '', '', '', '', ''</v>
      </c>
      <c r="C14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603001, </v>
      </c>
      <c r="D14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59, </v>
      </c>
      <c r="E14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4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'2017-7-12', </v>
      </c>
      <c r="G14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'2017-8-4', </v>
      </c>
      <c r="H14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4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4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4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4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4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4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4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4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4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4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4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4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4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4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4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4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4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4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4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4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4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4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4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4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4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4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4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4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4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4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4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4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45" spans="1:40" x14ac:dyDescent="0.25">
      <c r="A145" t="str">
        <f t="shared" ca="1" si="5"/>
        <v>'clave_trab' =&gt; 523990, 'id_plaza' =&gt; 52, 'id_ausencia_por' =&gt; , 'fec_inicio' =&gt; '2017-7-12', 'fec_termino' =&gt; '2017-8-15', 'tipo_mov' =&gt; 'TEMPORAL', 'descr' =&gt; '', 'docs' =&gt; '', 'motivo' =&gt; '', 'referencia' =&gt; '', 'ref_motivo' =&gt; ''</v>
      </c>
      <c r="B145" t="str">
        <f t="shared" ca="1" si="6"/>
        <v>523990, 52, , '2017-7-12', '2017-8-15', 'TEMPORAL', '', '', '', '', ''</v>
      </c>
      <c r="C14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523990, </v>
      </c>
      <c r="D14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52, </v>
      </c>
      <c r="E14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4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'2017-7-12', </v>
      </c>
      <c r="G14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'2017-8-15', </v>
      </c>
      <c r="H14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4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4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4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4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4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4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4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4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4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4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4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4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4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4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4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4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4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4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4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4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4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4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4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4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4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4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4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4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4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4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4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4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46" spans="1:40" x14ac:dyDescent="0.25">
      <c r="A146" t="str">
        <f t="shared" ca="1" si="5"/>
        <v>'clave_trab' =&gt; 886222, 'id_plaza' =&gt; 34, 'id_ausencia_por' =&gt; , 'fec_inicio' =&gt; '2017-7-12', 'fec_termino' =&gt; '2017-7-15', 'tipo_mov' =&gt; 'TEMPORAL', 'descr' =&gt; '', 'docs' =&gt; '', 'motivo' =&gt; '', 'referencia' =&gt; '', 'ref_motivo' =&gt; ''</v>
      </c>
      <c r="B146" t="str">
        <f t="shared" ca="1" si="6"/>
        <v>886222, 34, , '2017-7-12', '2017-7-15', 'TEMPORAL', '', '', '', '', ''</v>
      </c>
      <c r="C14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886222, </v>
      </c>
      <c r="D14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34, </v>
      </c>
      <c r="E14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4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'2017-7-12', </v>
      </c>
      <c r="G14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'2017-7-15', </v>
      </c>
      <c r="H14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4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4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4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4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4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4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4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4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4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4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4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4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4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4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4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4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4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4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4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4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4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4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4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4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4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4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4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4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4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4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4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4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47" spans="1:40" x14ac:dyDescent="0.25">
      <c r="A147" t="str">
        <f t="shared" ca="1" si="5"/>
        <v>'clave_trab' =&gt; 488475, 'id_plaza' =&gt; 58, 'id_ausencia_por' =&gt; , 'fec_inicio' =&gt; '2017-7-11', 'fec_termino' =&gt; '2017-7-13', 'tipo_mov' =&gt; 'TEMPORAL', 'descr' =&gt; '', 'docs' =&gt; '', 'motivo' =&gt; '', 'referencia' =&gt; '', 'ref_motivo' =&gt; ''</v>
      </c>
      <c r="B147" t="str">
        <f t="shared" ca="1" si="6"/>
        <v>488475, 58, , '2017-7-11', '2017-7-13', 'TEMPORAL', '', '', '', '', ''</v>
      </c>
      <c r="C14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488475, </v>
      </c>
      <c r="D14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58, </v>
      </c>
      <c r="E14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4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'2017-7-11', </v>
      </c>
      <c r="G14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'2017-7-13', </v>
      </c>
      <c r="H14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4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4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4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4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4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4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4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4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4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4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4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4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4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4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4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4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4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4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4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4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4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4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4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4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4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4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4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4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4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4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4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4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48" spans="1:40" x14ac:dyDescent="0.25">
      <c r="A148" t="str">
        <f t="shared" ca="1" si="5"/>
        <v>'clave_trab' =&gt; 507634, 'id_plaza' =&gt; 8, 'id_ausencia_por' =&gt; , 'fec_inicio' =&gt; '2017-7-14', 'fec_termino' =&gt; '2017-7-16', 'tipo_mov' =&gt; 'TEMPORAL', 'descr' =&gt; '', 'docs' =&gt; '', 'motivo' =&gt; '', 'referencia' =&gt; '', 'ref_motivo' =&gt; ''</v>
      </c>
      <c r="B148" t="str">
        <f t="shared" ca="1" si="6"/>
        <v>507634, 8, , '2017-7-14', '2017-7-16', 'TEMPORAL', '', '', '', '', ''</v>
      </c>
      <c r="C14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507634, </v>
      </c>
      <c r="D14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8, </v>
      </c>
      <c r="E14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4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'2017-7-14', </v>
      </c>
      <c r="G14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'2017-7-16', </v>
      </c>
      <c r="H14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4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4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4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4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4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4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4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4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4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4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4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4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4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4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4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4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4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4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4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4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4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4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4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4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4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4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4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4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4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4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4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4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49" spans="1:40" x14ac:dyDescent="0.25">
      <c r="A149" t="str">
        <f t="shared" ca="1" si="5"/>
        <v>'clave_trab' =&gt; 511424, 'id_plaza' =&gt; 18, 'id_ausencia_por' =&gt; , 'fec_inicio' =&gt; '2017-7-17', 'fec_termino' =&gt; '2017-8-20', 'tipo_mov' =&gt; 'TEMPORAL', 'descr' =&gt; '', 'docs' =&gt; '', 'motivo' =&gt; '', 'referencia' =&gt; '', 'ref_motivo' =&gt; ''</v>
      </c>
      <c r="B149" t="str">
        <f t="shared" ca="1" si="6"/>
        <v>511424, 18, , '2017-7-17', '2017-8-20', 'TEMPORAL', '', '', '', '', ''</v>
      </c>
      <c r="C14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511424, </v>
      </c>
      <c r="D14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18, </v>
      </c>
      <c r="E14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4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'2017-7-17', </v>
      </c>
      <c r="G14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'2017-8-20', </v>
      </c>
      <c r="H14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4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4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4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4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4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4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4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4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4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4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4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4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4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4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4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4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4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4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4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4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4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4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4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4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4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4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4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4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4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4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4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4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50" spans="1:40" x14ac:dyDescent="0.25">
      <c r="A150" t="str">
        <f t="shared" ca="1" si="5"/>
        <v>'clave_trab' =&gt; 361730, 'id_plaza' =&gt; 17, 'id_ausencia_por' =&gt; , 'fec_inicio' =&gt; '2017-7-17', 'fec_termino' =&gt; '2017-8-6', 'tipo_mov' =&gt; 'TEMPORAL', 'descr' =&gt; '', 'docs' =&gt; '', 'motivo' =&gt; '', 'referencia' =&gt; '', 'ref_motivo' =&gt; ''</v>
      </c>
      <c r="B150" t="str">
        <f t="shared" ca="1" si="6"/>
        <v>361730, 17, , '2017-7-17', '2017-8-6', 'TEMPORAL', '', '', '', '', ''</v>
      </c>
      <c r="C15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361730, </v>
      </c>
      <c r="D15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17, </v>
      </c>
      <c r="E15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5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'2017-7-17', </v>
      </c>
      <c r="G15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'2017-8-6', </v>
      </c>
      <c r="H15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5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5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5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5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5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5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5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5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5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5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5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5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5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5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5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5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5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5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5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5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5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5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5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5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5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5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5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5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5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5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5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5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51" spans="1:40" x14ac:dyDescent="0.25">
      <c r="A151" t="str">
        <f t="shared" ca="1" si="5"/>
        <v>'clave_trab' =&gt; 507634, 'id_plaza' =&gt; 13, 'id_ausencia_por' =&gt; , 'fec_inicio' =&gt; '2017-7-18', 'fec_termino' =&gt; '2017-7-18', 'tipo_mov' =&gt; 'TEMPORAL', 'descr' =&gt; '', 'docs' =&gt; '', 'motivo' =&gt; '', 'referencia' =&gt; '', 'ref_motivo' =&gt; ''</v>
      </c>
      <c r="B151" t="str">
        <f t="shared" ca="1" si="6"/>
        <v>507634, 13, , '2017-7-18', '2017-7-18', 'TEMPORAL', '', '', '', '', ''</v>
      </c>
      <c r="C15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507634, </v>
      </c>
      <c r="D15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13, </v>
      </c>
      <c r="E15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5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'2017-7-18', </v>
      </c>
      <c r="G15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'2017-7-18', </v>
      </c>
      <c r="H15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5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5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5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5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5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5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5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5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5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5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5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5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5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5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5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5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5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5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5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5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5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5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5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5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5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5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5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5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5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5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5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5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52" spans="1:40" x14ac:dyDescent="0.25">
      <c r="A152" t="str">
        <f t="shared" ca="1" si="5"/>
        <v>'clave_trab' =&gt; 588783, 'id_plaza' =&gt; 8, 'id_ausencia_por' =&gt; , 'fec_inicio' =&gt; '2017-7-19', 'fec_termino' =&gt; '2017-7-19', 'tipo_mov' =&gt; 'TEMPORAL', 'descr' =&gt; '', 'docs' =&gt; '', 'motivo' =&gt; '', 'referencia' =&gt; '', 'ref_motivo' =&gt; ''</v>
      </c>
      <c r="B152" t="str">
        <f t="shared" ca="1" si="6"/>
        <v>588783, 8, , '2017-7-19', '2017-7-19', 'TEMPORAL', '', '', '', '', ''</v>
      </c>
      <c r="C15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588783, </v>
      </c>
      <c r="D15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8, </v>
      </c>
      <c r="E15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5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'2017-7-19', </v>
      </c>
      <c r="G15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'2017-7-19', </v>
      </c>
      <c r="H15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5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5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5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5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5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5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5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5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5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5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5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5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5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5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5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5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5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5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5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5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5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5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5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5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5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5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5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5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5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5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5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5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53" spans="1:40" x14ac:dyDescent="0.25">
      <c r="A153" t="str">
        <f t="shared" ca="1" si="5"/>
        <v>'clave_trab' =&gt; 805878, 'id_plaza' =&gt; 52, 'id_ausencia_por' =&gt; , 'fec_inicio' =&gt; '2017-7-19', 'fec_termino' =&gt; '2017-7-30', 'tipo_mov' =&gt; 'TEMPORAL', 'descr' =&gt; '', 'docs' =&gt; '', 'motivo' =&gt; '', 'referencia' =&gt; '', 'ref_motivo' =&gt; ''</v>
      </c>
      <c r="B153" t="str">
        <f t="shared" ca="1" si="6"/>
        <v>805878, 52, , '2017-7-19', '2017-7-30', 'TEMPORAL', '', '', '', '', ''</v>
      </c>
      <c r="C15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805878, </v>
      </c>
      <c r="D15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52, </v>
      </c>
      <c r="E15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5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'2017-7-19', </v>
      </c>
      <c r="G15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'2017-7-30', </v>
      </c>
      <c r="H15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5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5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5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5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5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5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5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5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5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5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5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5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5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5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5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5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5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5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5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5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5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5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5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5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5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5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5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5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5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5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5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5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54" spans="1:40" x14ac:dyDescent="0.25">
      <c r="A154" t="str">
        <f t="shared" ca="1" si="5"/>
        <v>'clave_trab' =&gt; 507634, 'id_plaza' =&gt; 56, 'id_ausencia_por' =&gt; , 'fec_inicio' =&gt; '2017-7-20', 'fec_termino' =&gt; '2017-7-20', 'tipo_mov' =&gt; 'TEMPORAL', 'descr' =&gt; '', 'docs' =&gt; '', 'motivo' =&gt; '', 'referencia' =&gt; '', 'ref_motivo' =&gt; ''</v>
      </c>
      <c r="B154" t="str">
        <f t="shared" ca="1" si="6"/>
        <v>507634, 56, , '2017-7-20', '2017-7-20', 'TEMPORAL', '', '', '', '', ''</v>
      </c>
      <c r="C15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507634, </v>
      </c>
      <c r="D15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56, </v>
      </c>
      <c r="E15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5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'2017-7-20', </v>
      </c>
      <c r="G15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'2017-7-20', </v>
      </c>
      <c r="H15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5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5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5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5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5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5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5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5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5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5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5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5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5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5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5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5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5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5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5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5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5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5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5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5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5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5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5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5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5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5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5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5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55" spans="1:40" x14ac:dyDescent="0.25">
      <c r="A155" t="str">
        <f t="shared" ca="1" si="5"/>
        <v>'clave_trab' =&gt; 582776, 'id_plaza' =&gt; 42, 'id_ausencia_por' =&gt; , 'fec_inicio' =&gt; '2017-7-19', 'fec_termino' =&gt; '2017-8-22', 'tipo_mov' =&gt; 'TEMPORAL', 'descr' =&gt; '', 'docs' =&gt; '', 'motivo' =&gt; '', 'referencia' =&gt; '', 'ref_motivo' =&gt; ''</v>
      </c>
      <c r="B155" t="str">
        <f t="shared" ca="1" si="6"/>
        <v>582776, 42, , '2017-7-19', '2017-8-22', 'TEMPORAL', '', '', '', '', ''</v>
      </c>
      <c r="C15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582776, </v>
      </c>
      <c r="D15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42, </v>
      </c>
      <c r="E15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5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'2017-7-19', </v>
      </c>
      <c r="G15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'2017-8-22', </v>
      </c>
      <c r="H15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5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5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5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5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5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5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5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5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5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5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5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5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5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5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5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5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5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5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5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5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5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5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5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5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5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5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5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5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5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5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5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5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56" spans="1:40" x14ac:dyDescent="0.25">
      <c r="A156" t="str">
        <f t="shared" ca="1" si="5"/>
        <v>'clave_trab' =&gt; 419985, 'id_plaza' =&gt; 34, 'id_ausencia_por' =&gt; , 'fec_inicio' =&gt; '2017-7-18', 'fec_termino' =&gt; '2017-7-26', 'tipo_mov' =&gt; 'TEMPORAL', 'descr' =&gt; '', 'docs' =&gt; '', 'motivo' =&gt; '', 'referencia' =&gt; '', 'ref_motivo' =&gt; ''</v>
      </c>
      <c r="B156" t="str">
        <f t="shared" ca="1" si="6"/>
        <v>419985, 34, , '2017-7-18', '2017-7-26', 'TEMPORAL', '', '', '', '', ''</v>
      </c>
      <c r="C15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419985, </v>
      </c>
      <c r="D15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34, </v>
      </c>
      <c r="E15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5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'2017-7-18', </v>
      </c>
      <c r="G15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'2017-7-26', </v>
      </c>
      <c r="H15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5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5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5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5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5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5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5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5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5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5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5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5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5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5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5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5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5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5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5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5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5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5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5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5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5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5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5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5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5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5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5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5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57" spans="1:40" x14ac:dyDescent="0.25">
      <c r="A157" t="str">
        <f t="shared" ca="1" si="5"/>
        <v>'clave_trab' =&gt; 488475, 'id_plaza' =&gt; 10, 'id_ausencia_por' =&gt; , 'fec_inicio' =&gt; '2017-7-20', 'fec_termino' =&gt; '2017-7-20', 'tipo_mov' =&gt; 'TEMPORAL', 'descr' =&gt; '', 'docs' =&gt; '', 'motivo' =&gt; '', 'referencia' =&gt; '', 'ref_motivo' =&gt; ''</v>
      </c>
      <c r="B157" t="str">
        <f t="shared" ca="1" si="6"/>
        <v>488475, 10, , '2017-7-20', '2017-7-20', 'TEMPORAL', '', '', '', '', ''</v>
      </c>
      <c r="C15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488475, </v>
      </c>
      <c r="D15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10, </v>
      </c>
      <c r="E15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5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'2017-7-20', </v>
      </c>
      <c r="G15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'2017-7-20', </v>
      </c>
      <c r="H15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5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5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5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5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5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5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5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5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5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5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5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5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5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5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5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5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5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5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5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5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5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5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5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5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5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5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5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5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5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5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5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5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58" spans="1:40" x14ac:dyDescent="0.25">
      <c r="A158" t="str">
        <f t="shared" ca="1" si="5"/>
        <v>'clave_trab' =&gt; 558037, 'id_plaza' =&gt; 24, 'id_ausencia_por' =&gt; , 'fec_inicio' =&gt; '2017-7-20', 'fec_termino' =&gt; '2017-7-21', 'tipo_mov' =&gt; 'TEMPORAL', 'descr' =&gt; '', 'docs' =&gt; '', 'motivo' =&gt; '', 'referencia' =&gt; '', 'ref_motivo' =&gt; ''</v>
      </c>
      <c r="B158" t="str">
        <f t="shared" ca="1" si="6"/>
        <v>558037, 24, , '2017-7-20', '2017-7-21', 'TEMPORAL', '', '', '', '', ''</v>
      </c>
      <c r="C15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558037, </v>
      </c>
      <c r="D15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24, </v>
      </c>
      <c r="E15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5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'2017-7-20', </v>
      </c>
      <c r="G15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'2017-7-21', </v>
      </c>
      <c r="H15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5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5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5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5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5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5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5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5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5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5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5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5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5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5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5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5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5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5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5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5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5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5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5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5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5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5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5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5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5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5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5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5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59" spans="1:40" x14ac:dyDescent="0.25">
      <c r="A159" t="str">
        <f t="shared" ca="1" si="5"/>
        <v>'clave_trab' =&gt; 507634, 'id_plaza' =&gt; 61, 'id_ausencia_por' =&gt; , 'fec_inicio' =&gt; '2017-7-21', 'fec_termino' =&gt; '2017-7-21', 'tipo_mov' =&gt; 'TEMPORAL', 'descr' =&gt; '', 'docs' =&gt; '', 'motivo' =&gt; '', 'referencia' =&gt; '', 'ref_motivo' =&gt; ''</v>
      </c>
      <c r="B159" t="str">
        <f t="shared" ca="1" si="6"/>
        <v>507634, 61, , '2017-7-21', '2017-7-21', 'TEMPORAL', '', '', '', '', ''</v>
      </c>
      <c r="C15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507634, </v>
      </c>
      <c r="D15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61, </v>
      </c>
      <c r="E15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5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'2017-7-21', </v>
      </c>
      <c r="G15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'2017-7-21', </v>
      </c>
      <c r="H15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5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5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5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5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5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5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5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5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5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5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5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5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5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5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5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5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5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5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5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5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5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5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5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5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5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5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5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5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5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5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5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5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60" spans="1:40" x14ac:dyDescent="0.25">
      <c r="A160" t="str">
        <f t="shared" ca="1" si="5"/>
        <v>'clave_trab' =&gt; 496820, 'id_plaza' =&gt; 31, 'id_ausencia_por' =&gt; , 'fec_inicio' =&gt; '2017-7-15', 'fec_termino' =&gt; '2017-8-7', 'tipo_mov' =&gt; 'TEMPORAL', 'descr' =&gt; '', 'docs' =&gt; '', 'motivo' =&gt; '', 'referencia' =&gt; '', 'ref_motivo' =&gt; ''</v>
      </c>
      <c r="B160" t="str">
        <f t="shared" ca="1" si="6"/>
        <v>496820, 31, , '2017-7-15', '2017-8-7', 'TEMPORAL', '', '', '', '', ''</v>
      </c>
      <c r="C16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496820, </v>
      </c>
      <c r="D16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31, </v>
      </c>
      <c r="E16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6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'2017-7-15', </v>
      </c>
      <c r="G16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'2017-8-7', </v>
      </c>
      <c r="H16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6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6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6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6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6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6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6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6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6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6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6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6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6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6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6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6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6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6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6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6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6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6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6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6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6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6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6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6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6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6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6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6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61" spans="1:40" x14ac:dyDescent="0.25">
      <c r="A161" t="str">
        <f t="shared" ca="1" si="5"/>
        <v>'clave_trab' =&gt; 355556, 'id_plaza' =&gt; 21, 'id_ausencia_por' =&gt; , 'fec_inicio' =&gt; '2017-7-23', 'fec_termino' =&gt; '2017-8-13', 'tipo_mov' =&gt; 'TEMPORAL', 'descr' =&gt; '', 'docs' =&gt; '', 'motivo' =&gt; '', 'referencia' =&gt; '', 'ref_motivo' =&gt; ''</v>
      </c>
      <c r="B161" t="str">
        <f t="shared" ca="1" si="6"/>
        <v>355556, 21, , '2017-7-23', '2017-8-13', 'TEMPORAL', '', '', '', '', ''</v>
      </c>
      <c r="C16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355556, </v>
      </c>
      <c r="D16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21, </v>
      </c>
      <c r="E16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6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'2017-7-23', </v>
      </c>
      <c r="G16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'2017-8-13', </v>
      </c>
      <c r="H16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6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6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6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6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6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6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6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6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6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6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6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6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6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6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6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6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6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6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6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6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6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6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6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6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6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6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6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6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6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6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6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6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62" spans="1:40" x14ac:dyDescent="0.25">
      <c r="A162" t="str">
        <f t="shared" ca="1" si="5"/>
        <v>'clave_trab' =&gt; 403938, 'id_plaza' =&gt; 74, 'id_ausencia_por' =&gt; , 'fec_inicio' =&gt; '2017-8-23', 'fec_termino' =&gt; '2017-9-24', 'tipo_mov' =&gt; 'TEMPORAL', 'descr' =&gt; '', 'docs' =&gt; '', 'motivo' =&gt; '', 'referencia' =&gt; '', 'ref_motivo' =&gt; ''</v>
      </c>
      <c r="B162" t="str">
        <f t="shared" ca="1" si="6"/>
        <v>403938, 74, , '2017-8-23', '2017-9-24', 'TEMPORAL', '', '', '', '', ''</v>
      </c>
      <c r="C16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403938, </v>
      </c>
      <c r="D16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74, </v>
      </c>
      <c r="E16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6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'2017-8-23', </v>
      </c>
      <c r="G16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'2017-9-24', </v>
      </c>
      <c r="H16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6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6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6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6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6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6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6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6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6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6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6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6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6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6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6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6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6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6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6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6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6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6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6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6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6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6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6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6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6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6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6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6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63" spans="1:40" x14ac:dyDescent="0.25">
      <c r="A163" t="str">
        <f t="shared" ca="1" si="5"/>
        <v>'clave_trab' =&gt; 318478, 'id_plaza' =&gt; 25, 'id_ausencia_por' =&gt; , 'fec_inicio' =&gt; '2017-8-23', 'fec_termino' =&gt; '2017-9-24', 'tipo_mov' =&gt; 'TEMPORAL', 'descr' =&gt; '', 'docs' =&gt; '', 'motivo' =&gt; '', 'referencia' =&gt; '', 'ref_motivo' =&gt; ''</v>
      </c>
      <c r="B163" t="str">
        <f t="shared" ca="1" si="6"/>
        <v>318478, 25, , '2017-8-23', '2017-9-24', 'TEMPORAL', '', '', '', '', ''</v>
      </c>
      <c r="C16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318478, </v>
      </c>
      <c r="D16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25, </v>
      </c>
      <c r="E16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6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'2017-8-23', </v>
      </c>
      <c r="G16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'2017-9-24', </v>
      </c>
      <c r="H16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6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6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6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6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6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6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6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6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6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6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6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6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6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6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6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6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6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6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6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6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6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6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6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6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6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6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6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6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6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6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6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6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64" spans="1:40" x14ac:dyDescent="0.25">
      <c r="A164" t="str">
        <f t="shared" ca="1" si="5"/>
        <v>'clave_trab' =&gt; 490746, 'id_plaza' =&gt; 14, 'id_ausencia_por' =&gt; , 'fec_inicio' =&gt; '2017-8-14', 'fec_termino' =&gt; '2017-9-24', 'tipo_mov' =&gt; 'TEMPORAL', 'descr' =&gt; '', 'docs' =&gt; '', 'motivo' =&gt; '', 'referencia' =&gt; '', 'ref_motivo' =&gt; ''</v>
      </c>
      <c r="B164" t="str">
        <f t="shared" ca="1" si="6"/>
        <v>490746, 14, , '2017-8-14', '2017-9-24', 'TEMPORAL', '', '', '', '', ''</v>
      </c>
      <c r="C16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490746, </v>
      </c>
      <c r="D16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14, </v>
      </c>
      <c r="E16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6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'2017-8-14', </v>
      </c>
      <c r="G16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'2017-9-24', </v>
      </c>
      <c r="H16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6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6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6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6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6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6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6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6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6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6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6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6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6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6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6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6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6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6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6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6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6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6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6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6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6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6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6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6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6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6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6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6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65" spans="1:40" x14ac:dyDescent="0.25">
      <c r="A165" t="str">
        <f t="shared" ca="1" si="5"/>
        <v>'clave_trab' =&gt; 435741, 'id_plaza' =&gt; 13, 'id_ausencia_por' =&gt; , 'fec_inicio' =&gt; '2017-8-14', 'fec_termino' =&gt; '2017-9-24', 'tipo_mov' =&gt; 'TEMPORAL', 'descr' =&gt; '', 'docs' =&gt; '', 'motivo' =&gt; '', 'referencia' =&gt; '', 'ref_motivo' =&gt; ''</v>
      </c>
      <c r="B165" t="str">
        <f t="shared" ca="1" si="6"/>
        <v>435741, 13, , '2017-8-14', '2017-9-24', 'TEMPORAL', '', '', '', '', ''</v>
      </c>
      <c r="C16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435741, </v>
      </c>
      <c r="D16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13, </v>
      </c>
      <c r="E16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6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'2017-8-14', </v>
      </c>
      <c r="G16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'2017-9-24', </v>
      </c>
      <c r="H16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6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6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6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6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6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6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6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6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6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6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6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6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6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6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6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6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6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6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6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6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6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6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6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6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6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6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6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6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6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6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6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6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66" spans="1:40" x14ac:dyDescent="0.25">
      <c r="A166" t="str">
        <f t="shared" ca="1" si="5"/>
        <v>'clave_trab' =&gt; 178194, 'id_plaza' =&gt; 15, 'id_ausencia_por' =&gt; , 'fec_inicio' =&gt; '2017-8-14', 'fec_termino' =&gt; '2017-9-24', 'tipo_mov' =&gt; 'TEMPORAL', 'descr' =&gt; '', 'docs' =&gt; '', 'motivo' =&gt; '', 'referencia' =&gt; '', 'ref_motivo' =&gt; ''</v>
      </c>
      <c r="B166" t="str">
        <f t="shared" ca="1" si="6"/>
        <v>178194, 15, , '2017-8-14', '2017-9-24', 'TEMPORAL', '', '', '', '', ''</v>
      </c>
      <c r="C16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178194, </v>
      </c>
      <c r="D16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15, </v>
      </c>
      <c r="E16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6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'2017-8-14', </v>
      </c>
      <c r="G16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'2017-9-24', </v>
      </c>
      <c r="H16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6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6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6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6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6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6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6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6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6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6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6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6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6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6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6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6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6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6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6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6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6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6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6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6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6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6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6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6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6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6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6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6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67" spans="1:40" x14ac:dyDescent="0.25">
      <c r="A167" t="str">
        <f t="shared" ca="1" si="5"/>
        <v>'clave_trab' =&gt; 333892, 'id_plaza' =&gt; 11, 'id_ausencia_por' =&gt; , 'fec_inicio' =&gt; '2017-8-14', 'fec_termino' =&gt; '2017-9-24', 'tipo_mov' =&gt; 'TEMPORAL', 'descr' =&gt; '', 'docs' =&gt; '', 'motivo' =&gt; '', 'referencia' =&gt; '', 'ref_motivo' =&gt; ''</v>
      </c>
      <c r="B167" t="str">
        <f t="shared" ca="1" si="6"/>
        <v>333892, 11, , '2017-8-14', '2017-9-24', 'TEMPORAL', '', '', '', '', ''</v>
      </c>
      <c r="C16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333892, </v>
      </c>
      <c r="D16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11, </v>
      </c>
      <c r="E16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6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'2017-8-14', </v>
      </c>
      <c r="G16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'2017-9-24', </v>
      </c>
      <c r="H16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6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6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6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6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6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6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6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6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6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6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6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6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6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6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6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6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6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6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6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6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6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6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6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6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6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6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6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6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6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6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6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6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68" spans="1:40" x14ac:dyDescent="0.25">
      <c r="A168" t="str">
        <f t="shared" ca="1" si="5"/>
        <v>'clave_trab' =&gt; 466911, 'id_plaza' =&gt; 27, 'id_ausencia_por' =&gt; , 'fec_inicio' =&gt; '2017-8-14', 'fec_termino' =&gt; '2017-9-24', 'tipo_mov' =&gt; 'TEMPORAL', 'descr' =&gt; '', 'docs' =&gt; '', 'motivo' =&gt; '', 'referencia' =&gt; '', 'ref_motivo' =&gt; ''</v>
      </c>
      <c r="B168" t="str">
        <f t="shared" ca="1" si="6"/>
        <v>466911, 27, , '2017-8-14', '2017-9-24', 'TEMPORAL', '', '', '', '', ''</v>
      </c>
      <c r="C16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466911, </v>
      </c>
      <c r="D16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27, </v>
      </c>
      <c r="E16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6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'2017-8-14', </v>
      </c>
      <c r="G16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'2017-9-24', </v>
      </c>
      <c r="H16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6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6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6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6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6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6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6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6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6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6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6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6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6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6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6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6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6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6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6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6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6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6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6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6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6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6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6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6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6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6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6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6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69" spans="1:40" x14ac:dyDescent="0.25">
      <c r="A169" t="str">
        <f t="shared" ca="1" si="5"/>
        <v>'clave_trab' =&gt; 934947, 'id_plaza' =&gt; 36, 'id_ausencia_por' =&gt; , 'fec_inicio' =&gt; '2017-8-14', 'fec_termino' =&gt; '2017-9-24', 'tipo_mov' =&gt; 'TEMPORAL', 'descr' =&gt; '', 'docs' =&gt; '', 'motivo' =&gt; '', 'referencia' =&gt; '', 'ref_motivo' =&gt; ''</v>
      </c>
      <c r="B169" t="str">
        <f t="shared" ca="1" si="6"/>
        <v>934947, 36, , '2017-8-14', '2017-9-24', 'TEMPORAL', '', '', '', '', ''</v>
      </c>
      <c r="C16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934947, </v>
      </c>
      <c r="D16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36, </v>
      </c>
      <c r="E16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6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'2017-8-14', </v>
      </c>
      <c r="G16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'2017-9-24', </v>
      </c>
      <c r="H16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6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6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6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6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6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6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6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6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6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6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6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6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6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6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6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6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6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6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6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6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6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6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6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6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6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6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6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6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6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6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6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6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70" spans="1:40" x14ac:dyDescent="0.25">
      <c r="A170" t="str">
        <f t="shared" ca="1" si="5"/>
        <v>'clave_trab' =&gt; 600316, 'id_plaza' =&gt; 35, 'id_ausencia_por' =&gt; , 'fec_inicio' =&gt; '2017-8-14', 'fec_termino' =&gt; '2017-9-24', 'tipo_mov' =&gt; 'TEMPORAL', 'descr' =&gt; '', 'docs' =&gt; '', 'motivo' =&gt; '', 'referencia' =&gt; '', 'ref_motivo' =&gt; ''</v>
      </c>
      <c r="B170" t="str">
        <f t="shared" ca="1" si="6"/>
        <v>600316, 35, , '2017-8-14', '2017-9-24', 'TEMPORAL', '', '', '', '', ''</v>
      </c>
      <c r="C17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600316, </v>
      </c>
      <c r="D17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35, </v>
      </c>
      <c r="E17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7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'2017-8-14', </v>
      </c>
      <c r="G17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'2017-9-24', </v>
      </c>
      <c r="H17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7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7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7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7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7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7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7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7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7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7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7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7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7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7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7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7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7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7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7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7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7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7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7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7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7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7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7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7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7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7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7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7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71" spans="1:40" x14ac:dyDescent="0.25">
      <c r="A171" t="str">
        <f t="shared" ca="1" si="5"/>
        <v>'clave_trab' =&gt; 317017, 'id_plaza' =&gt; 53, 'id_ausencia_por' =&gt; , 'fec_inicio' =&gt; '2017-8-14', 'fec_termino' =&gt; '2017-9-24', 'tipo_mov' =&gt; 'TEMPORAL', 'descr' =&gt; '', 'docs' =&gt; '', 'motivo' =&gt; '', 'referencia' =&gt; '', 'ref_motivo' =&gt; ''</v>
      </c>
      <c r="B171" t="str">
        <f t="shared" ca="1" si="6"/>
        <v>317017, 53, , '2017-8-14', '2017-9-24', 'TEMPORAL', '', '', '', '', ''</v>
      </c>
      <c r="C17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317017, </v>
      </c>
      <c r="D17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53, </v>
      </c>
      <c r="E17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7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'2017-8-14', </v>
      </c>
      <c r="G17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'2017-9-24', </v>
      </c>
      <c r="H17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7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7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7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7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7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7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7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7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7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7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7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7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7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7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7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7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7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7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7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7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7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7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7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7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7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7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7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7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7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7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7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7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72" spans="1:40" x14ac:dyDescent="0.25">
      <c r="A172" t="str">
        <f t="shared" ca="1" si="5"/>
        <v>'clave_trab' =&gt; 321084, 'id_plaza' =&gt; 54, 'id_ausencia_por' =&gt; , 'fec_inicio' =&gt; '2017-8-15', 'fec_termino' =&gt; '2017-9-25', 'tipo_mov' =&gt; 'TEMPORAL', 'descr' =&gt; '', 'docs' =&gt; '', 'motivo' =&gt; '', 'referencia' =&gt; '', 'ref_motivo' =&gt; ''</v>
      </c>
      <c r="B172" t="str">
        <f t="shared" ca="1" si="6"/>
        <v>321084, 54, , '2017-8-15', '2017-9-25', 'TEMPORAL', '', '', '', '', ''</v>
      </c>
      <c r="C17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321084, </v>
      </c>
      <c r="D17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54, </v>
      </c>
      <c r="E17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7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'2017-8-15', </v>
      </c>
      <c r="G17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'2017-9-25', </v>
      </c>
      <c r="H17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7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7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7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7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7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7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7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7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7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7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7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7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7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7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7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7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7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7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7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7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7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7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7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7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7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7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7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7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7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7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7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7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73" spans="1:40" x14ac:dyDescent="0.25">
      <c r="A173" t="str">
        <f t="shared" ca="1" si="5"/>
        <v>'clave_trab' =&gt; 852387, 'id_plaza' =&gt; 55, 'id_ausencia_por' =&gt; , 'fec_inicio' =&gt; '2017-8-14', 'fec_termino' =&gt; '2017-9-24', 'tipo_mov' =&gt; 'TEMPORAL', 'descr' =&gt; '', 'docs' =&gt; '', 'motivo' =&gt; '', 'referencia' =&gt; '', 'ref_motivo' =&gt; ''</v>
      </c>
      <c r="B173" t="str">
        <f t="shared" ca="1" si="6"/>
        <v>852387, 55, , '2017-8-14', '2017-9-24', 'TEMPORAL', '', '', '', '', ''</v>
      </c>
      <c r="C17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852387, </v>
      </c>
      <c r="D17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55, </v>
      </c>
      <c r="E17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7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'2017-8-14', </v>
      </c>
      <c r="G17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'2017-9-24', </v>
      </c>
      <c r="H17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7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7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7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7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7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7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7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7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7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7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7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7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7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7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7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7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7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7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7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7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7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7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7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7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7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7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7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7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7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7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7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7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74" spans="1:40" x14ac:dyDescent="0.25">
      <c r="A174" t="str">
        <f t="shared" ca="1" si="5"/>
        <v>'clave_trab' =&gt; 434039, 'id_plaza' =&gt; 6, 'id_ausencia_por' =&gt; , 'fec_inicio' =&gt; '2017-8-23', 'fec_termino' =&gt; '2017-9-24', 'tipo_mov' =&gt; 'TEMPORAL', 'descr' =&gt; '', 'docs' =&gt; '', 'motivo' =&gt; '', 'referencia' =&gt; '', 'ref_motivo' =&gt; ''</v>
      </c>
      <c r="B174" t="str">
        <f t="shared" ca="1" si="6"/>
        <v>434039, 6, , '2017-8-23', '2017-9-24', 'TEMPORAL', '', '', '', '', ''</v>
      </c>
      <c r="C17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434039, </v>
      </c>
      <c r="D17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6, </v>
      </c>
      <c r="E17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7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'2017-8-23', </v>
      </c>
      <c r="G17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'2017-9-24', </v>
      </c>
      <c r="H17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7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7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7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7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7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7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7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7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7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7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7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7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7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7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7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7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7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7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7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7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7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7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7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7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7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7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7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7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7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7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7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7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75" spans="1:40" x14ac:dyDescent="0.25">
      <c r="A175" t="str">
        <f t="shared" ca="1" si="5"/>
        <v>'clave_trab' =&gt; 426226, 'id_plaza' =&gt; 24, 'id_ausencia_por' =&gt; , 'fec_inicio' =&gt; '2017-8-14', 'fec_termino' =&gt; '2017-9-24', 'tipo_mov' =&gt; 'TEMPORAL', 'descr' =&gt; '', 'docs' =&gt; '', 'motivo' =&gt; '', 'referencia' =&gt; '', 'ref_motivo' =&gt; ''</v>
      </c>
      <c r="B175" t="str">
        <f t="shared" ca="1" si="6"/>
        <v>426226, 24, , '2017-8-14', '2017-9-24', 'TEMPORAL', '', '', '', '', ''</v>
      </c>
      <c r="C17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426226, </v>
      </c>
      <c r="D17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24, </v>
      </c>
      <c r="E17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7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'2017-8-14', </v>
      </c>
      <c r="G17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'2017-9-24', </v>
      </c>
      <c r="H17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7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7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7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7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7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7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7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7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7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7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7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7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7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7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7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7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7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7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7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7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7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7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7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7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7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7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7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7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7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7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7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7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76" spans="1:40" x14ac:dyDescent="0.25">
      <c r="A176" t="str">
        <f t="shared" ca="1" si="5"/>
        <v>'clave_trab' =&gt; 318478, 'id_plaza' =&gt; 25, 'id_ausencia_por' =&gt; , 'fec_inicio' =&gt; '2017-8-14', 'fec_termino' =&gt; '2017-8-22', 'tipo_mov' =&gt; 'TEMPORAL', 'descr' =&gt; '', 'docs' =&gt; '', 'motivo' =&gt; '', 'referencia' =&gt; '', 'ref_motivo' =&gt; ''</v>
      </c>
      <c r="B176" t="str">
        <f t="shared" ca="1" si="6"/>
        <v>318478, 25, , '2017-8-14', '2017-8-22', 'TEMPORAL', '', '', '', '', ''</v>
      </c>
      <c r="C17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318478, </v>
      </c>
      <c r="D17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25, </v>
      </c>
      <c r="E17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7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'2017-8-14', </v>
      </c>
      <c r="G17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'2017-8-22', </v>
      </c>
      <c r="H17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7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7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7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7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7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7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7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7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7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7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7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7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7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7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7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7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7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7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7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7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7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7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7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7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7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7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7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7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7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7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7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7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77" spans="1:40" x14ac:dyDescent="0.25">
      <c r="A177" t="str">
        <f t="shared" ca="1" si="5"/>
        <v>'clave_trab' =&gt; 652482, 'id_plaza' =&gt; 56, 'id_ausencia_por' =&gt; , 'fec_inicio' =&gt; '2017-8-15', 'fec_termino' =&gt; '2017-9-25', 'tipo_mov' =&gt; 'TEMPORAL', 'descr' =&gt; '', 'docs' =&gt; '', 'motivo' =&gt; '', 'referencia' =&gt; '', 'ref_motivo' =&gt; ''</v>
      </c>
      <c r="B177" t="str">
        <f t="shared" ca="1" si="6"/>
        <v>652482, 56, , '2017-8-15', '2017-9-25', 'TEMPORAL', '', '', '', '', ''</v>
      </c>
      <c r="C17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652482, </v>
      </c>
      <c r="D17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56, </v>
      </c>
      <c r="E17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7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'2017-8-15', </v>
      </c>
      <c r="G17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'2017-9-25', </v>
      </c>
      <c r="H17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7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7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7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7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7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7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7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7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7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7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7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7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7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7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7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7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7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7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7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7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7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7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7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7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7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7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7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7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7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7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7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7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78" spans="1:40" x14ac:dyDescent="0.25">
      <c r="A178" t="str">
        <f t="shared" ca="1" si="5"/>
        <v>'clave_trab' =&gt; 517366, 'id_plaza' =&gt; 57, 'id_ausencia_por' =&gt; , 'fec_inicio' =&gt; '2017-8-14', 'fec_termino' =&gt; '2017-9-24', 'tipo_mov' =&gt; 'TEMPORAL', 'descr' =&gt; '', 'docs' =&gt; '', 'motivo' =&gt; '', 'referencia' =&gt; '', 'ref_motivo' =&gt; ''</v>
      </c>
      <c r="B178" t="str">
        <f t="shared" ca="1" si="6"/>
        <v>517366, 57, , '2017-8-14', '2017-9-24', 'TEMPORAL', '', '', '', '', ''</v>
      </c>
      <c r="C17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517366, </v>
      </c>
      <c r="D17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57, </v>
      </c>
      <c r="E17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7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'2017-8-14', </v>
      </c>
      <c r="G17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'2017-9-24', </v>
      </c>
      <c r="H17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7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7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7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7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7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7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7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7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7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7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7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7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7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7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7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7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7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7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7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7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7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7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7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7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7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7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7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7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7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7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7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7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79" spans="1:40" x14ac:dyDescent="0.25">
      <c r="A179" t="str">
        <f t="shared" ca="1" si="5"/>
        <v>'clave_trab' =&gt; 388176, 'id_plaza' =&gt; 58, 'id_ausencia_por' =&gt; , 'fec_inicio' =&gt; '2017-8-23', 'fec_termino' =&gt; '2017-9-24', 'tipo_mov' =&gt; 'TEMPORAL', 'descr' =&gt; '', 'docs' =&gt; '', 'motivo' =&gt; '', 'referencia' =&gt; '', 'ref_motivo' =&gt; ''</v>
      </c>
      <c r="B179" t="str">
        <f t="shared" ca="1" si="6"/>
        <v>388176, 58, , '2017-8-23', '2017-9-24', 'TEMPORAL', '', '', '', '', ''</v>
      </c>
      <c r="C17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388176, </v>
      </c>
      <c r="D17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58, </v>
      </c>
      <c r="E17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7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'2017-8-23', </v>
      </c>
      <c r="G17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'2017-9-24', </v>
      </c>
      <c r="H17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7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7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7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7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7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7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7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7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7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7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7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7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7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7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7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7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7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7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7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7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7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7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7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7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7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7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7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7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7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7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7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7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80" spans="1:40" x14ac:dyDescent="0.25">
      <c r="A180" t="str">
        <f t="shared" ca="1" si="5"/>
        <v>'clave_trab' =&gt; 557767, 'id_plaza' =&gt; 59, 'id_ausencia_por' =&gt; , 'fec_inicio' =&gt; '2017-8-14', 'fec_termino' =&gt; '2017-9-24', 'tipo_mov' =&gt; 'TEMPORAL', 'descr' =&gt; '', 'docs' =&gt; '', 'motivo' =&gt; '', 'referencia' =&gt; '', 'ref_motivo' =&gt; ''</v>
      </c>
      <c r="B180" t="str">
        <f t="shared" ca="1" si="6"/>
        <v>557767, 59, , '2017-8-14', '2017-9-24', 'TEMPORAL', '', '', '', '', ''</v>
      </c>
      <c r="C18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557767, </v>
      </c>
      <c r="D18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59, </v>
      </c>
      <c r="E18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8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'2017-8-14', </v>
      </c>
      <c r="G18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'2017-9-24', </v>
      </c>
      <c r="H18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8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8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8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8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8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8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8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8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8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8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8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8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8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8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8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8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8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8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8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8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8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8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8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8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8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8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8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8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8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8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8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8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81" spans="1:40" x14ac:dyDescent="0.25">
      <c r="A181" t="str">
        <f t="shared" ca="1" si="5"/>
        <v>'clave_trab' =&gt; 370184, 'id_plaza' =&gt; 60, 'id_ausencia_por' =&gt; , 'fec_inicio' =&gt; '2017-8-14', 'fec_termino' =&gt; '2017-9-24', 'tipo_mov' =&gt; 'TEMPORAL', 'descr' =&gt; '', 'docs' =&gt; '', 'motivo' =&gt; '', 'referencia' =&gt; '', 'ref_motivo' =&gt; ''</v>
      </c>
      <c r="B181" t="str">
        <f t="shared" ca="1" si="6"/>
        <v>370184, 60, , '2017-8-14', '2017-9-24', 'TEMPORAL', '', '', '', '', ''</v>
      </c>
      <c r="C18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370184, </v>
      </c>
      <c r="D18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60, </v>
      </c>
      <c r="E18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8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'2017-8-14', </v>
      </c>
      <c r="G18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'2017-9-24', </v>
      </c>
      <c r="H18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8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8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8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8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8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8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8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8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8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8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8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8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8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8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8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8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8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8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8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8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8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8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8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8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8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8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8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8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8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8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8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8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82" spans="1:40" x14ac:dyDescent="0.25">
      <c r="A182" t="str">
        <f t="shared" ca="1" si="5"/>
        <v>'clave_trab' =&gt; 369907, 'id_plaza' =&gt; 61, 'id_ausencia_por' =&gt; , 'fec_inicio' =&gt; '2017-8-14', 'fec_termino' =&gt; '2017-9-24', 'tipo_mov' =&gt; 'TEMPORAL', 'descr' =&gt; '', 'docs' =&gt; '', 'motivo' =&gt; '', 'referencia' =&gt; '', 'ref_motivo' =&gt; ''</v>
      </c>
      <c r="B182" t="str">
        <f t="shared" ca="1" si="6"/>
        <v>369907, 61, , '2017-8-14', '2017-9-24', 'TEMPORAL', '', '', '', '', ''</v>
      </c>
      <c r="C18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369907, </v>
      </c>
      <c r="D18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61, </v>
      </c>
      <c r="E18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8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'2017-8-14', </v>
      </c>
      <c r="G18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'2017-9-24', </v>
      </c>
      <c r="H18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8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8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8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8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8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8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8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8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8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8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8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8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8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8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8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8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8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8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8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8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8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8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8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8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8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8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8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8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8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8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8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8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83" spans="1:40" x14ac:dyDescent="0.25">
      <c r="A183" t="str">
        <f t="shared" ca="1" si="5"/>
        <v>'clave_trab' =&gt; 315758, 'id_plaza' =&gt; 62, 'id_ausencia_por' =&gt; , 'fec_inicio' =&gt; '2017-8-14', 'fec_termino' =&gt; '2017-9-24', 'tipo_mov' =&gt; 'TEMPORAL', 'descr' =&gt; '', 'docs' =&gt; '', 'motivo' =&gt; '', 'referencia' =&gt; '', 'ref_motivo' =&gt; ''</v>
      </c>
      <c r="B183" t="str">
        <f t="shared" ca="1" si="6"/>
        <v>315758, 62, , '2017-8-14', '2017-9-24', 'TEMPORAL', '', '', '', '', ''</v>
      </c>
      <c r="C18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315758, </v>
      </c>
      <c r="D18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62, </v>
      </c>
      <c r="E18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8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'2017-8-14', </v>
      </c>
      <c r="G18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'2017-9-24', </v>
      </c>
      <c r="H18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8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8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8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8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8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8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8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8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8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8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8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8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8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8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8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8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8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8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8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8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8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8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8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8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8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8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8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8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8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8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8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8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84" spans="1:40" x14ac:dyDescent="0.25">
      <c r="A184" t="str">
        <f t="shared" ca="1" si="5"/>
        <v>'clave_trab' =&gt; 204126, 'id_plaza' =&gt; 4, 'id_ausencia_por' =&gt; , 'fec_inicio' =&gt; '2017-8-28', 'fec_termino' =&gt; '2017-9-13', 'tipo_mov' =&gt; 'TEMPORAL', 'descr' =&gt; '', 'docs' =&gt; '', 'motivo' =&gt; '', 'referencia' =&gt; '', 'ref_motivo' =&gt; ''</v>
      </c>
      <c r="B184" t="str">
        <f t="shared" ca="1" si="6"/>
        <v>204126, 4, , '2017-8-28', '2017-9-13', 'TEMPORAL', '', '', '', '', ''</v>
      </c>
      <c r="C18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204126, </v>
      </c>
      <c r="D18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4, </v>
      </c>
      <c r="E18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8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'2017-8-28', </v>
      </c>
      <c r="G18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'2017-9-13', </v>
      </c>
      <c r="H18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8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8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8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8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8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8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8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8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8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8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8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8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8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8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8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8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8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8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8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8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8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8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8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8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8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8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8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8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8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8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8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8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85" spans="1:40" x14ac:dyDescent="0.25">
      <c r="A185" t="str">
        <f t="shared" ca="1" si="5"/>
        <v>'clave_trab' =&gt; 327144, 'id_plaza' =&gt; 8, 'id_ausencia_por' =&gt; , 'fec_inicio' =&gt; '2017-8-28', 'fec_termino' =&gt; '2017-9-13', 'tipo_mov' =&gt; 'TEMPORAL', 'descr' =&gt; '', 'docs' =&gt; '', 'motivo' =&gt; '', 'referencia' =&gt; '', 'ref_motivo' =&gt; ''</v>
      </c>
      <c r="B185" t="str">
        <f t="shared" ca="1" si="6"/>
        <v>327144, 8, , '2017-8-28', '2017-9-13', 'TEMPORAL', '', '', '', '', ''</v>
      </c>
      <c r="C18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327144, </v>
      </c>
      <c r="D18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8, </v>
      </c>
      <c r="E18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8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'2017-8-28', </v>
      </c>
      <c r="G18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'2017-9-13', </v>
      </c>
      <c r="H18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8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8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8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8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8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8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8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8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8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8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8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8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8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8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8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8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8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8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8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8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8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8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8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8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8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8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8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8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8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8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8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8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86" spans="1:40" x14ac:dyDescent="0.25">
      <c r="A186" t="str">
        <f t="shared" ca="1" si="5"/>
        <v>'clave_trab' =&gt; 462962, 'id_plaza' =&gt; 19, 'id_ausencia_por' =&gt; , 'fec_inicio' =&gt; '2017-8-28', 'fec_termino' =&gt; '2017-9-13', 'tipo_mov' =&gt; 'TEMPORAL', 'descr' =&gt; '', 'docs' =&gt; '', 'motivo' =&gt; '', 'referencia' =&gt; '', 'ref_motivo' =&gt; ''</v>
      </c>
      <c r="B186" t="str">
        <f t="shared" ca="1" si="6"/>
        <v>462962, 19, , '2017-8-28', '2017-9-13', 'TEMPORAL', '', '', '', '', ''</v>
      </c>
      <c r="C18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462962, </v>
      </c>
      <c r="D18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19, </v>
      </c>
      <c r="E18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8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'2017-8-28', </v>
      </c>
      <c r="G18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'2017-9-13', </v>
      </c>
      <c r="H18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8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8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8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8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8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8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8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8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8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8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8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8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8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8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8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8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8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8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8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8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8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8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8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8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8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8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8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8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8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8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8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8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87" spans="1:40" x14ac:dyDescent="0.25">
      <c r="A187" t="str">
        <f t="shared" ca="1" si="5"/>
        <v>'clave_trab' =&gt; 567997, 'id_plaza' =&gt; 61, 'id_ausencia_por' =&gt; , 'fec_inicio' =&gt; '2017-8-8', 'fec_termino' =&gt; '2017-9-24', 'tipo_mov' =&gt; 'TEMPORAL', 'descr' =&gt; '', 'docs' =&gt; '', 'motivo' =&gt; '', 'referencia' =&gt; '', 'ref_motivo' =&gt; ''</v>
      </c>
      <c r="B187" t="str">
        <f t="shared" ca="1" si="6"/>
        <v>567997, 61, , '2017-8-8', '2017-9-24', 'TEMPORAL', '', '', '', '', ''</v>
      </c>
      <c r="C18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567997, </v>
      </c>
      <c r="D18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61, </v>
      </c>
      <c r="E18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8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'2017-8-8', </v>
      </c>
      <c r="G18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'2017-9-24', </v>
      </c>
      <c r="H18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8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8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8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8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8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8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8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8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8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8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8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8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8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8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8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8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8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8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8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8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8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8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8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8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8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8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8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8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8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8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8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8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88" spans="1:40" x14ac:dyDescent="0.25">
      <c r="A188" t="str">
        <f t="shared" ca="1" si="5"/>
        <v>'clave_trab' =&gt; 419235, 'id_plaza' =&gt; 61, 'id_ausencia_por' =&gt; , 'fec_inicio' =&gt; '2017-8-30', 'fec_termino' =&gt; '2017-9-2', 'tipo_mov' =&gt; 'TEMPORAL', 'descr' =&gt; '', 'docs' =&gt; '', 'motivo' =&gt; '', 'referencia' =&gt; '', 'ref_motivo' =&gt; ''</v>
      </c>
      <c r="B188" t="str">
        <f t="shared" ca="1" si="6"/>
        <v>419235, 61, , '2017-8-30', '2017-9-2', 'TEMPORAL', '', '', '', '', ''</v>
      </c>
      <c r="C18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419235, </v>
      </c>
      <c r="D18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61, </v>
      </c>
      <c r="E18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8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'2017-8-30', </v>
      </c>
      <c r="G18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'2017-9-2', </v>
      </c>
      <c r="H18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8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8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8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8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8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8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8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8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8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8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8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8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8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8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8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8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8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8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8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8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8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8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8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8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8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8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8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8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8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8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8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8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89" spans="1:40" x14ac:dyDescent="0.25">
      <c r="A189" t="str">
        <f t="shared" ca="1" si="5"/>
        <v>'clave_trab' =&gt; 525085, 'id_plaza' =&gt; 28, 'id_ausencia_por' =&gt; , 'fec_inicio' =&gt; '2017-8-28', 'fec_termino' =&gt; '2017-9-2', 'tipo_mov' =&gt; 'TEMPORAL', 'descr' =&gt; '', 'docs' =&gt; '', 'motivo' =&gt; '', 'referencia' =&gt; '', 'ref_motivo' =&gt; ''</v>
      </c>
      <c r="B189" t="str">
        <f t="shared" ca="1" si="6"/>
        <v>525085, 28, , '2017-8-28', '2017-9-2', 'TEMPORAL', '', '', '', '', ''</v>
      </c>
      <c r="C18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525085, </v>
      </c>
      <c r="D18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28, </v>
      </c>
      <c r="E18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8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'2017-8-28', </v>
      </c>
      <c r="G18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'2017-9-2', </v>
      </c>
      <c r="H18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8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8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8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8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8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8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8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8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8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8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8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8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8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8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8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8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8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8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8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8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8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8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8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8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8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8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8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8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8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8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8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8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90" spans="1:40" x14ac:dyDescent="0.25">
      <c r="A190" t="str">
        <f t="shared" ca="1" si="5"/>
        <v>'clave_trab' =&gt; 355556, 'id_plaza' =&gt; 18, 'id_ausencia_por' =&gt; , 'fec_inicio' =&gt; '2017-8-28', 'fec_termino' =&gt; '2017-9-2', 'tipo_mov' =&gt; 'TEMPORAL', 'descr' =&gt; '', 'docs' =&gt; '', 'motivo' =&gt; '', 'referencia' =&gt; '', 'ref_motivo' =&gt; ''</v>
      </c>
      <c r="B190" t="str">
        <f t="shared" ca="1" si="6"/>
        <v>355556, 18, , '2017-8-28', '2017-9-2', 'TEMPORAL', '', '', '', '', ''</v>
      </c>
      <c r="C19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355556, </v>
      </c>
      <c r="D19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18, </v>
      </c>
      <c r="E19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9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'2017-8-28', </v>
      </c>
      <c r="G19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'2017-9-2', </v>
      </c>
      <c r="H19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9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9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9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9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9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9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9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9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9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9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9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9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9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9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9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9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9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9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9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9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9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9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9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9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9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9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9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9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9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9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9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9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91" spans="1:40" x14ac:dyDescent="0.25">
      <c r="A191" t="str">
        <f t="shared" ca="1" si="5"/>
        <v>'clave_trab' =&gt; 511424, 'id_plaza' =&gt; 29, 'id_ausencia_por' =&gt; , 'fec_inicio' =&gt; '2017-8-28', 'fec_termino' =&gt; '2017-9-24', 'tipo_mov' =&gt; 'TEMPORAL', 'descr' =&gt; '', 'docs' =&gt; '', 'motivo' =&gt; '', 'referencia' =&gt; '', 'ref_motivo' =&gt; ''</v>
      </c>
      <c r="B191" t="str">
        <f t="shared" ca="1" si="6"/>
        <v>511424, 29, , '2017-8-28', '2017-9-24', 'TEMPORAL', '', '', '', '', ''</v>
      </c>
      <c r="C19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511424, </v>
      </c>
      <c r="D19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29, </v>
      </c>
      <c r="E19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9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'2017-8-28', </v>
      </c>
      <c r="G19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'2017-9-24', </v>
      </c>
      <c r="H19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9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9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9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9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9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9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9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9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9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9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9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9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9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9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9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9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9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9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9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9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9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9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9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9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9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9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9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9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9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9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9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9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92" spans="1:40" x14ac:dyDescent="0.25">
      <c r="A192" t="str">
        <f t="shared" ca="1" si="5"/>
        <v>'clave_trab' =&gt; 588783, 'id_plaza' =&gt; 15, 'id_ausencia_por' =&gt; , 'fec_inicio' =&gt; '2017-8-28', 'fec_termino' =&gt; '2017-9-3', 'tipo_mov' =&gt; 'TEMPORAL', 'descr' =&gt; '', 'docs' =&gt; '', 'motivo' =&gt; '', 'referencia' =&gt; '', 'ref_motivo' =&gt; ''</v>
      </c>
      <c r="B192" t="str">
        <f t="shared" ca="1" si="6"/>
        <v>588783, 15, , '2017-8-28', '2017-9-3', 'TEMPORAL', '', '', '', '', ''</v>
      </c>
      <c r="C19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588783, </v>
      </c>
      <c r="D19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15, </v>
      </c>
      <c r="E19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9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'2017-8-28', </v>
      </c>
      <c r="G19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'2017-9-3', </v>
      </c>
      <c r="H19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9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9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9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9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9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9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9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9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9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9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9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9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9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9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9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9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9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9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9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9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9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9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9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9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9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9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9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9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9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9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9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9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93" spans="1:40" x14ac:dyDescent="0.25">
      <c r="A193" t="str">
        <f t="shared" ca="1" si="5"/>
        <v>'clave_trab' =&gt; 312224, 'id_plaza' =&gt; 21, 'id_ausencia_por' =&gt; , 'fec_inicio' =&gt; '2017-8-14', 'fec_termino' =&gt; '2017-9-24', 'tipo_mov' =&gt; 'TEMPORAL', 'descr' =&gt; '', 'docs' =&gt; '', 'motivo' =&gt; '', 'referencia' =&gt; '', 'ref_motivo' =&gt; ''</v>
      </c>
      <c r="B193" t="str">
        <f t="shared" ca="1" si="6"/>
        <v>312224, 21, , '2017-8-14', '2017-9-24', 'TEMPORAL', '', '', '', '', ''</v>
      </c>
      <c r="C19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312224, </v>
      </c>
      <c r="D19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21, </v>
      </c>
      <c r="E19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9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'2017-8-14', </v>
      </c>
      <c r="G19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'2017-9-24', </v>
      </c>
      <c r="H19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9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9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9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9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9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9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9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9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9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9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9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9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9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9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9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9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9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9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9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9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9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9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9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9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9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9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9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9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9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9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9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9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94" spans="1:40" x14ac:dyDescent="0.25">
      <c r="A194" t="str">
        <f t="shared" ca="1" si="5"/>
        <v>'clave_trab' =&gt; 522535, 'id_plaza' =&gt; 74, 'id_ausencia_por' =&gt; , 'fec_inicio' =&gt; '2017-8-31', 'fec_termino' =&gt; '2017-8-31', 'tipo_mov' =&gt; 'TEMPORAL', 'descr' =&gt; '', 'docs' =&gt; '', 'motivo' =&gt; '', 'referencia' =&gt; '', 'ref_motivo' =&gt; ''</v>
      </c>
      <c r="B194" t="str">
        <f t="shared" ca="1" si="6"/>
        <v>522535, 74, , '2017-8-31', '2017-8-31', 'TEMPORAL', '', '', '', '', ''</v>
      </c>
      <c r="C19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522535, </v>
      </c>
      <c r="D19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74, </v>
      </c>
      <c r="E19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9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'2017-8-31', </v>
      </c>
      <c r="G19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'2017-8-31', </v>
      </c>
      <c r="H19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9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9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9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9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9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9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9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9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9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9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9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9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9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9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9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9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9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9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9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9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9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9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9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9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9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9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9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9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9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9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9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9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95" spans="1:40" x14ac:dyDescent="0.25">
      <c r="A195" t="str">
        <f t="shared" ca="1" si="5"/>
        <v>'clave_trab' =&gt; 346744, 'id_plaza' =&gt; 69, 'id_ausencia_por' =&gt; , 'fec_inicio' =&gt; '2017-8-14', 'fec_termino' =&gt; '2017-9-24', 'tipo_mov' =&gt; 'TEMPORAL', 'descr' =&gt; '', 'docs' =&gt; '', 'motivo' =&gt; '', 'referencia' =&gt; '', 'ref_motivo' =&gt; ''</v>
      </c>
      <c r="B195" t="str">
        <f t="shared" ca="1" si="6"/>
        <v>346744, 69, , '2017-8-14', '2017-9-24', 'TEMPORAL', '', '', '', '', ''</v>
      </c>
      <c r="C19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346744, </v>
      </c>
      <c r="D19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69, </v>
      </c>
      <c r="E19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9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'2017-8-14', </v>
      </c>
      <c r="G19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'2017-9-24', </v>
      </c>
      <c r="H19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9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9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9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9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9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9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9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9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9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9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9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9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9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9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9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9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9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9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9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9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9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9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9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9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9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9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9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9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9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9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9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9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96" spans="1:40" x14ac:dyDescent="0.25">
      <c r="A196" t="str">
        <f t="shared" ca="1" si="5"/>
        <v>'clave_trab' =&gt; 312010, 'id_plaza' =&gt; 69, 'id_ausencia_por' =&gt; , 'fec_inicio' =&gt; '2017-8-28', 'fec_termino' =&gt; '2017-9-21', 'tipo_mov' =&gt; 'TEMPORAL', 'descr' =&gt; '', 'docs' =&gt; '', 'motivo' =&gt; '', 'referencia' =&gt; '', 'ref_motivo' =&gt; ''</v>
      </c>
      <c r="B196" t="str">
        <f t="shared" ca="1" si="6"/>
        <v>312010, 69, , '2017-8-28', '2017-9-21', 'TEMPORAL', '', '', '', '', ''</v>
      </c>
      <c r="C19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312010, </v>
      </c>
      <c r="D19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69, </v>
      </c>
      <c r="E19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9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'2017-8-28', </v>
      </c>
      <c r="G19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'2017-9-21', </v>
      </c>
      <c r="H19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9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9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9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9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9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9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9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9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9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9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9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9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9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9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9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9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9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9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9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9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9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9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9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9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9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9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9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9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9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9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9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9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97" spans="1:40" x14ac:dyDescent="0.25">
      <c r="A197" t="str">
        <f t="shared" ca="1" si="5"/>
        <v>'clave_trab' =&gt; 452405, 'id_plaza' =&gt; 31, 'id_ausencia_por' =&gt; , 'fec_inicio' =&gt; '2017-8-30', 'fec_termino' =&gt; '2017-9-3', 'tipo_mov' =&gt; 'TEMPORAL', 'descr' =&gt; '', 'docs' =&gt; '', 'motivo' =&gt; '', 'referencia' =&gt; '', 'ref_motivo' =&gt; ''</v>
      </c>
      <c r="B197" t="str">
        <f t="shared" ca="1" si="6"/>
        <v>452405, 31, , '2017-8-30', '2017-9-3', 'TEMPORAL', '', '', '', '', ''</v>
      </c>
      <c r="C19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452405, </v>
      </c>
      <c r="D19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31, </v>
      </c>
      <c r="E19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9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'2017-8-30', </v>
      </c>
      <c r="G19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'2017-9-3', </v>
      </c>
      <c r="H19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9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9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9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9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9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9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9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9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9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9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9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9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9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9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9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9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9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9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9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9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9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9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9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9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9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9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9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9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9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9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9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9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98" spans="1:40" x14ac:dyDescent="0.25">
      <c r="A198" t="str">
        <f t="shared" ref="A198:A261" ca="1" si="7">"" &amp; IFERROR("'" &amp; C$4 &amp; "'" &amp; " =&gt; " &amp; C198, "") &amp; IFERROR("'" &amp; D$4 &amp; "'" &amp; " =&gt; " &amp; D198, "") &amp; IFERROR("'" &amp; E$4 &amp; "'" &amp; " =&gt; " &amp; E198, "") &amp; IFERROR("'" &amp; F$4 &amp; "'" &amp; " =&gt; " &amp; F198, "") &amp; IFERROR("'" &amp; G$4 &amp; "'" &amp; " =&gt; " &amp; G198, "") &amp; IFERROR("'" &amp; H$4 &amp; "'" &amp; " =&gt; " &amp; H198, "") &amp; IFERROR("'" &amp; I$4 &amp; "'" &amp; " =&gt; " &amp; I198, "") &amp; IFERROR("'" &amp; J$4 &amp; "'" &amp; " =&gt; " &amp; J198, "") &amp; IFERROR("'" &amp; K$4 &amp; "'" &amp; " =&gt; " &amp; K198, "") &amp; IFERROR("'" &amp; L$4 &amp; "'" &amp; " =&gt; " &amp; L198, "") &amp; IFERROR("'" &amp; M$4 &amp; "'" &amp; " =&gt; " &amp; M198, "") &amp; IFERROR("'" &amp; N$4 &amp; "'" &amp; " =&gt; " &amp; N198, "") &amp; IFERROR("'" &amp; O$4 &amp; "'" &amp; " =&gt; " &amp; O198, "") &amp; IFERROR("'" &amp; P$4 &amp; "'" &amp; " =&gt; " &amp; P198, "") &amp; IFERROR("'" &amp; Q$4 &amp; "'" &amp; " =&gt; " &amp; Q198, "") &amp; IFERROR("'" &amp; R$4 &amp; "'" &amp; " =&gt; " &amp; R198, "") &amp; IFERROR("'" &amp; S$4 &amp; "'" &amp; " =&gt; " &amp; S198, "") &amp; IFERROR("'" &amp; T$4 &amp; "'" &amp; " =&gt; " &amp; T198, "") &amp; IFERROR("'" &amp; U$4 &amp; "'" &amp; " =&gt; " &amp; U198, "") &amp; IFERROR("'" &amp; V$4 &amp; "'" &amp; " =&gt; " &amp; V198, "") &amp; IFERROR("'" &amp; W$4 &amp; "'" &amp; " =&gt; " &amp; W198, "") &amp; IFERROR("'" &amp; X$4 &amp; "'" &amp; " =&gt; " &amp; X198, "") &amp; IFERROR("'" &amp; Y$4 &amp; "'" &amp; " =&gt; " &amp; Y198, "") &amp; IFERROR("'" &amp; Z$4 &amp; "'" &amp; " =&gt; " &amp; Z198, "") &amp; IFERROR("'" &amp; AA$4 &amp; "'" &amp; " =&gt; " &amp; AA198, "")  &amp; IFERROR("'" &amp; AB$4 &amp; "'" &amp; " =&gt; " &amp; AB198, "") &amp; IFERROR("'" &amp; AC$4 &amp; "'" &amp; " =&gt; " &amp; AC198, "") &amp; IFERROR("'" &amp; AD$4 &amp; "'" &amp; " =&gt; " &amp; AD198, "") &amp; IFERROR("'" &amp; AE$4 &amp; "'" &amp; " =&gt; " &amp; AE198, "") &amp; IFERROR("'" &amp; AF$4 &amp; "'" &amp; " =&gt; " &amp; AF198, "") &amp; IFERROR("'" &amp; AG$4 &amp; "'" &amp; " =&gt; " &amp; AG198, "") &amp; IFERROR("'" &amp; AH$4 &amp; "'" &amp; " =&gt; " &amp;  AH198, "") &amp; IFERROR("'" &amp; AI$4 &amp; "'" &amp; " =&gt; " &amp; AI198, "") &amp; IFERROR("'" &amp; AJ$4 &amp; "'" &amp; " =&gt; " &amp; AJ198, "") &amp; IFERROR("'" &amp; AK$4 &amp; "'" &amp; " =&gt; " &amp; AK198, "") &amp; IFERROR("'" &amp; AL$4 &amp; "'" &amp; " =&gt; " &amp; AL198, "") &amp; IFERROR("'" &amp; AM$4 &amp; "'" &amp; " =&gt; " &amp; AM198, "") &amp; IFERROR("'" &amp; AN$4 &amp; "'" &amp; " =&gt; " &amp; AN198, "")</f>
        <v>'clave_trab' =&gt; 361730, 'id_plaza' =&gt; 24, 'id_ausencia_por' =&gt; , 'fec_inicio' =&gt; '2017-8-28', 'fec_termino' =&gt; '2017-9-2', 'tipo_mov' =&gt; 'TEMPORAL', 'descr' =&gt; '', 'docs' =&gt; '', 'motivo' =&gt; '', 'referencia' =&gt; '', 'ref_motivo' =&gt; ''</v>
      </c>
      <c r="B198" t="str">
        <f t="shared" ca="1" si="6"/>
        <v>361730, 24, , '2017-8-28', '2017-9-2', 'TEMPORAL', '', '', '', '', ''</v>
      </c>
      <c r="C19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361730, </v>
      </c>
      <c r="D19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24, </v>
      </c>
      <c r="E19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9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'2017-8-28', </v>
      </c>
      <c r="G19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'2017-9-2', </v>
      </c>
      <c r="H19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9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9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9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9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9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9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9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9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9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9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9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9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9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9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9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9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9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9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9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9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9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9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9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9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9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9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9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9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9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9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9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9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199" spans="1:40" x14ac:dyDescent="0.25">
      <c r="A199" t="str">
        <f t="shared" ca="1" si="7"/>
        <v>'clave_trab' =&gt; 481382, 'id_plaza' =&gt; 72, 'id_ausencia_por' =&gt; , 'fec_inicio' =&gt; '2017-8-14', 'fec_termino' =&gt; '2017-9-24', 'tipo_mov' =&gt; 'TEMPORAL', 'descr' =&gt; '', 'docs' =&gt; '', 'motivo' =&gt; '', 'referencia' =&gt; '', 'ref_motivo' =&gt; ''</v>
      </c>
      <c r="B199" t="str">
        <f t="shared" ca="1" si="6"/>
        <v>481382, 72, , '2017-8-14', '2017-9-24', 'TEMPORAL', '', '', '', '', ''</v>
      </c>
      <c r="C19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481382, </v>
      </c>
      <c r="D19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72, </v>
      </c>
      <c r="E19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19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'2017-8-14', </v>
      </c>
      <c r="G19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'2017-9-24', </v>
      </c>
      <c r="H19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19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19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19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19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19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19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19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19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19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19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19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19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19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19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19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19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19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19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19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19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19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19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19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19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19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19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19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19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19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19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19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19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00" spans="1:40" x14ac:dyDescent="0.25">
      <c r="A200" t="str">
        <f t="shared" ca="1" si="7"/>
        <v>'clave_trab' =&gt; 482433, 'id_plaza' =&gt; 7, 'id_ausencia_por' =&gt; , 'fec_inicio' =&gt; '2017-8-10', 'fec_termino' =&gt; '2017-9-1', 'tipo_mov' =&gt; 'TEMPORAL', 'descr' =&gt; '', 'docs' =&gt; '', 'motivo' =&gt; '', 'referencia' =&gt; '', 'ref_motivo' =&gt; ''</v>
      </c>
      <c r="B200" t="str">
        <f t="shared" ref="B200:B263" ca="1" si="8">"" &amp; IFERROR(C200, "") &amp; IFERROR(D200, "") &amp; IFERROR(E200, "") &amp; IFERROR(F200, "") &amp; IFERROR(G200, "") &amp; IFERROR(H200, "") &amp; IFERROR(I200, "") &amp; IFERROR(J200, "") &amp; IFERROR(K200, "") &amp; IFERROR(L200, "") &amp; IFERROR(M200, "") &amp; IFERROR(N200, "") &amp; IFERROR(O200, "") &amp; IFERROR(P200, "") &amp; IFERROR(Q200, "") &amp; IFERROR(R200, "") &amp; IFERROR(S200, "") &amp; IFERROR(T200, "") &amp; IFERROR(U200, "") &amp; IFERROR(V200, "") &amp; IFERROR(W200, "") &amp; IFERROR(X200, "") &amp; IFERROR(Y200, "") &amp; IFERROR(Z200, "") &amp; IFERROR(AA200, "") &amp; IFERROR(AB200, "") &amp; IFERROR(AC200, "")&amp; IFERROR(AD200, "") &amp; IFERROR(AE200, "") &amp; IFERROR(AF200, "") &amp; IFERROR(AG200, "") &amp; IFERROR(AH200, "") &amp; IFERROR(AI200, "") &amp; IFERROR(AJ200, "") &amp; IFERROR(AK200, "") &amp; IFERROR(AL200, "") &amp; IFERROR(AM200, "") &amp; IFERROR(AN200, "")</f>
        <v>482433, 7, , '2017-8-10', '2017-9-1', 'TEMPORAL', '', '', '', '', ''</v>
      </c>
      <c r="C20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482433, </v>
      </c>
      <c r="D20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7, </v>
      </c>
      <c r="E20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0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'2017-8-10', </v>
      </c>
      <c r="G20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'2017-9-1', </v>
      </c>
      <c r="H20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0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0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0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0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0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0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0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0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0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0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0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0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0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0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0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0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0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0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0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0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0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0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0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0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0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0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0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0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0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0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0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0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01" spans="1:40" x14ac:dyDescent="0.25">
      <c r="A201" t="str">
        <f t="shared" ca="1" si="7"/>
        <v>'clave_trab' =&gt; 549473, 'id_plaza' =&gt; 40, 'id_ausencia_por' =&gt; , 'fec_inicio' =&gt; '2017-8-24', 'fec_termino' =&gt; '2017-9-24', 'tipo_mov' =&gt; 'TEMPORAL', 'descr' =&gt; '', 'docs' =&gt; '', 'motivo' =&gt; '', 'referencia' =&gt; '', 'ref_motivo' =&gt; ''</v>
      </c>
      <c r="B201" t="str">
        <f t="shared" ca="1" si="8"/>
        <v>549473, 40, , '2017-8-24', '2017-9-24', 'TEMPORAL', '', '', '', '', ''</v>
      </c>
      <c r="C20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549473, </v>
      </c>
      <c r="D20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40, </v>
      </c>
      <c r="E20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0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'2017-8-24', </v>
      </c>
      <c r="G20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'2017-9-24', </v>
      </c>
      <c r="H20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0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0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0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0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0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0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0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0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0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0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0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0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0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0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0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0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0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0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0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0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0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0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0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0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0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0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0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0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0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0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0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0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02" spans="1:40" x14ac:dyDescent="0.25">
      <c r="A202" t="str">
        <f t="shared" ca="1" si="7"/>
        <v>'clave_trab' =&gt; 267971, 'id_plaza' =&gt; 66, 'id_ausencia_por' =&gt; , 'fec_inicio' =&gt; '2017-8-24', 'fec_termino' =&gt; '2017-9-24', 'tipo_mov' =&gt; 'TEMPORAL', 'descr' =&gt; '', 'docs' =&gt; '', 'motivo' =&gt; '', 'referencia' =&gt; '', 'ref_motivo' =&gt; ''</v>
      </c>
      <c r="B202" t="str">
        <f t="shared" ca="1" si="8"/>
        <v>267971, 66, , '2017-8-24', '2017-9-24', 'TEMPORAL', '', '', '', '', ''</v>
      </c>
      <c r="C20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267971, </v>
      </c>
      <c r="D20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66, </v>
      </c>
      <c r="E20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0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'2017-8-24', </v>
      </c>
      <c r="G20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'2017-9-24', </v>
      </c>
      <c r="H20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0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0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0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0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0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0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0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0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0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0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0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0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0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0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0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0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0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0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0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0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0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0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0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0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0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0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0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0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0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0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0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0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03" spans="1:40" x14ac:dyDescent="0.25">
      <c r="A203" t="str">
        <f t="shared" ca="1" si="7"/>
        <v>'clave_trab' =&gt; 582776, 'id_plaza' =&gt; 7, 'id_ausencia_por' =&gt; , 'fec_inicio' =&gt; '2017-7-28', 'fec_termino' =&gt; '2017-8-31', 'tipo_mov' =&gt; 'TEMPORAL', 'descr' =&gt; '', 'docs' =&gt; '', 'motivo' =&gt; '', 'referencia' =&gt; '', 'ref_motivo' =&gt; ''</v>
      </c>
      <c r="B203" t="str">
        <f t="shared" ca="1" si="8"/>
        <v>582776, 7, , '2017-7-28', '2017-8-31', 'TEMPORAL', '', '', '', '', ''</v>
      </c>
      <c r="C20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582776, </v>
      </c>
      <c r="D20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7, </v>
      </c>
      <c r="E20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0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'2017-7-28', </v>
      </c>
      <c r="G20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'2017-8-31', </v>
      </c>
      <c r="H20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0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0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0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0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0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0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0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0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0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0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0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0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0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0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0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0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0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0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0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0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0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0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0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0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0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0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0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0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0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0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0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0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04" spans="1:40" x14ac:dyDescent="0.25">
      <c r="A204" t="str">
        <f t="shared" ca="1" si="7"/>
        <v>'clave_trab' =&gt; 542634, 'id_plaza' =&gt; 71, 'id_ausencia_por' =&gt; , 'fec_inicio' =&gt; '2017-8-14', 'fec_termino' =&gt; '2017-9-24', 'tipo_mov' =&gt; 'TEMPORAL', 'descr' =&gt; '', 'docs' =&gt; '', 'motivo' =&gt; '', 'referencia' =&gt; '', 'ref_motivo' =&gt; ''</v>
      </c>
      <c r="B204" t="str">
        <f t="shared" ca="1" si="8"/>
        <v>542634, 71, , '2017-8-14', '2017-9-24', 'TEMPORAL', '', '', '', '', ''</v>
      </c>
      <c r="C20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542634, </v>
      </c>
      <c r="D20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71, </v>
      </c>
      <c r="E20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0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'2017-8-14', </v>
      </c>
      <c r="G20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'2017-9-24', </v>
      </c>
      <c r="H20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0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0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0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0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0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0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0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0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0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0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0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0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0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0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0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0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0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0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0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0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0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0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0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0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0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0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0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0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0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0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0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0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05" spans="1:40" x14ac:dyDescent="0.25">
      <c r="A205" t="str">
        <f t="shared" ca="1" si="7"/>
        <v>'clave_trab' =&gt; 305721, 'id_plaza' =&gt; 75, 'id_ausencia_por' =&gt; , 'fec_inicio' =&gt; '2017-8-14', 'fec_termino' =&gt; '2017-9-24', 'tipo_mov' =&gt; 'TEMPORAL', 'descr' =&gt; '', 'docs' =&gt; '', 'motivo' =&gt; '', 'referencia' =&gt; '', 'ref_motivo' =&gt; ''</v>
      </c>
      <c r="B205" t="str">
        <f t="shared" ca="1" si="8"/>
        <v>305721, 75, , '2017-8-14', '2017-9-24', 'TEMPORAL', '', '', '', '', ''</v>
      </c>
      <c r="C20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305721, </v>
      </c>
      <c r="D20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75, </v>
      </c>
      <c r="E20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0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'2017-8-14', </v>
      </c>
      <c r="G20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'2017-9-24', </v>
      </c>
      <c r="H20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0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0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0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0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0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0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0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0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0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0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0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0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0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0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0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0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0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0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0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0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0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0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0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0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0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0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0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0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0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0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0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0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06" spans="1:40" x14ac:dyDescent="0.25">
      <c r="A206" t="str">
        <f t="shared" ca="1" si="7"/>
        <v>'clave_trab' =&gt; 447360, 'id_plaza' =&gt; 73, 'id_ausencia_por' =&gt; , 'fec_inicio' =&gt; '2017-8-14', 'fec_termino' =&gt; '2017-9-24', 'tipo_mov' =&gt; 'TEMPORAL', 'descr' =&gt; '', 'docs' =&gt; '', 'motivo' =&gt; '', 'referencia' =&gt; '', 'ref_motivo' =&gt; ''</v>
      </c>
      <c r="B206" t="str">
        <f t="shared" ca="1" si="8"/>
        <v>447360, 73, , '2017-8-14', '2017-9-24', 'TEMPORAL', '', '', '', '', ''</v>
      </c>
      <c r="C20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447360, </v>
      </c>
      <c r="D20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73, </v>
      </c>
      <c r="E20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0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'2017-8-14', </v>
      </c>
      <c r="G20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'2017-9-24', </v>
      </c>
      <c r="H20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0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0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0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0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0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0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0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0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0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0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0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0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0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0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0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0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0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0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0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0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0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0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0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0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0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0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0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0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0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0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0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0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07" spans="1:40" x14ac:dyDescent="0.25">
      <c r="A207" t="str">
        <f t="shared" ca="1" si="7"/>
        <v>'clave_trab' =&gt; 566818, 'id_plaza' =&gt; 20, 'id_ausencia_por' =&gt; , 'fec_inicio' =&gt; '2017-8-14', 'fec_termino' =&gt; '2017-9-24', 'tipo_mov' =&gt; 'TEMPORAL', 'descr' =&gt; '', 'docs' =&gt; '', 'motivo' =&gt; '', 'referencia' =&gt; '', 'ref_motivo' =&gt; ''</v>
      </c>
      <c r="B207" t="str">
        <f t="shared" ca="1" si="8"/>
        <v>566818, 20, , '2017-8-14', '2017-9-24', 'TEMPORAL', '', '', '', '', ''</v>
      </c>
      <c r="C20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566818, </v>
      </c>
      <c r="D20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20, </v>
      </c>
      <c r="E20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0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'2017-8-14', </v>
      </c>
      <c r="G20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'2017-9-24', </v>
      </c>
      <c r="H20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0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0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0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0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0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0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0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0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0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0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0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0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0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0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0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0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0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0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0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0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0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0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0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0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0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0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0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0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0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0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0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0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08" spans="1:40" x14ac:dyDescent="0.25">
      <c r="A208" t="str">
        <f t="shared" ca="1" si="7"/>
        <v>'clave_trab' =&gt; 779082, 'id_plaza' =&gt; 23, 'id_ausencia_por' =&gt; , 'fec_inicio' =&gt; '2017-8-14', 'fec_termino' =&gt; '2017-9-24', 'tipo_mov' =&gt; 'TEMPORAL', 'descr' =&gt; '', 'docs' =&gt; '', 'motivo' =&gt; '', 'referencia' =&gt; '', 'ref_motivo' =&gt; ''</v>
      </c>
      <c r="B208" t="str">
        <f t="shared" ca="1" si="8"/>
        <v>779082, 23, , '2017-8-14', '2017-9-24', 'TEMPORAL', '', '', '', '', ''</v>
      </c>
      <c r="C20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779082, </v>
      </c>
      <c r="D20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23, </v>
      </c>
      <c r="E20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0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'2017-8-14', </v>
      </c>
      <c r="G20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'2017-9-24', </v>
      </c>
      <c r="H20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0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0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0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0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0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0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0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0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0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0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0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0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0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0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0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0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0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0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0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0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0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0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0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0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0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0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0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0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0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0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0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0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09" spans="1:40" x14ac:dyDescent="0.25">
      <c r="A209" t="str">
        <f t="shared" ca="1" si="7"/>
        <v>'clave_trab' =&gt; 814776, 'id_plaza' =&gt; 30, 'id_ausencia_por' =&gt; , 'fec_inicio' =&gt; '2017-8-14', 'fec_termino' =&gt; '2017-9-24', 'tipo_mov' =&gt; 'TEMPORAL', 'descr' =&gt; '', 'docs' =&gt; '', 'motivo' =&gt; '', 'referencia' =&gt; '', 'ref_motivo' =&gt; ''</v>
      </c>
      <c r="B209" t="str">
        <f t="shared" ca="1" si="8"/>
        <v>814776, 30, , '2017-8-14', '2017-9-24', 'TEMPORAL', '', '', '', '', ''</v>
      </c>
      <c r="C20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814776, </v>
      </c>
      <c r="D20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30, </v>
      </c>
      <c r="E20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0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'2017-8-14', </v>
      </c>
      <c r="G20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'2017-9-24', </v>
      </c>
      <c r="H20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0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0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0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0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0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0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0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0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0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0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0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0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0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0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0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0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0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0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0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0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0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0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0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0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0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0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0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0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0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0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0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0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10" spans="1:40" x14ac:dyDescent="0.25">
      <c r="A210" t="str">
        <f t="shared" ca="1" si="7"/>
        <v>'clave_trab' =&gt; 419985, 'id_plaza' =&gt; 34, 'id_ausencia_por' =&gt; , 'fec_inicio' =&gt; '2017-7-28', 'fec_termino' =&gt; '2017-8-31', 'tipo_mov' =&gt; 'TEMPORAL', 'descr' =&gt; '', 'docs' =&gt; '', 'motivo' =&gt; '', 'referencia' =&gt; '', 'ref_motivo' =&gt; ''</v>
      </c>
      <c r="B210" t="str">
        <f t="shared" ca="1" si="8"/>
        <v>419985, 34, , '2017-7-28', '2017-8-31', 'TEMPORAL', '', '', '', '', ''</v>
      </c>
      <c r="C21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419985, </v>
      </c>
      <c r="D21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34, </v>
      </c>
      <c r="E21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1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'2017-7-28', </v>
      </c>
      <c r="G21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'2017-8-31', </v>
      </c>
      <c r="H21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1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1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1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1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1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1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1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1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1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1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1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1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1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1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1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1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1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1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1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1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1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1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1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1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1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1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1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1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1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1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1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1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11" spans="1:40" x14ac:dyDescent="0.25">
      <c r="A211" t="str">
        <f t="shared" ca="1" si="7"/>
        <v>'clave_trab' =&gt; 516702, 'id_plaza' =&gt; 17, 'id_ausencia_por' =&gt; , 'fec_inicio' =&gt; '2017-8-10', 'fec_termino' =&gt; '2017-9-1', 'tipo_mov' =&gt; 'TEMPORAL', 'descr' =&gt; '', 'docs' =&gt; '', 'motivo' =&gt; '', 'referencia' =&gt; '', 'ref_motivo' =&gt; ''</v>
      </c>
      <c r="B211" t="str">
        <f t="shared" ca="1" si="8"/>
        <v>516702, 17, , '2017-8-10', '2017-9-1', 'TEMPORAL', '', '', '', '', ''</v>
      </c>
      <c r="C21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516702, </v>
      </c>
      <c r="D21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17, </v>
      </c>
      <c r="E21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1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'2017-8-10', </v>
      </c>
      <c r="G21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'2017-9-1', </v>
      </c>
      <c r="H21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1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1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1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1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1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1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1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1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1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1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1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1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1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1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1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1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1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1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1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1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1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1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1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1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1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1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1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1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1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1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1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1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12" spans="1:40" x14ac:dyDescent="0.25">
      <c r="A212" t="str">
        <f t="shared" ca="1" si="7"/>
        <v>'clave_trab' =&gt; 814911, 'id_plaza' =&gt; 70, 'id_ausencia_por' =&gt; , 'fec_inicio' =&gt; '2017-8-29', 'fec_termino' =&gt; '2017-9-7', 'tipo_mov' =&gt; 'TEMPORAL', 'descr' =&gt; '', 'docs' =&gt; '', 'motivo' =&gt; '', 'referencia' =&gt; '', 'ref_motivo' =&gt; ''</v>
      </c>
      <c r="B212" t="str">
        <f t="shared" ca="1" si="8"/>
        <v>814911, 70, , '2017-8-29', '2017-9-7', 'TEMPORAL', '', '', '', '', ''</v>
      </c>
      <c r="C21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814911, </v>
      </c>
      <c r="D21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70, </v>
      </c>
      <c r="E21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1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'2017-8-29', </v>
      </c>
      <c r="G21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'2017-9-7', </v>
      </c>
      <c r="H21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1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1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1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1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1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1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1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1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1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1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1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1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1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1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1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1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1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1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1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1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1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1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1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1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1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1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1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1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1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1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1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1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13" spans="1:40" x14ac:dyDescent="0.25">
      <c r="A213" t="str">
        <f t="shared" ca="1" si="7"/>
        <v>'clave_trab' =&gt; 511701, 'id_plaza' =&gt; 65, 'id_ausencia_por' =&gt; , 'fec_inicio' =&gt; '2017-8-23', 'fec_termino' =&gt; '2017-9-24', 'tipo_mov' =&gt; 'TEMPORAL', 'descr' =&gt; '', 'docs' =&gt; '', 'motivo' =&gt; '', 'referencia' =&gt; '', 'ref_motivo' =&gt; ''</v>
      </c>
      <c r="B213" t="str">
        <f t="shared" ca="1" si="8"/>
        <v>511701, 65, , '2017-8-23', '2017-9-24', 'TEMPORAL', '', '', '', '', ''</v>
      </c>
      <c r="C21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511701, </v>
      </c>
      <c r="D21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65, </v>
      </c>
      <c r="E21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1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'2017-8-23', </v>
      </c>
      <c r="G21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'2017-9-24', </v>
      </c>
      <c r="H21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1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1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1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1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1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1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1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1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1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1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1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1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1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1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1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1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1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1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1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1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1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1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1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1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1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1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1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1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1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1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1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1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14" spans="1:40" x14ac:dyDescent="0.25">
      <c r="A214" t="str">
        <f t="shared" ca="1" si="7"/>
        <v>'clave_trab' =&gt; 500095, 'id_plaza' =&gt; 64, 'id_ausencia_por' =&gt; , 'fec_inicio' =&gt; '2017-8-15', 'fec_termino' =&gt; '2017-9-25', 'tipo_mov' =&gt; 'TEMPORAL', 'descr' =&gt; '', 'docs' =&gt; '', 'motivo' =&gt; '', 'referencia' =&gt; '', 'ref_motivo' =&gt; ''</v>
      </c>
      <c r="B214" t="str">
        <f t="shared" ca="1" si="8"/>
        <v>500095, 64, , '2017-8-15', '2017-9-25', 'TEMPORAL', '', '', '', '', ''</v>
      </c>
      <c r="C21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500095, </v>
      </c>
      <c r="D21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64, </v>
      </c>
      <c r="E21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1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'2017-8-15', </v>
      </c>
      <c r="G21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'2017-9-25', </v>
      </c>
      <c r="H21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1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1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1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1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1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1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1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1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1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1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1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1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1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1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1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1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1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1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1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1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1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1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1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1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1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1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1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1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1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1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1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1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15" spans="1:40" x14ac:dyDescent="0.25">
      <c r="A215" t="str">
        <f t="shared" ca="1" si="7"/>
        <v>'clave_trab' =&gt; 516899, 'id_plaza' =&gt; 68, 'id_ausencia_por' =&gt; , 'fec_inicio' =&gt; '2017-8-15', 'fec_termino' =&gt; '2017-9-25', 'tipo_mov' =&gt; 'TEMPORAL', 'descr' =&gt; '', 'docs' =&gt; '', 'motivo' =&gt; '', 'referencia' =&gt; '', 'ref_motivo' =&gt; ''</v>
      </c>
      <c r="B215" t="str">
        <f t="shared" ca="1" si="8"/>
        <v>516899, 68, , '2017-8-15', '2017-9-25', 'TEMPORAL', '', '', '', '', ''</v>
      </c>
      <c r="C21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516899, </v>
      </c>
      <c r="D21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68, </v>
      </c>
      <c r="E21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1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'2017-8-15', </v>
      </c>
      <c r="G21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'2017-9-25', </v>
      </c>
      <c r="H21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1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1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1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1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1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1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1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1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1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1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1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1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1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1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1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1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1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1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1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1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1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1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1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1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1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1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1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1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1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1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1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1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16" spans="1:40" x14ac:dyDescent="0.25">
      <c r="A216" t="str">
        <f t="shared" ca="1" si="7"/>
        <v>'clave_trab' =&gt; 539259, 'id_plaza' =&gt; 63, 'id_ausencia_por' =&gt; , 'fec_inicio' =&gt; '2017-8-14', 'fec_termino' =&gt; '2017-9-24', 'tipo_mov' =&gt; 'TEMPORAL', 'descr' =&gt; '', 'docs' =&gt; '', 'motivo' =&gt; '', 'referencia' =&gt; '', 'ref_motivo' =&gt; ''</v>
      </c>
      <c r="B216" t="str">
        <f t="shared" ca="1" si="8"/>
        <v>539259, 63, , '2017-8-14', '2017-9-24', 'TEMPORAL', '', '', '', '', ''</v>
      </c>
      <c r="C21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539259, </v>
      </c>
      <c r="D21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63, </v>
      </c>
      <c r="E21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1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'2017-8-14', </v>
      </c>
      <c r="G21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'2017-9-24', </v>
      </c>
      <c r="H21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1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1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1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1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1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1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1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1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1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1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1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1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1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1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1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1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1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1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1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1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1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1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1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1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1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1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1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1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1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1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1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1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17" spans="1:40" x14ac:dyDescent="0.25">
      <c r="A217" t="str">
        <f t="shared" ca="1" si="7"/>
        <v>'clave_trab' =&gt; 681065, 'id_plaza' =&gt; 67, 'id_ausencia_por' =&gt; , 'fec_inicio' =&gt; '2017-8-14', 'fec_termino' =&gt; '2017-9-24', 'tipo_mov' =&gt; 'TEMPORAL', 'descr' =&gt; '', 'docs' =&gt; '', 'motivo' =&gt; '', 'referencia' =&gt; '', 'ref_motivo' =&gt; ''</v>
      </c>
      <c r="B217" t="str">
        <f t="shared" ca="1" si="8"/>
        <v>681065, 67, , '2017-8-14', '2017-9-24', 'TEMPORAL', '', '', '', '', ''</v>
      </c>
      <c r="C21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681065, </v>
      </c>
      <c r="D21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67, </v>
      </c>
      <c r="E21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1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'2017-8-14', </v>
      </c>
      <c r="G21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'2017-9-24', </v>
      </c>
      <c r="H21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1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1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1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1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1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1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1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1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1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1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1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1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1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1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1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1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1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1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1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1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1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1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1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1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1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1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1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1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1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1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1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1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18" spans="1:40" x14ac:dyDescent="0.25">
      <c r="A218" t="str">
        <f t="shared" ca="1" si="7"/>
        <v>'clave_trab' =&gt; 498009, 'id_plaza' =&gt; 33, 'id_ausencia_por' =&gt; , 'fec_inicio' =&gt; '2017-8-14', 'fec_termino' =&gt; '2017-9-24', 'tipo_mov' =&gt; 'TEMPORAL', 'descr' =&gt; '', 'docs' =&gt; '', 'motivo' =&gt; '', 'referencia' =&gt; '', 'ref_motivo' =&gt; ''</v>
      </c>
      <c r="B218" t="str">
        <f t="shared" ca="1" si="8"/>
        <v>498009, 33, , '2017-8-14', '2017-9-24', 'TEMPORAL', '', '', '', '', ''</v>
      </c>
      <c r="C21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498009, </v>
      </c>
      <c r="D21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33, </v>
      </c>
      <c r="E21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1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'2017-8-14', </v>
      </c>
      <c r="G21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'2017-9-24', </v>
      </c>
      <c r="H21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1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1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1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1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1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1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1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1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1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1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1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1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1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1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1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1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1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1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1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1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1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1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1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1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1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1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1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1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1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1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1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1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19" spans="1:40" x14ac:dyDescent="0.25">
      <c r="A219" t="str">
        <f t="shared" ca="1" si="7"/>
        <v>'clave_trab' =&gt; 389401, 'id_plaza' =&gt; 72, 'id_ausencia_por' =&gt; , 'fec_inicio' =&gt; '2017-8-30', 'fec_termino' =&gt; '2017-9-5', 'tipo_mov' =&gt; 'TEMPORAL', 'descr' =&gt; '', 'docs' =&gt; '', 'motivo' =&gt; '', 'referencia' =&gt; '', 'ref_motivo' =&gt; ''</v>
      </c>
      <c r="B219" t="str">
        <f t="shared" ca="1" si="8"/>
        <v>389401, 72, , '2017-8-30', '2017-9-5', 'TEMPORAL', '', '', '', '', ''</v>
      </c>
      <c r="C21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389401, </v>
      </c>
      <c r="D21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72, </v>
      </c>
      <c r="E21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1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'2017-8-30', </v>
      </c>
      <c r="G21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'2017-9-5', </v>
      </c>
      <c r="H21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1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1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1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1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1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1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1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1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1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1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1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1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1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1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1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1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1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1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1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1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1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1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1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1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1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1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1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1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1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1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1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1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20" spans="1:40" x14ac:dyDescent="0.25">
      <c r="A220" t="str">
        <f t="shared" ca="1" si="7"/>
        <v>'clave_trab' =&gt; 588783, 'id_plaza' =&gt; 10, 'id_ausencia_por' =&gt; , 'fec_inicio' =&gt; '2017-9-4', 'fec_termino' =&gt; '2017-9-10', 'tipo_mov' =&gt; 'TEMPORAL', 'descr' =&gt; '', 'docs' =&gt; '', 'motivo' =&gt; '', 'referencia' =&gt; '', 'ref_motivo' =&gt; ''</v>
      </c>
      <c r="B220" t="str">
        <f t="shared" ca="1" si="8"/>
        <v>588783, 10, , '2017-9-4', '2017-9-10', 'TEMPORAL', '', '', '', '', ''</v>
      </c>
      <c r="C22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588783, </v>
      </c>
      <c r="D22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10, </v>
      </c>
      <c r="E22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2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'2017-9-4', </v>
      </c>
      <c r="G22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'2017-9-10', </v>
      </c>
      <c r="H22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2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2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2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2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2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2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2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2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2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2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2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2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2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2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2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2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2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2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2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2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2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2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2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2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2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2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2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2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2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2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2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2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21" spans="1:40" x14ac:dyDescent="0.25">
      <c r="A221" t="str">
        <f t="shared" ca="1" si="7"/>
        <v>'clave_trab' =&gt; 419235, 'id_plaza' =&gt; 43, 'id_ausencia_por' =&gt; , 'fec_inicio' =&gt; '2017-9-5', 'fec_termino' =&gt; '2017-9-8', 'tipo_mov' =&gt; 'TEMPORAL', 'descr' =&gt; '', 'docs' =&gt; '', 'motivo' =&gt; '', 'referencia' =&gt; '', 'ref_motivo' =&gt; ''</v>
      </c>
      <c r="B221" t="str">
        <f t="shared" ca="1" si="8"/>
        <v>419235, 43, , '2017-9-5', '2017-9-8', 'TEMPORAL', '', '', '', '', ''</v>
      </c>
      <c r="C22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419235, </v>
      </c>
      <c r="D22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43, </v>
      </c>
      <c r="E22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2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'2017-9-5', </v>
      </c>
      <c r="G22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'2017-9-8', </v>
      </c>
      <c r="H22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2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2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2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2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2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2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2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2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2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2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2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2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2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2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2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2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2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2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2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2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2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2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2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2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2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2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2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2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2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2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2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2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22" spans="1:40" x14ac:dyDescent="0.25">
      <c r="A222" t="str">
        <f t="shared" ca="1" si="7"/>
        <v>'clave_trab' =&gt; 522535, 'id_plaza' =&gt; 61, 'id_ausencia_por' =&gt; , 'fec_inicio' =&gt; '2017-9-4', 'fec_termino' =&gt; '2017-9-8', 'tipo_mov' =&gt; 'TEMPORAL', 'descr' =&gt; '', 'docs' =&gt; '', 'motivo' =&gt; '', 'referencia' =&gt; '', 'ref_motivo' =&gt; ''</v>
      </c>
      <c r="B222" t="str">
        <f t="shared" ca="1" si="8"/>
        <v>522535, 61, , '2017-9-4', '2017-9-8', 'TEMPORAL', '', '', '', '', ''</v>
      </c>
      <c r="C22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522535, </v>
      </c>
      <c r="D22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61, </v>
      </c>
      <c r="E22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2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'2017-9-4', </v>
      </c>
      <c r="G22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'2017-9-8', </v>
      </c>
      <c r="H22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2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2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2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2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2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2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2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2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2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2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2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2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2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2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2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2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2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2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2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2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2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2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2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2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2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2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2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2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2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2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2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2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23" spans="1:40" x14ac:dyDescent="0.25">
      <c r="A223" t="str">
        <f t="shared" ca="1" si="7"/>
        <v>'clave_trab' =&gt; 361730, 'id_plaza' =&gt; 24, 'id_ausencia_por' =&gt; , 'fec_inicio' =&gt; '2017-9-4', 'fec_termino' =&gt; '2017-9-10', 'tipo_mov' =&gt; 'TEMPORAL', 'descr' =&gt; '', 'docs' =&gt; '', 'motivo' =&gt; '', 'referencia' =&gt; '', 'ref_motivo' =&gt; ''</v>
      </c>
      <c r="B223" t="str">
        <f t="shared" ca="1" si="8"/>
        <v>361730, 24, , '2017-9-4', '2017-9-10', 'TEMPORAL', '', '', '', '', ''</v>
      </c>
      <c r="C22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361730, </v>
      </c>
      <c r="D22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24, </v>
      </c>
      <c r="E22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2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'2017-9-4', </v>
      </c>
      <c r="G22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'2017-9-10', </v>
      </c>
      <c r="H22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2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2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2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2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2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2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2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2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2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2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2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2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2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2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2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2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2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2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2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2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2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2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2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2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2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2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2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2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2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2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2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2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24" spans="1:40" x14ac:dyDescent="0.25">
      <c r="A224" t="str">
        <f t="shared" ca="1" si="7"/>
        <v>'clave_trab' =&gt; 452405, 'id_plaza' =&gt; 36, 'id_ausencia_por' =&gt; , 'fec_inicio' =&gt; '2017-9-4', 'fec_termino' =&gt; '2017-9-9', 'tipo_mov' =&gt; 'TEMPORAL', 'descr' =&gt; '', 'docs' =&gt; '', 'motivo' =&gt; '', 'referencia' =&gt; '', 'ref_motivo' =&gt; ''</v>
      </c>
      <c r="B224" t="str">
        <f t="shared" ca="1" si="8"/>
        <v>452405, 36, , '2017-9-4', '2017-9-9', 'TEMPORAL', '', '', '', '', ''</v>
      </c>
      <c r="C22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452405, </v>
      </c>
      <c r="D22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36, </v>
      </c>
      <c r="E22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2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'2017-9-4', </v>
      </c>
      <c r="G22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'2017-9-9', </v>
      </c>
      <c r="H22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2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2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2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2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2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2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2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2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2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2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2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2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2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2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2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2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2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2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2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2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2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2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2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2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2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2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2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2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2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2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2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2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25" spans="1:40" x14ac:dyDescent="0.25">
      <c r="A225" t="str">
        <f t="shared" ca="1" si="7"/>
        <v>'clave_trab' =&gt; 566173, 'id_plaza' =&gt; 44, 'id_ausencia_por' =&gt; , 'fec_inicio' =&gt; '2017-9-5', 'fec_termino' =&gt; '2017-9-9', 'tipo_mov' =&gt; 'TEMPORAL', 'descr' =&gt; '', 'docs' =&gt; '', 'motivo' =&gt; '', 'referencia' =&gt; '', 'ref_motivo' =&gt; ''</v>
      </c>
      <c r="B225" t="str">
        <f t="shared" ca="1" si="8"/>
        <v>566173, 44, , '2017-9-5', '2017-9-9', 'TEMPORAL', '', '', '', '', ''</v>
      </c>
      <c r="C22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566173, </v>
      </c>
      <c r="D22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44, </v>
      </c>
      <c r="E22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2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'2017-9-5', </v>
      </c>
      <c r="G22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'2017-9-9', </v>
      </c>
      <c r="H22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2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2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2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2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2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2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2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2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2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2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2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2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2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2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2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2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2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2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2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2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2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2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2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2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2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2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2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2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2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2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2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2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26" spans="1:40" x14ac:dyDescent="0.25">
      <c r="A226" t="str">
        <f t="shared" ca="1" si="7"/>
        <v>'clave_trab' =&gt; 489726, 'id_plaza' =&gt; 70, 'id_ausencia_por' =&gt; , 'fec_inicio' =&gt; '2017-9-4', 'fec_termino' =&gt; '2017-9-10', 'tipo_mov' =&gt; 'TEMPORAL', 'descr' =&gt; '', 'docs' =&gt; '', 'motivo' =&gt; '', 'referencia' =&gt; '', 'ref_motivo' =&gt; ''</v>
      </c>
      <c r="B226" t="str">
        <f t="shared" ca="1" si="8"/>
        <v>489726, 70, , '2017-9-4', '2017-9-10', 'TEMPORAL', '', '', '', '', ''</v>
      </c>
      <c r="C22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489726, </v>
      </c>
      <c r="D22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70, </v>
      </c>
      <c r="E22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2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'2017-9-4', </v>
      </c>
      <c r="G22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'2017-9-10', </v>
      </c>
      <c r="H22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2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2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2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2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2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2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2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2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2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2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2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2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2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2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2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2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2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2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2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2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2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2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2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2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2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2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2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2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2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2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2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2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27" spans="1:40" x14ac:dyDescent="0.25">
      <c r="A227" t="str">
        <f t="shared" ca="1" si="7"/>
        <v>'clave_trab' =&gt; 488475, 'id_plaza' =&gt; 45, 'id_ausencia_por' =&gt; , 'fec_inicio' =&gt; '2017-9-4', 'fec_termino' =&gt; '2017-9-8', 'tipo_mov' =&gt; 'TEMPORAL', 'descr' =&gt; '', 'docs' =&gt; '', 'motivo' =&gt; '', 'referencia' =&gt; '', 'ref_motivo' =&gt; ''</v>
      </c>
      <c r="B227" t="str">
        <f t="shared" ca="1" si="8"/>
        <v>488475, 45, , '2017-9-4', '2017-9-8', 'TEMPORAL', '', '', '', '', ''</v>
      </c>
      <c r="C22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488475, </v>
      </c>
      <c r="D22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45, </v>
      </c>
      <c r="E22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2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'2017-9-4', </v>
      </c>
      <c r="G22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'2017-9-8', </v>
      </c>
      <c r="H22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2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2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2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2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2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2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2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2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2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2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2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2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2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2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2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2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2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2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2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2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2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2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2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2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2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2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2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2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2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2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2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2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28" spans="1:40" x14ac:dyDescent="0.25">
      <c r="A228" t="str">
        <f t="shared" ca="1" si="7"/>
        <v>'clave_trab' =&gt; 355556, 'id_plaza' =&gt; 18, 'id_ausencia_por' =&gt; , 'fec_inicio' =&gt; '2017-9-5', 'fec_termino' =&gt; '2017-9-8', 'tipo_mov' =&gt; 'TEMPORAL', 'descr' =&gt; '', 'docs' =&gt; '', 'motivo' =&gt; '', 'referencia' =&gt; '', 'ref_motivo' =&gt; ''</v>
      </c>
      <c r="B228" t="str">
        <f t="shared" ca="1" si="8"/>
        <v>355556, 18, , '2017-9-5', '2017-9-8', 'TEMPORAL', '', '', '', '', ''</v>
      </c>
      <c r="C22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355556, </v>
      </c>
      <c r="D22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18, </v>
      </c>
      <c r="E22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2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'2017-9-5', </v>
      </c>
      <c r="G22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'2017-9-8', </v>
      </c>
      <c r="H22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2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2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2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2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2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2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2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2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2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2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2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2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2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2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2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2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2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2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2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2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2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2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2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2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2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2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2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2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2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2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2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2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29" spans="1:40" x14ac:dyDescent="0.25">
      <c r="A229" t="str">
        <f t="shared" ca="1" si="7"/>
        <v>'clave_trab' =&gt; 603001, 'id_plaza' =&gt; 31, 'id_ausencia_por' =&gt; , 'fec_inicio' =&gt; '2017-9-5', 'fec_termino' =&gt; '2017-9-9', 'tipo_mov' =&gt; 'TEMPORAL', 'descr' =&gt; '', 'docs' =&gt; '', 'motivo' =&gt; '', 'referencia' =&gt; '', 'ref_motivo' =&gt; ''</v>
      </c>
      <c r="B229" t="str">
        <f t="shared" ca="1" si="8"/>
        <v>603001, 31, , '2017-9-5', '2017-9-9', 'TEMPORAL', '', '', '', '', ''</v>
      </c>
      <c r="C22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603001, </v>
      </c>
      <c r="D22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31, </v>
      </c>
      <c r="E22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2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'2017-9-5', </v>
      </c>
      <c r="G22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'2017-9-9', </v>
      </c>
      <c r="H22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2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2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2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2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2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2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2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2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2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2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2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2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2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2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2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2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2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2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2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2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2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2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2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2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2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2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2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2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2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2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2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2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30" spans="1:40" x14ac:dyDescent="0.25">
      <c r="A230" t="str">
        <f t="shared" ca="1" si="7"/>
        <v>'clave_trab' =&gt; 405756, 'id_plaza' =&gt; 6, 'id_ausencia_por' =&gt; , 'fec_inicio' =&gt; '2017-9-6', 'fec_termino' =&gt; '2017-9-8', 'tipo_mov' =&gt; 'TEMPORAL', 'descr' =&gt; '', 'docs' =&gt; '', 'motivo' =&gt; '', 'referencia' =&gt; '', 'ref_motivo' =&gt; ''</v>
      </c>
      <c r="B230" t="str">
        <f t="shared" ca="1" si="8"/>
        <v>405756, 6, , '2017-9-6', '2017-9-8', 'TEMPORAL', '', '', '', '', ''</v>
      </c>
      <c r="C23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405756, </v>
      </c>
      <c r="D23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6, </v>
      </c>
      <c r="E23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3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'2017-9-6', </v>
      </c>
      <c r="G23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'2017-9-8', </v>
      </c>
      <c r="H23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3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3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3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3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3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3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3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3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3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3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3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3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3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3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3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3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3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3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3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3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3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3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3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3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3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3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3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3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3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3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3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3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31" spans="1:40" x14ac:dyDescent="0.25">
      <c r="A231" t="str">
        <f t="shared" ca="1" si="7"/>
        <v>'clave_trab' =&gt; 891095, 'id_plaza' =&gt; 28, 'id_ausencia_por' =&gt; , 'fec_inicio' =&gt; '2017-9-6', 'fec_termino' =&gt; '2017-9-8', 'tipo_mov' =&gt; 'TEMPORAL', 'descr' =&gt; '', 'docs' =&gt; '', 'motivo' =&gt; '', 'referencia' =&gt; '', 'ref_motivo' =&gt; ''</v>
      </c>
      <c r="B231" t="str">
        <f t="shared" ca="1" si="8"/>
        <v>891095, 28, , '2017-9-6', '2017-9-8', 'TEMPORAL', '', '', '', '', ''</v>
      </c>
      <c r="C23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891095, </v>
      </c>
      <c r="D23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28, </v>
      </c>
      <c r="E23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3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'2017-9-6', </v>
      </c>
      <c r="G23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'2017-9-8', </v>
      </c>
      <c r="H23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3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3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3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3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3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3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3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3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3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3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3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3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3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3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3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3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3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3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3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3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3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3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3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3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3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3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3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3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3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3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3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3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32" spans="1:40" x14ac:dyDescent="0.25">
      <c r="A232" t="str">
        <f t="shared" ca="1" si="7"/>
        <v>'clave_trab' =&gt; 516702, 'id_plaza' =&gt; 34, 'id_ausencia_por' =&gt; , 'fec_inicio' =&gt; '2017-9-6', 'fec_termino' =&gt; '2017-9-8', 'tipo_mov' =&gt; 'TEMPORAL', 'descr' =&gt; '', 'docs' =&gt; '', 'motivo' =&gt; '', 'referencia' =&gt; '', 'ref_motivo' =&gt; ''</v>
      </c>
      <c r="B232" t="str">
        <f t="shared" ca="1" si="8"/>
        <v>516702, 34, , '2017-9-6', '2017-9-8', 'TEMPORAL', '', '', '', '', ''</v>
      </c>
      <c r="C23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516702, </v>
      </c>
      <c r="D23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34, </v>
      </c>
      <c r="E23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3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'2017-9-6', </v>
      </c>
      <c r="G23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'2017-9-8', </v>
      </c>
      <c r="H23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3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3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3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3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3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3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3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3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3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3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3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3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3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3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3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3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3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3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3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3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3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3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3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3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3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3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3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3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3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3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3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3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33" spans="1:40" x14ac:dyDescent="0.25">
      <c r="A233" t="str">
        <f t="shared" ca="1" si="7"/>
        <v>'clave_trab' =&gt; 569774, 'id_plaza' =&gt; 33, 'id_ausencia_por' =&gt; , 'fec_inicio' =&gt; '2017-9-7', 'fec_termino' =&gt; '2017-9-24', 'tipo_mov' =&gt; 'TEMPORAL', 'descr' =&gt; '', 'docs' =&gt; '', 'motivo' =&gt; '', 'referencia' =&gt; '', 'ref_motivo' =&gt; ''</v>
      </c>
      <c r="B233" t="str">
        <f t="shared" ca="1" si="8"/>
        <v>569774, 33, , '2017-9-7', '2017-9-24', 'TEMPORAL', '', '', '', '', ''</v>
      </c>
      <c r="C23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569774, </v>
      </c>
      <c r="D23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33, </v>
      </c>
      <c r="E23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3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'2017-9-7', </v>
      </c>
      <c r="G23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'2017-9-24', </v>
      </c>
      <c r="H23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3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3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3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3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3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3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3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3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3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3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3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3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3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3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3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3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3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3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3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3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3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3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3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3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3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3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3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3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3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3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3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3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34" spans="1:40" x14ac:dyDescent="0.25">
      <c r="A234" t="str">
        <f t="shared" ca="1" si="7"/>
        <v>'clave_trab' =&gt; 389401, 'id_plaza' =&gt; 56, 'id_ausencia_por' =&gt; , 'fec_inicio' =&gt; '2017-9-8', 'fec_termino' =&gt; '2017-9-8', 'tipo_mov' =&gt; 'TEMPORAL', 'descr' =&gt; '', 'docs' =&gt; '', 'motivo' =&gt; '', 'referencia' =&gt; '', 'ref_motivo' =&gt; ''</v>
      </c>
      <c r="B234" t="str">
        <f t="shared" ca="1" si="8"/>
        <v>389401, 56, , '2017-9-8', '2017-9-8', 'TEMPORAL', '', '', '', '', ''</v>
      </c>
      <c r="C23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389401, </v>
      </c>
      <c r="D23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56, </v>
      </c>
      <c r="E23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3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'2017-9-8', </v>
      </c>
      <c r="G23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'2017-9-8', </v>
      </c>
      <c r="H23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3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3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3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3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3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3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3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3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3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3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3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3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3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3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3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3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3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3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3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3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3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3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3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3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3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3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3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3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3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3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3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3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35" spans="1:40" x14ac:dyDescent="0.25">
      <c r="A235" t="str">
        <f t="shared" ca="1" si="7"/>
        <v>'clave_trab' =&gt; 603001, 'id_plaza' =&gt; 43, 'id_ausencia_por' =&gt; , 'fec_inicio' =&gt; '2017-9-12', 'fec_termino' =&gt; '2017-9-16', 'tipo_mov' =&gt; 'TEMPORAL', 'descr' =&gt; '', 'docs' =&gt; '', 'motivo' =&gt; '', 'referencia' =&gt; '', 'ref_motivo' =&gt; ''</v>
      </c>
      <c r="B235" t="str">
        <f t="shared" ca="1" si="8"/>
        <v>603001, 43, , '2017-9-12', '2017-9-16', 'TEMPORAL', '', '', '', '', ''</v>
      </c>
      <c r="C23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603001, </v>
      </c>
      <c r="D23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43, </v>
      </c>
      <c r="E23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3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'2017-9-12', </v>
      </c>
      <c r="G23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'2017-9-16', </v>
      </c>
      <c r="H23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3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3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3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3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3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3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3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3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3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3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3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3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3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3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3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3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3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3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3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3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3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3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3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3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3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3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3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3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3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3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3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3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36" spans="1:40" x14ac:dyDescent="0.25">
      <c r="A236" t="str">
        <f t="shared" ca="1" si="7"/>
        <v>'clave_trab' =&gt; 389401, 'id_plaza' =&gt; 44, 'id_ausencia_por' =&gt; , 'fec_inicio' =&gt; '2017-9-11', 'fec_termino' =&gt; '2017-9-16', 'tipo_mov' =&gt; 'TEMPORAL', 'descr' =&gt; '', 'docs' =&gt; '', 'motivo' =&gt; '', 'referencia' =&gt; '', 'ref_motivo' =&gt; ''</v>
      </c>
      <c r="B236" t="str">
        <f t="shared" ca="1" si="8"/>
        <v>389401, 44, , '2017-9-11', '2017-9-16', 'TEMPORAL', '', '', '', '', ''</v>
      </c>
      <c r="C23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389401, </v>
      </c>
      <c r="D23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44, </v>
      </c>
      <c r="E23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3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'2017-9-11', </v>
      </c>
      <c r="G23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'2017-9-16', </v>
      </c>
      <c r="H23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3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3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3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3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3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3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3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3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3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3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3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3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3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3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3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3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3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3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3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3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3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3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3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3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3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3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3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3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3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3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3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3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37" spans="1:40" x14ac:dyDescent="0.25">
      <c r="A237" t="str">
        <f t="shared" ca="1" si="7"/>
        <v>'clave_trab' =&gt; 452405, 'id_plaza' =&gt; 34, 'id_ausencia_por' =&gt; , 'fec_inicio' =&gt; '2017-9-18', 'fec_termino' =&gt; '2017-10-8', 'tipo_mov' =&gt; 'TEMPORAL', 'descr' =&gt; '', 'docs' =&gt; '', 'motivo' =&gt; '', 'referencia' =&gt; '', 'ref_motivo' =&gt; ''</v>
      </c>
      <c r="B237" t="str">
        <f t="shared" ca="1" si="8"/>
        <v>452405, 34, , '2017-9-18', '2017-10-8', 'TEMPORAL', '', '', '', '', ''</v>
      </c>
      <c r="C23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452405, </v>
      </c>
      <c r="D23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34, </v>
      </c>
      <c r="E23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3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'2017-9-18', </v>
      </c>
      <c r="G23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'2017-10-8', </v>
      </c>
      <c r="H23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3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3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3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3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3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3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3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3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3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3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3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3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3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3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3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3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3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3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3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3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3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3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3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3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3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3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3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3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3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3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3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3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38" spans="1:40" x14ac:dyDescent="0.25">
      <c r="A238" t="str">
        <f t="shared" ca="1" si="7"/>
        <v>'clave_trab' =&gt; 361730, 'id_plaza' =&gt; 58, 'id_ausencia_por' =&gt; , 'fec_inicio' =&gt; '2017-9-18', 'fec_termino' =&gt; '2017-9-24', 'tipo_mov' =&gt; 'TEMPORAL', 'descr' =&gt; '', 'docs' =&gt; '', 'motivo' =&gt; '', 'referencia' =&gt; '', 'ref_motivo' =&gt; ''</v>
      </c>
      <c r="B238" t="str">
        <f t="shared" ca="1" si="8"/>
        <v>361730, 58, , '2017-9-18', '2017-9-24', 'TEMPORAL', '', '', '', '', ''</v>
      </c>
      <c r="C23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361730, </v>
      </c>
      <c r="D23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58, </v>
      </c>
      <c r="E23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3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'2017-9-18', </v>
      </c>
      <c r="G23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'2017-9-24', </v>
      </c>
      <c r="H23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3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3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3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3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3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3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3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3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3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3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3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3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3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3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3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3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3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3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3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3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3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3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3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3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3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3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3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3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3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3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3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3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39" spans="1:40" x14ac:dyDescent="0.25">
      <c r="A239" t="str">
        <f t="shared" ca="1" si="7"/>
        <v>'clave_trab' =&gt; 403938, 'id_plaza' =&gt; 74, 'id_ausencia_por' =&gt; , 'fec_inicio' =&gt; '2017-9-25', 'fec_termino' =&gt; '2017-11-12', 'tipo_mov' =&gt; 'TEMPORAL', 'descr' =&gt; '', 'docs' =&gt; '', 'motivo' =&gt; '', 'referencia' =&gt; '', 'ref_motivo' =&gt; ''</v>
      </c>
      <c r="B239" t="str">
        <f t="shared" ca="1" si="8"/>
        <v>403938, 74, , '2017-9-25', '2017-11-12', 'TEMPORAL', '', '', '', '', ''</v>
      </c>
      <c r="C23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403938, </v>
      </c>
      <c r="D23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74, </v>
      </c>
      <c r="E23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3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'2017-9-25', </v>
      </c>
      <c r="G23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'2017-11-12', </v>
      </c>
      <c r="H23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3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3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3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3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3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3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3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3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3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3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3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3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3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3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3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3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3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3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3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3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3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3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3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3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3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3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3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3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3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3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3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3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40" spans="1:40" x14ac:dyDescent="0.25">
      <c r="A240" t="str">
        <f t="shared" ca="1" si="7"/>
        <v>'clave_trab' =&gt; 318478, 'id_plaza' =&gt; 25, 'id_ausencia_por' =&gt; , 'fec_inicio' =&gt; '2017-9-25', 'fec_termino' =&gt; '2017-11-12', 'tipo_mov' =&gt; 'TEMPORAL', 'descr' =&gt; '', 'docs' =&gt; '', 'motivo' =&gt; '', 'referencia' =&gt; '', 'ref_motivo' =&gt; ''</v>
      </c>
      <c r="B240" t="str">
        <f t="shared" ca="1" si="8"/>
        <v>318478, 25, , '2017-9-25', '2017-11-12', 'TEMPORAL', '', '', '', '', ''</v>
      </c>
      <c r="C24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318478, </v>
      </c>
      <c r="D24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25, </v>
      </c>
      <c r="E24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4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'2017-9-25', </v>
      </c>
      <c r="G24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'2017-11-12', </v>
      </c>
      <c r="H24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4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4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4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4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4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4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4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4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4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4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4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4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4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4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4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4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4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4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4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4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4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4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4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4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4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4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4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4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4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4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4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4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41" spans="1:40" x14ac:dyDescent="0.25">
      <c r="A241" t="str">
        <f t="shared" ca="1" si="7"/>
        <v>'clave_trab' =&gt; 490746, 'id_plaza' =&gt; 14, 'id_ausencia_por' =&gt; , 'fec_inicio' =&gt; '2017-9-25', 'fec_termino' =&gt; '2017-11-12', 'tipo_mov' =&gt; 'TEMPORAL', 'descr' =&gt; '', 'docs' =&gt; '', 'motivo' =&gt; '', 'referencia' =&gt; '', 'ref_motivo' =&gt; ''</v>
      </c>
      <c r="B241" t="str">
        <f t="shared" ca="1" si="8"/>
        <v>490746, 14, , '2017-9-25', '2017-11-12', 'TEMPORAL', '', '', '', '', ''</v>
      </c>
      <c r="C24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490746, </v>
      </c>
      <c r="D24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14, </v>
      </c>
      <c r="E24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4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'2017-9-25', </v>
      </c>
      <c r="G24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'2017-11-12', </v>
      </c>
      <c r="H24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4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4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4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4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4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4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4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4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4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4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4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4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4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4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4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4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4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4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4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4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4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4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4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4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4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4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4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4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4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4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4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4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42" spans="1:40" x14ac:dyDescent="0.25">
      <c r="A242" t="str">
        <f t="shared" ca="1" si="7"/>
        <v>'clave_trab' =&gt; 435741, 'id_plaza' =&gt; 13, 'id_ausencia_por' =&gt; , 'fec_inicio' =&gt; '2017-9-25', 'fec_termino' =&gt; '2017-11-12', 'tipo_mov' =&gt; 'TEMPORAL', 'descr' =&gt; '', 'docs' =&gt; '', 'motivo' =&gt; '', 'referencia' =&gt; '', 'ref_motivo' =&gt; ''</v>
      </c>
      <c r="B242" t="str">
        <f t="shared" ca="1" si="8"/>
        <v>435741, 13, , '2017-9-25', '2017-11-12', 'TEMPORAL', '', '', '', '', ''</v>
      </c>
      <c r="C24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435741, </v>
      </c>
      <c r="D24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13, </v>
      </c>
      <c r="E24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4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'2017-9-25', </v>
      </c>
      <c r="G24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'2017-11-12', </v>
      </c>
      <c r="H24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4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4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4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4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4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4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4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4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4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4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4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4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4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4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4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4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4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4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4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4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4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4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4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4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4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4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4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4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4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4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4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4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43" spans="1:40" x14ac:dyDescent="0.25">
      <c r="A243" t="str">
        <f t="shared" ca="1" si="7"/>
        <v>'clave_trab' =&gt; 178194, 'id_plaza' =&gt; 15, 'id_ausencia_por' =&gt; , 'fec_inicio' =&gt; '2017-9-25', 'fec_termino' =&gt; '2017-11-12', 'tipo_mov' =&gt; 'TEMPORAL', 'descr' =&gt; '', 'docs' =&gt; '', 'motivo' =&gt; '', 'referencia' =&gt; '', 'ref_motivo' =&gt; ''</v>
      </c>
      <c r="B243" t="str">
        <f t="shared" ca="1" si="8"/>
        <v>178194, 15, , '2017-9-25', '2017-11-12', 'TEMPORAL', '', '', '', '', ''</v>
      </c>
      <c r="C24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178194, </v>
      </c>
      <c r="D24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15, </v>
      </c>
      <c r="E24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4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'2017-9-25', </v>
      </c>
      <c r="G24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'2017-11-12', </v>
      </c>
      <c r="H24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4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4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4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4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4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4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4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4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4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4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4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4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4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4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4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4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4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4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4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4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4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4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4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4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4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4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4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4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4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4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4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4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44" spans="1:40" x14ac:dyDescent="0.25">
      <c r="A244" t="str">
        <f t="shared" ca="1" si="7"/>
        <v>'clave_trab' =&gt; 333892, 'id_plaza' =&gt; 11, 'id_ausencia_por' =&gt; , 'fec_inicio' =&gt; '2017-9-25', 'fec_termino' =&gt; '2017-11-12', 'tipo_mov' =&gt; 'TEMPORAL', 'descr' =&gt; '', 'docs' =&gt; '', 'motivo' =&gt; '', 'referencia' =&gt; '', 'ref_motivo' =&gt; ''</v>
      </c>
      <c r="B244" t="str">
        <f t="shared" ca="1" si="8"/>
        <v>333892, 11, , '2017-9-25', '2017-11-12', 'TEMPORAL', '', '', '', '', ''</v>
      </c>
      <c r="C24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333892, </v>
      </c>
      <c r="D24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11, </v>
      </c>
      <c r="E24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4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'2017-9-25', </v>
      </c>
      <c r="G24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'2017-11-12', </v>
      </c>
      <c r="H24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4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4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4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4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4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4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4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4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4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4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4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4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4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4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4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4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4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4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4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4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4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4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4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4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4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4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4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4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4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4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4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4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45" spans="1:40" x14ac:dyDescent="0.25">
      <c r="A245" t="str">
        <f t="shared" ca="1" si="7"/>
        <v>'clave_trab' =&gt; 466911, 'id_plaza' =&gt; 27, 'id_ausencia_por' =&gt; , 'fec_inicio' =&gt; '2017-9-25', 'fec_termino' =&gt; '2017-11-12', 'tipo_mov' =&gt; 'TEMPORAL', 'descr' =&gt; '', 'docs' =&gt; '', 'motivo' =&gt; '', 'referencia' =&gt; '', 'ref_motivo' =&gt; ''</v>
      </c>
      <c r="B245" t="str">
        <f t="shared" ca="1" si="8"/>
        <v>466911, 27, , '2017-9-25', '2017-11-12', 'TEMPORAL', '', '', '', '', ''</v>
      </c>
      <c r="C24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466911, </v>
      </c>
      <c r="D24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27, </v>
      </c>
      <c r="E24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4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'2017-9-25', </v>
      </c>
      <c r="G24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'2017-11-12', </v>
      </c>
      <c r="H24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4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4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4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4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4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4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4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4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4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4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4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4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4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4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4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4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4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4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4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4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4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4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4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4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4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4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4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4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4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4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4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4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46" spans="1:40" x14ac:dyDescent="0.25">
      <c r="A246" t="str">
        <f t="shared" ca="1" si="7"/>
        <v>'clave_trab' =&gt; 934947, 'id_plaza' =&gt; 36, 'id_ausencia_por' =&gt; , 'fec_inicio' =&gt; '2017-9-25', 'fec_termino' =&gt; '2017-11-12', 'tipo_mov' =&gt; 'TEMPORAL', 'descr' =&gt; '', 'docs' =&gt; '', 'motivo' =&gt; '', 'referencia' =&gt; '', 'ref_motivo' =&gt; ''</v>
      </c>
      <c r="B246" t="str">
        <f t="shared" ca="1" si="8"/>
        <v>934947, 36, , '2017-9-25', '2017-11-12', 'TEMPORAL', '', '', '', '', ''</v>
      </c>
      <c r="C24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934947, </v>
      </c>
      <c r="D24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36, </v>
      </c>
      <c r="E24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4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'2017-9-25', </v>
      </c>
      <c r="G24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'2017-11-12', </v>
      </c>
      <c r="H24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4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4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4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4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4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4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4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4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4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4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4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4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4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4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4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4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4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4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4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4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4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4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4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4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4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4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4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4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4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4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4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4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47" spans="1:40" x14ac:dyDescent="0.25">
      <c r="A247" t="str">
        <f t="shared" ca="1" si="7"/>
        <v>'clave_trab' =&gt; 600316, 'id_plaza' =&gt; 35, 'id_ausencia_por' =&gt; , 'fec_inicio' =&gt; '2017-9-25', 'fec_termino' =&gt; '2017-11-12', 'tipo_mov' =&gt; 'TEMPORAL', 'descr' =&gt; '', 'docs' =&gt; '', 'motivo' =&gt; '', 'referencia' =&gt; '', 'ref_motivo' =&gt; ''</v>
      </c>
      <c r="B247" t="str">
        <f t="shared" ca="1" si="8"/>
        <v>600316, 35, , '2017-9-25', '2017-11-12', 'TEMPORAL', '', '', '', '', ''</v>
      </c>
      <c r="C24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600316, </v>
      </c>
      <c r="D24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35, </v>
      </c>
      <c r="E24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4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'2017-9-25', </v>
      </c>
      <c r="G24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'2017-11-12', </v>
      </c>
      <c r="H24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4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4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4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4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4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4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4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4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4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4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4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4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4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4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4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4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4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4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4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4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4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4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4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4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4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4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4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4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4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4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4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4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48" spans="1:40" x14ac:dyDescent="0.25">
      <c r="A248" t="str">
        <f t="shared" ca="1" si="7"/>
        <v>'clave_trab' =&gt; 317017, 'id_plaza' =&gt; 53, 'id_ausencia_por' =&gt; , 'fec_inicio' =&gt; '2017-9-25', 'fec_termino' =&gt; '2017-11-12', 'tipo_mov' =&gt; 'TEMPORAL', 'descr' =&gt; '', 'docs' =&gt; '', 'motivo' =&gt; '', 'referencia' =&gt; '', 'ref_motivo' =&gt; ''</v>
      </c>
      <c r="B248" t="str">
        <f t="shared" ca="1" si="8"/>
        <v>317017, 53, , '2017-9-25', '2017-11-12', 'TEMPORAL', '', '', '', '', ''</v>
      </c>
      <c r="C24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317017, </v>
      </c>
      <c r="D24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53, </v>
      </c>
      <c r="E24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4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'2017-9-25', </v>
      </c>
      <c r="G24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'2017-11-12', </v>
      </c>
      <c r="H24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4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4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4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4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4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4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4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4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4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4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4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4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4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4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4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4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4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4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4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4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4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4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4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4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4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4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4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4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4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4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4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4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49" spans="1:40" x14ac:dyDescent="0.25">
      <c r="A249" t="str">
        <f t="shared" ca="1" si="7"/>
        <v>'clave_trab' =&gt; 321084, 'id_plaza' =&gt; 54, 'id_ausencia_por' =&gt; , 'fec_inicio' =&gt; '2017-9-26', 'fec_termino' =&gt; '2017-11-13', 'tipo_mov' =&gt; 'TEMPORAL', 'descr' =&gt; '', 'docs' =&gt; '', 'motivo' =&gt; '', 'referencia' =&gt; '', 'ref_motivo' =&gt; ''</v>
      </c>
      <c r="B249" t="str">
        <f t="shared" ca="1" si="8"/>
        <v>321084, 54, , '2017-9-26', '2017-11-13', 'TEMPORAL', '', '', '', '', ''</v>
      </c>
      <c r="C24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321084, </v>
      </c>
      <c r="D24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54, </v>
      </c>
      <c r="E24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4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'2017-9-26', </v>
      </c>
      <c r="G24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'2017-11-13', </v>
      </c>
      <c r="H24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4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4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4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4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4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4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4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4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4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4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4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4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4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4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4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4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4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4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4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4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4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4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4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4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4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4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4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4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4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4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4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4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50" spans="1:40" x14ac:dyDescent="0.25">
      <c r="A250" t="str">
        <f t="shared" ca="1" si="7"/>
        <v>'clave_trab' =&gt; 852387, 'id_plaza' =&gt; 55, 'id_ausencia_por' =&gt; , 'fec_inicio' =&gt; '2017-9-25', 'fec_termino' =&gt; '2017-11-12', 'tipo_mov' =&gt; 'TEMPORAL', 'descr' =&gt; '', 'docs' =&gt; '', 'motivo' =&gt; '', 'referencia' =&gt; '', 'ref_motivo' =&gt; ''</v>
      </c>
      <c r="B250" t="str">
        <f t="shared" ca="1" si="8"/>
        <v>852387, 55, , '2017-9-25', '2017-11-12', 'TEMPORAL', '', '', '', '', ''</v>
      </c>
      <c r="C25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852387, </v>
      </c>
      <c r="D25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55, </v>
      </c>
      <c r="E25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5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'2017-9-25', </v>
      </c>
      <c r="G25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'2017-11-12', </v>
      </c>
      <c r="H25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5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5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5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5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5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5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5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5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5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5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5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5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5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5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5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5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5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5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5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5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5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5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5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5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5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5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5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5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5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5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5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5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51" spans="1:40" x14ac:dyDescent="0.25">
      <c r="A251" t="str">
        <f t="shared" ca="1" si="7"/>
        <v>'clave_trab' =&gt; 434039, 'id_plaza' =&gt; 6, 'id_ausencia_por' =&gt; , 'fec_inicio' =&gt; '2017-9-25', 'fec_termino' =&gt; '2017-11-12', 'tipo_mov' =&gt; 'TEMPORAL', 'descr' =&gt; '', 'docs' =&gt; '', 'motivo' =&gt; '', 'referencia' =&gt; '', 'ref_motivo' =&gt; ''</v>
      </c>
      <c r="B251" t="str">
        <f t="shared" ca="1" si="8"/>
        <v>434039, 6, , '2017-9-25', '2017-11-12', 'TEMPORAL', '', '', '', '', ''</v>
      </c>
      <c r="C25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434039, </v>
      </c>
      <c r="D25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6, </v>
      </c>
      <c r="E25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5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'2017-9-25', </v>
      </c>
      <c r="G25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'2017-11-12', </v>
      </c>
      <c r="H25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5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5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5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5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5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5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5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5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5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5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5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5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5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5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5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5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5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5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5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5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5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5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5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5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5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5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5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5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5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5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5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5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52" spans="1:40" x14ac:dyDescent="0.25">
      <c r="A252" t="str">
        <f t="shared" ca="1" si="7"/>
        <v>'clave_trab' =&gt; 426226, 'id_plaza' =&gt; 24, 'id_ausencia_por' =&gt; , 'fec_inicio' =&gt; '2017-9-25', 'fec_termino' =&gt; '2017-11-12', 'tipo_mov' =&gt; 'TEMPORAL', 'descr' =&gt; '', 'docs' =&gt; '', 'motivo' =&gt; '', 'referencia' =&gt; '', 'ref_motivo' =&gt; ''</v>
      </c>
      <c r="B252" t="str">
        <f t="shared" ca="1" si="8"/>
        <v>426226, 24, , '2017-9-25', '2017-11-12', 'TEMPORAL', '', '', '', '', ''</v>
      </c>
      <c r="C25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426226, </v>
      </c>
      <c r="D25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24, </v>
      </c>
      <c r="E25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5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'2017-9-25', </v>
      </c>
      <c r="G25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'2017-11-12', </v>
      </c>
      <c r="H25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5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5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5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5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5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5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5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5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5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5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5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5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5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5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5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5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5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5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5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5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5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5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5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5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5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5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5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5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5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5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5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5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53" spans="1:40" x14ac:dyDescent="0.25">
      <c r="A253" t="str">
        <f t="shared" ca="1" si="7"/>
        <v>'clave_trab' =&gt; 318478, 'id_plaza' =&gt; 25, 'id_ausencia_por' =&gt; , 'fec_inicio' =&gt; '2017-9-25', 'fec_termino' =&gt; '2017-11-12', 'tipo_mov' =&gt; 'TEMPORAL', 'descr' =&gt; '', 'docs' =&gt; '', 'motivo' =&gt; '', 'referencia' =&gt; '', 'ref_motivo' =&gt; ''</v>
      </c>
      <c r="B253" t="str">
        <f t="shared" ca="1" si="8"/>
        <v>318478, 25, , '2017-9-25', '2017-11-12', 'TEMPORAL', '', '', '', '', ''</v>
      </c>
      <c r="C25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318478, </v>
      </c>
      <c r="D25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25, </v>
      </c>
      <c r="E25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5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'2017-9-25', </v>
      </c>
      <c r="G25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'2017-11-12', </v>
      </c>
      <c r="H25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5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5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5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5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5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5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5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5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5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5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5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5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5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5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5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5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5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5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5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5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5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5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5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5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5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5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5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5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5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5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5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5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54" spans="1:40" x14ac:dyDescent="0.25">
      <c r="A254" t="str">
        <f t="shared" ca="1" si="7"/>
        <v>'clave_trab' =&gt; 652482, 'id_plaza' =&gt; 56, 'id_ausencia_por' =&gt; , 'fec_inicio' =&gt; '2017-9-26', 'fec_termino' =&gt; '2017-11-13', 'tipo_mov' =&gt; 'TEMPORAL', 'descr' =&gt; '', 'docs' =&gt; '', 'motivo' =&gt; '', 'referencia' =&gt; '', 'ref_motivo' =&gt; ''</v>
      </c>
      <c r="B254" t="str">
        <f t="shared" ca="1" si="8"/>
        <v>652482, 56, , '2017-9-26', '2017-11-13', 'TEMPORAL', '', '', '', '', ''</v>
      </c>
      <c r="C25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652482, </v>
      </c>
      <c r="D25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56, </v>
      </c>
      <c r="E25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5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'2017-9-26', </v>
      </c>
      <c r="G25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'2017-11-13', </v>
      </c>
      <c r="H25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5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5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5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5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5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5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5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5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5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5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5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5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5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5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5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5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5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5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5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5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5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5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5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5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5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5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5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5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5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5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5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5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55" spans="1:40" x14ac:dyDescent="0.25">
      <c r="A255" t="str">
        <f t="shared" ca="1" si="7"/>
        <v>'clave_trab' =&gt; 517366, 'id_plaza' =&gt; 57, 'id_ausencia_por' =&gt; , 'fec_inicio' =&gt; '2017-9-25', 'fec_termino' =&gt; '2017-11-12', 'tipo_mov' =&gt; 'TEMPORAL', 'descr' =&gt; '', 'docs' =&gt; '', 'motivo' =&gt; '', 'referencia' =&gt; '', 'ref_motivo' =&gt; ''</v>
      </c>
      <c r="B255" t="str">
        <f t="shared" ca="1" si="8"/>
        <v>517366, 57, , '2017-9-25', '2017-11-12', 'TEMPORAL', '', '', '', '', ''</v>
      </c>
      <c r="C25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517366, </v>
      </c>
      <c r="D25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57, </v>
      </c>
      <c r="E25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5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'2017-9-25', </v>
      </c>
      <c r="G25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'2017-11-12', </v>
      </c>
      <c r="H25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5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5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5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5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5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5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5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5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5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5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5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5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5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5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5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5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5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5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5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5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5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5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5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5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5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5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5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5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5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5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5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5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56" spans="1:40" x14ac:dyDescent="0.25">
      <c r="A256" t="str">
        <f t="shared" ca="1" si="7"/>
        <v>'clave_trab' =&gt; 388176, 'id_plaza' =&gt; 58, 'id_ausencia_por' =&gt; , 'fec_inicio' =&gt; '2017-9-25', 'fec_termino' =&gt; '2017-11-12', 'tipo_mov' =&gt; 'TEMPORAL', 'descr' =&gt; '', 'docs' =&gt; '', 'motivo' =&gt; '', 'referencia' =&gt; '', 'ref_motivo' =&gt; ''</v>
      </c>
      <c r="B256" t="str">
        <f t="shared" ca="1" si="8"/>
        <v>388176, 58, , '2017-9-25', '2017-11-12', 'TEMPORAL', '', '', '', '', ''</v>
      </c>
      <c r="C25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388176, </v>
      </c>
      <c r="D25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58, </v>
      </c>
      <c r="E25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5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'2017-9-25', </v>
      </c>
      <c r="G25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'2017-11-12', </v>
      </c>
      <c r="H25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5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5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5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5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5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5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5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5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5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5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5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5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5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5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5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5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5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5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5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5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5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5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5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5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5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5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5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5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5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5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5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5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57" spans="1:40" x14ac:dyDescent="0.25">
      <c r="A257" t="str">
        <f t="shared" ca="1" si="7"/>
        <v>'clave_trab' =&gt; 557767, 'id_plaza' =&gt; 59, 'id_ausencia_por' =&gt; , 'fec_inicio' =&gt; '2017-9-25', 'fec_termino' =&gt; '2017-11-12', 'tipo_mov' =&gt; 'TEMPORAL', 'descr' =&gt; '', 'docs' =&gt; '', 'motivo' =&gt; '', 'referencia' =&gt; '', 'ref_motivo' =&gt; ''</v>
      </c>
      <c r="B257" t="str">
        <f t="shared" ca="1" si="8"/>
        <v>557767, 59, , '2017-9-25', '2017-11-12', 'TEMPORAL', '', '', '', '', ''</v>
      </c>
      <c r="C25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557767, </v>
      </c>
      <c r="D25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59, </v>
      </c>
      <c r="E25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5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'2017-9-25', </v>
      </c>
      <c r="G25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'2017-11-12', </v>
      </c>
      <c r="H25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5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5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5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5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5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5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5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5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5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5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5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5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5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5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5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5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5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5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5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5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5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5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5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5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5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5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5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5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5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5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5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5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58" spans="1:40" x14ac:dyDescent="0.25">
      <c r="A258" t="str">
        <f t="shared" ca="1" si="7"/>
        <v>'clave_trab' =&gt; 370184, 'id_plaza' =&gt; 60, 'id_ausencia_por' =&gt; , 'fec_inicio' =&gt; '2017-9-25', 'fec_termino' =&gt; '2017-11-12', 'tipo_mov' =&gt; 'TEMPORAL', 'descr' =&gt; '', 'docs' =&gt; '', 'motivo' =&gt; '', 'referencia' =&gt; '', 'ref_motivo' =&gt; ''</v>
      </c>
      <c r="B258" t="str">
        <f t="shared" ca="1" si="8"/>
        <v>370184, 60, , '2017-9-25', '2017-11-12', 'TEMPORAL', '', '', '', '', ''</v>
      </c>
      <c r="C25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370184, </v>
      </c>
      <c r="D25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60, </v>
      </c>
      <c r="E25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5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'2017-9-25', </v>
      </c>
      <c r="G25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'2017-11-12', </v>
      </c>
      <c r="H25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5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5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5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5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5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5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5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5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5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5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5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5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5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5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5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5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5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5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5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5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5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5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5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5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5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5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5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5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5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5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5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5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59" spans="1:40" x14ac:dyDescent="0.25">
      <c r="A259" t="str">
        <f t="shared" ca="1" si="7"/>
        <v>'clave_trab' =&gt; 369907, 'id_plaza' =&gt; 61, 'id_ausencia_por' =&gt; , 'fec_inicio' =&gt; '2017-9-25', 'fec_termino' =&gt; '2017-11-12', 'tipo_mov' =&gt; 'TEMPORAL', 'descr' =&gt; '', 'docs' =&gt; '', 'motivo' =&gt; '', 'referencia' =&gt; '', 'ref_motivo' =&gt; ''</v>
      </c>
      <c r="B259" t="str">
        <f t="shared" ca="1" si="8"/>
        <v>369907, 61, , '2017-9-25', '2017-11-12', 'TEMPORAL', '', '', '', '', ''</v>
      </c>
      <c r="C25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369907, </v>
      </c>
      <c r="D25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61, </v>
      </c>
      <c r="E25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5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'2017-9-25', </v>
      </c>
      <c r="G25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'2017-11-12', </v>
      </c>
      <c r="H25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5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5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5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5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5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5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5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5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5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5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5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5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5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5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5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5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5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5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5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5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5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5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5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5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5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5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5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5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5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5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5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5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60" spans="1:40" x14ac:dyDescent="0.25">
      <c r="A260" t="str">
        <f t="shared" ca="1" si="7"/>
        <v>'clave_trab' =&gt; 315758, 'id_plaza' =&gt; 62, 'id_ausencia_por' =&gt; , 'fec_inicio' =&gt; '2017-9-25', 'fec_termino' =&gt; '2017-11-12', 'tipo_mov' =&gt; 'TEMPORAL', 'descr' =&gt; '', 'docs' =&gt; '', 'motivo' =&gt; '', 'referencia' =&gt; '', 'ref_motivo' =&gt; ''</v>
      </c>
      <c r="B260" t="str">
        <f t="shared" ca="1" si="8"/>
        <v>315758, 62, , '2017-9-25', '2017-11-12', 'TEMPORAL', '', '', '', '', ''</v>
      </c>
      <c r="C26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315758, </v>
      </c>
      <c r="D26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62, </v>
      </c>
      <c r="E26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6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'2017-9-25', </v>
      </c>
      <c r="G26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'2017-11-12', </v>
      </c>
      <c r="H26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6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6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6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6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6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6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6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6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6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6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6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6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6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6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6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6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6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6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6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6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6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6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6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6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6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6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6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6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6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6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6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6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61" spans="1:40" x14ac:dyDescent="0.25">
      <c r="A261" t="str">
        <f t="shared" ca="1" si="7"/>
        <v>'clave_trab' =&gt; 312224, 'id_plaza' =&gt; 21, 'id_ausencia_por' =&gt; , 'fec_inicio' =&gt; '2017-9-25', 'fec_termino' =&gt; '2017-11-12', 'tipo_mov' =&gt; 'TEMPORAL', 'descr' =&gt; '', 'docs' =&gt; '', 'motivo' =&gt; '', 'referencia' =&gt; '', 'ref_motivo' =&gt; ''</v>
      </c>
      <c r="B261" t="str">
        <f t="shared" ca="1" si="8"/>
        <v>312224, 21, , '2017-9-25', '2017-11-12', 'TEMPORAL', '', '', '', '', ''</v>
      </c>
      <c r="C26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312224, </v>
      </c>
      <c r="D26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21, </v>
      </c>
      <c r="E26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6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'2017-9-25', </v>
      </c>
      <c r="G26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'2017-11-12', </v>
      </c>
      <c r="H26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6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6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6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6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6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6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6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6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6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6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6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6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6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6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6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6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6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6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6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6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6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6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6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6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6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6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6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6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6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6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6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6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62" spans="1:40" x14ac:dyDescent="0.25">
      <c r="A262" t="str">
        <f t="shared" ref="A262:A325" ca="1" si="9">"" &amp; IFERROR("'" &amp; C$4 &amp; "'" &amp; " =&gt; " &amp; C262, "") &amp; IFERROR("'" &amp; D$4 &amp; "'" &amp; " =&gt; " &amp; D262, "") &amp; IFERROR("'" &amp; E$4 &amp; "'" &amp; " =&gt; " &amp; E262, "") &amp; IFERROR("'" &amp; F$4 &amp; "'" &amp; " =&gt; " &amp; F262, "") &amp; IFERROR("'" &amp; G$4 &amp; "'" &amp; " =&gt; " &amp; G262, "") &amp; IFERROR("'" &amp; H$4 &amp; "'" &amp; " =&gt; " &amp; H262, "") &amp; IFERROR("'" &amp; I$4 &amp; "'" &amp; " =&gt; " &amp; I262, "") &amp; IFERROR("'" &amp; J$4 &amp; "'" &amp; " =&gt; " &amp; J262, "") &amp; IFERROR("'" &amp; K$4 &amp; "'" &amp; " =&gt; " &amp; K262, "") &amp; IFERROR("'" &amp; L$4 &amp; "'" &amp; " =&gt; " &amp; L262, "") &amp; IFERROR("'" &amp; M$4 &amp; "'" &amp; " =&gt; " &amp; M262, "") &amp; IFERROR("'" &amp; N$4 &amp; "'" &amp; " =&gt; " &amp; N262, "") &amp; IFERROR("'" &amp; O$4 &amp; "'" &amp; " =&gt; " &amp; O262, "") &amp; IFERROR("'" &amp; P$4 &amp; "'" &amp; " =&gt; " &amp; P262, "") &amp; IFERROR("'" &amp; Q$4 &amp; "'" &amp; " =&gt; " &amp; Q262, "") &amp; IFERROR("'" &amp; R$4 &amp; "'" &amp; " =&gt; " &amp; R262, "") &amp; IFERROR("'" &amp; S$4 &amp; "'" &amp; " =&gt; " &amp; S262, "") &amp; IFERROR("'" &amp; T$4 &amp; "'" &amp; " =&gt; " &amp; T262, "") &amp; IFERROR("'" &amp; U$4 &amp; "'" &amp; " =&gt; " &amp; U262, "") &amp; IFERROR("'" &amp; V$4 &amp; "'" &amp; " =&gt; " &amp; V262, "") &amp; IFERROR("'" &amp; W$4 &amp; "'" &amp; " =&gt; " &amp; W262, "") &amp; IFERROR("'" &amp; X$4 &amp; "'" &amp; " =&gt; " &amp; X262, "") &amp; IFERROR("'" &amp; Y$4 &amp; "'" &amp; " =&gt; " &amp; Y262, "") &amp; IFERROR("'" &amp; Z$4 &amp; "'" &amp; " =&gt; " &amp; Z262, "") &amp; IFERROR("'" &amp; AA$4 &amp; "'" &amp; " =&gt; " &amp; AA262, "")  &amp; IFERROR("'" &amp; AB$4 &amp; "'" &amp; " =&gt; " &amp; AB262, "") &amp; IFERROR("'" &amp; AC$4 &amp; "'" &amp; " =&gt; " &amp; AC262, "") &amp; IFERROR("'" &amp; AD$4 &amp; "'" &amp; " =&gt; " &amp; AD262, "") &amp; IFERROR("'" &amp; AE$4 &amp; "'" &amp; " =&gt; " &amp; AE262, "") &amp; IFERROR("'" &amp; AF$4 &amp; "'" &amp; " =&gt; " &amp; AF262, "") &amp; IFERROR("'" &amp; AG$4 &amp; "'" &amp; " =&gt; " &amp; AG262, "") &amp; IFERROR("'" &amp; AH$4 &amp; "'" &amp; " =&gt; " &amp;  AH262, "") &amp; IFERROR("'" &amp; AI$4 &amp; "'" &amp; " =&gt; " &amp; AI262, "") &amp; IFERROR("'" &amp; AJ$4 &amp; "'" &amp; " =&gt; " &amp; AJ262, "") &amp; IFERROR("'" &amp; AK$4 &amp; "'" &amp; " =&gt; " &amp; AK262, "") &amp; IFERROR("'" &amp; AL$4 &amp; "'" &amp; " =&gt; " &amp; AL262, "") &amp; IFERROR("'" &amp; AM$4 &amp; "'" &amp; " =&gt; " &amp; AM262, "") &amp; IFERROR("'" &amp; AN$4 &amp; "'" &amp; " =&gt; " &amp; AN262, "")</f>
        <v>'clave_trab' =&gt; 448750, 'id_plaza' =&gt; 57, 'id_ausencia_por' =&gt; , 'fec_inicio' =&gt; '2017-9-25', 'fec_termino' =&gt; '2017-10-8', 'tipo_mov' =&gt; 'TEMPORAL', 'descr' =&gt; '', 'docs' =&gt; '', 'motivo' =&gt; '', 'referencia' =&gt; '', 'ref_motivo' =&gt; ''</v>
      </c>
      <c r="B262" t="str">
        <f t="shared" ca="1" si="8"/>
        <v>448750, 57, , '2017-9-25', '2017-10-8', 'TEMPORAL', '', '', '', '', ''</v>
      </c>
      <c r="C26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448750, </v>
      </c>
      <c r="D26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57, </v>
      </c>
      <c r="E26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6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'2017-9-25', </v>
      </c>
      <c r="G26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'2017-10-8', </v>
      </c>
      <c r="H26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6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6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6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6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6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6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6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6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6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6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6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6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6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6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6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6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6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6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6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6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6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6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6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6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6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6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6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6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6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6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6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6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63" spans="1:40" x14ac:dyDescent="0.25">
      <c r="A263" t="str">
        <f t="shared" ca="1" si="9"/>
        <v>'clave_trab' =&gt; 511424, 'id_plaza' =&gt; 62, 'id_ausencia_por' =&gt; , 'fec_inicio' =&gt; '2017-10-2', 'fec_termino' =&gt; '2017-10-6', 'tipo_mov' =&gt; 'TEMPORAL', 'descr' =&gt; '', 'docs' =&gt; '', 'motivo' =&gt; '', 'referencia' =&gt; '', 'ref_motivo' =&gt; ''</v>
      </c>
      <c r="B263" t="str">
        <f t="shared" ca="1" si="8"/>
        <v>511424, 62, , '2017-10-2', '2017-10-6', 'TEMPORAL', '', '', '', '', ''</v>
      </c>
      <c r="C26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511424, </v>
      </c>
      <c r="D26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62, </v>
      </c>
      <c r="E26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6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'2017-10-2', </v>
      </c>
      <c r="G26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'2017-10-6', </v>
      </c>
      <c r="H26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6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6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6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6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6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6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6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6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6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6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6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6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6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6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6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6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6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6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6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6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6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6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6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6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6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6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6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6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6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6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6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6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64" spans="1:40" x14ac:dyDescent="0.25">
      <c r="A264" t="str">
        <f t="shared" ca="1" si="9"/>
        <v>'clave_trab' =&gt; 681065, 'id_plaza' =&gt; 67, 'id_ausencia_por' =&gt; , 'fec_inicio' =&gt; '2017-9-25', 'fec_termino' =&gt; '2017-11-12', 'tipo_mov' =&gt; 'TEMPORAL', 'descr' =&gt; '', 'docs' =&gt; '', 'motivo' =&gt; '', 'referencia' =&gt; '', 'ref_motivo' =&gt; ''</v>
      </c>
      <c r="B264" t="str">
        <f t="shared" ref="B264:B327" ca="1" si="10">"" &amp; IFERROR(C264, "") &amp; IFERROR(D264, "") &amp; IFERROR(E264, "") &amp; IFERROR(F264, "") &amp; IFERROR(G264, "") &amp; IFERROR(H264, "") &amp; IFERROR(I264, "") &amp; IFERROR(J264, "") &amp; IFERROR(K264, "") &amp; IFERROR(L264, "") &amp; IFERROR(M264, "") &amp; IFERROR(N264, "") &amp; IFERROR(O264, "") &amp; IFERROR(P264, "") &amp; IFERROR(Q264, "") &amp; IFERROR(R264, "") &amp; IFERROR(S264, "") &amp; IFERROR(T264, "") &amp; IFERROR(U264, "") &amp; IFERROR(V264, "") &amp; IFERROR(W264, "") &amp; IFERROR(X264, "") &amp; IFERROR(Y264, "") &amp; IFERROR(Z264, "") &amp; IFERROR(AA264, "") &amp; IFERROR(AB264, "") &amp; IFERROR(AC264, "")&amp; IFERROR(AD264, "") &amp; IFERROR(AE264, "") &amp; IFERROR(AF264, "") &amp; IFERROR(AG264, "") &amp; IFERROR(AH264, "") &amp; IFERROR(AI264, "") &amp; IFERROR(AJ264, "") &amp; IFERROR(AK264, "") &amp; IFERROR(AL264, "") &amp; IFERROR(AM264, "") &amp; IFERROR(AN264, "")</f>
        <v>681065, 67, , '2017-9-25', '2017-11-12', 'TEMPORAL', '', '', '', '', ''</v>
      </c>
      <c r="C26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681065, </v>
      </c>
      <c r="D26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67, </v>
      </c>
      <c r="E26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6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'2017-9-25', </v>
      </c>
      <c r="G26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'2017-11-12', </v>
      </c>
      <c r="H26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6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6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6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6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6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6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6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6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6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6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6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6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6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6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6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6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6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6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6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6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6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6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6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6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6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6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6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6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6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6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6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6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65" spans="1:40" x14ac:dyDescent="0.25">
      <c r="A265" t="str">
        <f t="shared" ca="1" si="9"/>
        <v>'clave_trab' =&gt; 203376, 'id_plaza' =&gt; 5, 'id_ausencia_por' =&gt; , 'fec_inicio' =&gt; '2017-10-10', 'fec_termino' =&gt; '2017-11-10', 'tipo_mov' =&gt; 'TEMPORAL', 'descr' =&gt; '', 'docs' =&gt; '', 'motivo' =&gt; '', 'referencia' =&gt; '', 'ref_motivo' =&gt; ''</v>
      </c>
      <c r="B265" t="str">
        <f t="shared" ca="1" si="10"/>
        <v>203376, 5, , '2017-10-10', '2017-11-10', 'TEMPORAL', '', '', '', '', ''</v>
      </c>
      <c r="C26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203376, </v>
      </c>
      <c r="D26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5, </v>
      </c>
      <c r="E26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6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'2017-10-10', </v>
      </c>
      <c r="G26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'2017-11-10', </v>
      </c>
      <c r="H26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6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6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6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6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6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6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6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6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6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6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6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6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6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6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6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6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6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6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6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6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6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6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6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6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6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6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6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6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6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6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6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6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66" spans="1:40" x14ac:dyDescent="0.25">
      <c r="A266" t="str">
        <f t="shared" ca="1" si="9"/>
        <v>'clave_trab' =&gt; 204126, 'id_plaza' =&gt; 4, 'id_ausencia_por' =&gt; , 'fec_inicio' =&gt; '2017-9-14', 'fec_termino' =&gt; '2017-11-10', 'tipo_mov' =&gt; 'TEMPORAL', 'descr' =&gt; '', 'docs' =&gt; '', 'motivo' =&gt; '', 'referencia' =&gt; '', 'ref_motivo' =&gt; ''</v>
      </c>
      <c r="B266" t="str">
        <f t="shared" ca="1" si="10"/>
        <v>204126, 4, , '2017-9-14', '2017-11-10', 'TEMPORAL', '', '', '', '', ''</v>
      </c>
      <c r="C26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204126, </v>
      </c>
      <c r="D26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4, </v>
      </c>
      <c r="E26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6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'2017-9-14', </v>
      </c>
      <c r="G26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'2017-11-10', </v>
      </c>
      <c r="H26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6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6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6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6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6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6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6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6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6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6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6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6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6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6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6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6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6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6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6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6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6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6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6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6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6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6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6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6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6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6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6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6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67" spans="1:40" x14ac:dyDescent="0.25">
      <c r="A267" t="str">
        <f t="shared" ca="1" si="9"/>
        <v>'clave_trab' =&gt; 566173, 'id_plaza' =&gt; 56, 'id_ausencia_por' =&gt; , 'fec_inicio' =&gt; '2017-11-10', 'fec_termino' =&gt; '2017-11-10', 'tipo_mov' =&gt; 'TEMPORAL', 'descr' =&gt; '', 'docs' =&gt; '', 'motivo' =&gt; '', 'referencia' =&gt; '', 'ref_motivo' =&gt; ''</v>
      </c>
      <c r="B267" t="str">
        <f t="shared" ca="1" si="10"/>
        <v>566173, 56, , '2017-11-10', '2017-11-10', 'TEMPORAL', '', '', '', '', ''</v>
      </c>
      <c r="C26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566173, </v>
      </c>
      <c r="D26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56, </v>
      </c>
      <c r="E26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6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'2017-11-10', </v>
      </c>
      <c r="G26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'2017-11-10', </v>
      </c>
      <c r="H26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6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6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6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6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6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6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6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6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6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6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6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6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6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6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6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6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6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6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6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6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6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6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6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6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6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6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6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6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6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6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6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6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68" spans="1:40" x14ac:dyDescent="0.25">
      <c r="A268" t="str">
        <f t="shared" ca="1" si="9"/>
        <v>'clave_trab' =&gt; 403938, 'id_plaza' =&gt; 74, 'id_ausencia_por' =&gt; , 'fec_inicio' =&gt; '2017-11-12', 'fec_termino' =&gt; '2017-12-30', 'tipo_mov' =&gt; 'TEMPORAL', 'descr' =&gt; '', 'docs' =&gt; '', 'motivo' =&gt; '', 'referencia' =&gt; '', 'ref_motivo' =&gt; ''</v>
      </c>
      <c r="B268" t="str">
        <f t="shared" ca="1" si="10"/>
        <v>403938, 74, , '2017-11-12', '2017-12-30', 'TEMPORAL', '', '', '', '', ''</v>
      </c>
      <c r="C26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403938, </v>
      </c>
      <c r="D26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74, </v>
      </c>
      <c r="E26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6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'2017-11-12', </v>
      </c>
      <c r="G26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'2017-12-30', </v>
      </c>
      <c r="H26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6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6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6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6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6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6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6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6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6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6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6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6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6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6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6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6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6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6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6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6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6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6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6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6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6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6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6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6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6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6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6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6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69" spans="1:40" x14ac:dyDescent="0.25">
      <c r="A269" t="str">
        <f t="shared" ca="1" si="9"/>
        <v>'clave_trab' =&gt; 318478, 'id_plaza' =&gt; 25, 'id_ausencia_por' =&gt; , 'fec_inicio' =&gt; '2017-11-12', 'fec_termino' =&gt; '2017-12-30', 'tipo_mov' =&gt; 'TEMPORAL', 'descr' =&gt; '', 'docs' =&gt; '', 'motivo' =&gt; '', 'referencia' =&gt; '', 'ref_motivo' =&gt; ''</v>
      </c>
      <c r="B269" t="str">
        <f t="shared" ca="1" si="10"/>
        <v>318478, 25, , '2017-11-12', '2017-12-30', 'TEMPORAL', '', '', '', '', ''</v>
      </c>
      <c r="C26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318478, </v>
      </c>
      <c r="D26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25, </v>
      </c>
      <c r="E26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6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'2017-11-12', </v>
      </c>
      <c r="G26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'2017-12-30', </v>
      </c>
      <c r="H26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6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6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6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6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6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6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6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6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6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6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6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6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6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6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6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6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6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6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6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6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6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6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6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6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6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6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6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6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6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6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6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6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70" spans="1:40" x14ac:dyDescent="0.25">
      <c r="A270" t="str">
        <f t="shared" ca="1" si="9"/>
        <v>'clave_trab' =&gt; 490746, 'id_plaza' =&gt; 14, 'id_ausencia_por' =&gt; , 'fec_inicio' =&gt; '2017-11-12', 'fec_termino' =&gt; '2017-12-30', 'tipo_mov' =&gt; 'TEMPORAL', 'descr' =&gt; '', 'docs' =&gt; '', 'motivo' =&gt; '', 'referencia' =&gt; '', 'ref_motivo' =&gt; ''</v>
      </c>
      <c r="B270" t="str">
        <f t="shared" ca="1" si="10"/>
        <v>490746, 14, , '2017-11-12', '2017-12-30', 'TEMPORAL', '', '', '', '', ''</v>
      </c>
      <c r="C27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490746, </v>
      </c>
      <c r="D27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14, </v>
      </c>
      <c r="E27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7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'2017-11-12', </v>
      </c>
      <c r="G27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'2017-12-30', </v>
      </c>
      <c r="H27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7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7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7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7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7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7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7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7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7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7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7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7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7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7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7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7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7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7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7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7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7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7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7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7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7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7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7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7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7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7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7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7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71" spans="1:40" x14ac:dyDescent="0.25">
      <c r="A271" t="str">
        <f t="shared" ca="1" si="9"/>
        <v>'clave_trab' =&gt; 435741, 'id_plaza' =&gt; 13, 'id_ausencia_por' =&gt; , 'fec_inicio' =&gt; '2017-11-12', 'fec_termino' =&gt; '2017-12-30', 'tipo_mov' =&gt; 'TEMPORAL', 'descr' =&gt; '', 'docs' =&gt; '', 'motivo' =&gt; '', 'referencia' =&gt; '', 'ref_motivo' =&gt; ''</v>
      </c>
      <c r="B271" t="str">
        <f t="shared" ca="1" si="10"/>
        <v>435741, 13, , '2017-11-12', '2017-12-30', 'TEMPORAL', '', '', '', '', ''</v>
      </c>
      <c r="C27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435741, </v>
      </c>
      <c r="D27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13, </v>
      </c>
      <c r="E27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7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'2017-11-12', </v>
      </c>
      <c r="G27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'2017-12-30', </v>
      </c>
      <c r="H27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7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7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7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7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7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7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7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7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7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7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7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7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7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7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7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7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7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7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7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7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7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7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7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7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7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7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7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7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7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7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7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7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72" spans="1:40" x14ac:dyDescent="0.25">
      <c r="A272" t="str">
        <f t="shared" ca="1" si="9"/>
        <v>'clave_trab' =&gt; 178194, 'id_plaza' =&gt; 15, 'id_ausencia_por' =&gt; , 'fec_inicio' =&gt; '2017-11-12', 'fec_termino' =&gt; '2017-12-30', 'tipo_mov' =&gt; 'TEMPORAL', 'descr' =&gt; '', 'docs' =&gt; '', 'motivo' =&gt; '', 'referencia' =&gt; '', 'ref_motivo' =&gt; ''</v>
      </c>
      <c r="B272" t="str">
        <f t="shared" ca="1" si="10"/>
        <v>178194, 15, , '2017-11-12', '2017-12-30', 'TEMPORAL', '', '', '', '', ''</v>
      </c>
      <c r="C27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178194, </v>
      </c>
      <c r="D27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15, </v>
      </c>
      <c r="E27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7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'2017-11-12', </v>
      </c>
      <c r="G27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'2017-12-30', </v>
      </c>
      <c r="H27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7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7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7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7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7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7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7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7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7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7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7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7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7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7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7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7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7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7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7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7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7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7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7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7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7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7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7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7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7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7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7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7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73" spans="1:40" x14ac:dyDescent="0.25">
      <c r="A273" t="str">
        <f t="shared" ca="1" si="9"/>
        <v>'clave_trab' =&gt; 333892, 'id_plaza' =&gt; 11, 'id_ausencia_por' =&gt; , 'fec_inicio' =&gt; '2017-11-12', 'fec_termino' =&gt; '2017-12-31', 'tipo_mov' =&gt; 'TEMPORAL', 'descr' =&gt; '', 'docs' =&gt; '', 'motivo' =&gt; '', 'referencia' =&gt; '', 'ref_motivo' =&gt; ''</v>
      </c>
      <c r="B273" t="str">
        <f t="shared" ca="1" si="10"/>
        <v>333892, 11, , '2017-11-12', '2017-12-31', 'TEMPORAL', '', '', '', '', ''</v>
      </c>
      <c r="C27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333892, </v>
      </c>
      <c r="D27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11, </v>
      </c>
      <c r="E27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7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'2017-11-12', </v>
      </c>
      <c r="G27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'2017-12-31', </v>
      </c>
      <c r="H27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7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7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7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7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7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7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7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7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7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7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7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7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7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7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7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7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7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7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7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7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7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7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7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7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7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7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7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7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7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7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7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7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74" spans="1:40" x14ac:dyDescent="0.25">
      <c r="A274" t="str">
        <f t="shared" ca="1" si="9"/>
        <v>'clave_trab' =&gt; 466911, 'id_plaza' =&gt; 27, 'id_ausencia_por' =&gt; , 'fec_inicio' =&gt; '2017-11-13', 'fec_termino' =&gt; '2017-12-12', 'tipo_mov' =&gt; 'TEMPORAL', 'descr' =&gt; '', 'docs' =&gt; '', 'motivo' =&gt; '', 'referencia' =&gt; '', 'ref_motivo' =&gt; ''</v>
      </c>
      <c r="B274" t="str">
        <f t="shared" ca="1" si="10"/>
        <v>466911, 27, , '2017-11-13', '2017-12-12', 'TEMPORAL', '', '', '', '', ''</v>
      </c>
      <c r="C27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466911, </v>
      </c>
      <c r="D27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27, </v>
      </c>
      <c r="E27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7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'2017-11-13', </v>
      </c>
      <c r="G27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'2017-12-12', </v>
      </c>
      <c r="H27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7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7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7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7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7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7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7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7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7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7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7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7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7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7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7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7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7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7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7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7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7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7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7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7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7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7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7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7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7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7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7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7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75" spans="1:40" x14ac:dyDescent="0.25">
      <c r="A275" t="str">
        <f t="shared" ca="1" si="9"/>
        <v>'clave_trab' =&gt; 934947, 'id_plaza' =&gt; 36, 'id_ausencia_por' =&gt; , 'fec_inicio' =&gt; '2017-11-12', 'fec_termino' =&gt; '2017-11-12', 'tipo_mov' =&gt; 'TEMPORAL', 'descr' =&gt; '', 'docs' =&gt; '', 'motivo' =&gt; '', 'referencia' =&gt; '', 'ref_motivo' =&gt; ''</v>
      </c>
      <c r="B275" t="str">
        <f t="shared" ca="1" si="10"/>
        <v>934947, 36, , '2017-11-12', '2017-11-12', 'TEMPORAL', '', '', '', '', ''</v>
      </c>
      <c r="C27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934947, </v>
      </c>
      <c r="D27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36, </v>
      </c>
      <c r="E27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7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'2017-11-12', </v>
      </c>
      <c r="G27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'2017-11-12', </v>
      </c>
      <c r="H27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7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7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7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7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7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7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7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7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7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7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7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7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7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7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7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7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7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7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7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7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7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7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7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7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7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7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7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7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7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7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7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7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76" spans="1:40" x14ac:dyDescent="0.25">
      <c r="A276" t="str">
        <f t="shared" ca="1" si="9"/>
        <v>'clave_trab' =&gt; 600316, 'id_plaza' =&gt; 35, 'id_ausencia_por' =&gt; , 'fec_inicio' =&gt; '2017-11-12', 'fec_termino' =&gt; '2017-12-28', 'tipo_mov' =&gt; 'TEMPORAL', 'descr' =&gt; '', 'docs' =&gt; '', 'motivo' =&gt; '', 'referencia' =&gt; '', 'ref_motivo' =&gt; ''</v>
      </c>
      <c r="B276" t="str">
        <f t="shared" ca="1" si="10"/>
        <v>600316, 35, , '2017-11-12', '2017-12-28', 'TEMPORAL', '', '', '', '', ''</v>
      </c>
      <c r="C27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600316, </v>
      </c>
      <c r="D27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35, </v>
      </c>
      <c r="E27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7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'2017-11-12', </v>
      </c>
      <c r="G27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'2017-12-28', </v>
      </c>
      <c r="H27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7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7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7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7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7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7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7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7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7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7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7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7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7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7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7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7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7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7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7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7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7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7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7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7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7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7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7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7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7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7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7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7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77" spans="1:40" x14ac:dyDescent="0.25">
      <c r="A277" t="str">
        <f t="shared" ca="1" si="9"/>
        <v>'clave_trab' =&gt; 317017, 'id_plaza' =&gt; 53, 'id_ausencia_por' =&gt; , 'fec_inicio' =&gt; '2017-11-12', 'fec_termino' =&gt; '2017-12-30', 'tipo_mov' =&gt; 'TEMPORAL', 'descr' =&gt; '', 'docs' =&gt; '', 'motivo' =&gt; '', 'referencia' =&gt; '', 'ref_motivo' =&gt; ''</v>
      </c>
      <c r="B277" t="str">
        <f t="shared" ca="1" si="10"/>
        <v>317017, 53, , '2017-11-12', '2017-12-30', 'TEMPORAL', '', '', '', '', ''</v>
      </c>
      <c r="C27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317017, </v>
      </c>
      <c r="D27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53, </v>
      </c>
      <c r="E27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7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'2017-11-12', </v>
      </c>
      <c r="G27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'2017-12-30', </v>
      </c>
      <c r="H27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7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7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7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7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7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7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7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7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7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7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7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7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7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7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7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7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7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7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7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7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7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7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7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7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7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7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7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7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7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7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7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7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78" spans="1:40" x14ac:dyDescent="0.25">
      <c r="A278" t="str">
        <f t="shared" ca="1" si="9"/>
        <v>'clave_trab' =&gt; 321084, 'id_plaza' =&gt; 54, 'id_ausencia_por' =&gt; , 'fec_inicio' =&gt; '2017-11-13', 'fec_termino' =&gt; '2017-12-31', 'tipo_mov' =&gt; 'TEMPORAL', 'descr' =&gt; '', 'docs' =&gt; '', 'motivo' =&gt; '', 'referencia' =&gt; '', 'ref_motivo' =&gt; ''</v>
      </c>
      <c r="B278" t="str">
        <f t="shared" ca="1" si="10"/>
        <v>321084, 54, , '2017-11-13', '2017-12-31', 'TEMPORAL', '', '', '', '', ''</v>
      </c>
      <c r="C27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321084, </v>
      </c>
      <c r="D27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54, </v>
      </c>
      <c r="E27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7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'2017-11-13', </v>
      </c>
      <c r="G27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'2017-12-31', </v>
      </c>
      <c r="H27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7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7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7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7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7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7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7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7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7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7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7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7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7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7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7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7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7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7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7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7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7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7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7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7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7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7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7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7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7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7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7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7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79" spans="1:40" x14ac:dyDescent="0.25">
      <c r="A279" t="str">
        <f t="shared" ca="1" si="9"/>
        <v>'clave_trab' =&gt; 852387, 'id_plaza' =&gt; 55, 'id_ausencia_por' =&gt; , 'fec_inicio' =&gt; '2017-11-12', 'fec_termino' =&gt; '2017-12-30', 'tipo_mov' =&gt; 'TEMPORAL', 'descr' =&gt; '', 'docs' =&gt; '', 'motivo' =&gt; '', 'referencia' =&gt; '', 'ref_motivo' =&gt; ''</v>
      </c>
      <c r="B279" t="str">
        <f t="shared" ca="1" si="10"/>
        <v>852387, 55, , '2017-11-12', '2017-12-30', 'TEMPORAL', '', '', '', '', ''</v>
      </c>
      <c r="C27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852387, </v>
      </c>
      <c r="D27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55, </v>
      </c>
      <c r="E27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7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'2017-11-12', </v>
      </c>
      <c r="G27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'2017-12-30', </v>
      </c>
      <c r="H27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7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7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7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7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7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7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7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7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7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7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7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7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7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7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7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7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7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7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7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7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7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7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7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7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7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7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7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7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7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7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7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7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80" spans="1:40" x14ac:dyDescent="0.25">
      <c r="A280" t="str">
        <f t="shared" ca="1" si="9"/>
        <v>'clave_trab' =&gt; 434039, 'id_plaza' =&gt; 6, 'id_ausencia_por' =&gt; , 'fec_inicio' =&gt; '2017-11-12', 'fec_termino' =&gt; '2017-11-12', 'tipo_mov' =&gt; 'TEMPORAL', 'descr' =&gt; '', 'docs' =&gt; '', 'motivo' =&gt; '', 'referencia' =&gt; '', 'ref_motivo' =&gt; ''</v>
      </c>
      <c r="B280" t="str">
        <f t="shared" ca="1" si="10"/>
        <v>434039, 6, , '2017-11-12', '2017-11-12', 'TEMPORAL', '', '', '', '', ''</v>
      </c>
      <c r="C28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434039, </v>
      </c>
      <c r="D28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6, </v>
      </c>
      <c r="E28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8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'2017-11-12', </v>
      </c>
      <c r="G28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'2017-11-12', </v>
      </c>
      <c r="H28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8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8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8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8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8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8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8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8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8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8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8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8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8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8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8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8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8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8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8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8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8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8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8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8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8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8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8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8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8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8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8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8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81" spans="1:40" x14ac:dyDescent="0.25">
      <c r="A281" t="str">
        <f t="shared" ca="1" si="9"/>
        <v>'clave_trab' =&gt; 426226, 'id_plaza' =&gt; 24, 'id_ausencia_por' =&gt; , 'fec_inicio' =&gt; '2017-11-12', 'fec_termino' =&gt; '2017-12-30', 'tipo_mov' =&gt; 'TEMPORAL', 'descr' =&gt; '', 'docs' =&gt; '', 'motivo' =&gt; '', 'referencia' =&gt; '', 'ref_motivo' =&gt; ''</v>
      </c>
      <c r="B281" t="str">
        <f t="shared" ca="1" si="10"/>
        <v>426226, 24, , '2017-11-12', '2017-12-30', 'TEMPORAL', '', '', '', '', ''</v>
      </c>
      <c r="C28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426226, </v>
      </c>
      <c r="D28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24, </v>
      </c>
      <c r="E28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8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'2017-11-12', </v>
      </c>
      <c r="G28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'2017-12-30', </v>
      </c>
      <c r="H28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8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8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8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8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8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8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8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8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8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8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8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8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8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8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8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8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8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8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8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8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8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8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8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8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8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8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8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8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8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8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8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8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82" spans="1:40" x14ac:dyDescent="0.25">
      <c r="A282" t="str">
        <f t="shared" ca="1" si="9"/>
        <v>'clave_trab' =&gt; 318478, 'id_plaza' =&gt; 25, 'id_ausencia_por' =&gt; , 'fec_inicio' =&gt; '2017-11-12', 'fec_termino' =&gt; '2017-12-31', 'tipo_mov' =&gt; 'TEMPORAL', 'descr' =&gt; '', 'docs' =&gt; '', 'motivo' =&gt; '', 'referencia' =&gt; '', 'ref_motivo' =&gt; ''</v>
      </c>
      <c r="B282" t="str">
        <f t="shared" ca="1" si="10"/>
        <v>318478, 25, , '2017-11-12', '2017-12-31', 'TEMPORAL', '', '', '', '', ''</v>
      </c>
      <c r="C28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318478, </v>
      </c>
      <c r="D28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25, </v>
      </c>
      <c r="E28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8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'2017-11-12', </v>
      </c>
      <c r="G28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'2017-12-31', </v>
      </c>
      <c r="H28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8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8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8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8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8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8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8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8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8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8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8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8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8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8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8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8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8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8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8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8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8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8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8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8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8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8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8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8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8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8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8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8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83" spans="1:40" x14ac:dyDescent="0.25">
      <c r="A283" t="str">
        <f t="shared" ca="1" si="9"/>
        <v>'clave_trab' =&gt; 652482, 'id_plaza' =&gt; 56, 'id_ausencia_por' =&gt; , 'fec_inicio' =&gt; '2017-11-13', 'fec_termino' =&gt; '2017-12-31', 'tipo_mov' =&gt; 'TEMPORAL', 'descr' =&gt; '', 'docs' =&gt; '', 'motivo' =&gt; '', 'referencia' =&gt; '', 'ref_motivo' =&gt; ''</v>
      </c>
      <c r="B283" t="str">
        <f t="shared" ca="1" si="10"/>
        <v>652482, 56, , '2017-11-13', '2017-12-31', 'TEMPORAL', '', '', '', '', ''</v>
      </c>
      <c r="C28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652482, </v>
      </c>
      <c r="D28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56, </v>
      </c>
      <c r="E28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8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'2017-11-13', </v>
      </c>
      <c r="G28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'2017-12-31', </v>
      </c>
      <c r="H28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8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8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8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8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8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8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8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8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8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8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8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8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8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8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8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8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8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8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8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8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8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8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8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8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8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8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8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8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8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8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8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8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84" spans="1:40" x14ac:dyDescent="0.25">
      <c r="A284" t="str">
        <f t="shared" ca="1" si="9"/>
        <v>'clave_trab' =&gt; 517366, 'id_plaza' =&gt; 57, 'id_ausencia_por' =&gt; , 'fec_inicio' =&gt; '2017-11-12', 'fec_termino' =&gt; '2017-12-31', 'tipo_mov' =&gt; 'TEMPORAL', 'descr' =&gt; '', 'docs' =&gt; '', 'motivo' =&gt; '', 'referencia' =&gt; '', 'ref_motivo' =&gt; ''</v>
      </c>
      <c r="B284" t="str">
        <f t="shared" ca="1" si="10"/>
        <v>517366, 57, , '2017-11-12', '2017-12-31', 'TEMPORAL', '', '', '', '', ''</v>
      </c>
      <c r="C28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517366, </v>
      </c>
      <c r="D28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57, </v>
      </c>
      <c r="E28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8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'2017-11-12', </v>
      </c>
      <c r="G28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'2017-12-31', </v>
      </c>
      <c r="H28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8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8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8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8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8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8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8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8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8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8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8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8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8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8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8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8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8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8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8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8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8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8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8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8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8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8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8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8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8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8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8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8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85" spans="1:40" x14ac:dyDescent="0.25">
      <c r="A285" t="str">
        <f t="shared" ca="1" si="9"/>
        <v>'clave_trab' =&gt; 388176, 'id_plaza' =&gt; 58, 'id_ausencia_por' =&gt; , 'fec_inicio' =&gt; '2017-11-12', 'fec_termino' =&gt; '2017-12-30', 'tipo_mov' =&gt; 'TEMPORAL', 'descr' =&gt; '', 'docs' =&gt; '', 'motivo' =&gt; '', 'referencia' =&gt; '', 'ref_motivo' =&gt; ''</v>
      </c>
      <c r="B285" t="str">
        <f t="shared" ca="1" si="10"/>
        <v>388176, 58, , '2017-11-12', '2017-12-30', 'TEMPORAL', '', '', '', '', ''</v>
      </c>
      <c r="C28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388176, </v>
      </c>
      <c r="D28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58, </v>
      </c>
      <c r="E28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8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'2017-11-12', </v>
      </c>
      <c r="G28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'2017-12-30', </v>
      </c>
      <c r="H28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8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8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8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8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8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8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8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8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8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8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8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8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8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8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8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8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8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8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8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8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8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8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8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8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8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8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8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8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8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8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8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8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86" spans="1:40" x14ac:dyDescent="0.25">
      <c r="A286" t="str">
        <f t="shared" ca="1" si="9"/>
        <v>'clave_trab' =&gt; 557767, 'id_plaza' =&gt; 59, 'id_ausencia_por' =&gt; , 'fec_inicio' =&gt; '2017-11-12', 'fec_termino' =&gt; '2017-12-30', 'tipo_mov' =&gt; 'TEMPORAL', 'descr' =&gt; '', 'docs' =&gt; '', 'motivo' =&gt; '', 'referencia' =&gt; '', 'ref_motivo' =&gt; ''</v>
      </c>
      <c r="B286" t="str">
        <f t="shared" ca="1" si="10"/>
        <v>557767, 59, , '2017-11-12', '2017-12-30', 'TEMPORAL', '', '', '', '', ''</v>
      </c>
      <c r="C28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557767, </v>
      </c>
      <c r="D28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59, </v>
      </c>
      <c r="E28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8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'2017-11-12', </v>
      </c>
      <c r="G28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'2017-12-30', </v>
      </c>
      <c r="H28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8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8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8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8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8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8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8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8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8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8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8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8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8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8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8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8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8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8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8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8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8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8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8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8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8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8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8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8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8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8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8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8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87" spans="1:40" x14ac:dyDescent="0.25">
      <c r="A287" t="str">
        <f t="shared" ca="1" si="9"/>
        <v>'clave_trab' =&gt; 370184, 'id_plaza' =&gt; 60, 'id_ausencia_por' =&gt; , 'fec_inicio' =&gt; '2017-11-12', 'fec_termino' =&gt; '2017-12-30', 'tipo_mov' =&gt; 'TEMPORAL', 'descr' =&gt; '', 'docs' =&gt; '', 'motivo' =&gt; '', 'referencia' =&gt; '', 'ref_motivo' =&gt; ''</v>
      </c>
      <c r="B287" t="str">
        <f t="shared" ca="1" si="10"/>
        <v>370184, 60, , '2017-11-12', '2017-12-30', 'TEMPORAL', '', '', '', '', ''</v>
      </c>
      <c r="C28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370184, </v>
      </c>
      <c r="D28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60, </v>
      </c>
      <c r="E28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8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'2017-11-12', </v>
      </c>
      <c r="G28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'2017-12-30', </v>
      </c>
      <c r="H28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8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8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8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8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8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8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8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8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8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8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8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8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8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8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8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8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8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8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8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8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8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8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8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8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8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8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8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8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8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8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8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8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88" spans="1:40" x14ac:dyDescent="0.25">
      <c r="A288" t="str">
        <f t="shared" ca="1" si="9"/>
        <v>'clave_trab' =&gt; 369907, 'id_plaza' =&gt; 61, 'id_ausencia_por' =&gt; , 'fec_inicio' =&gt; '2017-11-12', 'fec_termino' =&gt; '2017-12-30', 'tipo_mov' =&gt; 'TEMPORAL', 'descr' =&gt; '', 'docs' =&gt; '', 'motivo' =&gt; '', 'referencia' =&gt; '', 'ref_motivo' =&gt; ''</v>
      </c>
      <c r="B288" t="str">
        <f t="shared" ca="1" si="10"/>
        <v>369907, 61, , '2017-11-12', '2017-12-30', 'TEMPORAL', '', '', '', '', ''</v>
      </c>
      <c r="C28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369907, </v>
      </c>
      <c r="D28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61, </v>
      </c>
      <c r="E28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8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'2017-11-12', </v>
      </c>
      <c r="G28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'2017-12-30', </v>
      </c>
      <c r="H28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8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8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8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8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8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8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8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8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8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8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8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8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8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8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8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8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8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8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8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8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8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8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8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8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8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8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8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8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8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8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8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8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89" spans="1:40" x14ac:dyDescent="0.25">
      <c r="A289" t="str">
        <f t="shared" ca="1" si="9"/>
        <v>'clave_trab' =&gt; 315758, 'id_plaza' =&gt; 62, 'id_ausencia_por' =&gt; , 'fec_inicio' =&gt; '2017-11-12', 'fec_termino' =&gt; '2017-12-30', 'tipo_mov' =&gt; 'TEMPORAL', 'descr' =&gt; '', 'docs' =&gt; '', 'motivo' =&gt; '', 'referencia' =&gt; '', 'ref_motivo' =&gt; ''</v>
      </c>
      <c r="B289" t="str">
        <f t="shared" ca="1" si="10"/>
        <v>315758, 62, , '2017-11-12', '2017-12-30', 'TEMPORAL', '', '', '', '', ''</v>
      </c>
      <c r="C28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315758, </v>
      </c>
      <c r="D28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62, </v>
      </c>
      <c r="E28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8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'2017-11-12', </v>
      </c>
      <c r="G28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'2017-12-30', </v>
      </c>
      <c r="H28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8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8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8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8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8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8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8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8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8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8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8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8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8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8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8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8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8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8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8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8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8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8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8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8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8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8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8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8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8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8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8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8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90" spans="1:40" x14ac:dyDescent="0.25">
      <c r="A290" t="str">
        <f t="shared" ca="1" si="9"/>
        <v>'clave_trab' =&gt; 200953, 'id_plaza' =&gt; 5, 'id_ausencia_por' =&gt; , 'fec_inicio' =&gt; '2017-11-12', 'fec_termino' =&gt; '9999-12-31', 'tipo_mov' =&gt; 'DEFINITIVA', 'descr' =&gt; '', 'docs' =&gt; '', 'motivo' =&gt; '', 'referencia' =&gt; '', 'ref_motivo' =&gt; ''</v>
      </c>
      <c r="B290" t="str">
        <f t="shared" ca="1" si="10"/>
        <v>200953, 5, , '2017-11-12', '9999-12-31', 'DEFINITIVA', '', '', '', '', ''</v>
      </c>
      <c r="C29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200953, </v>
      </c>
      <c r="D29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5, </v>
      </c>
      <c r="E29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9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'2017-11-12', </v>
      </c>
      <c r="G29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29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29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9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9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9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9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9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9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9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9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9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9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9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9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9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9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9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9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9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9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9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9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9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9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9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9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9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9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9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9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9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9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9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91" spans="1:40" x14ac:dyDescent="0.25">
      <c r="A291" t="str">
        <f t="shared" ca="1" si="9"/>
        <v>'clave_trab' =&gt; 588783, 'id_plaza' =&gt; 18, 'id_ausencia_por' =&gt; , 'fec_inicio' =&gt; '2017-11-13', 'fec_termino' =&gt; '2017-11-19', 'tipo_mov' =&gt; 'TEMPORAL', 'descr' =&gt; '', 'docs' =&gt; '', 'motivo' =&gt; '', 'referencia' =&gt; '', 'ref_motivo' =&gt; ''</v>
      </c>
      <c r="B291" t="str">
        <f t="shared" ca="1" si="10"/>
        <v>588783, 18, , '2017-11-13', '2017-11-19', 'TEMPORAL', '', '', '', '', ''</v>
      </c>
      <c r="C29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588783, </v>
      </c>
      <c r="D29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18, </v>
      </c>
      <c r="E29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9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'2017-11-13', </v>
      </c>
      <c r="G29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'2017-11-19', </v>
      </c>
      <c r="H29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9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9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9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9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9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9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9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9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9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9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9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9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9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9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9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9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9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9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9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9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9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9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9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9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9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9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9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9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9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9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9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9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92" spans="1:40" x14ac:dyDescent="0.25">
      <c r="A292" t="str">
        <f t="shared" ca="1" si="9"/>
        <v>'clave_trab' =&gt; 516702, 'id_plaza' =&gt; 24, 'id_ausencia_por' =&gt; , 'fec_inicio' =&gt; '2017-11-13', 'fec_termino' =&gt; '2017-11-19', 'tipo_mov' =&gt; 'TEMPORAL', 'descr' =&gt; '', 'docs' =&gt; '', 'motivo' =&gt; '', 'referencia' =&gt; '', 'ref_motivo' =&gt; ''</v>
      </c>
      <c r="B292" t="str">
        <f t="shared" ca="1" si="10"/>
        <v>516702, 24, , '2017-11-13', '2017-11-19', 'TEMPORAL', '', '', '', '', ''</v>
      </c>
      <c r="C29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516702, </v>
      </c>
      <c r="D29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24, </v>
      </c>
      <c r="E29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9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'2017-11-13', </v>
      </c>
      <c r="G29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'2017-11-19', </v>
      </c>
      <c r="H29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9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9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9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9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9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9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9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9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9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9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9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9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9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9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9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9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9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9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9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9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9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9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9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9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9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9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9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9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9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9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9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9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93" spans="1:40" x14ac:dyDescent="0.25">
      <c r="A293" t="str">
        <f t="shared" ca="1" si="9"/>
        <v>'clave_trab' =&gt; 205891, 'id_plaza' =&gt; 5, 'id_ausencia_por' =&gt; , 'fec_inicio' =&gt; '2015-6-18', 'fec_termino' =&gt; '2017-11-12', 'tipo_mov' =&gt; 'TEMPORAL', 'descr' =&gt; '', 'docs' =&gt; '', 'motivo' =&gt; '', 'referencia' =&gt; '', 'ref_motivo' =&gt; ''</v>
      </c>
      <c r="B293" t="str">
        <f t="shared" ca="1" si="10"/>
        <v>205891, 5, , '2015-6-18', '2017-11-12', 'TEMPORAL', '', '', '', '', ''</v>
      </c>
      <c r="C29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205891, </v>
      </c>
      <c r="D29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5, </v>
      </c>
      <c r="E29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9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'2015-6-18', </v>
      </c>
      <c r="G29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'2017-11-12', </v>
      </c>
      <c r="H29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9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9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9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9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9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9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9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9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9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9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9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9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9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9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9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9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9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9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9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9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9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9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9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9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9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9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9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9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9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9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9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9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94" spans="1:40" x14ac:dyDescent="0.25">
      <c r="A294" t="str">
        <f t="shared" ca="1" si="9"/>
        <v>'clave_trab' =&gt; 434039, 'id_plaza' =&gt; 9, 'id_ausencia_por' =&gt; , 'fec_inicio' =&gt; '2017-11-13', 'fec_termino' =&gt; '9999-12-31', 'tipo_mov' =&gt; 'DEFINITIVA', 'descr' =&gt; '', 'docs' =&gt; '', 'motivo' =&gt; '', 'referencia' =&gt; '', 'ref_motivo' =&gt; ''</v>
      </c>
      <c r="B294" t="str">
        <f t="shared" ca="1" si="10"/>
        <v>434039, 9, , '2017-11-13', '9999-12-31', 'DEFINITIVA', '', '', '', '', ''</v>
      </c>
      <c r="C29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434039, </v>
      </c>
      <c r="D29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9, </v>
      </c>
      <c r="E29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9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'2017-11-13', </v>
      </c>
      <c r="G29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29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29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9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9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9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9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9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9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9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9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9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9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9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9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9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9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9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9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9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9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9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9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9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9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9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9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9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9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9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9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9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9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9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95" spans="1:40" x14ac:dyDescent="0.25">
      <c r="A295" t="str">
        <f t="shared" ca="1" si="9"/>
        <v>'clave_trab' =&gt; 419041, 'id_plaza' =&gt; 6, 'id_ausencia_por' =&gt; , 'fec_inicio' =&gt; '2017-11-13', 'fec_termino' =&gt; '2017-12-31', 'tipo_mov' =&gt; 'TEMPORAL', 'descr' =&gt; '12-8 20101941', 'docs' =&gt; '', 'motivo' =&gt; '', 'referencia' =&gt; '', 'ref_motivo' =&gt; ''</v>
      </c>
      <c r="B295" t="str">
        <f t="shared" ca="1" si="10"/>
        <v>419041, 6, , '2017-11-13', '2017-12-31', 'TEMPORAL', '12-8 20101941', '', '', '', ''</v>
      </c>
      <c r="C29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419041, </v>
      </c>
      <c r="D29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6, </v>
      </c>
      <c r="E29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9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'2017-11-13', </v>
      </c>
      <c r="G29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'2017-12-31', </v>
      </c>
      <c r="H29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29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'12-8 20101941', </v>
      </c>
      <c r="J29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9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9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9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9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9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9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9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9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9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9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9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9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9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9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9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9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9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9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9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9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9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9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9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9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9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9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9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9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9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9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96" spans="1:40" x14ac:dyDescent="0.25">
      <c r="A296" t="str">
        <f t="shared" ca="1" si="9"/>
        <v>'clave_trab' =&gt; 327144, 'id_plaza' =&gt; 21, 'id_ausencia_por' =&gt; , 'fec_inicio' =&gt; '2017-11-12', 'fec_termino' =&gt; '9999-12-31', 'tipo_mov' =&gt; 'DEFINITIVA', 'descr' =&gt; '', 'docs' =&gt; '', 'motivo' =&gt; '', 'referencia' =&gt; '', 'ref_motivo' =&gt; ''</v>
      </c>
      <c r="B296" t="str">
        <f t="shared" ca="1" si="10"/>
        <v>327144, 21, , '2017-11-12', '9999-12-31', 'DEFINITIVA', '', '', '', '', ''</v>
      </c>
      <c r="C29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327144, </v>
      </c>
      <c r="D29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21, </v>
      </c>
      <c r="E29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9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'2017-11-12', </v>
      </c>
      <c r="G29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29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29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9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9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9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9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9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9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9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9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9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9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9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9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9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9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9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9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9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9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9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9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9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9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9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9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9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9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9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9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9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9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9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97" spans="1:40" x14ac:dyDescent="0.25">
      <c r="A297" t="str">
        <f t="shared" ca="1" si="9"/>
        <v>'clave_trab' =&gt; 462962, 'id_plaza' =&gt; 19, 'id_ausencia_por' =&gt; , 'fec_inicio' =&gt; '2017-11-13', 'fec_termino' =&gt; '9999-12-31', 'tipo_mov' =&gt; 'DEFINITIVA', 'descr' =&gt; '', 'docs' =&gt; '', 'motivo' =&gt; '', 'referencia' =&gt; '', 'ref_motivo' =&gt; ''</v>
      </c>
      <c r="B297" t="str">
        <f t="shared" ca="1" si="10"/>
        <v>462962, 19, , '2017-11-13', '9999-12-31', 'DEFINITIVA', '', '', '', '', ''</v>
      </c>
      <c r="C29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462962, </v>
      </c>
      <c r="D29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19, </v>
      </c>
      <c r="E29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9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'2017-11-13', </v>
      </c>
      <c r="G29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29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29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9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9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9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9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9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9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9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9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9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9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9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9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9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9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9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9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9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9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9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9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9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9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9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9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9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9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9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9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9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9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9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98" spans="1:40" x14ac:dyDescent="0.25">
      <c r="A298" t="str">
        <f t="shared" ca="1" si="9"/>
        <v>'clave_trab' =&gt; 539767, 'id_plaza' =&gt; 70, 'id_ausencia_por' =&gt; , 'fec_inicio' =&gt; '2017-11-13', 'fec_termino' =&gt; '9999-12-31', 'tipo_mov' =&gt; 'DEFINITIVA', 'descr' =&gt; '', 'docs' =&gt; '', 'motivo' =&gt; '', 'referencia' =&gt; '', 'ref_motivo' =&gt; ''</v>
      </c>
      <c r="B298" t="str">
        <f t="shared" ca="1" si="10"/>
        <v>539767, 70, , '2017-11-13', '9999-12-31', 'DEFINITIVA', '', '', '', '', ''</v>
      </c>
      <c r="C29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539767, </v>
      </c>
      <c r="D29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70, </v>
      </c>
      <c r="E29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9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'2017-11-13', </v>
      </c>
      <c r="G29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29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29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9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9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9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9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9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9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9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9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9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9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9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9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9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9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9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9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9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9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9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9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9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9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9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9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9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9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9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9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9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9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9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299" spans="1:40" x14ac:dyDescent="0.25">
      <c r="A299" t="str">
        <f t="shared" ca="1" si="9"/>
        <v>'clave_trab' =&gt; 567997, 'id_plaza' =&gt; 28, 'id_ausencia_por' =&gt; , 'fec_inicio' =&gt; '2017-11-13', 'fec_termino' =&gt; '9999-12-31', 'tipo_mov' =&gt; 'DEFINITIVA', 'descr' =&gt; '', 'docs' =&gt; '', 'motivo' =&gt; '', 'referencia' =&gt; '', 'ref_motivo' =&gt; ''</v>
      </c>
      <c r="B299" t="str">
        <f t="shared" ca="1" si="10"/>
        <v>567997, 28, , '2017-11-13', '9999-12-31', 'DEFINITIVA', '', '', '', '', ''</v>
      </c>
      <c r="C29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567997, </v>
      </c>
      <c r="D29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28, </v>
      </c>
      <c r="E29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29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'2017-11-13', </v>
      </c>
      <c r="G29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29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29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29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29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29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29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29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29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29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29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29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29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29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29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29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29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29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29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29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29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29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29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29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29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29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29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29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29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29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29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29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29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29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00" spans="1:40" x14ac:dyDescent="0.25">
      <c r="A300" t="str">
        <f t="shared" ca="1" si="9"/>
        <v>'clave_trab' =&gt; 574454, 'id_plaza' =&gt; 29, 'id_ausencia_por' =&gt; , 'fec_inicio' =&gt; '2017-11-13', 'fec_termino' =&gt; '2018-4-23', 'tipo_mov' =&gt; 'TEMPORAL', 'descr' =&gt; '', 'docs' =&gt; '', 'motivo' =&gt; '', 'referencia' =&gt; '', 'ref_motivo' =&gt; ''</v>
      </c>
      <c r="B300" t="str">
        <f t="shared" ca="1" si="10"/>
        <v>574454, 29, , '2017-11-13', '2018-4-23', 'TEMPORAL', '', '', '', '', ''</v>
      </c>
      <c r="C30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574454, </v>
      </c>
      <c r="D30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29, </v>
      </c>
      <c r="E30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0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'2017-11-13', </v>
      </c>
      <c r="G30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'2018-4-23', </v>
      </c>
      <c r="H30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0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0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0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0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0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0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0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0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0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0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0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0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0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0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0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0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0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0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0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0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0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0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0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0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0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0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0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0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0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0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0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0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01" spans="1:40" x14ac:dyDescent="0.25">
      <c r="A301" t="str">
        <f t="shared" ca="1" si="9"/>
        <v>'clave_trab' =&gt; 466911, 'id_plaza' =&gt; 36, 'id_ausencia_por' =&gt; , 'fec_inicio' =&gt; '2017-12-13', 'fec_termino' =&gt; '2017-12-31', 'tipo_mov' =&gt; 'TEMPORAL', 'descr' =&gt; '', 'docs' =&gt; '', 'motivo' =&gt; '', 'referencia' =&gt; '', 'ref_motivo' =&gt; ''</v>
      </c>
      <c r="B301" t="str">
        <f t="shared" ca="1" si="10"/>
        <v>466911, 36, , '2017-12-13', '2017-12-31', 'TEMPORAL', '', '', '', '', ''</v>
      </c>
      <c r="C30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466911, </v>
      </c>
      <c r="D30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36, </v>
      </c>
      <c r="E30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0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'2017-12-13', </v>
      </c>
      <c r="G30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'2017-12-31', </v>
      </c>
      <c r="H30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0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0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0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0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0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0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0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0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0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0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0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0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0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0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0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0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0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0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0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0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0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0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0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0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0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0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0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0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0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0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0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0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02" spans="1:40" x14ac:dyDescent="0.25">
      <c r="A302" t="str">
        <f t="shared" ca="1" si="9"/>
        <v>'clave_trab' =&gt; 605887, 'id_plaza' =&gt; 27, 'id_ausencia_por' =&gt; , 'fec_inicio' =&gt; '2017-12-13', 'fec_termino' =&gt; '2017-12-30', 'tipo_mov' =&gt; 'TEMPORAL', 'descr' =&gt; '', 'docs' =&gt; '', 'motivo' =&gt; '', 'referencia' =&gt; '', 'ref_motivo' =&gt; ''</v>
      </c>
      <c r="B302" t="str">
        <f t="shared" ca="1" si="10"/>
        <v>605887, 27, , '2017-12-13', '2017-12-30', 'TEMPORAL', '', '', '', '', ''</v>
      </c>
      <c r="C30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605887, </v>
      </c>
      <c r="D30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27, </v>
      </c>
      <c r="E30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0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'2017-12-13', </v>
      </c>
      <c r="G30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'2017-12-30', </v>
      </c>
      <c r="H30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0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0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0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0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0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0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0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0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0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0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0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0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0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0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0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0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0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0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0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0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0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0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0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0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0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0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0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0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0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0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0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0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03" spans="1:40" x14ac:dyDescent="0.25">
      <c r="A303" t="str">
        <f t="shared" ca="1" si="9"/>
        <v>'clave_trab' =&gt; 511424, 'id_plaza' =&gt; 22, 'id_ausencia_por' =&gt; , 'fec_inicio' =&gt; '2017-11-13', 'fec_termino' =&gt; '2017-12-31', 'tipo_mov' =&gt; 'TEMPORAL', 'descr' =&gt; '', 'docs' =&gt; '', 'motivo' =&gt; '', 'referencia' =&gt; '', 'ref_motivo' =&gt; ''</v>
      </c>
      <c r="B303" t="str">
        <f t="shared" ca="1" si="10"/>
        <v>511424, 22, , '2017-11-13', '2017-12-31', 'TEMPORAL', '', '', '', '', ''</v>
      </c>
      <c r="C30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511424, </v>
      </c>
      <c r="D30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22, </v>
      </c>
      <c r="E30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0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'2017-11-13', </v>
      </c>
      <c r="G30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'2017-12-31', </v>
      </c>
      <c r="H30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0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0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0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0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0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0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0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0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0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0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0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0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0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0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0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0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0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0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0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0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0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0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0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0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0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0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0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0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0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0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0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0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04" spans="1:40" x14ac:dyDescent="0.25">
      <c r="A304" t="str">
        <f t="shared" ca="1" si="9"/>
        <v>'clave_trab' =&gt; 539259, 'id_plaza' =&gt; 63, 'id_ausencia_por' =&gt; , 'fec_inicio' =&gt; '2017-11-12', 'fec_termino' =&gt; '2017-12-30', 'tipo_mov' =&gt; 'TEMPORAL', 'descr' =&gt; '', 'docs' =&gt; '', 'motivo' =&gt; '', 'referencia' =&gt; '', 'ref_motivo' =&gt; ''</v>
      </c>
      <c r="B304" t="str">
        <f t="shared" ca="1" si="10"/>
        <v>539259, 63, , '2017-11-12', '2017-12-30', 'TEMPORAL', '', '', '', '', ''</v>
      </c>
      <c r="C30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539259, </v>
      </c>
      <c r="D30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63, </v>
      </c>
      <c r="E30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0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'2017-11-12', </v>
      </c>
      <c r="G30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'2017-12-30', </v>
      </c>
      <c r="H30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0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0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0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0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0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0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0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0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0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0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0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0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0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0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0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0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0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0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0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0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0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0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0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0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0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0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0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0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0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0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0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0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05" spans="1:40" x14ac:dyDescent="0.25">
      <c r="A305" t="str">
        <f t="shared" ca="1" si="9"/>
        <v>'clave_trab' =&gt; 465230, 'id_plaza' =&gt; 63, 'id_ausencia_por' =&gt; , 'fec_inicio' =&gt; '2017-11-13', 'fec_termino' =&gt; '2017-11-17', 'tipo_mov' =&gt; 'TEMPORAL', 'descr' =&gt; '', 'docs' =&gt; '', 'motivo' =&gt; '', 'referencia' =&gt; '', 'ref_motivo' =&gt; ''</v>
      </c>
      <c r="B305" t="str">
        <f t="shared" ca="1" si="10"/>
        <v>465230, 63, , '2017-11-13', '2017-11-17', 'TEMPORAL', '', '', '', '', ''</v>
      </c>
      <c r="C30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465230, </v>
      </c>
      <c r="D30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63, </v>
      </c>
      <c r="E30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0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'2017-11-13', </v>
      </c>
      <c r="G30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'2017-11-17', </v>
      </c>
      <c r="H30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0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0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0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0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0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0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0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0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0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0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0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0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0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0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0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0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0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0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0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0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0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0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0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0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0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0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0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0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0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0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0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0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06" spans="1:40" x14ac:dyDescent="0.25">
      <c r="A306" t="str">
        <f t="shared" ca="1" si="9"/>
        <v>'clave_trab' =&gt; 511701, 'id_plaza' =&gt; 65, 'id_ausencia_por' =&gt; , 'fec_inicio' =&gt; '2017-11-12', 'fec_termino' =&gt; '2017-12-31', 'tipo_mov' =&gt; 'TEMPORAL', 'descr' =&gt; '', 'docs' =&gt; '', 'motivo' =&gt; '', 'referencia' =&gt; '', 'ref_motivo' =&gt; ''</v>
      </c>
      <c r="B306" t="str">
        <f t="shared" ca="1" si="10"/>
        <v>511701, 65, , '2017-11-12', '2017-12-31', 'TEMPORAL', '', '', '', '', ''</v>
      </c>
      <c r="C30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511701, </v>
      </c>
      <c r="D30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65, </v>
      </c>
      <c r="E30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0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'2017-11-12', </v>
      </c>
      <c r="G30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'2017-12-31', </v>
      </c>
      <c r="H30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0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0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0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0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0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0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0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0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0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0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0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0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0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0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0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0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0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0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0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0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0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0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0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0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0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0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0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0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0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0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0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0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07" spans="1:40" x14ac:dyDescent="0.25">
      <c r="A307" t="str">
        <f t="shared" ca="1" si="9"/>
        <v>'clave_trab' =&gt; 566818, 'id_plaza' =&gt; 20, 'id_ausencia_por' =&gt; , 'fec_inicio' =&gt; '2017-11-13', 'fec_termino' =&gt; '2017-12-31', 'tipo_mov' =&gt; 'TEMPORAL', 'descr' =&gt; '', 'docs' =&gt; '', 'motivo' =&gt; '', 'referencia' =&gt; '', 'ref_motivo' =&gt; ''</v>
      </c>
      <c r="B307" t="str">
        <f t="shared" ca="1" si="10"/>
        <v>566818, 20, , '2017-11-13', '2017-12-31', 'TEMPORAL', '', '', '', '', ''</v>
      </c>
      <c r="C30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566818, </v>
      </c>
      <c r="D30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20, </v>
      </c>
      <c r="E30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0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'2017-11-13', </v>
      </c>
      <c r="G30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'2017-12-31', </v>
      </c>
      <c r="H30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0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0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0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0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0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0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0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0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0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0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0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0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0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0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0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0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0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0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0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0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0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0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0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0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0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0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0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0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0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0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0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0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08" spans="1:40" x14ac:dyDescent="0.25">
      <c r="A308" t="str">
        <f t="shared" ca="1" si="9"/>
        <v>'clave_trab' =&gt; 886222, 'id_plaza' =&gt; 25, 'id_ausencia_por' =&gt; , 'fec_inicio' =&gt; '2017-11-13', 'fec_termino' =&gt; '2017-11-17', 'tipo_mov' =&gt; 'TEMPORAL', 'descr' =&gt; '', 'docs' =&gt; '', 'motivo' =&gt; '', 'referencia' =&gt; '', 'ref_motivo' =&gt; ''</v>
      </c>
      <c r="B308" t="str">
        <f t="shared" ca="1" si="10"/>
        <v>886222, 25, , '2017-11-13', '2017-11-17', 'TEMPORAL', '', '', '', '', ''</v>
      </c>
      <c r="C30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886222, </v>
      </c>
      <c r="D30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25, </v>
      </c>
      <c r="E30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0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'2017-11-13', </v>
      </c>
      <c r="G30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'2017-11-17', </v>
      </c>
      <c r="H30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0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0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0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0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0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0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0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0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0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0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0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0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0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0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0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0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0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0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0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0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0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0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0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0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0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0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0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0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0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0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0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0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09" spans="1:40" x14ac:dyDescent="0.25">
      <c r="A309" t="str">
        <f t="shared" ca="1" si="9"/>
        <v>'clave_trab' =&gt; 681065, 'id_plaza' =&gt; 67, 'id_ausencia_por' =&gt; , 'fec_inicio' =&gt; '2017-11-13', 'fec_termino' =&gt; '2017-12-31', 'tipo_mov' =&gt; 'TEMPORAL', 'descr' =&gt; '', 'docs' =&gt; '', 'motivo' =&gt; '', 'referencia' =&gt; '', 'ref_motivo' =&gt; ''</v>
      </c>
      <c r="B309" t="str">
        <f t="shared" ca="1" si="10"/>
        <v>681065, 67, , '2017-11-13', '2017-12-31', 'TEMPORAL', '', '', '', '', ''</v>
      </c>
      <c r="C30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681065, </v>
      </c>
      <c r="D30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67, </v>
      </c>
      <c r="E30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0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'2017-11-13', </v>
      </c>
      <c r="G30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'2017-12-31', </v>
      </c>
      <c r="H30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0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0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0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0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0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0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0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0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0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0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0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0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0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0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0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0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0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0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0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0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0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0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0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0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0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0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0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0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0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0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0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0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10" spans="1:40" x14ac:dyDescent="0.25">
      <c r="A310" t="str">
        <f t="shared" ca="1" si="9"/>
        <v>'clave_trab' =&gt; 498009, 'id_plaza' =&gt; 33, 'id_ausencia_por' =&gt; , 'fec_inicio' =&gt; '2017-11-13', 'fec_termino' =&gt; '2017-12-31', 'tipo_mov' =&gt; 'TEMPORAL', 'descr' =&gt; '', 'docs' =&gt; '', 'motivo' =&gt; '', 'referencia' =&gt; '', 'ref_motivo' =&gt; ''</v>
      </c>
      <c r="B310" t="str">
        <f t="shared" ca="1" si="10"/>
        <v>498009, 33, , '2017-11-13', '2017-12-31', 'TEMPORAL', '', '', '', '', ''</v>
      </c>
      <c r="C31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498009, </v>
      </c>
      <c r="D31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33, </v>
      </c>
      <c r="E31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1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'2017-11-13', </v>
      </c>
      <c r="G31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'2017-12-31', </v>
      </c>
      <c r="H31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1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1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1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1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1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1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1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1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1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1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1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1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1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1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1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1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1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1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1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1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1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1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1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1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1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1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1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1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1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1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1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1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11" spans="1:40" x14ac:dyDescent="0.25">
      <c r="A311" t="str">
        <f t="shared" ca="1" si="9"/>
        <v>'clave_trab' =&gt; 312224, 'id_plaza' =&gt; 21, 'id_ausencia_por' =&gt; , 'fec_inicio' =&gt; '2017-11-13', 'fec_termino' =&gt; '2017-11-17', 'tipo_mov' =&gt; 'TEMPORAL', 'descr' =&gt; '', 'docs' =&gt; '', 'motivo' =&gt; '', 'referencia' =&gt; '', 'ref_motivo' =&gt; ''</v>
      </c>
      <c r="B311" t="str">
        <f t="shared" ca="1" si="10"/>
        <v>312224, 21, , '2017-11-13', '2017-11-17', 'TEMPORAL', '', '', '', '', ''</v>
      </c>
      <c r="C31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312224, </v>
      </c>
      <c r="D31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21, </v>
      </c>
      <c r="E31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1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'2017-11-13', </v>
      </c>
      <c r="G31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'2017-11-17', </v>
      </c>
      <c r="H31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1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1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1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1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1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1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1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1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1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1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1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1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1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1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1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1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1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1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1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1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1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1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1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1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1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1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1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1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1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1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1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1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12" spans="1:40" x14ac:dyDescent="0.25">
      <c r="A312" t="str">
        <f t="shared" ca="1" si="9"/>
        <v>'clave_trab' =&gt; 203376, 'id_plaza' =&gt; 4, 'id_ausencia_por' =&gt; , 'fec_inicio' =&gt; '2017-11-13', 'fec_termino' =&gt; '2017-12-31', 'tipo_mov' =&gt; 'TEMPORAL', 'descr' =&gt; '', 'docs' =&gt; '', 'motivo' =&gt; '', 'referencia' =&gt; '', 'ref_motivo' =&gt; ''</v>
      </c>
      <c r="B312" t="str">
        <f t="shared" ca="1" si="10"/>
        <v>203376, 4, , '2017-11-13', '2017-12-31', 'TEMPORAL', '', '', '', '', ''</v>
      </c>
      <c r="C31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203376, </v>
      </c>
      <c r="D31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4, </v>
      </c>
      <c r="E31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1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'2017-11-13', </v>
      </c>
      <c r="G31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'2017-12-31', </v>
      </c>
      <c r="H31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1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1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1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1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1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1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1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1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1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1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1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1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1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1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1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1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1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1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1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1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1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1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1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1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1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1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1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1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1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1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1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1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13" spans="1:40" x14ac:dyDescent="0.25">
      <c r="A313" t="str">
        <f t="shared" ca="1" si="9"/>
        <v>'clave_trab' =&gt; 200953, 'id_plaza' =&gt; 1, 'id_ausencia_por' =&gt; , 'fec_inicio' =&gt; '2017-11-13', 'fec_termino' =&gt; '2017-12-31', 'tipo_mov' =&gt; 'TEMPORAL', 'descr' =&gt; '', 'docs' =&gt; '', 'motivo' =&gt; '', 'referencia' =&gt; '', 'ref_motivo' =&gt; ''</v>
      </c>
      <c r="B313" t="str">
        <f t="shared" ca="1" si="10"/>
        <v>200953, 1, , '2017-11-13', '2017-12-31', 'TEMPORAL', '', '', '', '', ''</v>
      </c>
      <c r="C31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200953, </v>
      </c>
      <c r="D31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1, </v>
      </c>
      <c r="E31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1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'2017-11-13', </v>
      </c>
      <c r="G31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'2017-12-31', </v>
      </c>
      <c r="H31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1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1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1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1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1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1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1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1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1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1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1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1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1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1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1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1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1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1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1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1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1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1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1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1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1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1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1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1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1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1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1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1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14" spans="1:40" x14ac:dyDescent="0.25">
      <c r="A314" t="str">
        <f t="shared" ca="1" si="9"/>
        <v>'clave_trab' =&gt; 204126, 'id_plaza' =&gt; 5, 'id_ausencia_por' =&gt; , 'fec_inicio' =&gt; '2017-11-13', 'fec_termino' =&gt; '2017-12-31', 'tipo_mov' =&gt; 'TEMPORAL', 'descr' =&gt; '', 'docs' =&gt; '', 'motivo' =&gt; '', 'referencia' =&gt; '', 'ref_motivo' =&gt; ''</v>
      </c>
      <c r="B314" t="str">
        <f t="shared" ca="1" si="10"/>
        <v>204126, 5, , '2017-11-13', '2017-12-31', 'TEMPORAL', '', '', '', '', ''</v>
      </c>
      <c r="C31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204126, </v>
      </c>
      <c r="D31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5, </v>
      </c>
      <c r="E31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1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'2017-11-13', </v>
      </c>
      <c r="G31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'2017-12-31', </v>
      </c>
      <c r="H31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1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1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1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1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1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1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1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1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1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1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1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1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1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1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1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1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1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1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1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1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1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1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1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1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1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1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1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1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1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1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1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1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15" spans="1:40" x14ac:dyDescent="0.25">
      <c r="A315" t="str">
        <f t="shared" ca="1" si="9"/>
        <v>'clave_trab' =&gt; 482433, 'id_plaza' =&gt; 7, 'id_ausencia_por' =&gt; , 'fec_inicio' =&gt; '2017-11-13', 'fec_termino' =&gt; '2017-12-31', 'tipo_mov' =&gt; 'TEMPORAL', 'descr' =&gt; '', 'docs' =&gt; '', 'motivo' =&gt; '', 'referencia' =&gt; '', 'ref_motivo' =&gt; ''</v>
      </c>
      <c r="B315" t="str">
        <f t="shared" ca="1" si="10"/>
        <v>482433, 7, , '2017-11-13', '2017-12-31', 'TEMPORAL', '', '', '', '', ''</v>
      </c>
      <c r="C31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482433, </v>
      </c>
      <c r="D31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7, </v>
      </c>
      <c r="E31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1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'2017-11-13', </v>
      </c>
      <c r="G31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'2017-12-31', </v>
      </c>
      <c r="H31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1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1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1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1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1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1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1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1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1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1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1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1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1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1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1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1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1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1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1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1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1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1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1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1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1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1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1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1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1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1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1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1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16" spans="1:40" x14ac:dyDescent="0.25">
      <c r="A316" t="str">
        <f t="shared" ca="1" si="9"/>
        <v>'clave_trab' =&gt; 675094, 'id_plaza' =&gt; 15, 'id_ausencia_por' =&gt; , 'fec_inicio' =&gt; '2017-11-13', 'fec_termino' =&gt; '2017-11-17', 'tipo_mov' =&gt; 'TEMPORAL', 'descr' =&gt; '', 'docs' =&gt; '', 'motivo' =&gt; '', 'referencia' =&gt; '', 'ref_motivo' =&gt; ''</v>
      </c>
      <c r="B316" t="str">
        <f t="shared" ca="1" si="10"/>
        <v>675094, 15, , '2017-11-13', '2017-11-17', 'TEMPORAL', '', '', '', '', ''</v>
      </c>
      <c r="C31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675094, </v>
      </c>
      <c r="D31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15, </v>
      </c>
      <c r="E31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1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'2017-11-13', </v>
      </c>
      <c r="G31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'2017-11-17', </v>
      </c>
      <c r="H31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1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1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1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1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1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1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1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1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1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1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1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1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1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1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1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1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1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1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1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1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1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1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1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1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1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1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1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1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1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1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1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1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17" spans="1:40" x14ac:dyDescent="0.25">
      <c r="A317" t="str">
        <f t="shared" ca="1" si="9"/>
        <v>'clave_trab' =&gt; 312010, 'id_plaza' =&gt; 17, 'id_ausencia_por' =&gt; , 'fec_inicio' =&gt; '2017-11-13', 'fec_termino' =&gt; '2017-12-31', 'tipo_mov' =&gt; 'TEMPORAL', 'descr' =&gt; '', 'docs' =&gt; '', 'motivo' =&gt; '', 'referencia' =&gt; '', 'ref_motivo' =&gt; ''</v>
      </c>
      <c r="B317" t="str">
        <f t="shared" ca="1" si="10"/>
        <v>312010, 17, , '2017-11-13', '2017-12-31', 'TEMPORAL', '', '', '', '', ''</v>
      </c>
      <c r="C31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312010, </v>
      </c>
      <c r="D31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17, </v>
      </c>
      <c r="E31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1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'2017-11-13', </v>
      </c>
      <c r="G31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'2017-12-31', </v>
      </c>
      <c r="H31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1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1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1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1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1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1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1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1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1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1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1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1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1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1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1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1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1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1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1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1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1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1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1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1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1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1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1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1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1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1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1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1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18" spans="1:40" x14ac:dyDescent="0.25">
      <c r="A318" t="str">
        <f t="shared" ca="1" si="9"/>
        <v>'clave_trab' =&gt; 779082, 'id_plaza' =&gt; 23, 'id_ausencia_por' =&gt; , 'fec_inicio' =&gt; '2017-11-13', 'fec_termino' =&gt; '2017-12-30', 'tipo_mov' =&gt; 'TEMPORAL', 'descr' =&gt; '', 'docs' =&gt; '', 'motivo' =&gt; '', 'referencia' =&gt; '', 'ref_motivo' =&gt; ''</v>
      </c>
      <c r="B318" t="str">
        <f t="shared" ca="1" si="10"/>
        <v>779082, 23, , '2017-11-13', '2017-12-30', 'TEMPORAL', '', '', '', '', ''</v>
      </c>
      <c r="C31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779082, </v>
      </c>
      <c r="D31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23, </v>
      </c>
      <c r="E31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1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'2017-11-13', </v>
      </c>
      <c r="G31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'2017-12-30', </v>
      </c>
      <c r="H31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1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1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1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1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1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1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1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1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1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1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1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1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1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1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1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1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1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1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1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1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1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1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1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1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1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1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1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1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1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1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1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1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19" spans="1:40" x14ac:dyDescent="0.25">
      <c r="A319" t="str">
        <f t="shared" ca="1" si="9"/>
        <v>'clave_trab' =&gt; 814776, 'id_plaza' =&gt; 30, 'id_ausencia_por' =&gt; , 'fec_inicio' =&gt; '2017-11-13', 'fec_termino' =&gt; '2017-12-31', 'tipo_mov' =&gt; 'TEMPORAL', 'descr' =&gt; '', 'docs' =&gt; '', 'motivo' =&gt; '', 'referencia' =&gt; '', 'ref_motivo' =&gt; ''</v>
      </c>
      <c r="B319" t="str">
        <f t="shared" ca="1" si="10"/>
        <v>814776, 30, , '2017-11-13', '2017-12-31', 'TEMPORAL', '', '', '', '', ''</v>
      </c>
      <c r="C31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814776, </v>
      </c>
      <c r="D31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30, </v>
      </c>
      <c r="E31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1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'2017-11-13', </v>
      </c>
      <c r="G31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'2017-12-31', </v>
      </c>
      <c r="H31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1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1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1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1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1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1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1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1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1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1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1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1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1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1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1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1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1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1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1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1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1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1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1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1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1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1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1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1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1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1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1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1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20" spans="1:40" x14ac:dyDescent="0.25">
      <c r="A320" t="str">
        <f t="shared" ca="1" si="9"/>
        <v>'clave_trab' =&gt; 361730, 'id_plaza' =&gt; 34, 'id_ausencia_por' =&gt; , 'fec_inicio' =&gt; '2017-11-13', 'fec_termino' =&gt; '2017-11-19', 'tipo_mov' =&gt; 'TEMPORAL', 'descr' =&gt; '', 'docs' =&gt; '', 'motivo' =&gt; '', 'referencia' =&gt; '', 'ref_motivo' =&gt; ''</v>
      </c>
      <c r="B320" t="str">
        <f t="shared" ca="1" si="10"/>
        <v>361730, 34, , '2017-11-13', '2017-11-19', 'TEMPORAL', '', '', '', '', ''</v>
      </c>
      <c r="C32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361730, </v>
      </c>
      <c r="D32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34, </v>
      </c>
      <c r="E32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2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'2017-11-13', </v>
      </c>
      <c r="G32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'2017-11-19', </v>
      </c>
      <c r="H32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2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2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2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2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2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2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2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2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2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2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2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2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2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2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2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2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2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2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2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2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2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2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2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2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2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2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2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2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2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2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2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2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21" spans="1:40" x14ac:dyDescent="0.25">
      <c r="A321" t="str">
        <f t="shared" ca="1" si="9"/>
        <v>'clave_trab' =&gt; 516899, 'id_plaza' =&gt; 68, 'id_ausencia_por' =&gt; , 'fec_inicio' =&gt; '2017-11-13', 'fec_termino' =&gt; '2017-12-31', 'tipo_mov' =&gt; 'TEMPORAL', 'descr' =&gt; '', 'docs' =&gt; '', 'motivo' =&gt; '', 'referencia' =&gt; '', 'ref_motivo' =&gt; ''</v>
      </c>
      <c r="B321" t="str">
        <f t="shared" ca="1" si="10"/>
        <v>516899, 68, , '2017-11-13', '2017-12-31', 'TEMPORAL', '', '', '', '', ''</v>
      </c>
      <c r="C32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516899, </v>
      </c>
      <c r="D32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68, </v>
      </c>
      <c r="E32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2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'2017-11-13', </v>
      </c>
      <c r="G32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'2017-12-31', </v>
      </c>
      <c r="H32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2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2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2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2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2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2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2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2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2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2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2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2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2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2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2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2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2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2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2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2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2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2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2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2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2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2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2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2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2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2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2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2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22" spans="1:40" x14ac:dyDescent="0.25">
      <c r="A322" t="str">
        <f t="shared" ca="1" si="9"/>
        <v>'clave_trab' =&gt; 569774, 'id_plaza' =&gt; 68, 'id_ausencia_por' =&gt; , 'fec_inicio' =&gt; '2017-11-13', 'fec_termino' =&gt; '2017-11-17', 'tipo_mov' =&gt; 'TEMPORAL', 'descr' =&gt; '', 'docs' =&gt; '', 'motivo' =&gt; '', 'referencia' =&gt; '', 'ref_motivo' =&gt; ''</v>
      </c>
      <c r="B322" t="str">
        <f t="shared" ca="1" si="10"/>
        <v>569774, 68, , '2017-11-13', '2017-11-17', 'TEMPORAL', '', '', '', '', ''</v>
      </c>
      <c r="C32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569774, </v>
      </c>
      <c r="D32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68, </v>
      </c>
      <c r="E32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2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'2017-11-13', </v>
      </c>
      <c r="G32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'2017-11-17', </v>
      </c>
      <c r="H32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2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2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2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2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2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2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2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2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2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2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2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2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2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2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2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2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2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2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2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2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2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2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2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2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2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2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2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2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2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2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2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2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23" spans="1:40" x14ac:dyDescent="0.25">
      <c r="A323" t="str">
        <f t="shared" ca="1" si="9"/>
        <v>'clave_trab' =&gt; 500095, 'id_plaza' =&gt; 64, 'id_ausencia_por' =&gt; , 'fec_inicio' =&gt; '2017-11-12', 'fec_termino' =&gt; '2017-12-31', 'tipo_mov' =&gt; 'TEMPORAL', 'descr' =&gt; '', 'docs' =&gt; '', 'motivo' =&gt; '', 'referencia' =&gt; '', 'ref_motivo' =&gt; ''</v>
      </c>
      <c r="B323" t="str">
        <f t="shared" ca="1" si="10"/>
        <v>500095, 64, , '2017-11-12', '2017-12-31', 'TEMPORAL', '', '', '', '', ''</v>
      </c>
      <c r="C32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500095, </v>
      </c>
      <c r="D32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64, </v>
      </c>
      <c r="E32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2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'2017-11-12', </v>
      </c>
      <c r="G32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'2017-12-31', </v>
      </c>
      <c r="H32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2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2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2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2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2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2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2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2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2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2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2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2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2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2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2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2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2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2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2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2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2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2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2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2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2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2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2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2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2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2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2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2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24" spans="1:40" x14ac:dyDescent="0.25">
      <c r="A324" t="str">
        <f t="shared" ca="1" si="9"/>
        <v>'clave_trab' =&gt; 466603, 'id_plaza' =&gt; 69, 'id_ausencia_por' =&gt; , 'fec_inicio' =&gt; '2017-11-12', 'fec_termino' =&gt; '2017-12-31', 'tipo_mov' =&gt; 'TEMPORAL', 'descr' =&gt; '', 'docs' =&gt; '', 'motivo' =&gt; '', 'referencia' =&gt; '', 'ref_motivo' =&gt; ''</v>
      </c>
      <c r="B324" t="str">
        <f t="shared" ca="1" si="10"/>
        <v>466603, 69, , '2017-11-12', '2017-12-31', 'TEMPORAL', '', '', '', '', ''</v>
      </c>
      <c r="C32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466603, </v>
      </c>
      <c r="D32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69, </v>
      </c>
      <c r="E32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2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'2017-11-12', </v>
      </c>
      <c r="G32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'2017-12-31', </v>
      </c>
      <c r="H32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2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2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2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2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2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2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2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2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2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2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2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2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2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2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2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2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2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2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2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2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2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2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2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2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2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2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2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2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2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2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2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2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25" spans="1:40" x14ac:dyDescent="0.25">
      <c r="A325" t="str">
        <f t="shared" ca="1" si="9"/>
        <v>'clave_trab' =&gt; 305721, 'id_plaza' =&gt; 75, 'id_ausencia_por' =&gt; , 'fec_inicio' =&gt; '2017-11-12', 'fec_termino' =&gt; '2017-12-31', 'tipo_mov' =&gt; 'TEMPORAL', 'descr' =&gt; '', 'docs' =&gt; '', 'motivo' =&gt; '', 'referencia' =&gt; '', 'ref_motivo' =&gt; ''</v>
      </c>
      <c r="B325" t="str">
        <f t="shared" ca="1" si="10"/>
        <v>305721, 75, , '2017-11-12', '2017-12-31', 'TEMPORAL', '', '', '', '', ''</v>
      </c>
      <c r="C32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305721, </v>
      </c>
      <c r="D32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75, </v>
      </c>
      <c r="E32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2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'2017-11-12', </v>
      </c>
      <c r="G32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'2017-12-31', </v>
      </c>
      <c r="H32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2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2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2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2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2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2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2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2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2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2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2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2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2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2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2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2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2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2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2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2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2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2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2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2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2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2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2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2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2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2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2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2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26" spans="1:40" x14ac:dyDescent="0.25">
      <c r="A326" t="str">
        <f t="shared" ref="A326:A389" ca="1" si="11">"" &amp; IFERROR("'" &amp; C$4 &amp; "'" &amp; " =&gt; " &amp; C326, "") &amp; IFERROR("'" &amp; D$4 &amp; "'" &amp; " =&gt; " &amp; D326, "") &amp; IFERROR("'" &amp; E$4 &amp; "'" &amp; " =&gt; " &amp; E326, "") &amp; IFERROR("'" &amp; F$4 &amp; "'" &amp; " =&gt; " &amp; F326, "") &amp; IFERROR("'" &amp; G$4 &amp; "'" &amp; " =&gt; " &amp; G326, "") &amp; IFERROR("'" &amp; H$4 &amp; "'" &amp; " =&gt; " &amp; H326, "") &amp; IFERROR("'" &amp; I$4 &amp; "'" &amp; " =&gt; " &amp; I326, "") &amp; IFERROR("'" &amp; J$4 &amp; "'" &amp; " =&gt; " &amp; J326, "") &amp; IFERROR("'" &amp; K$4 &amp; "'" &amp; " =&gt; " &amp; K326, "") &amp; IFERROR("'" &amp; L$4 &amp; "'" &amp; " =&gt; " &amp; L326, "") &amp; IFERROR("'" &amp; M$4 &amp; "'" &amp; " =&gt; " &amp; M326, "") &amp; IFERROR("'" &amp; N$4 &amp; "'" &amp; " =&gt; " &amp; N326, "") &amp; IFERROR("'" &amp; O$4 &amp; "'" &amp; " =&gt; " &amp; O326, "") &amp; IFERROR("'" &amp; P$4 &amp; "'" &amp; " =&gt; " &amp; P326, "") &amp; IFERROR("'" &amp; Q$4 &amp; "'" &amp; " =&gt; " &amp; Q326, "") &amp; IFERROR("'" &amp; R$4 &amp; "'" &amp; " =&gt; " &amp; R326, "") &amp; IFERROR("'" &amp; S$4 &amp; "'" &amp; " =&gt; " &amp; S326, "") &amp; IFERROR("'" &amp; T$4 &amp; "'" &amp; " =&gt; " &amp; T326, "") &amp; IFERROR("'" &amp; U$4 &amp; "'" &amp; " =&gt; " &amp; U326, "") &amp; IFERROR("'" &amp; V$4 &amp; "'" &amp; " =&gt; " &amp; V326, "") &amp; IFERROR("'" &amp; W$4 &amp; "'" &amp; " =&gt; " &amp; W326, "") &amp; IFERROR("'" &amp; X$4 &amp; "'" &amp; " =&gt; " &amp; X326, "") &amp; IFERROR("'" &amp; Y$4 &amp; "'" &amp; " =&gt; " &amp; Y326, "") &amp; IFERROR("'" &amp; Z$4 &amp; "'" &amp; " =&gt; " &amp; Z326, "") &amp; IFERROR("'" &amp; AA$4 &amp; "'" &amp; " =&gt; " &amp; AA326, "")  &amp; IFERROR("'" &amp; AB$4 &amp; "'" &amp; " =&gt; " &amp; AB326, "") &amp; IFERROR("'" &amp; AC$4 &amp; "'" &amp; " =&gt; " &amp; AC326, "") &amp; IFERROR("'" &amp; AD$4 &amp; "'" &amp; " =&gt; " &amp; AD326, "") &amp; IFERROR("'" &amp; AE$4 &amp; "'" &amp; " =&gt; " &amp; AE326, "") &amp; IFERROR("'" &amp; AF$4 &amp; "'" &amp; " =&gt; " &amp; AF326, "") &amp; IFERROR("'" &amp; AG$4 &amp; "'" &amp; " =&gt; " &amp; AG326, "") &amp; IFERROR("'" &amp; AH$4 &amp; "'" &amp; " =&gt; " &amp;  AH326, "") &amp; IFERROR("'" &amp; AI$4 &amp; "'" &amp; " =&gt; " &amp; AI326, "") &amp; IFERROR("'" &amp; AJ$4 &amp; "'" &amp; " =&gt; " &amp; AJ326, "") &amp; IFERROR("'" &amp; AK$4 &amp; "'" &amp; " =&gt; " &amp; AK326, "") &amp; IFERROR("'" &amp; AL$4 &amp; "'" &amp; " =&gt; " &amp; AL326, "") &amp; IFERROR("'" &amp; AM$4 &amp; "'" &amp; " =&gt; " &amp; AM326, "") &amp; IFERROR("'" &amp; AN$4 &amp; "'" &amp; " =&gt; " &amp; AN326, "")</f>
        <v>'clave_trab' =&gt; 549473, 'id_plaza' =&gt; 40, 'id_ausencia_por' =&gt; , 'fec_inicio' =&gt; '2017-11-12', 'fec_termino' =&gt; '2017-12-31', 'tipo_mov' =&gt; 'TEMPORAL', 'descr' =&gt; '', 'docs' =&gt; '', 'motivo' =&gt; '', 'referencia' =&gt; '', 'ref_motivo' =&gt; ''</v>
      </c>
      <c r="B326" t="str">
        <f t="shared" ca="1" si="10"/>
        <v>549473, 40, , '2017-11-12', '2017-12-31', 'TEMPORAL', '', '', '', '', ''</v>
      </c>
      <c r="C32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549473, </v>
      </c>
      <c r="D32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40, </v>
      </c>
      <c r="E32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2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'2017-11-12', </v>
      </c>
      <c r="G32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'2017-12-31', </v>
      </c>
      <c r="H32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2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2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2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2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2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2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2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2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2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2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2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2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2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2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2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2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2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2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2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2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2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2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2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2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2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2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2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2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2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2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2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2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27" spans="1:40" x14ac:dyDescent="0.25">
      <c r="A327" t="str">
        <f t="shared" ca="1" si="11"/>
        <v>'clave_trab' =&gt; 891095, 'id_plaza' =&gt; 19, 'id_ausencia_por' =&gt; , 'fec_inicio' =&gt; '2017-11-27', 'fec_termino' =&gt; '2017-11-28', 'tipo_mov' =&gt; 'TEMPORAL', 'descr' =&gt; '', 'docs' =&gt; '', 'motivo' =&gt; '', 'referencia' =&gt; '', 'ref_motivo' =&gt; ''</v>
      </c>
      <c r="B327" t="str">
        <f t="shared" ca="1" si="10"/>
        <v>891095, 19, , '2017-11-27', '2017-11-28', 'TEMPORAL', '', '', '', '', ''</v>
      </c>
      <c r="C32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891095, </v>
      </c>
      <c r="D32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19, </v>
      </c>
      <c r="E32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2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'2017-11-27', </v>
      </c>
      <c r="G32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'2017-11-28', </v>
      </c>
      <c r="H32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2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2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2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2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2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2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2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2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2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2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2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2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2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2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2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2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2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2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2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2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2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2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2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2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2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2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2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2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2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2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2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2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28" spans="1:40" x14ac:dyDescent="0.25">
      <c r="A328" t="str">
        <f t="shared" ca="1" si="11"/>
        <v>'clave_trab' =&gt; 373290, 'id_plaza' =&gt; 44, 'id_ausencia_por' =&gt; , 'fec_inicio' =&gt; '2017-11-18', 'fec_termino' =&gt; '2017-12-23', 'tipo_mov' =&gt; 'TEMPORAL', 'descr' =&gt; '', 'docs' =&gt; '', 'motivo' =&gt; '', 'referencia' =&gt; '', 'ref_motivo' =&gt; ''</v>
      </c>
      <c r="B328" t="str">
        <f t="shared" ref="B328:B391" ca="1" si="12">"" &amp; IFERROR(C328, "") &amp; IFERROR(D328, "") &amp; IFERROR(E328, "") &amp; IFERROR(F328, "") &amp; IFERROR(G328, "") &amp; IFERROR(H328, "") &amp; IFERROR(I328, "") &amp; IFERROR(J328, "") &amp; IFERROR(K328, "") &amp; IFERROR(L328, "") &amp; IFERROR(M328, "") &amp; IFERROR(N328, "") &amp; IFERROR(O328, "") &amp; IFERROR(P328, "") &amp; IFERROR(Q328, "") &amp; IFERROR(R328, "") &amp; IFERROR(S328, "") &amp; IFERROR(T328, "") &amp; IFERROR(U328, "") &amp; IFERROR(V328, "") &amp; IFERROR(W328, "") &amp; IFERROR(X328, "") &amp; IFERROR(Y328, "") &amp; IFERROR(Z328, "") &amp; IFERROR(AA328, "") &amp; IFERROR(AB328, "") &amp; IFERROR(AC328, "")&amp; IFERROR(AD328, "") &amp; IFERROR(AE328, "") &amp; IFERROR(AF328, "") &amp; IFERROR(AG328, "") &amp; IFERROR(AH328, "") &amp; IFERROR(AI328, "") &amp; IFERROR(AJ328, "") &amp; IFERROR(AK328, "") &amp; IFERROR(AL328, "") &amp; IFERROR(AM328, "") &amp; IFERROR(AN328, "")</f>
        <v>373290, 44, , '2017-11-18', '2017-12-23', 'TEMPORAL', '', '', '', '', ''</v>
      </c>
      <c r="C32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373290, </v>
      </c>
      <c r="D32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44, </v>
      </c>
      <c r="E32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2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'2017-11-18', </v>
      </c>
      <c r="G32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'2017-12-23', </v>
      </c>
      <c r="H32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2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2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2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2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2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2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2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2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2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2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2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2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2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2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2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2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2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2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2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2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2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2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2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2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2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2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2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2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2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2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2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2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29" spans="1:40" x14ac:dyDescent="0.25">
      <c r="A329" t="str">
        <f t="shared" ca="1" si="11"/>
        <v>'clave_trab' =&gt; 327144, 'id_plaza' =&gt; 8, 'id_ausencia_por' =&gt; , 'fec_inicio' =&gt; '2017-11-13', 'fec_termino' =&gt; '2017-12-31', 'tipo_mov' =&gt; 'TEMPORAL', 'descr' =&gt; '', 'docs' =&gt; '', 'motivo' =&gt; '', 'referencia' =&gt; '', 'ref_motivo' =&gt; ''</v>
      </c>
      <c r="B329" t="str">
        <f t="shared" ca="1" si="12"/>
        <v>327144, 8, , '2017-11-13', '2017-12-31', 'TEMPORAL', '', '', '', '', ''</v>
      </c>
      <c r="C32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327144, </v>
      </c>
      <c r="D32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8, </v>
      </c>
      <c r="E32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2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'2017-11-13', </v>
      </c>
      <c r="G32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'2017-12-31', </v>
      </c>
      <c r="H32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2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2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2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2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2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2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2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2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2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2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2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2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2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2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2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2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2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2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2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2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2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2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2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2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2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2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2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2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2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2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2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2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30" spans="1:40" x14ac:dyDescent="0.25">
      <c r="A330" t="str">
        <f t="shared" ca="1" si="11"/>
        <v>'clave_trab' =&gt; 434039, 'id_plaza' =&gt; 5, 'id_ausencia_por' =&gt; , 'fec_inicio' =&gt; '2017-11-26', 'fec_termino' =&gt; '2017-12-31', 'tipo_mov' =&gt; 'TEMPORAL', 'descr' =&gt; '', 'docs' =&gt; '', 'motivo' =&gt; '', 'referencia' =&gt; '', 'ref_motivo' =&gt; ''</v>
      </c>
      <c r="B330" t="str">
        <f t="shared" ca="1" si="12"/>
        <v>434039, 5, , '2017-11-26', '2017-12-31', 'TEMPORAL', '', '', '', '', ''</v>
      </c>
      <c r="C33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434039, </v>
      </c>
      <c r="D33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5, </v>
      </c>
      <c r="E33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3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'2017-11-26', </v>
      </c>
      <c r="G33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'2017-12-31', </v>
      </c>
      <c r="H33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3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3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3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3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3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3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3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3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3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3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3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3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3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3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3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3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3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3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3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3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3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3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3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3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3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3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3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3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3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3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3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3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31" spans="1:40" x14ac:dyDescent="0.25">
      <c r="A331" t="str">
        <f t="shared" ca="1" si="11"/>
        <v>'clave_trab' =&gt; 312224, 'id_plaza' =&gt; 21, 'id_ausencia_por' =&gt; , 'fec_inicio' =&gt; '2017-11-18', 'fec_termino' =&gt; '2017-12-31', 'tipo_mov' =&gt; 'TEMPORAL', 'descr' =&gt; '', 'docs' =&gt; '', 'motivo' =&gt; '', 'referencia' =&gt; '', 'ref_motivo' =&gt; ''</v>
      </c>
      <c r="B331" t="str">
        <f t="shared" ca="1" si="12"/>
        <v>312224, 21, , '2017-11-18', '2017-12-31', 'TEMPORAL', '', '', '', '', ''</v>
      </c>
      <c r="C33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312224, </v>
      </c>
      <c r="D33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21, </v>
      </c>
      <c r="E33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3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'2017-11-18', </v>
      </c>
      <c r="G33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'2017-12-31', </v>
      </c>
      <c r="H33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3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3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3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3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3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3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3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3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3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3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3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3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3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3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3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3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3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3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3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3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3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3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3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3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3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3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3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3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3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3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3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3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32" spans="1:40" x14ac:dyDescent="0.25">
      <c r="A332" t="str">
        <f t="shared" ca="1" si="11"/>
        <v>'clave_trab' =&gt; 588783, 'id_plaza' =&gt; 9, 'id_ausencia_por' =&gt; , 'fec_inicio' =&gt; '2017-11-27', 'fec_termino' =&gt; '2017-12-31', 'tipo_mov' =&gt; 'TEMPORAL', 'descr' =&gt; '', 'docs' =&gt; '', 'motivo' =&gt; '', 'referencia' =&gt; '', 'ref_motivo' =&gt; ''</v>
      </c>
      <c r="B332" t="str">
        <f t="shared" ca="1" si="12"/>
        <v>588783, 9, , '2017-11-27', '2017-12-31', 'TEMPORAL', '', '', '', '', ''</v>
      </c>
      <c r="C33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588783, </v>
      </c>
      <c r="D33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9, </v>
      </c>
      <c r="E33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3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'2017-11-27', </v>
      </c>
      <c r="G33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'2017-12-31', </v>
      </c>
      <c r="H33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3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3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3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3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3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3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3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3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3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3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3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3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3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3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3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3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3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3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3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3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3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3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3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3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3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3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3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3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3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3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3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3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33" spans="1:40" x14ac:dyDescent="0.25">
      <c r="A333" t="str">
        <f t="shared" ca="1" si="11"/>
        <v>'clave_trab' =&gt; 242758, 'id_plaza' =&gt; 16, 'id_ausencia_por' =&gt; , 'fec_inicio' =&gt; '2017-11-20', 'fec_termino' =&gt; '2017-12-26', 'tipo_mov' =&gt; 'TEMPORAL', 'descr' =&gt; '', 'docs' =&gt; '', 'motivo' =&gt; '', 'referencia' =&gt; '', 'ref_motivo' =&gt; ''</v>
      </c>
      <c r="B333" t="str">
        <f t="shared" ca="1" si="12"/>
        <v>242758, 16, , '2017-11-20', '2017-12-26', 'TEMPORAL', '', '', '', '', ''</v>
      </c>
      <c r="C33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242758, </v>
      </c>
      <c r="D33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16, </v>
      </c>
      <c r="E33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3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'2017-11-20', </v>
      </c>
      <c r="G33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'2017-12-26', </v>
      </c>
      <c r="H33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3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3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3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3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3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3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3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3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3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3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3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3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3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3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3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3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3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3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3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3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3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3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3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3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3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3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3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3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3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3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3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3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34" spans="1:40" x14ac:dyDescent="0.25">
      <c r="A334" t="str">
        <f t="shared" ca="1" si="11"/>
        <v>'clave_trab' =&gt; 539767, 'id_plaza' =&gt; 45, 'id_ausencia_por' =&gt; , 'fec_inicio' =&gt; '2017-11-20', 'fec_termino' =&gt; '2017-12-26', 'tipo_mov' =&gt; 'TEMPORAL', 'descr' =&gt; '', 'docs' =&gt; '', 'motivo' =&gt; '', 'referencia' =&gt; '', 'ref_motivo' =&gt; ''</v>
      </c>
      <c r="B334" t="str">
        <f t="shared" ca="1" si="12"/>
        <v>539767, 45, , '2017-11-20', '2017-12-26', 'TEMPORAL', '', '', '', '', ''</v>
      </c>
      <c r="C33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539767, </v>
      </c>
      <c r="D33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45, </v>
      </c>
      <c r="E33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3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'2017-11-20', </v>
      </c>
      <c r="G33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'2017-12-26', </v>
      </c>
      <c r="H33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3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3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3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3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3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3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3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3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3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3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3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3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3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3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3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3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3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3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3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3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3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3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3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3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3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3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3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3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3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3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3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3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35" spans="1:40" x14ac:dyDescent="0.25">
      <c r="A335" t="str">
        <f t="shared" ca="1" si="11"/>
        <v>'clave_trab' =&gt; 934947, 'id_plaza' =&gt; 70, 'id_ausencia_por' =&gt; , 'fec_inicio' =&gt; '2017-11-20', 'fec_termino' =&gt; '2017-12-27', 'tipo_mov' =&gt; 'TEMPORAL', 'descr' =&gt; '', 'docs' =&gt; '', 'motivo' =&gt; '', 'referencia' =&gt; '', 'ref_motivo' =&gt; ''</v>
      </c>
      <c r="B335" t="str">
        <f t="shared" ca="1" si="12"/>
        <v>934947, 70, , '2017-11-20', '2017-12-27', 'TEMPORAL', '', '', '', '', ''</v>
      </c>
      <c r="C33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934947, </v>
      </c>
      <c r="D33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70, </v>
      </c>
      <c r="E33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3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'2017-11-20', </v>
      </c>
      <c r="G33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'2017-12-27', </v>
      </c>
      <c r="H33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3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3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3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3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3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3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3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3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3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3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3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3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3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3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3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3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3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3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3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3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3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3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3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3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3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3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3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3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3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3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3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3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36" spans="1:40" x14ac:dyDescent="0.25">
      <c r="A336" t="str">
        <f t="shared" ca="1" si="11"/>
        <v>'clave_trab' =&gt; 516702, 'id_plaza' =&gt; 28, 'id_ausencia_por' =&gt; , 'fec_inicio' =&gt; '2017-11-27', 'fec_termino' =&gt; '2017-12-3', 'tipo_mov' =&gt; 'TEMPORAL', 'descr' =&gt; '', 'docs' =&gt; '', 'motivo' =&gt; '', 'referencia' =&gt; '', 'ref_motivo' =&gt; ''</v>
      </c>
      <c r="B336" t="str">
        <f t="shared" ca="1" si="12"/>
        <v>516702, 28, , '2017-11-27', '2017-12-3', 'TEMPORAL', '', '', '', '', ''</v>
      </c>
      <c r="C33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516702, </v>
      </c>
      <c r="D33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28, </v>
      </c>
      <c r="E33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3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'2017-11-27', </v>
      </c>
      <c r="G33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'2017-12-3', </v>
      </c>
      <c r="H33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3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3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3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3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3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3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3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3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3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3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3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3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3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3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3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3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3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3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3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3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3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3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3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3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3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3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3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3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3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3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3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3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37" spans="1:40" x14ac:dyDescent="0.25">
      <c r="A337" t="str">
        <f t="shared" ca="1" si="11"/>
        <v>'clave_trab' =&gt; 361730, 'id_plaza' =&gt; 34, 'id_ausencia_por' =&gt; , 'fec_inicio' =&gt; '2017-11-27', 'fec_termino' =&gt; '2017-12-3', 'tipo_mov' =&gt; 'TEMPORAL', 'descr' =&gt; '', 'docs' =&gt; '', 'motivo' =&gt; '', 'referencia' =&gt; '', 'ref_motivo' =&gt; ''</v>
      </c>
      <c r="B337" t="str">
        <f t="shared" ca="1" si="12"/>
        <v>361730, 34, , '2017-11-27', '2017-12-3', 'TEMPORAL', '', '', '', '', ''</v>
      </c>
      <c r="C33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361730, </v>
      </c>
      <c r="D33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34, </v>
      </c>
      <c r="E33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3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'2017-11-27', </v>
      </c>
      <c r="G33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'2017-12-3', </v>
      </c>
      <c r="H33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3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3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3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3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3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3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3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3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3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3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3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3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3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3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3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3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3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3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3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3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3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3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3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3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3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3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3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3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3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3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3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3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38" spans="1:40" x14ac:dyDescent="0.25">
      <c r="A338" t="str">
        <f t="shared" ca="1" si="11"/>
        <v>'clave_trab' =&gt; 355556, 'id_plaza' =&gt; 18, 'id_ausencia_por' =&gt; , 'fec_inicio' =&gt; '2017-11-28', 'fec_termino' =&gt; '2017-12-3', 'tipo_mov' =&gt; 'TEMPORAL', 'descr' =&gt; '', 'docs' =&gt; '', 'motivo' =&gt; '', 'referencia' =&gt; '', 'ref_motivo' =&gt; ''</v>
      </c>
      <c r="B338" t="str">
        <f t="shared" ca="1" si="12"/>
        <v>355556, 18, , '2017-11-28', '2017-12-3', 'TEMPORAL', '', '', '', '', ''</v>
      </c>
      <c r="C33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355556, </v>
      </c>
      <c r="D33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18, </v>
      </c>
      <c r="E33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3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'2017-11-28', </v>
      </c>
      <c r="G33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'2017-12-3', </v>
      </c>
      <c r="H33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3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3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3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3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3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3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3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3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3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3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3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3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3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3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3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3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3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3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3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3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3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3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3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3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3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3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3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3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3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3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3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3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39" spans="1:40" x14ac:dyDescent="0.25">
      <c r="A339" t="str">
        <f t="shared" ca="1" si="11"/>
        <v>'clave_trab' =&gt; 447554, 'id_plaza' =&gt; 20, 'id_ausencia_por' =&gt; , 'fec_inicio' =&gt; '2017-11-29', 'fec_termino' =&gt; '2017-11-30', 'tipo_mov' =&gt; 'TEMPORAL', 'descr' =&gt; '', 'docs' =&gt; '', 'motivo' =&gt; '', 'referencia' =&gt; '', 'ref_motivo' =&gt; ''</v>
      </c>
      <c r="B339" t="str">
        <f t="shared" ca="1" si="12"/>
        <v>447554, 20, , '2017-11-29', '2017-11-30', 'TEMPORAL', '', '', '', '', ''</v>
      </c>
      <c r="C33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447554, </v>
      </c>
      <c r="D33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20, </v>
      </c>
      <c r="E33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3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'2017-11-29', </v>
      </c>
      <c r="G33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'2017-11-30', </v>
      </c>
      <c r="H33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3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3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3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3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3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3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3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3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3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3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3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3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3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3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3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3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3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3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3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3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3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3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3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3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3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3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3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3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3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3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3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3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40" spans="1:40" x14ac:dyDescent="0.25">
      <c r="A340" t="str">
        <f t="shared" ca="1" si="11"/>
        <v>'clave_trab' =&gt; 566173, 'id_plaza' =&gt; 56, 'id_ausencia_por' =&gt; , 'fec_inicio' =&gt; '2017-11-29', 'fec_termino' =&gt; '2017-11-30', 'tipo_mov' =&gt; 'TEMPORAL', 'descr' =&gt; '', 'docs' =&gt; '', 'motivo' =&gt; '', 'referencia' =&gt; '', 'ref_motivo' =&gt; ''</v>
      </c>
      <c r="B340" t="str">
        <f t="shared" ca="1" si="12"/>
        <v>566173, 56, , '2017-11-29', '2017-11-30', 'TEMPORAL', '', '', '', '', ''</v>
      </c>
      <c r="C34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566173, </v>
      </c>
      <c r="D34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56, </v>
      </c>
      <c r="E34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4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'2017-11-29', </v>
      </c>
      <c r="G34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'2017-11-30', </v>
      </c>
      <c r="H34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4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4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4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4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4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4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4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4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4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4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4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4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4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4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4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4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4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4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4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4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4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4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4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4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4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4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4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4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4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4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4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4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41" spans="1:40" x14ac:dyDescent="0.25">
      <c r="A341" t="str">
        <f t="shared" ca="1" si="11"/>
        <v>'clave_trab' =&gt; 419235, 'id_plaza' =&gt; 54, 'id_ausencia_por' =&gt; , 'fec_inicio' =&gt; '2017-12-1', 'fec_termino' =&gt; '2017-12-3', 'tipo_mov' =&gt; 'TEMPORAL', 'descr' =&gt; '', 'docs' =&gt; '', 'motivo' =&gt; '', 'referencia' =&gt; '', 'ref_motivo' =&gt; ''</v>
      </c>
      <c r="B341" t="str">
        <f t="shared" ca="1" si="12"/>
        <v>419235, 54, , '2017-12-1', '2017-12-3', 'TEMPORAL', '', '', '', '', ''</v>
      </c>
      <c r="C34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419235, </v>
      </c>
      <c r="D34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54, </v>
      </c>
      <c r="E34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4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'2017-12-1', </v>
      </c>
      <c r="G34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'2017-12-3', </v>
      </c>
      <c r="H34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4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4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4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4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4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4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4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4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4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4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4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4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4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4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4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4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4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4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4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4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4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4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4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4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4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4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4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4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4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4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4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4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42" spans="1:40" x14ac:dyDescent="0.25">
      <c r="A342" t="str">
        <f t="shared" ca="1" si="11"/>
        <v>'clave_trab' =&gt; 569774, 'id_plaza' =&gt; 11, 'id_ausencia_por' =&gt; , 'fec_inicio' =&gt; '2017-12-3', 'fec_termino' =&gt; '2017-12-3', 'tipo_mov' =&gt; 'TEMPORAL', 'descr' =&gt; '', 'docs' =&gt; '', 'motivo' =&gt; '', 'referencia' =&gt; '', 'ref_motivo' =&gt; ''</v>
      </c>
      <c r="B342" t="str">
        <f t="shared" ca="1" si="12"/>
        <v>569774, 11, , '2017-12-3', '2017-12-3', 'TEMPORAL', '', '', '', '', ''</v>
      </c>
      <c r="C34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569774, </v>
      </c>
      <c r="D34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11, </v>
      </c>
      <c r="E34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4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'2017-12-3', </v>
      </c>
      <c r="G34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'2017-12-3', </v>
      </c>
      <c r="H34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4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4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4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4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4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4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4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4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4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4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4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4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4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4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4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4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4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4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4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4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4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4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4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4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4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4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4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4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4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4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4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4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43" spans="1:40" x14ac:dyDescent="0.25">
      <c r="A343" t="str">
        <f t="shared" ca="1" si="11"/>
        <v>'clave_trab' =&gt; 355556, 'id_plaza' =&gt; 68, 'id_ausencia_por' =&gt; , 'fec_inicio' =&gt; '2017-12-4', 'fec_termino' =&gt; '2017-12-28', 'tipo_mov' =&gt; 'TEMPORAL', 'descr' =&gt; '', 'docs' =&gt; '', 'motivo' =&gt; '', 'referencia' =&gt; '', 'ref_motivo' =&gt; ''</v>
      </c>
      <c r="B343" t="str">
        <f t="shared" ca="1" si="12"/>
        <v>355556, 68, , '2017-12-4', '2017-12-28', 'TEMPORAL', '', '', '', '', ''</v>
      </c>
      <c r="C34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355556, </v>
      </c>
      <c r="D34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68, </v>
      </c>
      <c r="E34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4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'2017-12-4', </v>
      </c>
      <c r="G34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'2017-12-28', </v>
      </c>
      <c r="H34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4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4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4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4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4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4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4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4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4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4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4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4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4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4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4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4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4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4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4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4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4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4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4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4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4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4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4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4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4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4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4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4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44" spans="1:40" x14ac:dyDescent="0.25">
      <c r="A344" t="str">
        <f t="shared" ca="1" si="11"/>
        <v>'clave_trab' =&gt; 267971, 'id_plaza' =&gt; 66, 'id_ausencia_por' =&gt; , 'fec_inicio' =&gt; '2017-11-13', 'fec_termino' =&gt; '2017-12-31', 'tipo_mov' =&gt; 'TEMPORAL', 'descr' =&gt; '', 'docs' =&gt; '', 'motivo' =&gt; '', 'referencia' =&gt; '', 'ref_motivo' =&gt; ''</v>
      </c>
      <c r="B344" t="str">
        <f t="shared" ca="1" si="12"/>
        <v>267971, 66, , '2017-11-13', '2017-12-31', 'TEMPORAL', '', '', '', '', ''</v>
      </c>
      <c r="C34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267971, </v>
      </c>
      <c r="D34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66, </v>
      </c>
      <c r="E34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4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'2017-11-13', </v>
      </c>
      <c r="G34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'2017-12-31', </v>
      </c>
      <c r="H34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4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4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4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4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4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4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4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4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4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4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4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4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4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4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4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4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4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4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4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4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4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4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4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4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4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4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4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4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4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4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4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4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45" spans="1:40" x14ac:dyDescent="0.25">
      <c r="A345" t="str">
        <f t="shared" ca="1" si="11"/>
        <v>'clave_trab' =&gt; 405756, 'id_plaza' =&gt; 66, 'id_ausencia_por' =&gt; , 'fec_inicio' =&gt; '2017-12-4', 'fec_termino' =&gt; '2017-12-28', 'tipo_mov' =&gt; 'TEMPORAL', 'descr' =&gt; '', 'docs' =&gt; '', 'motivo' =&gt; '', 'referencia' =&gt; '', 'ref_motivo' =&gt; ''</v>
      </c>
      <c r="B345" t="str">
        <f t="shared" ca="1" si="12"/>
        <v>405756, 66, , '2017-12-4', '2017-12-28', 'TEMPORAL', '', '', '', '', ''</v>
      </c>
      <c r="C34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405756, </v>
      </c>
      <c r="D34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66, </v>
      </c>
      <c r="E34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4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'2017-12-4', </v>
      </c>
      <c r="G34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'2017-12-28', </v>
      </c>
      <c r="H34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4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4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4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4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4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4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4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4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4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4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4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4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4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4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4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4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4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4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4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4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4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4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4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4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4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4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4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4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4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4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4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4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46" spans="1:40" x14ac:dyDescent="0.25">
      <c r="A346" t="str">
        <f t="shared" ca="1" si="11"/>
        <v>'clave_trab' =&gt; 452405, 'id_plaza' =&gt; 28, 'id_ausencia_por' =&gt; , 'fec_inicio' =&gt; '2017-12-4', 'fec_termino' =&gt; '2017-12-10', 'tipo_mov' =&gt; 'TEMPORAL', 'descr' =&gt; '', 'docs' =&gt; '', 'motivo' =&gt; '', 'referencia' =&gt; '', 'ref_motivo' =&gt; ''</v>
      </c>
      <c r="B346" t="str">
        <f t="shared" ca="1" si="12"/>
        <v>452405, 28, , '2017-12-4', '2017-12-10', 'TEMPORAL', '', '', '', '', ''</v>
      </c>
      <c r="C34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452405, </v>
      </c>
      <c r="D34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28, </v>
      </c>
      <c r="E34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4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'2017-12-4', </v>
      </c>
      <c r="G34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'2017-12-10', </v>
      </c>
      <c r="H34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4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4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4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4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4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4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4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4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4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4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4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4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4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4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4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4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4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4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4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4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4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4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4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4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4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4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4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4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4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4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4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4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47" spans="1:40" x14ac:dyDescent="0.25">
      <c r="A347" t="str">
        <f t="shared" ca="1" si="11"/>
        <v>'clave_trab' =&gt; 481382, 'id_plaza' =&gt; 72, 'id_ausencia_por' =&gt; , 'fec_inicio' =&gt; '2017-11-12', 'fec_termino' =&gt; '2017-12-30', 'tipo_mov' =&gt; 'TEMPORAL', 'descr' =&gt; '', 'docs' =&gt; '', 'motivo' =&gt; '', 'referencia' =&gt; '', 'ref_motivo' =&gt; ''</v>
      </c>
      <c r="B347" t="str">
        <f t="shared" ca="1" si="12"/>
        <v>481382, 72, , '2017-11-12', '2017-12-30', 'TEMPORAL', '', '', '', '', ''</v>
      </c>
      <c r="C34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481382, </v>
      </c>
      <c r="D34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72, </v>
      </c>
      <c r="E34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4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'2017-11-12', </v>
      </c>
      <c r="G34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'2017-12-30', </v>
      </c>
      <c r="H34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4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4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4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4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4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4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4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4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4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4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4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4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4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4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4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4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4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4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4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4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4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4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4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4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4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4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4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4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4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4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4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4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48" spans="1:40" x14ac:dyDescent="0.25">
      <c r="A348" t="str">
        <f t="shared" ca="1" si="11"/>
        <v>'clave_trab' =&gt; 542634, 'id_plaza' =&gt; 71, 'id_ausencia_por' =&gt; , 'fec_inicio' =&gt; '2017-11-24', 'fec_termino' =&gt; '2017-12-31', 'tipo_mov' =&gt; 'TEMPORAL', 'descr' =&gt; '', 'docs' =&gt; '', 'motivo' =&gt; '', 'referencia' =&gt; '', 'ref_motivo' =&gt; ''</v>
      </c>
      <c r="B348" t="str">
        <f t="shared" ca="1" si="12"/>
        <v>542634, 71, , '2017-11-24', '2017-12-31', 'TEMPORAL', '', '', '', '', ''</v>
      </c>
      <c r="C34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542634, </v>
      </c>
      <c r="D34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71, </v>
      </c>
      <c r="E34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4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'2017-11-24', </v>
      </c>
      <c r="G34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'2017-12-31', </v>
      </c>
      <c r="H34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4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4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4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4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4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4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4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4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4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4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4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4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4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4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4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4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4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4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4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4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4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4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4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4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4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4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4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4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4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4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4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4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49" spans="1:40" x14ac:dyDescent="0.25">
      <c r="A349" t="str">
        <f t="shared" ca="1" si="11"/>
        <v>'clave_trab' =&gt; 447360, 'id_plaza' =&gt; 73, 'id_ausencia_por' =&gt; , 'fec_inicio' =&gt; '2017-11-12', 'fec_termino' =&gt; '2017-12-30', 'tipo_mov' =&gt; 'TEMPORAL', 'descr' =&gt; '', 'docs' =&gt; '', 'motivo' =&gt; '', 'referencia' =&gt; '', 'ref_motivo' =&gt; ''</v>
      </c>
      <c r="B349" t="str">
        <f t="shared" ca="1" si="12"/>
        <v>447360, 73, , '2017-11-12', '2017-12-30', 'TEMPORAL', '', '', '', '', ''</v>
      </c>
      <c r="C34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447360, </v>
      </c>
      <c r="D34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73, </v>
      </c>
      <c r="E34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4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'2017-11-12', </v>
      </c>
      <c r="G34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'2017-12-30', </v>
      </c>
      <c r="H34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4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4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4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4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4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4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4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4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4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4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4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4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4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4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4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4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4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4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4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4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4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4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4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4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4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4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4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4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4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4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4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4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50" spans="1:40" x14ac:dyDescent="0.25">
      <c r="A350" t="str">
        <f t="shared" ca="1" si="11"/>
        <v>'clave_trab' =&gt; 569774, 'id_plaza' =&gt; 24, 'id_ausencia_por' =&gt; , 'fec_inicio' =&gt; '2017-12-8', 'fec_termino' =&gt; '2017-12-8', 'tipo_mov' =&gt; 'TEMPORAL', 'descr' =&gt; '', 'docs' =&gt; '', 'motivo' =&gt; '', 'referencia' =&gt; '', 'ref_motivo' =&gt; ''</v>
      </c>
      <c r="B350" t="str">
        <f t="shared" ca="1" si="12"/>
        <v>569774, 24, , '2017-12-8', '2017-12-8', 'TEMPORAL', '', '', '', '', ''</v>
      </c>
      <c r="C35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569774, </v>
      </c>
      <c r="D35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24, </v>
      </c>
      <c r="E35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5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'2017-12-8', </v>
      </c>
      <c r="G35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'2017-12-8', </v>
      </c>
      <c r="H35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5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5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5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5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5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5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5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5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5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5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5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5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5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5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5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5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5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5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5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5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5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5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5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5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5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5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5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5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5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5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5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5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51" spans="1:40" x14ac:dyDescent="0.25">
      <c r="A351" t="str">
        <f t="shared" ca="1" si="11"/>
        <v>'clave_trab' =&gt; 566508, 'id_plaza' =&gt; 18, 'id_ausencia_por' =&gt; , 'fec_inicio' =&gt; '2017-12-4', 'fec_termino' =&gt; '2017-12-10', 'tipo_mov' =&gt; 'TEMPORAL', 'descr' =&gt; '', 'docs' =&gt; '', 'motivo' =&gt; '', 'referencia' =&gt; '', 'ref_motivo' =&gt; ''</v>
      </c>
      <c r="B351" t="str">
        <f t="shared" ca="1" si="12"/>
        <v>566508, 18, , '2017-12-4', '2017-12-10', 'TEMPORAL', '', '', '', '', ''</v>
      </c>
      <c r="C35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566508, </v>
      </c>
      <c r="D35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18, </v>
      </c>
      <c r="E35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5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'2017-12-4', </v>
      </c>
      <c r="G35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'2017-12-10', </v>
      </c>
      <c r="H35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5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5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5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5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5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5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5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5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5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5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5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5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5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5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5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5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5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5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5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5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5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5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5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5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5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5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5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5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5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5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5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5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52" spans="1:40" x14ac:dyDescent="0.25">
      <c r="A352" t="str">
        <f t="shared" ca="1" si="11"/>
        <v>'clave_trab' =&gt; 569774, 'id_plaza' =&gt; 45, 'id_ausencia_por' =&gt; , 'fec_inicio' =&gt; '2017-12-10', 'fec_termino' =&gt; '2017-12-11', 'tipo_mov' =&gt; 'TEMPORAL', 'descr' =&gt; '', 'docs' =&gt; '', 'motivo' =&gt; '', 'referencia' =&gt; '', 'ref_motivo' =&gt; ''</v>
      </c>
      <c r="B352" t="str">
        <f t="shared" ca="1" si="12"/>
        <v>569774, 45, , '2017-12-10', '2017-12-11', 'TEMPORAL', '', '', '', '', ''</v>
      </c>
      <c r="C35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569774, </v>
      </c>
      <c r="D35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45, </v>
      </c>
      <c r="E35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5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'2017-12-10', </v>
      </c>
      <c r="G35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'2017-12-11', </v>
      </c>
      <c r="H35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5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5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5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5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5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5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5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5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5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5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5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5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5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5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5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5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5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5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5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5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5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5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5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5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5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5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5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5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5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5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5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5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53" spans="1:40" x14ac:dyDescent="0.25">
      <c r="A353" t="str">
        <f t="shared" ca="1" si="11"/>
        <v>'clave_trab' =&gt; 582776, 'id_plaza' =&gt; 43, 'id_ausencia_por' =&gt; , 'fec_inicio' =&gt; '2017-12-12', 'fec_termino' =&gt; '2018-1-15', 'tipo_mov' =&gt; 'TEMPORAL', 'descr' =&gt; '', 'docs' =&gt; '', 'motivo' =&gt; '', 'referencia' =&gt; '', 'ref_motivo' =&gt; ''</v>
      </c>
      <c r="B353" t="str">
        <f t="shared" ca="1" si="12"/>
        <v>582776, 43, , '2017-12-12', '2018-1-15', 'TEMPORAL', '', '', '', '', ''</v>
      </c>
      <c r="C35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582776, </v>
      </c>
      <c r="D35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43, </v>
      </c>
      <c r="E35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5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'2017-12-12', </v>
      </c>
      <c r="G35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'2018-1-15', </v>
      </c>
      <c r="H35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5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5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5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5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5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5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5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5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5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5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5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5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5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5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5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5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5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5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5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5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5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5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5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5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5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5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5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5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5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5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5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5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54" spans="1:40" x14ac:dyDescent="0.25">
      <c r="A354" t="str">
        <f t="shared" ca="1" si="11"/>
        <v>'clave_trab' =&gt; 361730, 'id_plaza' =&gt; 24, 'id_ausencia_por' =&gt; , 'fec_inicio' =&gt; '2017-12-11', 'fec_termino' =&gt; '2017-12-13', 'tipo_mov' =&gt; 'TEMPORAL', 'descr' =&gt; '', 'docs' =&gt; '', 'motivo' =&gt; '', 'referencia' =&gt; '', 'ref_motivo' =&gt; ''</v>
      </c>
      <c r="B354" t="str">
        <f t="shared" ca="1" si="12"/>
        <v>361730, 24, , '2017-12-11', '2017-12-13', 'TEMPORAL', '', '', '', '', ''</v>
      </c>
      <c r="C35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361730, </v>
      </c>
      <c r="D35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24, </v>
      </c>
      <c r="E35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5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'2017-12-11', </v>
      </c>
      <c r="G35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'2017-12-13', </v>
      </c>
      <c r="H35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5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5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5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5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5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5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5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5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5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5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5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5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5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5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5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5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5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5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5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5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5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5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5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5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5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5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5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5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5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5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5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5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55" spans="1:40" x14ac:dyDescent="0.25">
      <c r="A355" t="str">
        <f t="shared" ca="1" si="11"/>
        <v>'clave_trab' =&gt; 447554, 'id_plaza' =&gt; 18, 'id_ausencia_por' =&gt; , 'fec_inicio' =&gt; '2017-12-13', 'fec_termino' =&gt; '2017-12-17', 'tipo_mov' =&gt; 'TEMPORAL', 'descr' =&gt; '', 'docs' =&gt; '', 'motivo' =&gt; '', 'referencia' =&gt; '', 'ref_motivo' =&gt; ''</v>
      </c>
      <c r="B355" t="str">
        <f t="shared" ca="1" si="12"/>
        <v>447554, 18, , '2017-12-13', '2017-12-17', 'TEMPORAL', '', '', '', '', ''</v>
      </c>
      <c r="C35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447554, </v>
      </c>
      <c r="D35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18, </v>
      </c>
      <c r="E35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5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'2017-12-13', </v>
      </c>
      <c r="G35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'2017-12-17', </v>
      </c>
      <c r="H35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5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5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5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5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5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5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5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5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5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5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5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5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5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5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5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5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5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5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5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5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5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5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5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5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5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5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5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5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5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5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5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5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56" spans="1:40" x14ac:dyDescent="0.25">
      <c r="A356" t="str">
        <f t="shared" ca="1" si="11"/>
        <v>'clave_trab' =&gt; 324382, 'id_plaza' =&gt; 28, 'id_ausencia_por' =&gt; , 'fec_inicio' =&gt; '2017-12-5', 'fec_termino' =&gt; '2017-12-10', 'tipo_mov' =&gt; 'TEMPORAL', 'descr' =&gt; '', 'docs' =&gt; '', 'motivo' =&gt; '', 'referencia' =&gt; '', 'ref_motivo' =&gt; ''</v>
      </c>
      <c r="B356" t="str">
        <f t="shared" ca="1" si="12"/>
        <v>324382, 28, , '2017-12-5', '2017-12-10', 'TEMPORAL', '', '', '', '', ''</v>
      </c>
      <c r="C35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324382, </v>
      </c>
      <c r="D35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28, </v>
      </c>
      <c r="E35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5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'2017-12-5', </v>
      </c>
      <c r="G35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'2017-12-10', </v>
      </c>
      <c r="H35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5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5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5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5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5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5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5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5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5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5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5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5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5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5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5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5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5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5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5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5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5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5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5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5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5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5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5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5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5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5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5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5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57" spans="1:40" x14ac:dyDescent="0.25">
      <c r="A357" t="str">
        <f t="shared" ca="1" si="11"/>
        <v>'clave_trab' =&gt; 279446, 'id_plaza' =&gt; 29, 'id_ausencia_por' =&gt; , 'fec_inicio' =&gt; '2017-12-7', 'fec_termino' =&gt; '2017-12-10', 'tipo_mov' =&gt; 'TEMPORAL', 'descr' =&gt; '', 'docs' =&gt; '', 'motivo' =&gt; '', 'referencia' =&gt; '', 'ref_motivo' =&gt; ''</v>
      </c>
      <c r="B357" t="str">
        <f t="shared" ca="1" si="12"/>
        <v>279446, 29, , '2017-12-7', '2017-12-10', 'TEMPORAL', '', '', '', '', ''</v>
      </c>
      <c r="C35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279446, </v>
      </c>
      <c r="D35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29, </v>
      </c>
      <c r="E35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5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'2017-12-7', </v>
      </c>
      <c r="G35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'2017-12-10', </v>
      </c>
      <c r="H35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5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5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5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5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5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5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5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5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5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5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5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5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5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5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5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5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5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5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5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5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5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5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5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5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5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5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5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5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5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5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5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5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58" spans="1:40" x14ac:dyDescent="0.25">
      <c r="A358" t="str">
        <f t="shared" ca="1" si="11"/>
        <v>'clave_trab' =&gt; 361730, 'id_plaza' =&gt; 24, 'id_ausencia_por' =&gt; , 'fec_inicio' =&gt; '2017-12-14', 'fec_termino' =&gt; '2017-12-17', 'tipo_mov' =&gt; 'TEMPORAL', 'descr' =&gt; '', 'docs' =&gt; '', 'motivo' =&gt; '', 'referencia' =&gt; '', 'ref_motivo' =&gt; ''</v>
      </c>
      <c r="B358" t="str">
        <f t="shared" ca="1" si="12"/>
        <v>361730, 24, , '2017-12-14', '2017-12-17', 'TEMPORAL', '', '', '', '', ''</v>
      </c>
      <c r="C35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361730, </v>
      </c>
      <c r="D35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24, </v>
      </c>
      <c r="E35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5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'2017-12-14', </v>
      </c>
      <c r="G35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'2017-12-17', </v>
      </c>
      <c r="H35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5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5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5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5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5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5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5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5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5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5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5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5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5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5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5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5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5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5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5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5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5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5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5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5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5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5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5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5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5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5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5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5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59" spans="1:40" x14ac:dyDescent="0.25">
      <c r="A359" t="str">
        <f t="shared" ca="1" si="11"/>
        <v>'clave_trab' =&gt; 764361, 'id_plaza' =&gt; 29, 'id_ausencia_por' =&gt; , 'fec_inicio' =&gt; '2017-12-12', 'fec_termino' =&gt; '2017-12-17', 'tipo_mov' =&gt; 'TEMPORAL', 'descr' =&gt; '', 'docs' =&gt; '', 'motivo' =&gt; '', 'referencia' =&gt; '', 'ref_motivo' =&gt; ''</v>
      </c>
      <c r="B359" t="str">
        <f t="shared" ca="1" si="12"/>
        <v>764361, 29, , '2017-12-12', '2017-12-17', 'TEMPORAL', '', '', '', '', ''</v>
      </c>
      <c r="C35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764361, </v>
      </c>
      <c r="D35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29, </v>
      </c>
      <c r="E35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5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'2017-12-12', </v>
      </c>
      <c r="G35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'2017-12-17', </v>
      </c>
      <c r="H35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5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5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5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5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5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5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5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5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5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5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5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5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5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5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5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5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5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5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5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5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5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5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5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5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5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5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5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5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5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5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5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5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60" spans="1:40" x14ac:dyDescent="0.25">
      <c r="A360" t="str">
        <f t="shared" ca="1" si="11"/>
        <v>'clave_trab' =&gt; 502171, 'id_plaza' =&gt; 24, 'id_ausencia_por' =&gt; , 'fec_inicio' =&gt; '2017-12-11', 'fec_termino' =&gt; '2018-1-15', 'tipo_mov' =&gt; 'TEMPORAL', 'descr' =&gt; '', 'docs' =&gt; '', 'motivo' =&gt; '', 'referencia' =&gt; '', 'ref_motivo' =&gt; ''</v>
      </c>
      <c r="B360" t="str">
        <f t="shared" ca="1" si="12"/>
        <v>502171, 24, , '2017-12-11', '2018-1-15', 'TEMPORAL', '', '', '', '', ''</v>
      </c>
      <c r="C36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502171, </v>
      </c>
      <c r="D36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24, </v>
      </c>
      <c r="E36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6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'2017-12-11', </v>
      </c>
      <c r="G36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'2018-1-15', </v>
      </c>
      <c r="H36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6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6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6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6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6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6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6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6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6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6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6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6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6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6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6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6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6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6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6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6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6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6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6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6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6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6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6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6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6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6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6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6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61" spans="1:40" x14ac:dyDescent="0.25">
      <c r="A361" t="str">
        <f t="shared" ca="1" si="11"/>
        <v>'clave_trab' =&gt; 419235, 'id_plaza' =&gt; 53, 'id_ausencia_por' =&gt; , 'fec_inicio' =&gt; '2017-12-14', 'fec_termino' =&gt; '2017-12-15', 'tipo_mov' =&gt; 'TEMPORAL', 'descr' =&gt; '', 'docs' =&gt; '', 'motivo' =&gt; '', 'referencia' =&gt; '', 'ref_motivo' =&gt; ''</v>
      </c>
      <c r="B361" t="str">
        <f t="shared" ca="1" si="12"/>
        <v>419235, 53, , '2017-12-14', '2017-12-15', 'TEMPORAL', '', '', '', '', ''</v>
      </c>
      <c r="C36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419235, </v>
      </c>
      <c r="D36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53, </v>
      </c>
      <c r="E36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6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'2017-12-14', </v>
      </c>
      <c r="G36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'2017-12-15', </v>
      </c>
      <c r="H36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6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6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6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6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6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6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6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6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6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6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6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6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6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6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6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6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6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6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6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6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6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6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6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6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6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6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6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6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6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6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6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6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62" spans="1:40" x14ac:dyDescent="0.25">
      <c r="A362" t="str">
        <f t="shared" ca="1" si="11"/>
        <v>'clave_trab' =&gt; 324382, 'id_plaza' =&gt; 20, 'id_ausencia_por' =&gt; , 'fec_inicio' =&gt; '2017-12-11', 'fec_termino' =&gt; '2017-12-31', 'tipo_mov' =&gt; 'TEMPORAL', 'descr' =&gt; '', 'docs' =&gt; '', 'motivo' =&gt; '', 'referencia' =&gt; '', 'ref_motivo' =&gt; ''</v>
      </c>
      <c r="B362" t="str">
        <f t="shared" ca="1" si="12"/>
        <v>324382, 20, , '2017-12-11', '2017-12-31', 'TEMPORAL', '', '', '', '', ''</v>
      </c>
      <c r="C36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324382, </v>
      </c>
      <c r="D36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20, </v>
      </c>
      <c r="E36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6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'2017-12-11', </v>
      </c>
      <c r="G36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'2017-12-31', </v>
      </c>
      <c r="H36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6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6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6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6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6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6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6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6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6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6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6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6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6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6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6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6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6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6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6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6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6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6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6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6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6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6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6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6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6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6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6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6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63" spans="1:40" x14ac:dyDescent="0.25">
      <c r="A363" t="str">
        <f t="shared" ca="1" si="11"/>
        <v>'clave_trab' =&gt; 566173, 'id_plaza' =&gt; 31, 'id_ausencia_por' =&gt; , 'fec_inicio' =&gt; '2017-12-12', 'fec_termino' =&gt; '2018-1-15', 'tipo_mov' =&gt; 'TEMPORAL', 'descr' =&gt; '', 'docs' =&gt; '', 'motivo' =&gt; '', 'referencia' =&gt; '', 'ref_motivo' =&gt; ''</v>
      </c>
      <c r="B363" t="str">
        <f t="shared" ca="1" si="12"/>
        <v>566173, 31, , '2017-12-12', '2018-1-15', 'TEMPORAL', '', '', '', '', ''</v>
      </c>
      <c r="C36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566173, </v>
      </c>
      <c r="D36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31, </v>
      </c>
      <c r="E36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6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'2017-12-12', </v>
      </c>
      <c r="G36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'2018-1-15', </v>
      </c>
      <c r="H36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6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6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6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6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6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6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6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6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6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6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6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6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6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6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6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6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6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6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6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6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6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6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6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6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6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6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6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6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6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6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6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6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64" spans="1:40" x14ac:dyDescent="0.25">
      <c r="A364" t="str">
        <f t="shared" ca="1" si="11"/>
        <v>'clave_trab' =&gt; 452405, 'id_plaza' =&gt; 34, 'id_ausencia_por' =&gt; , 'fec_inicio' =&gt; '2017-12-12', 'fec_termino' =&gt; '2018-1-15', 'tipo_mov' =&gt; 'TEMPORAL', 'descr' =&gt; '', 'docs' =&gt; '', 'motivo' =&gt; '', 'referencia' =&gt; '', 'ref_motivo' =&gt; ''</v>
      </c>
      <c r="B364" t="str">
        <f t="shared" ca="1" si="12"/>
        <v>452405, 34, , '2017-12-12', '2018-1-15', 'TEMPORAL', '', '', '', '', ''</v>
      </c>
      <c r="C36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452405, </v>
      </c>
      <c r="D36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34, </v>
      </c>
      <c r="E36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6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'2017-12-12', </v>
      </c>
      <c r="G36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'2018-1-15', </v>
      </c>
      <c r="H36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6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6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6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6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6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6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6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6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6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6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6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6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6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6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6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6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6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6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6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6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6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6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6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6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6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6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6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6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6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6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6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6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65" spans="1:40" x14ac:dyDescent="0.25">
      <c r="A365" t="str">
        <f t="shared" ca="1" si="11"/>
        <v>'clave_trab' =&gt; 764361, 'id_plaza' =&gt; 29, 'id_ausencia_por' =&gt; , 'fec_inicio' =&gt; '2017-12-12', 'fec_termino' =&gt; '2017-12-17', 'tipo_mov' =&gt; 'TEMPORAL', 'descr' =&gt; '', 'docs' =&gt; '', 'motivo' =&gt; '', 'referencia' =&gt; '', 'ref_motivo' =&gt; ''</v>
      </c>
      <c r="B365" t="str">
        <f t="shared" ca="1" si="12"/>
        <v>764361, 29, , '2017-12-12', '2017-12-17', 'TEMPORAL', '', '', '', '', ''</v>
      </c>
      <c r="C36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764361, </v>
      </c>
      <c r="D36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29, </v>
      </c>
      <c r="E36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6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'2017-12-12', </v>
      </c>
      <c r="G36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'2017-12-17', </v>
      </c>
      <c r="H36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6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6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6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6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6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6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6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6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6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6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6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6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6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6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6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6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6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6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6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6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6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6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6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6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6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6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6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6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6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6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6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6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66" spans="1:40" x14ac:dyDescent="0.25">
      <c r="A366" t="str">
        <f t="shared" ca="1" si="11"/>
        <v>'clave_trab' =&gt; 779183, 'id_plaza' =&gt; 27, 'id_ausencia_por' =&gt; , 'fec_inicio' =&gt; '2017-12-19', 'fec_termino' =&gt; '2017-12-28', 'tipo_mov' =&gt; 'TEMPORAL', 'descr' =&gt; '12-5 20147041', 'docs' =&gt; '', 'motivo' =&gt; '', 'referencia' =&gt; '', 'ref_motivo' =&gt; ''</v>
      </c>
      <c r="B366" t="str">
        <f t="shared" ca="1" si="12"/>
        <v>779183, 27, , '2017-12-19', '2017-12-28', 'TEMPORAL', '12-5 20147041', '', '', '', ''</v>
      </c>
      <c r="C36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779183, </v>
      </c>
      <c r="D36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27, </v>
      </c>
      <c r="E36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6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'2017-12-19', </v>
      </c>
      <c r="G36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'2017-12-28', </v>
      </c>
      <c r="H36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6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20147041', </v>
      </c>
      <c r="J36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6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6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6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6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6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6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6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6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6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6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6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6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6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6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6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6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6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6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6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6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6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6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6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6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6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6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6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6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6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6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67" spans="1:40" x14ac:dyDescent="0.25">
      <c r="A367" t="str">
        <f t="shared" ca="1" si="11"/>
        <v>'clave_trab' =&gt; 361730, 'id_plaza' =&gt; 53, 'id_ausencia_por' =&gt; , 'fec_inicio' =&gt; '2017-12-18', 'fec_termino' =&gt; '2017-12-31', 'tipo_mov' =&gt; 'TEMPORAL', 'descr' =&gt; '', 'docs' =&gt; '', 'motivo' =&gt; '', 'referencia' =&gt; '', 'ref_motivo' =&gt; ''</v>
      </c>
      <c r="B367" t="str">
        <f t="shared" ca="1" si="12"/>
        <v>361730, 53, , '2017-12-18', '2017-12-31', 'TEMPORAL', '', '', '', '', ''</v>
      </c>
      <c r="C36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361730, </v>
      </c>
      <c r="D36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53, </v>
      </c>
      <c r="E36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6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'2017-12-18', </v>
      </c>
      <c r="G36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'2017-12-31', </v>
      </c>
      <c r="H36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6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6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6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6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6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6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6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6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6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6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6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6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6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6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6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6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6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6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6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6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6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6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6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6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6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6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6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6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6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6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6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6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68" spans="1:40" x14ac:dyDescent="0.25">
      <c r="A368" t="str">
        <f t="shared" ca="1" si="11"/>
        <v>'clave_trab' =&gt; 569774, 'id_plaza' =&gt; 42, 'id_ausencia_por' =&gt; , 'fec_inicio' =&gt; '2017-12-16', 'fec_termino' =&gt; '2017-12-17', 'tipo_mov' =&gt; 'TEMPORAL', 'descr' =&gt; '', 'docs' =&gt; '', 'motivo' =&gt; '', 'referencia' =&gt; '', 'ref_motivo' =&gt; ''</v>
      </c>
      <c r="B368" t="str">
        <f t="shared" ca="1" si="12"/>
        <v>569774, 42, , '2017-12-16', '2017-12-17', 'TEMPORAL', '', '', '', '', ''</v>
      </c>
      <c r="C36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569774, </v>
      </c>
      <c r="D36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42, </v>
      </c>
      <c r="E36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6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'2017-12-16', </v>
      </c>
      <c r="G36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'2017-12-17', </v>
      </c>
      <c r="H36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6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6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6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6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6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6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6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6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6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6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6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6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6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6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6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6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6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6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6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6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6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6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6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6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6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6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6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6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6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6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6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6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69" spans="1:40" x14ac:dyDescent="0.25">
      <c r="A369" t="str">
        <f t="shared" ca="1" si="11"/>
        <v>'clave_trab' =&gt; 891095, 'id_plaza' =&gt; 18, 'id_ausencia_por' =&gt; , 'fec_inicio' =&gt; '2017-12-18', 'fec_termino' =&gt; '2017-12-24', 'tipo_mov' =&gt; 'TEMPORAL', 'descr' =&gt; '12-5 20147048', 'docs' =&gt; '', 'motivo' =&gt; '', 'referencia' =&gt; '', 'ref_motivo' =&gt; ''</v>
      </c>
      <c r="B369" t="str">
        <f t="shared" ca="1" si="12"/>
        <v>891095, 18, , '2017-12-18', '2017-12-24', 'TEMPORAL', '12-5 20147048', '', '', '', ''</v>
      </c>
      <c r="C36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891095, </v>
      </c>
      <c r="D36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18, </v>
      </c>
      <c r="E36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6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'2017-12-18', </v>
      </c>
      <c r="G36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'2017-12-24', </v>
      </c>
      <c r="H36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6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20147048', </v>
      </c>
      <c r="J36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6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6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6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6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6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6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6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6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6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6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6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6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6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6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6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6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6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6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6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6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6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6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6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6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6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6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6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6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6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6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70" spans="1:40" x14ac:dyDescent="0.25">
      <c r="A370" t="str">
        <f t="shared" ca="1" si="11"/>
        <v>'clave_trab' =&gt; 488475, 'id_plaza' =&gt; 11, 'id_ausencia_por' =&gt; , 'fec_inicio' =&gt; '2017-12-16', 'fec_termino' =&gt; '2017-12-18', 'tipo_mov' =&gt; 'TEMPORAL', 'descr' =&gt; '12-5 20147222', 'docs' =&gt; '', 'motivo' =&gt; '', 'referencia' =&gt; '', 'ref_motivo' =&gt; ''</v>
      </c>
      <c r="B370" t="str">
        <f t="shared" ca="1" si="12"/>
        <v>488475, 11, , '2017-12-16', '2017-12-18', 'TEMPORAL', '12-5 20147222', '', '', '', ''</v>
      </c>
      <c r="C37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488475, </v>
      </c>
      <c r="D37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11, </v>
      </c>
      <c r="E37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7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'2017-12-16', </v>
      </c>
      <c r="G37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'2017-12-18', </v>
      </c>
      <c r="H37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7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20147222', </v>
      </c>
      <c r="J37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7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7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7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7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7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7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7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7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7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7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7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7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7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7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7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7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7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7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7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7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7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7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7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7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7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7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7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7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7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7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71" spans="1:40" x14ac:dyDescent="0.25">
      <c r="A371" t="str">
        <f t="shared" ca="1" si="11"/>
        <v>'clave_trab' =&gt; 532671, 'id_plaza' =&gt; 29, 'id_ausencia_por' =&gt; , 'fec_inicio' =&gt; '2017-12-19', 'fec_termino' =&gt; '2017-12-24', 'tipo_mov' =&gt; 'TEMPORAL', 'descr' =&gt; '12-5 20147050', 'docs' =&gt; '', 'motivo' =&gt; '', 'referencia' =&gt; '', 'ref_motivo' =&gt; ''</v>
      </c>
      <c r="B371" t="str">
        <f t="shared" ca="1" si="12"/>
        <v>532671, 29, , '2017-12-19', '2017-12-24', 'TEMPORAL', '12-5 20147050', '', '', '', ''</v>
      </c>
      <c r="C37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532671, </v>
      </c>
      <c r="D37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29, </v>
      </c>
      <c r="E37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7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'2017-12-19', </v>
      </c>
      <c r="G37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'2017-12-24', </v>
      </c>
      <c r="H37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7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20147050', </v>
      </c>
      <c r="J37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7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7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7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7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7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7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7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7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7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7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7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7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7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7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7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7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7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7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7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7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7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7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7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7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7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7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7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7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7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7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72" spans="1:40" x14ac:dyDescent="0.25">
      <c r="A372" t="str">
        <f t="shared" ca="1" si="11"/>
        <v>'clave_trab' =&gt; 419235, 'id_plaza' =&gt; 56, 'id_ausencia_por' =&gt; , 'fec_inicio' =&gt; '2017-12-19', 'fec_termino' =&gt; '2017-12-30', 'tipo_mov' =&gt; 'TEMPORAL', 'descr' =&gt; '', 'docs' =&gt; '', 'motivo' =&gt; '', 'referencia' =&gt; '', 'ref_motivo' =&gt; ''</v>
      </c>
      <c r="B372" t="str">
        <f t="shared" ca="1" si="12"/>
        <v>419235, 56, , '2017-12-19', '2017-12-30', 'TEMPORAL', '', '', '', '', ''</v>
      </c>
      <c r="C37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419235, </v>
      </c>
      <c r="D37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56, </v>
      </c>
      <c r="E37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7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'2017-12-19', </v>
      </c>
      <c r="G37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'2017-12-30', </v>
      </c>
      <c r="H37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7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7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7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7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7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7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7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7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7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7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7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7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7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7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7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7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7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7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7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7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7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7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7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7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7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7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7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7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7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7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7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7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73" spans="1:40" x14ac:dyDescent="0.25">
      <c r="A373" t="str">
        <f t="shared" ca="1" si="11"/>
        <v>'clave_trab' =&gt; 805878, 'id_plaza' =&gt; 54, 'id_ausencia_por' =&gt; , 'fec_inicio' =&gt; '2017-12-19', 'fec_termino' =&gt; '2018-1-22', 'tipo_mov' =&gt; 'TEMPORAL', 'descr' =&gt; '', 'docs' =&gt; '', 'motivo' =&gt; '', 'referencia' =&gt; '', 'ref_motivo' =&gt; ''</v>
      </c>
      <c r="B373" t="str">
        <f t="shared" ca="1" si="12"/>
        <v>805878, 54, , '2017-12-19', '2018-1-22', 'TEMPORAL', '', '', '', '', ''</v>
      </c>
      <c r="C37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805878, </v>
      </c>
      <c r="D37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54, </v>
      </c>
      <c r="E37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7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'2017-12-19', </v>
      </c>
      <c r="G37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'2018-1-22', </v>
      </c>
      <c r="H37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7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7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7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7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7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7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7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7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7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7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7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7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7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7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7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7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7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7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7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7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7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7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7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7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7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7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7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7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7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7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7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7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74" spans="1:40" x14ac:dyDescent="0.25">
      <c r="A374" t="str">
        <f t="shared" ca="1" si="11"/>
        <v>'clave_trab' =&gt; 488475, 'id_plaza' =&gt; 11, 'id_ausencia_por' =&gt; , 'fec_inicio' =&gt; '2017-12-19', 'fec_termino' =&gt; '2018-1-23', 'tipo_mov' =&gt; 'TEMPORAL', 'descr' =&gt; '12-5 20147223', 'docs' =&gt; '', 'motivo' =&gt; '', 'referencia' =&gt; '', 'ref_motivo' =&gt; ''</v>
      </c>
      <c r="B374" t="str">
        <f t="shared" ca="1" si="12"/>
        <v>488475, 11, , '2017-12-19', '2018-1-23', 'TEMPORAL', '12-5 20147223', '', '', '', ''</v>
      </c>
      <c r="C37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488475, </v>
      </c>
      <c r="D37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11, </v>
      </c>
      <c r="E37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7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'2017-12-19', </v>
      </c>
      <c r="G37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'2018-1-23', </v>
      </c>
      <c r="H37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7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20147223', </v>
      </c>
      <c r="J37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7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7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7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7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7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7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7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7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7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7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7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7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7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7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7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7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7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7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7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7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7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7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7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7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7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7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7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7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7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7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75" spans="1:40" x14ac:dyDescent="0.25">
      <c r="A375" t="str">
        <f t="shared" ca="1" si="11"/>
        <v>'clave_trab' =&gt; 873494, 'id_plaza' =&gt; 41, 'id_ausencia_por' =&gt; , 'fec_inicio' =&gt; '2017-12-15', 'fec_termino' =&gt; '2017-12-31', 'tipo_mov' =&gt; 'TEMPORAL', 'descr' =&gt; '12-5 20146462', 'docs' =&gt; '', 'motivo' =&gt; '', 'referencia' =&gt; '', 'ref_motivo' =&gt; ''</v>
      </c>
      <c r="B375" t="str">
        <f t="shared" ca="1" si="12"/>
        <v>873494, 41, , '2017-12-15', '2017-12-31', 'TEMPORAL', '12-5 20146462', '', '', '', ''</v>
      </c>
      <c r="C37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873494, </v>
      </c>
      <c r="D37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41, </v>
      </c>
      <c r="E37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7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'2017-12-15', </v>
      </c>
      <c r="G37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'2017-12-31', </v>
      </c>
      <c r="H37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7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20146462', </v>
      </c>
      <c r="J37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7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7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7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7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7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7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7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7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7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7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7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7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7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7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7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7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7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7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7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7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7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7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7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7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7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7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7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7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7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7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76" spans="1:40" x14ac:dyDescent="0.25">
      <c r="A376" t="str">
        <f t="shared" ca="1" si="11"/>
        <v>'clave_trab' =&gt; 447554, 'id_plaza' =&gt; 24, 'id_ausencia_por' =&gt; , 'fec_inicio' =&gt; '2017-12-18', 'fec_termino' =&gt; '2017-12-24', 'tipo_mov' =&gt; 'TEMPORAL', 'descr' =&gt; '', 'docs' =&gt; '', 'motivo' =&gt; '', 'referencia' =&gt; '', 'ref_motivo' =&gt; ''</v>
      </c>
      <c r="B376" t="str">
        <f t="shared" ca="1" si="12"/>
        <v>447554, 24, , '2017-12-18', '2017-12-24', 'TEMPORAL', '', '', '', '', ''</v>
      </c>
      <c r="C37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447554, </v>
      </c>
      <c r="D37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24, </v>
      </c>
      <c r="E37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7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'2017-12-18', </v>
      </c>
      <c r="G37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'2017-12-24', </v>
      </c>
      <c r="H37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7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7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7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7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7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7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7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7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7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7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7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7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7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7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7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7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7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7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7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7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7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7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7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7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7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7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7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7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7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7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7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7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77" spans="1:40" x14ac:dyDescent="0.25">
      <c r="A377" t="str">
        <f t="shared" ca="1" si="11"/>
        <v>'clave_trab' =&gt; 569774, 'id_plaza' =&gt; 42, 'id_ausencia_por' =&gt; , 'fec_inicio' =&gt; '2017-12-20', 'fec_termino' =&gt; '2018-1-25', 'tipo_mov' =&gt; 'TEMPORAL', 'descr' =&gt; '', 'docs' =&gt; '', 'motivo' =&gt; '', 'referencia' =&gt; '', 'ref_motivo' =&gt; ''</v>
      </c>
      <c r="B377" t="str">
        <f t="shared" ca="1" si="12"/>
        <v>569774, 42, , '2017-12-20', '2018-1-25', 'TEMPORAL', '', '', '', '', ''</v>
      </c>
      <c r="C37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569774, </v>
      </c>
      <c r="D37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42, </v>
      </c>
      <c r="E37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7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'2017-12-20', </v>
      </c>
      <c r="G37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'2018-1-25', </v>
      </c>
      <c r="H37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7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7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7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7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7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7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7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7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7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7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7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7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7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7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7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7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7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7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7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7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7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7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7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7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7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7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7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7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7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7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7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7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78" spans="1:40" x14ac:dyDescent="0.25">
      <c r="A378" t="str">
        <f t="shared" ca="1" si="11"/>
        <v>'clave_trab' =&gt; 516702, 'id_plaza' =&gt; 40, 'id_ausencia_por' =&gt; , 'fec_inicio' =&gt; '2017-12-21', 'fec_termino' =&gt; '2017-12-31', 'tipo_mov' =&gt; 'TEMPORAL', 'descr' =&gt; '', 'docs' =&gt; '', 'motivo' =&gt; '', 'referencia' =&gt; '', 'ref_motivo' =&gt; ''</v>
      </c>
      <c r="B378" t="str">
        <f t="shared" ca="1" si="12"/>
        <v>516702, 40, , '2017-12-21', '2017-12-31', 'TEMPORAL', '', '', '', '', ''</v>
      </c>
      <c r="C37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516702, </v>
      </c>
      <c r="D37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40, </v>
      </c>
      <c r="E37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7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'2017-12-21', </v>
      </c>
      <c r="G37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'2017-12-31', </v>
      </c>
      <c r="H37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7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7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7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7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7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7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7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7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7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7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7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7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7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7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7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7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7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7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7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7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7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7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7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7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7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7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7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7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7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7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7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7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79" spans="1:40" x14ac:dyDescent="0.25">
      <c r="A379" t="str">
        <f t="shared" ca="1" si="11"/>
        <v>'clave_trab' =&gt; 328894, 'id_plaza' =&gt; 57, 'id_ausencia_por' =&gt; , 'fec_inicio' =&gt; '2017-12-12', 'fec_termino' =&gt; '2018-1-15', 'tipo_mov' =&gt; 'TEMPORAL', 'descr' =&gt; '12-5 20163139', 'docs' =&gt; '', 'motivo' =&gt; '', 'referencia' =&gt; '', 'ref_motivo' =&gt; ''</v>
      </c>
      <c r="B379" t="str">
        <f t="shared" ca="1" si="12"/>
        <v>328894, 57, , '2017-12-12', '2018-1-15', 'TEMPORAL', '12-5 20163139', '', '', '', ''</v>
      </c>
      <c r="C37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328894, </v>
      </c>
      <c r="D37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57, </v>
      </c>
      <c r="E37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7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'2017-12-12', </v>
      </c>
      <c r="G37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'2018-1-15', </v>
      </c>
      <c r="H37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7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20163139', </v>
      </c>
      <c r="J37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7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7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7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7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7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7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7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7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7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7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7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7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7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7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7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7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7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7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7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7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7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7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7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7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7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7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7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7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7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7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80" spans="1:40" x14ac:dyDescent="0.25">
      <c r="A380" t="str">
        <f t="shared" ca="1" si="11"/>
        <v>'clave_trab' =&gt; 400383, 'id_plaza' =&gt; 36, 'id_ausencia_por' =&gt; , 'fec_inicio' =&gt; '2017-12-22', 'fec_termino' =&gt; '2018-1-16', 'tipo_mov' =&gt; 'TEMPORAL', 'descr' =&gt; '12-5 20145106', 'docs' =&gt; '', 'motivo' =&gt; '', 'referencia' =&gt; '', 'ref_motivo' =&gt; ''</v>
      </c>
      <c r="B380" t="str">
        <f t="shared" ca="1" si="12"/>
        <v>400383, 36, , '2017-12-22', '2018-1-16', 'TEMPORAL', '12-5 20145106', '', '', '', ''</v>
      </c>
      <c r="C38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400383, </v>
      </c>
      <c r="D38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36, </v>
      </c>
      <c r="E38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8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'2017-12-22', </v>
      </c>
      <c r="G38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'2018-1-16', </v>
      </c>
      <c r="H38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8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20145106', </v>
      </c>
      <c r="J38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8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8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8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8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8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8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8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8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8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8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8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8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8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8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8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8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8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8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8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8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8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8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8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8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8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8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8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8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8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8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81" spans="1:40" x14ac:dyDescent="0.25">
      <c r="A381" t="str">
        <f t="shared" ca="1" si="11"/>
        <v>'clave_trab' =&gt; 447554, 'id_plaza' =&gt; 60, 'id_ausencia_por' =&gt; , 'fec_inicio' =&gt; '2017-12-25', 'fec_termino' =&gt; '2017-12-25', 'tipo_mov' =&gt; 'TEMPORAL', 'descr' =&gt; '', 'docs' =&gt; '', 'motivo' =&gt; '', 'referencia' =&gt; '', 'ref_motivo' =&gt; ''</v>
      </c>
      <c r="B381" t="str">
        <f t="shared" ca="1" si="12"/>
        <v>447554, 60, , '2017-12-25', '2017-12-25', 'TEMPORAL', '', '', '', '', ''</v>
      </c>
      <c r="C38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447554, </v>
      </c>
      <c r="D38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60, </v>
      </c>
      <c r="E38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8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'2017-12-25', </v>
      </c>
      <c r="G38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'2017-12-25', </v>
      </c>
      <c r="H38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8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8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8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8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8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8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8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8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8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8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8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8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8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8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8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8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8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8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8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8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8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8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8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8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8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8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8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8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8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8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8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8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82" spans="1:40" x14ac:dyDescent="0.25">
      <c r="A382" t="str">
        <f t="shared" ca="1" si="11"/>
        <v>'clave_trab' =&gt; 317677, 'id_plaza' =&gt; 45, 'id_ausencia_por' =&gt; , 'fec_inicio' =&gt; '2017-12-24', 'fec_termino' =&gt; '2017-12-26', 'tipo_mov' =&gt; 'TEMPORAL', 'descr' =&gt; '12-5 20145595', 'docs' =&gt; '', 'motivo' =&gt; '', 'referencia' =&gt; '', 'ref_motivo' =&gt; ''</v>
      </c>
      <c r="B382" t="str">
        <f t="shared" ca="1" si="12"/>
        <v>317677, 45, , '2017-12-24', '2017-12-26', 'TEMPORAL', '12-5 20145595', '', '', '', ''</v>
      </c>
      <c r="C38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317677, </v>
      </c>
      <c r="D38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45, </v>
      </c>
      <c r="E38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8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'2017-12-24', </v>
      </c>
      <c r="G38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'2017-12-26', </v>
      </c>
      <c r="H38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8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20145595', </v>
      </c>
      <c r="J38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8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8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8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8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8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8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8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8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8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8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8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8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8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8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8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8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8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8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8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8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8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8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8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8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8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8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8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8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8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8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83" spans="1:40" x14ac:dyDescent="0.25">
      <c r="A383" t="str">
        <f t="shared" ca="1" si="11"/>
        <v>'clave_trab' =&gt; 566508, 'id_plaza' =&gt; 62, 'id_ausencia_por' =&gt; , 'fec_inicio' =&gt; '2017-12-25', 'fec_termino' =&gt; '2017-12-26', 'tipo_mov' =&gt; 'TEMPORAL', 'descr' =&gt; '12-5 20151779, 12-5 20151802', 'docs' =&gt; '', 'motivo' =&gt; '', 'referencia' =&gt; '', 'ref_motivo' =&gt; ''</v>
      </c>
      <c r="B383" t="str">
        <f t="shared" ca="1" si="12"/>
        <v>566508, 62, , '2017-12-25', '2017-12-26', 'TEMPORAL', '12-5 20151779, 12-5 20151802', '', '', '', ''</v>
      </c>
      <c r="C38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566508, </v>
      </c>
      <c r="D38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62, </v>
      </c>
      <c r="E38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8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'2017-12-25', </v>
      </c>
      <c r="G38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'2017-12-26', </v>
      </c>
      <c r="H38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8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20151779, 12-5 20151802', </v>
      </c>
      <c r="J38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8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8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8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8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8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8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8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8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8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8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8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8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8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8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8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8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8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8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8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8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8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8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8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8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8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8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8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8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8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8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84" spans="1:40" x14ac:dyDescent="0.25">
      <c r="A384" t="str">
        <f t="shared" ca="1" si="11"/>
        <v>'clave_trab' =&gt; 516057, 'id_plaza' =&gt; 28, 'id_ausencia_por' =&gt; , 'fec_inicio' =&gt; '2017-12-23', 'fec_termino' =&gt; '2018-1-10', 'tipo_mov' =&gt; 'TEMPORAL', 'descr' =&gt; '', 'docs' =&gt; '', 'motivo' =&gt; '', 'referencia' =&gt; '', 'ref_motivo' =&gt; ''</v>
      </c>
      <c r="B384" t="str">
        <f t="shared" ca="1" si="12"/>
        <v>516057, 28, , '2017-12-23', '2018-1-10', 'TEMPORAL', '', '', '', '', ''</v>
      </c>
      <c r="C38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516057, </v>
      </c>
      <c r="D38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28, </v>
      </c>
      <c r="E38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8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'2017-12-23', </v>
      </c>
      <c r="G38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'2018-1-10', </v>
      </c>
      <c r="H38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8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8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8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8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8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8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8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8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8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8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8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8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8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8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8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8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8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8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8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8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8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8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8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8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8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8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8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8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8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8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8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8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85" spans="1:40" x14ac:dyDescent="0.25">
      <c r="A385" t="str">
        <f t="shared" ca="1" si="11"/>
        <v>'clave_trab' =&gt; 279446, 'id_plaza' =&gt; 51, 'id_ausencia_por' =&gt; , 'fec_inicio' =&gt; '2017-12-26', 'fec_termino' =&gt; '2017-12-28', 'tipo_mov' =&gt; 'TEMPORAL', 'descr' =&gt; '12-5 20150891, 12-520150900', 'docs' =&gt; '', 'motivo' =&gt; '', 'referencia' =&gt; '', 'ref_motivo' =&gt; ''</v>
      </c>
      <c r="B385" t="str">
        <f t="shared" ca="1" si="12"/>
        <v>279446, 51, , '2017-12-26', '2017-12-28', 'TEMPORAL', '12-5 20150891, 12-520150900', '', '', '', ''</v>
      </c>
      <c r="C38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279446, </v>
      </c>
      <c r="D38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51, </v>
      </c>
      <c r="E38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8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'2017-12-26', </v>
      </c>
      <c r="G38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'2017-12-28', </v>
      </c>
      <c r="H38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8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20150891, 12-520150900', </v>
      </c>
      <c r="J38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8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8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8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8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8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8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8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8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8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8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8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8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8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8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8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8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8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8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8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8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8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8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8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8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8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8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8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8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8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8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86" spans="1:40" x14ac:dyDescent="0.25">
      <c r="A386" t="str">
        <f t="shared" ca="1" si="11"/>
        <v>'clave_trab' =&gt; 934947, 'id_plaza' =&gt; 39, 'id_ausencia_por' =&gt; , 'fec_inicio' =&gt; '2017-12-27', 'fec_termino' =&gt; '2018-1-26', 'tipo_mov' =&gt; 'TEMPORAL', 'descr' =&gt; '', 'docs' =&gt; '', 'motivo' =&gt; '', 'referencia' =&gt; '', 'ref_motivo' =&gt; ''</v>
      </c>
      <c r="B386" t="str">
        <f t="shared" ca="1" si="12"/>
        <v>934947, 39, , '2017-12-27', '2018-1-26', 'TEMPORAL', '', '', '', '', ''</v>
      </c>
      <c r="C38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934947, </v>
      </c>
      <c r="D38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39, </v>
      </c>
      <c r="E38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8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'2017-12-27', </v>
      </c>
      <c r="G38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'2018-1-26', </v>
      </c>
      <c r="H38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8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8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8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8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8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8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8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8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8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8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8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8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8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8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8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8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8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8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8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8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8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8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8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8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8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8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8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8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8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8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8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8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87" spans="1:40" x14ac:dyDescent="0.25">
      <c r="A387" t="str">
        <f t="shared" ca="1" si="11"/>
        <v>'clave_trab' =&gt; 373290, 'id_plaza' =&gt; 70, 'id_ausencia_por' =&gt; , 'fec_inicio' =&gt; '2017-12-24', 'fec_termino' =&gt; '2018-1-18', 'tipo_mov' =&gt; 'TEMPORAL', 'descr' =&gt; '12-8 20146467', 'docs' =&gt; '', 'motivo' =&gt; '', 'referencia' =&gt; '', 'ref_motivo' =&gt; ''</v>
      </c>
      <c r="B387" t="str">
        <f t="shared" ca="1" si="12"/>
        <v>373290, 70, , '2017-12-24', '2018-1-18', 'TEMPORAL', '12-8 20146467', '', '', '', ''</v>
      </c>
      <c r="C38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373290, </v>
      </c>
      <c r="D38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70, </v>
      </c>
      <c r="E38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8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'2017-12-24', </v>
      </c>
      <c r="G38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'2018-1-18', </v>
      </c>
      <c r="H38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8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'12-8 20146467', </v>
      </c>
      <c r="J38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8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8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8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8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8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8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8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8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8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8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8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8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8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8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8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8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8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8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8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8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8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8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8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8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8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8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8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8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8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8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88" spans="1:40" x14ac:dyDescent="0.25">
      <c r="A388" t="str">
        <f t="shared" ca="1" si="11"/>
        <v>'clave_trab' =&gt; 204344, 'id_plaza' =&gt; 2, 'id_ausencia_por' =&gt; , 'fec_inicio' =&gt; '1995-4-1', 'fec_termino' =&gt; '9999-12-31', 'tipo_mov' =&gt; 'DEFINITIVA', 'descr' =&gt; '', 'docs' =&gt; '', 'motivo' =&gt; '', 'referencia' =&gt; '', 'ref_motivo' =&gt; ''</v>
      </c>
      <c r="B388" t="str">
        <f t="shared" ca="1" si="12"/>
        <v>204344, 2, , '1995-4-1', '9999-12-31', 'DEFINITIVA', '', '', '', '', ''</v>
      </c>
      <c r="C38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204344, </v>
      </c>
      <c r="D38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2, </v>
      </c>
      <c r="E38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8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'1995-4-1', </v>
      </c>
      <c r="G38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'9999-12-31', </v>
      </c>
      <c r="H38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'DEFINITIVA', </v>
      </c>
      <c r="I38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8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8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8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8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8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8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8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8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8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8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8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8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8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8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8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8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8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8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8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8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8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8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8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8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8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8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8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8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8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8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8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89" spans="1:40" x14ac:dyDescent="0.25">
      <c r="A389" t="str">
        <f t="shared" ca="1" si="11"/>
        <v>'clave_trab' =&gt; 566508, 'id_plaza' =&gt; 75, 'id_ausencia_por' =&gt; , 'fec_inicio' =&gt; '2017-12-29', 'fec_termino' =&gt; '2017-12-29', 'tipo_mov' =&gt; 'TEMPORAL', 'descr' =&gt; '', 'docs' =&gt; '', 'motivo' =&gt; '', 'referencia' =&gt; '', 'ref_motivo' =&gt; ''</v>
      </c>
      <c r="B389" t="str">
        <f t="shared" ca="1" si="12"/>
        <v>566508, 75, , '2017-12-29', '2017-12-29', 'TEMPORAL', '', '', '', '', ''</v>
      </c>
      <c r="C38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566508, </v>
      </c>
      <c r="D38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75, </v>
      </c>
      <c r="E38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8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'2017-12-29', </v>
      </c>
      <c r="G38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'2017-12-29', </v>
      </c>
      <c r="H38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8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8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8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8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8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8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8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8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8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8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8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8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8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8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8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8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8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8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8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8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8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8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8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8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8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8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8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8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8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8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8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8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90" spans="1:40" x14ac:dyDescent="0.25">
      <c r="A390" t="str">
        <f t="shared" ref="A390:A453" ca="1" si="13">"" &amp; IFERROR("'" &amp; C$4 &amp; "'" &amp; " =&gt; " &amp; C390, "") &amp; IFERROR("'" &amp; D$4 &amp; "'" &amp; " =&gt; " &amp; D390, "") &amp; IFERROR("'" &amp; E$4 &amp; "'" &amp; " =&gt; " &amp; E390, "") &amp; IFERROR("'" &amp; F$4 &amp; "'" &amp; " =&gt; " &amp; F390, "") &amp; IFERROR("'" &amp; G$4 &amp; "'" &amp; " =&gt; " &amp; G390, "") &amp; IFERROR("'" &amp; H$4 &amp; "'" &amp; " =&gt; " &amp; H390, "") &amp; IFERROR("'" &amp; I$4 &amp; "'" &amp; " =&gt; " &amp; I390, "") &amp; IFERROR("'" &amp; J$4 &amp; "'" &amp; " =&gt; " &amp; J390, "") &amp; IFERROR("'" &amp; K$4 &amp; "'" &amp; " =&gt; " &amp; K390, "") &amp; IFERROR("'" &amp; L$4 &amp; "'" &amp; " =&gt; " &amp; L390, "") &amp; IFERROR("'" &amp; M$4 &amp; "'" &amp; " =&gt; " &amp; M390, "") &amp; IFERROR("'" &amp; N$4 &amp; "'" &amp; " =&gt; " &amp; N390, "") &amp; IFERROR("'" &amp; O$4 &amp; "'" &amp; " =&gt; " &amp; O390, "") &amp; IFERROR("'" &amp; P$4 &amp; "'" &amp; " =&gt; " &amp; P390, "") &amp; IFERROR("'" &amp; Q$4 &amp; "'" &amp; " =&gt; " &amp; Q390, "") &amp; IFERROR("'" &amp; R$4 &amp; "'" &amp; " =&gt; " &amp; R390, "") &amp; IFERROR("'" &amp; S$4 &amp; "'" &amp; " =&gt; " &amp; S390, "") &amp; IFERROR("'" &amp; T$4 &amp; "'" &amp; " =&gt; " &amp; T390, "") &amp; IFERROR("'" &amp; U$4 &amp; "'" &amp; " =&gt; " &amp; U390, "") &amp; IFERROR("'" &amp; V$4 &amp; "'" &amp; " =&gt; " &amp; V390, "") &amp; IFERROR("'" &amp; W$4 &amp; "'" &amp; " =&gt; " &amp; W390, "") &amp; IFERROR("'" &amp; X$4 &amp; "'" &amp; " =&gt; " &amp; X390, "") &amp; IFERROR("'" &amp; Y$4 &amp; "'" &amp; " =&gt; " &amp; Y390, "") &amp; IFERROR("'" &amp; Z$4 &amp; "'" &amp; " =&gt; " &amp; Z390, "") &amp; IFERROR("'" &amp; AA$4 &amp; "'" &amp; " =&gt; " &amp; AA390, "")  &amp; IFERROR("'" &amp; AB$4 &amp; "'" &amp; " =&gt; " &amp; AB390, "") &amp; IFERROR("'" &amp; AC$4 &amp; "'" &amp; " =&gt; " &amp; AC390, "") &amp; IFERROR("'" &amp; AD$4 &amp; "'" &amp; " =&gt; " &amp; AD390, "") &amp; IFERROR("'" &amp; AE$4 &amp; "'" &amp; " =&gt; " &amp; AE390, "") &amp; IFERROR("'" &amp; AF$4 &amp; "'" &amp; " =&gt; " &amp; AF390, "") &amp; IFERROR("'" &amp; AG$4 &amp; "'" &amp; " =&gt; " &amp; AG390, "") &amp; IFERROR("'" &amp; AH$4 &amp; "'" &amp; " =&gt; " &amp;  AH390, "") &amp; IFERROR("'" &amp; AI$4 &amp; "'" &amp; " =&gt; " &amp; AI390, "") &amp; IFERROR("'" &amp; AJ$4 &amp; "'" &amp; " =&gt; " &amp; AJ390, "") &amp; IFERROR("'" &amp; AK$4 &amp; "'" &amp; " =&gt; " &amp; AK390, "") &amp; IFERROR("'" &amp; AL$4 &amp; "'" &amp; " =&gt; " &amp; AL390, "") &amp; IFERROR("'" &amp; AM$4 &amp; "'" &amp; " =&gt; " &amp; AM390, "") &amp; IFERROR("'" &amp; AN$4 &amp; "'" &amp; " =&gt; " &amp; AN390, "")</f>
        <v>'clave_trab' =&gt; 558037, 'id_plaza' =&gt; 53, 'id_ausencia_por' =&gt; , 'fec_inicio' =&gt; '2017-12-21', 'fec_termino' =&gt; '2017-12-31', 'tipo_mov' =&gt; 'TEMPORAL', 'descr' =&gt; '', 'docs' =&gt; '', 'motivo' =&gt; '', 'referencia' =&gt; '', 'ref_motivo' =&gt; ''</v>
      </c>
      <c r="B390" t="str">
        <f t="shared" ca="1" si="12"/>
        <v>558037, 53, , '2017-12-21', '2017-12-31', 'TEMPORAL', '', '', '', '', ''</v>
      </c>
      <c r="C39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558037, </v>
      </c>
      <c r="D39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53, </v>
      </c>
      <c r="E39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9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'2017-12-21', </v>
      </c>
      <c r="G39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'2017-12-31', </v>
      </c>
      <c r="H39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9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9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9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9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9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9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9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9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9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9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9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9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9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9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9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9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9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9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9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9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9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9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9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9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9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9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9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9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9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9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9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9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91" spans="1:40" x14ac:dyDescent="0.25">
      <c r="A391" t="str">
        <f t="shared" ca="1" si="13"/>
        <v>'clave_trab' =&gt; 566508, 'id_plaza' =&gt; 52, 'id_ausencia_por' =&gt; , 'fec_inicio' =&gt; '2017-12-30', 'fec_termino' =&gt; '2017-12-30', 'tipo_mov' =&gt; 'TEMPORAL', 'descr' =&gt; '', 'docs' =&gt; '', 'motivo' =&gt; '', 'referencia' =&gt; '', 'ref_motivo' =&gt; ''</v>
      </c>
      <c r="B391" t="str">
        <f t="shared" ca="1" si="12"/>
        <v>566508, 52, , '2017-12-30', '2017-12-30', 'TEMPORAL', '', '', '', '', ''</v>
      </c>
      <c r="C39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566508, </v>
      </c>
      <c r="D39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52, </v>
      </c>
      <c r="E39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9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'2017-12-30', </v>
      </c>
      <c r="G39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'2017-12-30', </v>
      </c>
      <c r="H39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9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9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9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9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9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9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9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9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9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9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9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9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9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9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9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9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9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9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9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9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9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9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9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9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9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9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9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9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9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9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9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9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92" spans="1:40" x14ac:dyDescent="0.25">
      <c r="A392" t="str">
        <f t="shared" ca="1" si="13"/>
        <v>'clave_trab' =&gt; 403938, 'id_plaza' =&gt; 74, 'id_ausencia_por' =&gt; , 'fec_inicio' =&gt; '2017-12-31', 'fec_termino' =&gt; '2018-1-28', 'tipo_mov' =&gt; 'TEMPORAL', 'descr' =&gt; '12-8 20144990', 'docs' =&gt; '', 'motivo' =&gt; '', 'referencia' =&gt; '', 'ref_motivo' =&gt; ''</v>
      </c>
      <c r="B392" t="str">
        <f t="shared" ref="B392:B455" ca="1" si="14">"" &amp; IFERROR(C392, "") &amp; IFERROR(D392, "") &amp; IFERROR(E392, "") &amp; IFERROR(F392, "") &amp; IFERROR(G392, "") &amp; IFERROR(H392, "") &amp; IFERROR(I392, "") &amp; IFERROR(J392, "") &amp; IFERROR(K392, "") &amp; IFERROR(L392, "") &amp; IFERROR(M392, "") &amp; IFERROR(N392, "") &amp; IFERROR(O392, "") &amp; IFERROR(P392, "") &amp; IFERROR(Q392, "") &amp; IFERROR(R392, "") &amp; IFERROR(S392, "") &amp; IFERROR(T392, "") &amp; IFERROR(U392, "") &amp; IFERROR(V392, "") &amp; IFERROR(W392, "") &amp; IFERROR(X392, "") &amp; IFERROR(Y392, "") &amp; IFERROR(Z392, "") &amp; IFERROR(AA392, "") &amp; IFERROR(AB392, "") &amp; IFERROR(AC392, "")&amp; IFERROR(AD392, "") &amp; IFERROR(AE392, "") &amp; IFERROR(AF392, "") &amp; IFERROR(AG392, "") &amp; IFERROR(AH392, "") &amp; IFERROR(AI392, "") &amp; IFERROR(AJ392, "") &amp; IFERROR(AK392, "") &amp; IFERROR(AL392, "") &amp; IFERROR(AM392, "") &amp; IFERROR(AN392, "")</f>
        <v>403938, 74, , '2017-12-31', '2018-1-28', 'TEMPORAL', '12-8 20144990', '', '', '', ''</v>
      </c>
      <c r="C39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403938, </v>
      </c>
      <c r="D39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74, </v>
      </c>
      <c r="E39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9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'2017-12-31', </v>
      </c>
      <c r="G39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'2018-1-28', </v>
      </c>
      <c r="H39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9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'12-8 20144990', </v>
      </c>
      <c r="J39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9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9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9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9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9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9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9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9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9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9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9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9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9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9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9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9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9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9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9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9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9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9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9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9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9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9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9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9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9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9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93" spans="1:40" x14ac:dyDescent="0.25">
      <c r="A393" t="str">
        <f t="shared" ca="1" si="13"/>
        <v>'clave_trab' =&gt; 318478, 'id_plaza' =&gt; 25, 'id_ausencia_por' =&gt; , 'fec_inicio' =&gt; '2017-12-31', 'fec_termino' =&gt; '2018-1-28', 'tipo_mov' =&gt; 'TEMPORAL', 'descr' =&gt; '', 'docs' =&gt; '', 'motivo' =&gt; '', 'referencia' =&gt; '', 'ref_motivo' =&gt; ''</v>
      </c>
      <c r="B393" t="str">
        <f t="shared" ca="1" si="14"/>
        <v>318478, 25, , '2017-12-31', '2018-1-28', 'TEMPORAL', '', '', '', '', ''</v>
      </c>
      <c r="C39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318478, </v>
      </c>
      <c r="D39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25, </v>
      </c>
      <c r="E39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9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'2017-12-31', </v>
      </c>
      <c r="G39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'2018-1-28', </v>
      </c>
      <c r="H39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9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9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9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9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9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9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9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9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9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9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9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9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9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9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9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9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9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9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9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9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9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9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9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9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9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9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9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9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9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9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9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9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94" spans="1:40" x14ac:dyDescent="0.25">
      <c r="A394" t="str">
        <f t="shared" ca="1" si="13"/>
        <v>'clave_trab' =&gt; 490746, 'id_plaza' =&gt; 14, 'id_ausencia_por' =&gt; , 'fec_inicio' =&gt; '2017-12-31', 'fec_termino' =&gt; '2018-1-28', 'tipo_mov' =&gt; 'TEMPORAL', 'descr' =&gt; '12-8 490746', 'docs' =&gt; '', 'motivo' =&gt; '', 'referencia' =&gt; '', 'ref_motivo' =&gt; ''</v>
      </c>
      <c r="B394" t="str">
        <f t="shared" ca="1" si="14"/>
        <v>490746, 14, , '2017-12-31', '2018-1-28', 'TEMPORAL', '12-8 490746', '', '', '', ''</v>
      </c>
      <c r="C39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490746, </v>
      </c>
      <c r="D39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14, </v>
      </c>
      <c r="E39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9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'2017-12-31', </v>
      </c>
      <c r="G39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'2018-1-28', </v>
      </c>
      <c r="H39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9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'12-8 490746', </v>
      </c>
      <c r="J39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9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9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9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9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9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9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9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9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9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9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9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9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9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9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9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9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9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9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9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9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9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9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9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9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9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9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9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9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9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9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95" spans="1:40" x14ac:dyDescent="0.25">
      <c r="A395" t="str">
        <f t="shared" ca="1" si="13"/>
        <v>'clave_trab' =&gt; 435741, 'id_plaza' =&gt; 13, 'id_ausencia_por' =&gt; , 'fec_inicio' =&gt; '2017-12-31', 'fec_termino' =&gt; '2018-1-31', 'tipo_mov' =&gt; 'TEMPORAL', 'descr' =&gt; '', 'docs' =&gt; '', 'motivo' =&gt; '', 'referencia' =&gt; '', 'ref_motivo' =&gt; ''</v>
      </c>
      <c r="B395" t="str">
        <f t="shared" ca="1" si="14"/>
        <v>435741, 13, , '2017-12-31', '2018-1-31', 'TEMPORAL', '', '', '', '', ''</v>
      </c>
      <c r="C39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435741, </v>
      </c>
      <c r="D39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13, </v>
      </c>
      <c r="E39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9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'2017-12-31', </v>
      </c>
      <c r="G39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'2018-1-31', </v>
      </c>
      <c r="H39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9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9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9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9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9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9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9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9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9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9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9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9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9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9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9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9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9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9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9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9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9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9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9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9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9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9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9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9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9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9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9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9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96" spans="1:40" x14ac:dyDescent="0.25">
      <c r="A396" t="str">
        <f t="shared" ca="1" si="13"/>
        <v>'clave_trab' =&gt; 178194, 'id_plaza' =&gt; 15, 'id_ausencia_por' =&gt; , 'fec_inicio' =&gt; '2017-12-31', 'fec_termino' =&gt; '2018-1-28', 'tipo_mov' =&gt; 'TEMPORAL', 'descr' =&gt; '', 'docs' =&gt; '', 'motivo' =&gt; '', 'referencia' =&gt; '', 'ref_motivo' =&gt; ''</v>
      </c>
      <c r="B396" t="str">
        <f t="shared" ca="1" si="14"/>
        <v>178194, 15, , '2017-12-31', '2018-1-28', 'TEMPORAL', '', '', '', '', ''</v>
      </c>
      <c r="C39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178194, </v>
      </c>
      <c r="D39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15, </v>
      </c>
      <c r="E39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9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'2017-12-31', </v>
      </c>
      <c r="G39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'2018-1-28', </v>
      </c>
      <c r="H39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9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39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9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9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9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9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9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9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9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9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9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9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9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9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9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9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9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9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9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9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9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9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9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9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9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9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9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9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9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9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9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9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97" spans="1:40" x14ac:dyDescent="0.25">
      <c r="A397" t="str">
        <f t="shared" ca="1" si="13"/>
        <v>'clave_trab' =&gt; 333892, 'id_plaza' =&gt; 11, 'id_ausencia_por' =&gt; , 'fec_inicio' =&gt; '2018-1-1', 'fec_termino' =&gt; '2018-1-28', 'tipo_mov' =&gt; 'TEMPORAL', 'descr' =&gt; '12-8 20146867', 'docs' =&gt; '', 'motivo' =&gt; '', 'referencia' =&gt; '', 'ref_motivo' =&gt; ''</v>
      </c>
      <c r="B397" t="str">
        <f t="shared" ca="1" si="14"/>
        <v>333892, 11, , '2018-1-1', '2018-1-28', 'TEMPORAL', '12-8 20146867', '', '', '', ''</v>
      </c>
      <c r="C39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333892, </v>
      </c>
      <c r="D39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11, </v>
      </c>
      <c r="E39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9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'2018-1-1', </v>
      </c>
      <c r="G39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'2018-1-28', </v>
      </c>
      <c r="H39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9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'12-8 20146867', </v>
      </c>
      <c r="J39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9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9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9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9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9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9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9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9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9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9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9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9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9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9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9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9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9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9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9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9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9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9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9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9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9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9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9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9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9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9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98" spans="1:40" x14ac:dyDescent="0.25">
      <c r="A398" t="str">
        <f t="shared" ca="1" si="13"/>
        <v>'clave_trab' =&gt; 605887, 'id_plaza' =&gt; 27, 'id_ausencia_por' =&gt; , 'fec_inicio' =&gt; '2017-12-29', 'fec_termino' =&gt; '2018-1-28', 'tipo_mov' =&gt; 'TEMPORAL', 'descr' =&gt; '12-5 20143953', 'docs' =&gt; '', 'motivo' =&gt; '', 'referencia' =&gt; '', 'ref_motivo' =&gt; ''</v>
      </c>
      <c r="B398" t="str">
        <f t="shared" ca="1" si="14"/>
        <v>605887, 27, , '2017-12-29', '2018-1-28', 'TEMPORAL', '12-5 20143953', '', '', '', ''</v>
      </c>
      <c r="C39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605887, </v>
      </c>
      <c r="D39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27, </v>
      </c>
      <c r="E39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9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'2017-12-29', </v>
      </c>
      <c r="G39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'2018-1-28', </v>
      </c>
      <c r="H39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9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20143953', </v>
      </c>
      <c r="J39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9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9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9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9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9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9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9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9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9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9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9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9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9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9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9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9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9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9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9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9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9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9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9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9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9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9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9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9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9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9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399" spans="1:40" x14ac:dyDescent="0.25">
      <c r="A399" t="str">
        <f t="shared" ca="1" si="13"/>
        <v>'clave_trab' =&gt; 466911, 'id_plaza' =&gt; 36, 'id_ausencia_por' =&gt; , 'fec_inicio' =&gt; '2018-1-1', 'fec_termino' =&gt; '2018-1-28', 'tipo_mov' =&gt; 'TEMPORAL', 'descr' =&gt; '12-5 20144685', 'docs' =&gt; '', 'motivo' =&gt; '', 'referencia' =&gt; '', 'ref_motivo' =&gt; ''</v>
      </c>
      <c r="B399" t="str">
        <f t="shared" ca="1" si="14"/>
        <v>466911, 36, , '2018-1-1', '2018-1-28', 'TEMPORAL', '12-5 20144685', '', '', '', ''</v>
      </c>
      <c r="C39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466911, </v>
      </c>
      <c r="D39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36, </v>
      </c>
      <c r="E39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39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'2018-1-1', </v>
      </c>
      <c r="G39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'2018-1-28', </v>
      </c>
      <c r="H39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39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20144685', </v>
      </c>
      <c r="J39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39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39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39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39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39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39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39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39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39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39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39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39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39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39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39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39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39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39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39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39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39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39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39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39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39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39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39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39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39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39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00" spans="1:40" x14ac:dyDescent="0.25">
      <c r="A400" t="str">
        <f t="shared" ca="1" si="13"/>
        <v>'clave_trab' =&gt; 600316, 'id_plaza' =&gt; 35, 'id_ausencia_por' =&gt; , 'fec_inicio' =&gt; '2017-12-29', 'fec_termino' =&gt; '2018-1-28', 'tipo_mov' =&gt; 'TEMPORAL', 'descr' =&gt; '12-5 20146457', 'docs' =&gt; '', 'motivo' =&gt; '', 'referencia' =&gt; '', 'ref_motivo' =&gt; ''</v>
      </c>
      <c r="B400" t="str">
        <f t="shared" ca="1" si="14"/>
        <v>600316, 35, , '2017-12-29', '2018-1-28', 'TEMPORAL', '12-5 20146457', '', '', '', ''</v>
      </c>
      <c r="C40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600316, </v>
      </c>
      <c r="D40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35, </v>
      </c>
      <c r="E40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0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'2017-12-29', </v>
      </c>
      <c r="G40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'2018-1-28', </v>
      </c>
      <c r="H40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0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20146457', </v>
      </c>
      <c r="J40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0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0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0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0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0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0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0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0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0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0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0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0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0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0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0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0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0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0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0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0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0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0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0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0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0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0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0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0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0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0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01" spans="1:40" x14ac:dyDescent="0.25">
      <c r="A401" t="str">
        <f t="shared" ca="1" si="13"/>
        <v>'clave_trab' =&gt; 317017, 'id_plaza' =&gt; 53, 'id_ausencia_por' =&gt; , 'fec_inicio' =&gt; '2018-1-1', 'fec_termino' =&gt; '2018-1-28', 'tipo_mov' =&gt; 'TEMPORAL', 'descr' =&gt; '12-8 20148844', 'docs' =&gt; '', 'motivo' =&gt; '', 'referencia' =&gt; '', 'ref_motivo' =&gt; ''</v>
      </c>
      <c r="B401" t="str">
        <f t="shared" ca="1" si="14"/>
        <v>317017, 53, , '2018-1-1', '2018-1-28', 'TEMPORAL', '12-8 20148844', '', '', '', ''</v>
      </c>
      <c r="C40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317017, </v>
      </c>
      <c r="D40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53, </v>
      </c>
      <c r="E40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0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'2018-1-1', </v>
      </c>
      <c r="G40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'2018-1-28', </v>
      </c>
      <c r="H40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0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'12-8 20148844', </v>
      </c>
      <c r="J40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0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0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0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0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0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0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0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0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0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0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0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0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0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0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0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0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0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0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0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0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0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0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0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0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0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0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0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0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0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0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02" spans="1:40" x14ac:dyDescent="0.25">
      <c r="A402" t="str">
        <f t="shared" ca="1" si="13"/>
        <v>'clave_trab' =&gt; 321084, 'id_plaza' =&gt; 54, 'id_ausencia_por' =&gt; , 'fec_inicio' =&gt; '2017-12-31', 'fec_termino' =&gt; '2018-1-29', 'tipo_mov' =&gt; 'TEMPORAL', 'descr' =&gt; '12-8 20148784', 'docs' =&gt; '', 'motivo' =&gt; '', 'referencia' =&gt; '', 'ref_motivo' =&gt; ''</v>
      </c>
      <c r="B402" t="str">
        <f t="shared" ca="1" si="14"/>
        <v>321084, 54, , '2017-12-31', '2018-1-29', 'TEMPORAL', '12-8 20148784', '', '', '', ''</v>
      </c>
      <c r="C40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321084, </v>
      </c>
      <c r="D40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54, </v>
      </c>
      <c r="E40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0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'2017-12-31', </v>
      </c>
      <c r="G40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'2018-1-29', </v>
      </c>
      <c r="H40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0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'12-8 20148784', </v>
      </c>
      <c r="J40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0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0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0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0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0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0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0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0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0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0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0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0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0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0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0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0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0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0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0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0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0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0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0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0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0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0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0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0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0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0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03" spans="1:40" x14ac:dyDescent="0.25">
      <c r="A403" t="str">
        <f t="shared" ca="1" si="13"/>
        <v>'clave_trab' =&gt; 852387, 'id_plaza' =&gt; 55, 'id_ausencia_por' =&gt; , 'fec_inicio' =&gt; '2017-12-31', 'fec_termino' =&gt; '2018-1-31', 'tipo_mov' =&gt; 'TEMPORAL', 'descr' =&gt; '', 'docs' =&gt; '', 'motivo' =&gt; '', 'referencia' =&gt; '', 'ref_motivo' =&gt; ''</v>
      </c>
      <c r="B403" t="str">
        <f t="shared" ca="1" si="14"/>
        <v>852387, 55, , '2017-12-31', '2018-1-31', 'TEMPORAL', '', '', '', '', ''</v>
      </c>
      <c r="C40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852387, </v>
      </c>
      <c r="D40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55, </v>
      </c>
      <c r="E40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0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'2017-12-31', </v>
      </c>
      <c r="G40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'2018-1-31', </v>
      </c>
      <c r="H40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0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0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0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0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0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0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0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0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0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0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0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0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0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0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0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0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0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0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0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0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0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0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0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0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0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0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0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0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0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0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0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0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04" spans="1:40" x14ac:dyDescent="0.25">
      <c r="A404" t="str">
        <f t="shared" ca="1" si="13"/>
        <v>'clave_trab' =&gt; 419041, 'id_plaza' =&gt; 6, 'id_ausencia_por' =&gt; , 'fec_inicio' =&gt; '2018-1-1', 'fec_termino' =&gt; '2018-1-28', 'tipo_mov' =&gt; 'TEMPORAL', 'descr' =&gt; '12-8 20148592', 'docs' =&gt; '', 'motivo' =&gt; '', 'referencia' =&gt; '', 'ref_motivo' =&gt; ''</v>
      </c>
      <c r="B404" t="str">
        <f t="shared" ca="1" si="14"/>
        <v>419041, 6, , '2018-1-1', '2018-1-28', 'TEMPORAL', '12-8 20148592', '', '', '', ''</v>
      </c>
      <c r="C40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419041, </v>
      </c>
      <c r="D40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6, </v>
      </c>
      <c r="E40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0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'2018-1-1', </v>
      </c>
      <c r="G40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'2018-1-28', </v>
      </c>
      <c r="H40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0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'12-8 20148592', </v>
      </c>
      <c r="J40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0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0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0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0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0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0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0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0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0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0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0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0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0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0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0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0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0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0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0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0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0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0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0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0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0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0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0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0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0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0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05" spans="1:40" x14ac:dyDescent="0.25">
      <c r="A405" t="str">
        <f t="shared" ca="1" si="13"/>
        <v>'clave_trab' =&gt; 426226, 'id_plaza' =&gt; 24, 'id_ausencia_por' =&gt; , 'fec_inicio' =&gt; '2017-12-31', 'fec_termino' =&gt; '2018-1-28', 'tipo_mov' =&gt; 'TEMPORAL', 'descr' =&gt; '', 'docs' =&gt; '', 'motivo' =&gt; '', 'referencia' =&gt; '', 'ref_motivo' =&gt; ''</v>
      </c>
      <c r="B405" t="str">
        <f t="shared" ca="1" si="14"/>
        <v>426226, 24, , '2017-12-31', '2018-1-28', 'TEMPORAL', '', '', '', '', ''</v>
      </c>
      <c r="C40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426226, </v>
      </c>
      <c r="D40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24, </v>
      </c>
      <c r="E40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0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'2017-12-31', </v>
      </c>
      <c r="G40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'2018-1-28', </v>
      </c>
      <c r="H40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0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0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0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0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0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0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0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0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0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0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0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0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0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0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0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0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0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0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0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0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0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0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0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0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0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0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0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0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0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0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0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0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06" spans="1:40" x14ac:dyDescent="0.25">
      <c r="A406" t="str">
        <f t="shared" ca="1" si="13"/>
        <v>'clave_trab' =&gt; 318478, 'id_plaza' =&gt; 25, 'id_ausencia_por' =&gt; , 'fec_inicio' =&gt; '2018-1-1', 'fec_termino' =&gt; '2018-1-28', 'tipo_mov' =&gt; 'TEMPORAL', 'descr' =&gt; '12-5 20146726', 'docs' =&gt; '', 'motivo' =&gt; '', 'referencia' =&gt; '', 'ref_motivo' =&gt; ''</v>
      </c>
      <c r="B406" t="str">
        <f t="shared" ca="1" si="14"/>
        <v>318478, 25, , '2018-1-1', '2018-1-28', 'TEMPORAL', '12-5 20146726', '', '', '', ''</v>
      </c>
      <c r="C40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318478, </v>
      </c>
      <c r="D40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25, </v>
      </c>
      <c r="E40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0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'2018-1-1', </v>
      </c>
      <c r="G40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'2018-1-28', </v>
      </c>
      <c r="H40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0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20146726', </v>
      </c>
      <c r="J40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0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0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0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0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0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0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0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0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0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0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0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0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0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0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0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0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0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0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0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0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0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0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0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0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0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0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0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0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0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0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07" spans="1:40" x14ac:dyDescent="0.25">
      <c r="A407" t="str">
        <f t="shared" ca="1" si="13"/>
        <v>'clave_trab' =&gt; 652482, 'id_plaza' =&gt; 56, 'id_ausencia_por' =&gt; , 'fec_inicio' =&gt; '2018-1-1', 'fec_termino' =&gt; '2018-1-28', 'tipo_mov' =&gt; 'TEMPORAL', 'descr' =&gt; '', 'docs' =&gt; '', 'motivo' =&gt; '', 'referencia' =&gt; '', 'ref_motivo' =&gt; ''</v>
      </c>
      <c r="B407" t="str">
        <f t="shared" ca="1" si="14"/>
        <v>652482, 56, , '2018-1-1', '2018-1-28', 'TEMPORAL', '', '', '', '', ''</v>
      </c>
      <c r="C40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652482, </v>
      </c>
      <c r="D40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56, </v>
      </c>
      <c r="E40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0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'2018-1-1', </v>
      </c>
      <c r="G40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'2018-1-28', </v>
      </c>
      <c r="H40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0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0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0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0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0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0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0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0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0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0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0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0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0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0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0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0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0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0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0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0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0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0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0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0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0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0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0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0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0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0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0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0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08" spans="1:40" x14ac:dyDescent="0.25">
      <c r="A408" t="str">
        <f t="shared" ca="1" si="13"/>
        <v>'clave_trab' =&gt; 517366, 'id_plaza' =&gt; 57, 'id_ausencia_por' =&gt; , 'fec_inicio' =&gt; '2018-1-1', 'fec_termino' =&gt; '2018-1-28', 'tipo_mov' =&gt; 'TEMPORAL', 'descr' =&gt; '12-8 20149426', 'docs' =&gt; '', 'motivo' =&gt; '', 'referencia' =&gt; '', 'ref_motivo' =&gt; ''</v>
      </c>
      <c r="B408" t="str">
        <f t="shared" ca="1" si="14"/>
        <v>517366, 57, , '2018-1-1', '2018-1-28', 'TEMPORAL', '12-8 20149426', '', '', '', ''</v>
      </c>
      <c r="C40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517366, </v>
      </c>
      <c r="D40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57, </v>
      </c>
      <c r="E40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0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'2018-1-1', </v>
      </c>
      <c r="G40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'2018-1-28', </v>
      </c>
      <c r="H40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0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'12-8 20149426', </v>
      </c>
      <c r="J40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0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0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0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0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0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0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0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0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0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0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0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0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0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0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0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0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0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0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0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0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0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0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0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0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0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0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0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0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0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0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09" spans="1:40" x14ac:dyDescent="0.25">
      <c r="A409" t="str">
        <f t="shared" ca="1" si="13"/>
        <v>'clave_trab' =&gt; 388176, 'id_plaza' =&gt; 58, 'id_ausencia_por' =&gt; , 'fec_inicio' =&gt; '2017-12-31', 'fec_termino' =&gt; '2018-1-28', 'tipo_mov' =&gt; 'TEMPORAL', 'descr' =&gt; '', 'docs' =&gt; '', 'motivo' =&gt; '', 'referencia' =&gt; '', 'ref_motivo' =&gt; ''</v>
      </c>
      <c r="B409" t="str">
        <f t="shared" ca="1" si="14"/>
        <v>388176, 58, , '2017-12-31', '2018-1-28', 'TEMPORAL', '', '', '', '', ''</v>
      </c>
      <c r="C40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388176, </v>
      </c>
      <c r="D40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58, </v>
      </c>
      <c r="E40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0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'2017-12-31', </v>
      </c>
      <c r="G40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'2018-1-28', </v>
      </c>
      <c r="H40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0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0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0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0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0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0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0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0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0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0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0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0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0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0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0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0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0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0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0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0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0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0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0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0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0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0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0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0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0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0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0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0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10" spans="1:40" x14ac:dyDescent="0.25">
      <c r="A410" t="str">
        <f t="shared" ca="1" si="13"/>
        <v>'clave_trab' =&gt; 557767, 'id_plaza' =&gt; 59, 'id_ausencia_por' =&gt; , 'fec_inicio' =&gt; '2017-12-31', 'fec_termino' =&gt; '2018-1-28', 'tipo_mov' =&gt; 'TEMPORAL', 'descr' =&gt; '12-8 20146640', 'docs' =&gt; '', 'motivo' =&gt; '', 'referencia' =&gt; '', 'ref_motivo' =&gt; ''</v>
      </c>
      <c r="B410" t="str">
        <f t="shared" ca="1" si="14"/>
        <v>557767, 59, , '2017-12-31', '2018-1-28', 'TEMPORAL', '12-8 20146640', '', '', '', ''</v>
      </c>
      <c r="C41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557767, </v>
      </c>
      <c r="D41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59, </v>
      </c>
      <c r="E41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1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'2017-12-31', </v>
      </c>
      <c r="G41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'2018-1-28', </v>
      </c>
      <c r="H41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1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'12-8 20146640', </v>
      </c>
      <c r="J41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1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1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1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1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1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1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1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1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1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1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1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1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1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1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1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1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1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1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1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1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1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1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1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1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1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1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1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1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1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1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11" spans="1:40" x14ac:dyDescent="0.25">
      <c r="A411" t="str">
        <f t="shared" ca="1" si="13"/>
        <v>'clave_trab' =&gt; 370184, 'id_plaza' =&gt; 60, 'id_ausencia_por' =&gt; , 'fec_inicio' =&gt; '2017-12-31', 'fec_termino' =&gt; '2018-1-31', 'tipo_mov' =&gt; 'TEMPORAL', 'descr' =&gt; '', 'docs' =&gt; '', 'motivo' =&gt; '', 'referencia' =&gt; '', 'ref_motivo' =&gt; ''</v>
      </c>
      <c r="B411" t="str">
        <f t="shared" ca="1" si="14"/>
        <v>370184, 60, , '2017-12-31', '2018-1-31', 'TEMPORAL', '', '', '', '', ''</v>
      </c>
      <c r="C41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370184, </v>
      </c>
      <c r="D41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60, </v>
      </c>
      <c r="E41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1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'2017-12-31', </v>
      </c>
      <c r="G41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'2018-1-31', </v>
      </c>
      <c r="H41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1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1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1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1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1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1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1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1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1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1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1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1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1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1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1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1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1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1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1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1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1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1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1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1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1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1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1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1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1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1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1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1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12" spans="1:40" x14ac:dyDescent="0.25">
      <c r="A412" t="str">
        <f t="shared" ca="1" si="13"/>
        <v>'clave_trab' =&gt; 369907, 'id_plaza' =&gt; 61, 'id_ausencia_por' =&gt; , 'fec_inicio' =&gt; '2018-1-1', 'fec_termino' =&gt; '2018-1-28', 'tipo_mov' =&gt; 'TEMPORAL', 'descr' =&gt; '12-8 20148653', 'docs' =&gt; '', 'motivo' =&gt; '', 'referencia' =&gt; '', 'ref_motivo' =&gt; ''</v>
      </c>
      <c r="B412" t="str">
        <f t="shared" ca="1" si="14"/>
        <v>369907, 61, , '2018-1-1', '2018-1-28', 'TEMPORAL', '12-8 20148653', '', '', '', ''</v>
      </c>
      <c r="C41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369907, </v>
      </c>
      <c r="D41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61, </v>
      </c>
      <c r="E41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1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'2018-1-1', </v>
      </c>
      <c r="G41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'2018-1-28', </v>
      </c>
      <c r="H41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1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'12-8 20148653', </v>
      </c>
      <c r="J41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1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1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1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1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1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1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1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1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1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1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1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1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1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1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1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1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1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1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1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1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1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1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1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1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1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1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1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1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1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1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13" spans="1:40" x14ac:dyDescent="0.25">
      <c r="A413" t="str">
        <f t="shared" ca="1" si="13"/>
        <v>'clave_trab' =&gt; 315758, 'id_plaza' =&gt; 62, 'id_ausencia_por' =&gt; , 'fec_inicio' =&gt; '2018-1-1', 'fec_termino' =&gt; '2018-1-28', 'tipo_mov' =&gt; 'TEMPORAL', 'descr' =&gt; '12-8 20149153', 'docs' =&gt; '', 'motivo' =&gt; '', 'referencia' =&gt; '', 'ref_motivo' =&gt; ''</v>
      </c>
      <c r="B413" t="str">
        <f t="shared" ca="1" si="14"/>
        <v>315758, 62, , '2018-1-1', '2018-1-28', 'TEMPORAL', '12-8 20149153', '', '', '', ''</v>
      </c>
      <c r="C41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315758, </v>
      </c>
      <c r="D41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62, </v>
      </c>
      <c r="E41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1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'2018-1-1', </v>
      </c>
      <c r="G41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'2018-1-28', </v>
      </c>
      <c r="H41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1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'12-8 20149153', </v>
      </c>
      <c r="J41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1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1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1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1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1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1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1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1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1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1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1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1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1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1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1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1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1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1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1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1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1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1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1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1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1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1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1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1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1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1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14" spans="1:40" x14ac:dyDescent="0.25">
      <c r="A414" t="str">
        <f t="shared" ca="1" si="13"/>
        <v>'clave_trab' =&gt; 355556, 'id_plaza' =&gt; 10, 'id_ausencia_por' =&gt; , 'fec_inicio' =&gt; '2017-12-30', 'fec_termino' =&gt; '2017-12-31', 'tipo_mov' =&gt; 'TEMPORAL', 'descr' =&gt; '12-5 20157585', 'docs' =&gt; '', 'motivo' =&gt; '', 'referencia' =&gt; '', 'ref_motivo' =&gt; ''</v>
      </c>
      <c r="B414" t="str">
        <f t="shared" ca="1" si="14"/>
        <v>355556, 10, , '2017-12-30', '2017-12-31', 'TEMPORAL', '12-5 20157585', '', '', '', ''</v>
      </c>
      <c r="C41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355556, </v>
      </c>
      <c r="D41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10, </v>
      </c>
      <c r="E41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1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'2017-12-30', </v>
      </c>
      <c r="G41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'2017-12-31', </v>
      </c>
      <c r="H41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1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20157585', </v>
      </c>
      <c r="J41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1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1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1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1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1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1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1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1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1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1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1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1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1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1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1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1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1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1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1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1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1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1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1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1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1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1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1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1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1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1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15" spans="1:40" x14ac:dyDescent="0.25">
      <c r="A415" t="str">
        <f t="shared" ca="1" si="13"/>
        <v>'clave_trab' =&gt; 305721, 'id_plaza' =&gt; 75, 'id_ausencia_por' =&gt; , 'fec_inicio' =&gt; '2017-12-31', 'fec_termino' =&gt; '2018-1-31', 'tipo_mov' =&gt; 'TEMPORAL', 'descr' =&gt; '', 'docs' =&gt; '', 'motivo' =&gt; '', 'referencia' =&gt; '', 'ref_motivo' =&gt; ''</v>
      </c>
      <c r="B415" t="str">
        <f t="shared" ca="1" si="14"/>
        <v>305721, 75, , '2017-12-31', '2018-1-31', 'TEMPORAL', '', '', '', '', ''</v>
      </c>
      <c r="C41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305721, </v>
      </c>
      <c r="D41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75, </v>
      </c>
      <c r="E41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1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'2017-12-31', </v>
      </c>
      <c r="G41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'2018-1-31', </v>
      </c>
      <c r="H41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1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1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1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1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1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1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1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1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1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1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1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1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1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1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1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1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1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1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1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1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1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1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1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1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1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1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1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1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1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1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1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1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16" spans="1:40" x14ac:dyDescent="0.25">
      <c r="A416" t="str">
        <f t="shared" ca="1" si="13"/>
        <v>'clave_trab' =&gt; 866468, 'id_plaza' =&gt; 16, 'id_ausencia_por' =&gt; , 'fec_inicio' =&gt; '2018-1-1', 'fec_termino' =&gt; '2018-1-28', 'tipo_mov' =&gt; 'TEMPORAL', 'descr' =&gt; '', 'docs' =&gt; '', 'motivo' =&gt; '', 'referencia' =&gt; '', 'ref_motivo' =&gt; ''</v>
      </c>
      <c r="B416" t="str">
        <f t="shared" ca="1" si="14"/>
        <v>866468, 16, , '2018-1-1', '2018-1-28', 'TEMPORAL', '', '', '', '', ''</v>
      </c>
      <c r="C41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866468, </v>
      </c>
      <c r="D41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16, </v>
      </c>
      <c r="E41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1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'2018-1-1', </v>
      </c>
      <c r="G41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'2018-1-28', </v>
      </c>
      <c r="H41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1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1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1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1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1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1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1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1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1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1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1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1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1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1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1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1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1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1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1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1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1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1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1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1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1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1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1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1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1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1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1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1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17" spans="1:40" x14ac:dyDescent="0.25">
      <c r="A417" t="str">
        <f t="shared" ca="1" si="13"/>
        <v>'clave_trab' =&gt; 511424, 'id_plaza' =&gt; 22, 'id_ausencia_por' =&gt; , 'fec_inicio' =&gt; '2018-1-1', 'fec_termino' =&gt; '2018-1-28', 'tipo_mov' =&gt; 'TEMPORAL', 'descr' =&gt; '12-5 20148600', 'docs' =&gt; '', 'motivo' =&gt; '', 'referencia' =&gt; '', 'ref_motivo' =&gt; ''</v>
      </c>
      <c r="B417" t="str">
        <f t="shared" ca="1" si="14"/>
        <v>511424, 22, , '2018-1-1', '2018-1-28', 'TEMPORAL', '12-5 20148600', '', '', '', ''</v>
      </c>
      <c r="C41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511424, </v>
      </c>
      <c r="D41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22, </v>
      </c>
      <c r="E41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1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'2018-1-1', </v>
      </c>
      <c r="G41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'2018-1-28', </v>
      </c>
      <c r="H41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1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20148600', </v>
      </c>
      <c r="J41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1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1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1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1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1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1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1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1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1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1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1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1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1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1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1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1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1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1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1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1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1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1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1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1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1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1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1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1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1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1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18" spans="1:40" x14ac:dyDescent="0.25">
      <c r="A418" t="str">
        <f t="shared" ca="1" si="13"/>
        <v>'clave_trab' =&gt; 466603, 'id_plaza' =&gt; 69, 'id_ausencia_por' =&gt; , 'fec_inicio' =&gt; '2018-1-1', 'fec_termino' =&gt; '2018-1-28', 'tipo_mov' =&gt; 'TEMPORAL', 'descr' =&gt; '12-5 20148846', 'docs' =&gt; '', 'motivo' =&gt; '', 'referencia' =&gt; '', 'ref_motivo' =&gt; ''</v>
      </c>
      <c r="B418" t="str">
        <f t="shared" ca="1" si="14"/>
        <v>466603, 69, , '2018-1-1', '2018-1-28', 'TEMPORAL', '12-5 20148846', '', '', '', ''</v>
      </c>
      <c r="C41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466603, </v>
      </c>
      <c r="D41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69, </v>
      </c>
      <c r="E41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1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'2018-1-1', </v>
      </c>
      <c r="G41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'2018-1-28', </v>
      </c>
      <c r="H41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1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20148846', </v>
      </c>
      <c r="J41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1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1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1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1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1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1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1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1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1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1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1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1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1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1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1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1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1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1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1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1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1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1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1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1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1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1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1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1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1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1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19" spans="1:40" x14ac:dyDescent="0.25">
      <c r="A419" t="str">
        <f t="shared" ca="1" si="13"/>
        <v>'clave_trab' =&gt; 361730, 'id_plaza' =&gt; 53, 'id_ausencia_por' =&gt; , 'fec_inicio' =&gt; '2018-1-1', 'fec_termino' =&gt; '2018-1-22', 'tipo_mov' =&gt; 'TEMPORAL', 'descr' =&gt; '12-5 20148848', 'docs' =&gt; '', 'motivo' =&gt; '', 'referencia' =&gt; '', 'ref_motivo' =&gt; ''</v>
      </c>
      <c r="B419" t="str">
        <f t="shared" ca="1" si="14"/>
        <v>361730, 53, , '2018-1-1', '2018-1-22', 'TEMPORAL', '12-5 20148848', '', '', '', ''</v>
      </c>
      <c r="C41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361730, </v>
      </c>
      <c r="D41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53, </v>
      </c>
      <c r="E41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1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'2018-1-1', </v>
      </c>
      <c r="G41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'2018-1-22', </v>
      </c>
      <c r="H41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1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20148848', </v>
      </c>
      <c r="J41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1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1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1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1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1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1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1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1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1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1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1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1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1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1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1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1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1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1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1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1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1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1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1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1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1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1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1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1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1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1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20" spans="1:40" x14ac:dyDescent="0.25">
      <c r="A420" t="str">
        <f t="shared" ca="1" si="13"/>
        <v>'clave_trab' =&gt; 558037, 'id_plaza' =&gt; 53, 'id_ausencia_por' =&gt; , 'fec_inicio' =&gt; '2018-1-1', 'fec_termino' =&gt; '2018-1-22', 'tipo_mov' =&gt; 'TEMPORAL', 'descr' =&gt; '', 'docs' =&gt; '', 'motivo' =&gt; '', 'referencia' =&gt; '', 'ref_motivo' =&gt; ''</v>
      </c>
      <c r="B420" t="str">
        <f t="shared" ca="1" si="14"/>
        <v>558037, 53, , '2018-1-1', '2018-1-22', 'TEMPORAL', '', '', '', '', ''</v>
      </c>
      <c r="C42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558037, </v>
      </c>
      <c r="D42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53, </v>
      </c>
      <c r="E42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2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'2018-1-1', </v>
      </c>
      <c r="G42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'2018-1-22', </v>
      </c>
      <c r="H42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2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2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2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2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2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2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2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2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2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2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2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2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2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2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2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2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2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2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2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2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2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2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2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2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2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2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2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2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2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2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2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2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21" spans="1:40" x14ac:dyDescent="0.25">
      <c r="A421" t="str">
        <f t="shared" ca="1" si="13"/>
        <v>'clave_trab' =&gt; 200953, 'id_plaza' =&gt; 1, 'id_ausencia_por' =&gt; , 'fec_inicio' =&gt; '2018-1-1', 'fec_termino' =&gt; '2018-12-31', 'tipo_mov' =&gt; 'TEMPORAL', 'descr' =&gt; '', 'docs' =&gt; '', 'motivo' =&gt; '', 'referencia' =&gt; '', 'ref_motivo' =&gt; ''</v>
      </c>
      <c r="B421" t="str">
        <f t="shared" ca="1" si="14"/>
        <v>200953, 1, , '2018-1-1', '2018-12-31', 'TEMPORAL', '', '', '', '', ''</v>
      </c>
      <c r="C42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200953, </v>
      </c>
      <c r="D42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1, </v>
      </c>
      <c r="E42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2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'2018-1-1', </v>
      </c>
      <c r="G42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'2018-12-31', </v>
      </c>
      <c r="H42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2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2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2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2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2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2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2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2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2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2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2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2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2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2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2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2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2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2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2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2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2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2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2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2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2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2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2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2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2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2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2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2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22" spans="1:40" x14ac:dyDescent="0.25">
      <c r="A422" t="str">
        <f t="shared" ca="1" si="13"/>
        <v>'clave_trab' =&gt; 203376, 'id_plaza' =&gt; 4, 'id_ausencia_por' =&gt; , 'fec_inicio' =&gt; '2018-1-1', 'fec_termino' =&gt; '2018-1-4', 'tipo_mov' =&gt; 'TEMPORAL', 'descr' =&gt; '', 'docs' =&gt; '', 'motivo' =&gt; '', 'referencia' =&gt; '', 'ref_motivo' =&gt; ''</v>
      </c>
      <c r="B422" t="str">
        <f t="shared" ca="1" si="14"/>
        <v>203376, 4, , '2018-1-1', '2018-1-4', 'TEMPORAL', '', '', '', '', ''</v>
      </c>
      <c r="C42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203376, </v>
      </c>
      <c r="D42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4, </v>
      </c>
      <c r="E42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2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'2018-1-1', </v>
      </c>
      <c r="G42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'2018-1-4', </v>
      </c>
      <c r="H42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2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2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2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2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2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2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2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2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2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2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2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2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2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2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2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2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2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2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2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2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2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2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2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2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2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2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2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2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2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2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2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2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23" spans="1:40" x14ac:dyDescent="0.25">
      <c r="A423" t="str">
        <f t="shared" ca="1" si="13"/>
        <v>'clave_trab' =&gt; 434039, 'id_plaza' =&gt; 5, 'id_ausencia_por' =&gt; , 'fec_inicio' =&gt; '2018-1-1', 'fec_termino' =&gt; '2018-1-2', 'tipo_mov' =&gt; 'TEMPORAL', 'descr' =&gt; '', 'docs' =&gt; '', 'motivo' =&gt; '', 'referencia' =&gt; '', 'ref_motivo' =&gt; ''</v>
      </c>
      <c r="B423" t="str">
        <f t="shared" ca="1" si="14"/>
        <v>434039, 5, , '2018-1-1', '2018-1-2', 'TEMPORAL', '', '', '', '', ''</v>
      </c>
      <c r="C42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434039, </v>
      </c>
      <c r="D42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5, </v>
      </c>
      <c r="E42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2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'2018-1-1', </v>
      </c>
      <c r="G42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'2018-1-2', </v>
      </c>
      <c r="H42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2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2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2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2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2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2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2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2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2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2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2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2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2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2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2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2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2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2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2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2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2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2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2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2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2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2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2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2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2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2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2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2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24" spans="1:40" x14ac:dyDescent="0.25">
      <c r="A424" t="str">
        <f t="shared" ca="1" si="13"/>
        <v>'clave_trab' =&gt; 204126, 'id_plaza' =&gt; 5, 'id_ausencia_por' =&gt; , 'fec_inicio' =&gt; '2018-1-1', 'fec_termino' =&gt; '2018-12-31', 'tipo_mov' =&gt; 'TEMPORAL', 'descr' =&gt; '', 'docs' =&gt; '', 'motivo' =&gt; '', 'referencia' =&gt; '', 'ref_motivo' =&gt; ''</v>
      </c>
      <c r="B424" t="str">
        <f t="shared" ca="1" si="14"/>
        <v>204126, 5, , '2018-1-1', '2018-12-31', 'TEMPORAL', '', '', '', '', ''</v>
      </c>
      <c r="C42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204126, </v>
      </c>
      <c r="D42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5, </v>
      </c>
      <c r="E42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2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'2018-1-1', </v>
      </c>
      <c r="G42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'2018-12-31', </v>
      </c>
      <c r="H42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2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2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2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2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2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2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2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2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2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2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2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2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2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2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2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2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2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2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2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2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2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2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2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2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2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2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2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2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2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2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2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2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25" spans="1:40" x14ac:dyDescent="0.25">
      <c r="A425" t="str">
        <f t="shared" ca="1" si="13"/>
        <v>'clave_trab' =&gt; 327144, 'id_plaza' =&gt; 8, 'id_ausencia_por' =&gt; , 'fec_inicio' =&gt; '2018-1-1', 'fec_termino' =&gt; '2018-12-31', 'tipo_mov' =&gt; 'TEMPORAL', 'descr' =&gt; '12-8 20149533', 'docs' =&gt; '', 'motivo' =&gt; '', 'referencia' =&gt; '', 'ref_motivo' =&gt; ''</v>
      </c>
      <c r="B425" t="str">
        <f t="shared" ca="1" si="14"/>
        <v>327144, 8, , '2018-1-1', '2018-12-31', 'TEMPORAL', '12-8 20149533', '', '', '', ''</v>
      </c>
      <c r="C42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327144, </v>
      </c>
      <c r="D42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8, </v>
      </c>
      <c r="E42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2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'2018-1-1', </v>
      </c>
      <c r="G42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'2018-12-31', </v>
      </c>
      <c r="H42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2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'12-8 20149533', </v>
      </c>
      <c r="J42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2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2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2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2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2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2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2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2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2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2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2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2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2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2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2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2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2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2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2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2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2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2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2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2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2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2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2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2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2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2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26" spans="1:40" x14ac:dyDescent="0.25">
      <c r="A426" t="str">
        <f t="shared" ca="1" si="13"/>
        <v>'clave_trab' =&gt; 312224, 'id_plaza' =&gt; 21, 'id_ausencia_por' =&gt; , 'fec_inicio' =&gt; '2018-1-1', 'fec_termino' =&gt; '2018-5-3', 'tipo_mov' =&gt; 'TEMPORAL', 'descr' =&gt; '', 'docs' =&gt; '', 'motivo' =&gt; '', 'referencia' =&gt; '', 'ref_motivo' =&gt; ''</v>
      </c>
      <c r="B426" t="str">
        <f t="shared" ca="1" si="14"/>
        <v>312224, 21, , '2018-1-1', '2018-5-3', 'TEMPORAL', '', '', '', '', ''</v>
      </c>
      <c r="C42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312224, </v>
      </c>
      <c r="D42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21, </v>
      </c>
      <c r="E42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2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'2018-1-1', </v>
      </c>
      <c r="G42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'2018-5-3', </v>
      </c>
      <c r="H42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2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2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2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2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2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2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2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2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2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2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2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2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2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2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2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2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2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2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2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2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2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2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2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2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2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2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2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2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2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2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2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2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27" spans="1:40" x14ac:dyDescent="0.25">
      <c r="A427" t="str">
        <f t="shared" ca="1" si="13"/>
        <v>'clave_trab' =&gt; 588783, 'id_plaza' =&gt; 9, 'id_ausencia_por' =&gt; , 'fec_inicio' =&gt; '2018-1-1', 'fec_termino' =&gt; '2018-1-2', 'tipo_mov' =&gt; 'TEMPORAL', 'descr' =&gt; '12-5 20159976', 'docs' =&gt; '', 'motivo' =&gt; '', 'referencia' =&gt; '', 'ref_motivo' =&gt; ''</v>
      </c>
      <c r="B427" t="str">
        <f t="shared" ca="1" si="14"/>
        <v>588783, 9, , '2018-1-1', '2018-1-2', 'TEMPORAL', '12-5 20159976', '', '', '', ''</v>
      </c>
      <c r="C42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588783, </v>
      </c>
      <c r="D42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9, </v>
      </c>
      <c r="E42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2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'2018-1-1', </v>
      </c>
      <c r="G42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'2018-1-2', </v>
      </c>
      <c r="H42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2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20159976', </v>
      </c>
      <c r="J42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2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2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2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2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2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2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2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2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2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2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2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2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2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2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2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2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2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2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2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2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2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2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2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2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2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2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2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2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2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2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28" spans="1:40" x14ac:dyDescent="0.25">
      <c r="A428" t="str">
        <f t="shared" ca="1" si="13"/>
        <v>'clave_trab' =&gt; 482433, 'id_plaza' =&gt; 7, 'id_ausencia_por' =&gt; , 'fec_inicio' =&gt; '2018-1-1', 'fec_termino' =&gt; '2018-1-4', 'tipo_mov' =&gt; 'TEMPORAL', 'descr' =&gt; '', 'docs' =&gt; '', 'motivo' =&gt; '', 'referencia' =&gt; '', 'ref_motivo' =&gt; ''</v>
      </c>
      <c r="B428" t="str">
        <f t="shared" ca="1" si="14"/>
        <v>482433, 7, , '2018-1-1', '2018-1-4', 'TEMPORAL', '', '', '', '', ''</v>
      </c>
      <c r="C42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482433, </v>
      </c>
      <c r="D42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7, </v>
      </c>
      <c r="E42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2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'2018-1-1', </v>
      </c>
      <c r="G42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'2018-1-4', </v>
      </c>
      <c r="H42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2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2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2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2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2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2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2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2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2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2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2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2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2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2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2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2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2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2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2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2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2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2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2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2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2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2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2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2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2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2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2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2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29" spans="1:40" x14ac:dyDescent="0.25">
      <c r="A429" t="str">
        <f t="shared" ca="1" si="13"/>
        <v>'clave_trab' =&gt; 566818, 'id_plaza' =&gt; 20, 'id_ausencia_por' =&gt; , 'fec_inicio' =&gt; '2018-1-1', 'fec_termino' =&gt; '2018-1-28', 'tipo_mov' =&gt; 'TEMPORAL', 'descr' =&gt; '12-5 20146868', 'docs' =&gt; '', 'motivo' =&gt; '', 'referencia' =&gt; '', 'ref_motivo' =&gt; ''</v>
      </c>
      <c r="B429" t="str">
        <f t="shared" ca="1" si="14"/>
        <v>566818, 20, , '2018-1-1', '2018-1-28', 'TEMPORAL', '12-5 20146868', '', '', '', ''</v>
      </c>
      <c r="C42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566818, </v>
      </c>
      <c r="D42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20, </v>
      </c>
      <c r="E42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2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'2018-1-1', </v>
      </c>
      <c r="G42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'2018-1-28', </v>
      </c>
      <c r="H42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2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20146868', </v>
      </c>
      <c r="J42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2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2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2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2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2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2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2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2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2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2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2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2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2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2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2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2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2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2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2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2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2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2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2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2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2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2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2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2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2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2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30" spans="1:40" x14ac:dyDescent="0.25">
      <c r="A430" t="str">
        <f t="shared" ca="1" si="13"/>
        <v>'clave_trab' =&gt; 324382, 'id_plaza' =&gt; 20, 'id_ausencia_por' =&gt; , 'fec_inicio' =&gt; '2018-1-1', 'fec_termino' =&gt; '2018-1-7', 'tipo_mov' =&gt; 'TEMPORAL', 'descr' =&gt; '12-5 20151410', 'docs' =&gt; '', 'motivo' =&gt; '', 'referencia' =&gt; '', 'ref_motivo' =&gt; ''</v>
      </c>
      <c r="B430" t="str">
        <f t="shared" ca="1" si="14"/>
        <v>324382, 20, , '2018-1-1', '2018-1-7', 'TEMPORAL', '12-5 20151410', '', '', '', ''</v>
      </c>
      <c r="C43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324382, </v>
      </c>
      <c r="D43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20, </v>
      </c>
      <c r="E43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3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'2018-1-1', </v>
      </c>
      <c r="G43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'2018-1-7', </v>
      </c>
      <c r="H43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3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20151410', </v>
      </c>
      <c r="J43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3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3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3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3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3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3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3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3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3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3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3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3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3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3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3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3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3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3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3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3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3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3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3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3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3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3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3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3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3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3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31" spans="1:40" x14ac:dyDescent="0.25">
      <c r="A431" t="str">
        <f t="shared" ca="1" si="13"/>
        <v>'clave_trab' =&gt; 312010, 'id_plaza' =&gt; 17, 'id_ausencia_por' =&gt; , 'fec_inicio' =&gt; '2018-1-1', 'fec_termino' =&gt; '2018-2-10', 'tipo_mov' =&gt; 'TEMPORAL', 'descr' =&gt; '', 'docs' =&gt; '', 'motivo' =&gt; '', 'referencia' =&gt; '', 'ref_motivo' =&gt; ''</v>
      </c>
      <c r="B431" t="str">
        <f t="shared" ca="1" si="14"/>
        <v>312010, 17, , '2018-1-1', '2018-2-10', 'TEMPORAL', '', '', '', '', ''</v>
      </c>
      <c r="C43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312010, </v>
      </c>
      <c r="D43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17, </v>
      </c>
      <c r="E43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3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'2018-1-1', </v>
      </c>
      <c r="G43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'2018-2-10', </v>
      </c>
      <c r="H43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3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3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3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3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3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3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3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3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3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3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3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3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3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3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3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3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3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3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3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3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3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3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3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3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3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3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3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3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3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3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3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3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32" spans="1:40" x14ac:dyDescent="0.25">
      <c r="A432" t="str">
        <f t="shared" ca="1" si="13"/>
        <v>'clave_trab' =&gt; 779082, 'id_plaza' =&gt; 23, 'id_ausencia_por' =&gt; , 'fec_inicio' =&gt; '2018-1-1', 'fec_termino' =&gt; '2018-1-28', 'tipo_mov' =&gt; 'TEMPORAL', 'descr' =&gt; '', 'docs' =&gt; '', 'motivo' =&gt; '', 'referencia' =&gt; '', 'ref_motivo' =&gt; ''</v>
      </c>
      <c r="B432" t="str">
        <f t="shared" ca="1" si="14"/>
        <v>779082, 23, , '2018-1-1', '2018-1-28', 'TEMPORAL', '', '', '', '', ''</v>
      </c>
      <c r="C43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779082, </v>
      </c>
      <c r="D43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23, </v>
      </c>
      <c r="E43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3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'2018-1-1', </v>
      </c>
      <c r="G43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'2018-1-28', </v>
      </c>
      <c r="H43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3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3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3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3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3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3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3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3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3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3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3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3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3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3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3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3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3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3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3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3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3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3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3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3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3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3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3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3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3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3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3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3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33" spans="1:40" x14ac:dyDescent="0.25">
      <c r="A433" t="str">
        <f t="shared" ca="1" si="13"/>
        <v>'clave_trab' =&gt; 814776, 'id_plaza' =&gt; 30, 'id_ausencia_por' =&gt; , 'fec_inicio' =&gt; '2018-1-1', 'fec_termino' =&gt; '2018-1-28', 'tipo_mov' =&gt; 'TEMPORAL', 'descr' =&gt; '12-8 814776', 'docs' =&gt; '', 'motivo' =&gt; '', 'referencia' =&gt; '', 'ref_motivo' =&gt; ''</v>
      </c>
      <c r="B433" t="str">
        <f t="shared" ca="1" si="14"/>
        <v>814776, 30, , '2018-1-1', '2018-1-28', 'TEMPORAL', '12-8 814776', '', '', '', ''</v>
      </c>
      <c r="C43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814776, </v>
      </c>
      <c r="D43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30, </v>
      </c>
      <c r="E43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3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'2018-1-1', </v>
      </c>
      <c r="G43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'2018-1-28', </v>
      </c>
      <c r="H43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3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'12-8 814776', </v>
      </c>
      <c r="J43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3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3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3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3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3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3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3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3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3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3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3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3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3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3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3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3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3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3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3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3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3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3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3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3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3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3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3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3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3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3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34" spans="1:40" x14ac:dyDescent="0.25">
      <c r="A434" t="str">
        <f t="shared" ca="1" si="13"/>
        <v>'clave_trab' =&gt; 435741, 'id_plaza' =&gt; 13, 'id_ausencia_por' =&gt; , 'fec_inicio' =&gt; '2018-1-1', 'fec_termino' =&gt; '2018-1-28', 'tipo_mov' =&gt; 'TEMPORAL', 'descr' =&gt; '12-8 20146493', 'docs' =&gt; '', 'motivo' =&gt; '', 'referencia' =&gt; '', 'ref_motivo' =&gt; ''</v>
      </c>
      <c r="B434" t="str">
        <f t="shared" ca="1" si="14"/>
        <v>435741, 13, , '2018-1-1', '2018-1-28', 'TEMPORAL', '12-8 20146493', '', '', '', ''</v>
      </c>
      <c r="C43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435741, </v>
      </c>
      <c r="D43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13, </v>
      </c>
      <c r="E43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3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'2018-1-1', </v>
      </c>
      <c r="G43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'2018-1-28', </v>
      </c>
      <c r="H43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3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'12-8 20146493', </v>
      </c>
      <c r="J43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3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3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3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3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3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3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3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3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3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3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3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3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3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3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3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3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3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3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3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3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3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3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3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3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3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3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3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3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3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3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35" spans="1:40" x14ac:dyDescent="0.25">
      <c r="A435" t="str">
        <f t="shared" ca="1" si="13"/>
        <v>'clave_trab' =&gt; 498009, 'id_plaza' =&gt; 33, 'id_ausencia_por' =&gt; , 'fec_inicio' =&gt; '2018-1-1', 'fec_termino' =&gt; '2018-1-28', 'tipo_mov' =&gt; 'TEMPORAL', 'descr' =&gt; '12-5 20149471', 'docs' =&gt; '', 'motivo' =&gt; '', 'referencia' =&gt; '', 'ref_motivo' =&gt; ''</v>
      </c>
      <c r="B435" t="str">
        <f t="shared" ca="1" si="14"/>
        <v>498009, 33, , '2018-1-1', '2018-1-28', 'TEMPORAL', '12-5 20149471', '', '', '', ''</v>
      </c>
      <c r="C43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498009, </v>
      </c>
      <c r="D43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33, </v>
      </c>
      <c r="E43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3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'2018-1-1', </v>
      </c>
      <c r="G43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'2018-1-28', </v>
      </c>
      <c r="H43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3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20149471', </v>
      </c>
      <c r="J43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3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3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3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3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3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3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3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3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3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3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3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3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3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3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3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3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3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3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3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3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3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3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3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3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3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3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3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3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3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3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36" spans="1:40" x14ac:dyDescent="0.25">
      <c r="A436" t="str">
        <f t="shared" ca="1" si="13"/>
        <v>'clave_trab' =&gt; 681065, 'id_plaza' =&gt; 67, 'id_ausencia_por' =&gt; , 'fec_inicio' =&gt; '2018-1-1', 'fec_termino' =&gt; '2018-1-28', 'tipo_mov' =&gt; 'TEMPORAL', 'descr' =&gt; '', 'docs' =&gt; '', 'motivo' =&gt; '', 'referencia' =&gt; '', 'ref_motivo' =&gt; ''</v>
      </c>
      <c r="B436" t="str">
        <f t="shared" ca="1" si="14"/>
        <v>681065, 67, , '2018-1-1', '2018-1-28', 'TEMPORAL', '', '', '', '', ''</v>
      </c>
      <c r="C43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681065, </v>
      </c>
      <c r="D43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67, </v>
      </c>
      <c r="E43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3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'2018-1-1', </v>
      </c>
      <c r="G43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'2018-1-28', </v>
      </c>
      <c r="H43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3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3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3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3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3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3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3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3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3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3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3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3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3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3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3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3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3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3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3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3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3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3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3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3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3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3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3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3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3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3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3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3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37" spans="1:40" x14ac:dyDescent="0.25">
      <c r="A437" t="str">
        <f t="shared" ca="1" si="13"/>
        <v>'clave_trab' =&gt; 891095, 'id_plaza' =&gt; 40, 'id_ausencia_por' =&gt; , 'fec_inicio' =&gt; '2017-12-16', 'fec_termino' =&gt; '2017-12-16', 'tipo_mov' =&gt; 'TEMPORAL', 'descr' =&gt; '12-5 20147046', 'docs' =&gt; '', 'motivo' =&gt; '', 'referencia' =&gt; '', 'ref_motivo' =&gt; ''</v>
      </c>
      <c r="B437" t="str">
        <f t="shared" ca="1" si="14"/>
        <v>891095, 40, , '2017-12-16', '2017-12-16', 'TEMPORAL', '12-5 20147046', '', '', '', ''</v>
      </c>
      <c r="C43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891095, </v>
      </c>
      <c r="D43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40, </v>
      </c>
      <c r="E43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3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'2017-12-16', </v>
      </c>
      <c r="G43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'2017-12-16', </v>
      </c>
      <c r="H43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3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20147046', </v>
      </c>
      <c r="J43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3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3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3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3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3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3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3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3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3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3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3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3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3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3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3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3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3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3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3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3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3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3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3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3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3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3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3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3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3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3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38" spans="1:40" x14ac:dyDescent="0.25">
      <c r="A438" t="str">
        <f t="shared" ca="1" si="13"/>
        <v>'clave_trab' =&gt; 511701, 'id_plaza' =&gt; 65, 'id_ausencia_por' =&gt; , 'fec_inicio' =&gt; '2018-1-1', 'fec_termino' =&gt; '2018-1-28', 'tipo_mov' =&gt; 'TEMPORAL', 'descr' =&gt; '12-5 20146633', 'docs' =&gt; '', 'motivo' =&gt; '', 'referencia' =&gt; '', 'ref_motivo' =&gt; ''</v>
      </c>
      <c r="B438" t="str">
        <f t="shared" ca="1" si="14"/>
        <v>511701, 65, , '2018-1-1', '2018-1-28', 'TEMPORAL', '12-5 20146633', '', '', '', ''</v>
      </c>
      <c r="C43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511701, </v>
      </c>
      <c r="D43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65, </v>
      </c>
      <c r="E43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3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'2018-1-1', </v>
      </c>
      <c r="G43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'2018-1-28', </v>
      </c>
      <c r="H43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3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20146633', </v>
      </c>
      <c r="J43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3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3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3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3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3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3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3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3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3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3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3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3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3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3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3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3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3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3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3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3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3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3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3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3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3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3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3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3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3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3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39" spans="1:40" x14ac:dyDescent="0.25">
      <c r="A439" t="str">
        <f t="shared" ca="1" si="13"/>
        <v>'clave_trab' =&gt; 539259, 'id_plaza' =&gt; 63, 'id_ausencia_por' =&gt; , 'fec_inicio' =&gt; '2018-1-1', 'fec_termino' =&gt; '2018-1-28', 'tipo_mov' =&gt; 'TEMPORAL', 'descr' =&gt; '12-5 20149155', 'docs' =&gt; '', 'motivo' =&gt; '', 'referencia' =&gt; '', 'ref_motivo' =&gt; ''</v>
      </c>
      <c r="B439" t="str">
        <f t="shared" ca="1" si="14"/>
        <v>539259, 63, , '2018-1-1', '2018-1-28', 'TEMPORAL', '12-5 20149155', '', '', '', ''</v>
      </c>
      <c r="C43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539259, </v>
      </c>
      <c r="D43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63, </v>
      </c>
      <c r="E43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3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'2018-1-1', </v>
      </c>
      <c r="G43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'2018-1-28', </v>
      </c>
      <c r="H43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3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20149155', </v>
      </c>
      <c r="J43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3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3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3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3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3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3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3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3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3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3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3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3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3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3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3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3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3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3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3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3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3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3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3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3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3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3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3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3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3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3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40" spans="1:40" x14ac:dyDescent="0.25">
      <c r="A440" t="str">
        <f t="shared" ca="1" si="13"/>
        <v>'clave_trab' =&gt; 516899, 'id_plaza' =&gt; 68, 'id_ausencia_por' =&gt; , 'fec_inicio' =&gt; '2018-1-1', 'fec_termino' =&gt; '2018-1-28', 'tipo_mov' =&gt; 'TEMPORAL', 'descr' =&gt; '', 'docs' =&gt; '', 'motivo' =&gt; '', 'referencia' =&gt; '', 'ref_motivo' =&gt; ''</v>
      </c>
      <c r="B440" t="str">
        <f t="shared" ca="1" si="14"/>
        <v>516899, 68, , '2018-1-1', '2018-1-28', 'TEMPORAL', '', '', '', '', ''</v>
      </c>
      <c r="C44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516899, </v>
      </c>
      <c r="D44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68, </v>
      </c>
      <c r="E44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4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'2018-1-1', </v>
      </c>
      <c r="G44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'2018-1-28', </v>
      </c>
      <c r="H44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4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4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4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4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4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4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4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4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4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4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4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4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4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4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4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4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4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4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4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4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4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4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4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4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4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4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4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4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4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4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4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4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41" spans="1:40" x14ac:dyDescent="0.25">
      <c r="A441" t="str">
        <f t="shared" ca="1" si="13"/>
        <v>'clave_trab' =&gt; 549473, 'id_plaza' =&gt; 40, 'id_ausencia_por' =&gt; , 'fec_inicio' =&gt; '2018-1-1', 'fec_termino' =&gt; '2018-1-28', 'tipo_mov' =&gt; 'TEMPORAL', 'descr' =&gt; '', 'docs' =&gt; '', 'motivo' =&gt; '', 'referencia' =&gt; '', 'ref_motivo' =&gt; ''</v>
      </c>
      <c r="B441" t="str">
        <f t="shared" ca="1" si="14"/>
        <v>549473, 40, , '2018-1-1', '2018-1-28', 'TEMPORAL', '', '', '', '', ''</v>
      </c>
      <c r="C44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549473, </v>
      </c>
      <c r="D44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40, </v>
      </c>
      <c r="E44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4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'2018-1-1', </v>
      </c>
      <c r="G44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'2018-1-28', </v>
      </c>
      <c r="H44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4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4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4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4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4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4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4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4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4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4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4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4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4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4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4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4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4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4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4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4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4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4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4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4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4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4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4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4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4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4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4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4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42" spans="1:40" x14ac:dyDescent="0.25">
      <c r="A442" t="str">
        <f t="shared" ca="1" si="13"/>
        <v>'clave_trab' =&gt; 267971, 'id_plaza' =&gt; 66, 'id_ausencia_por' =&gt; , 'fec_inicio' =&gt; '2018-1-1', 'fec_termino' =&gt; '2018-1-28', 'tipo_mov' =&gt; 'TEMPORAL', 'descr' =&gt; '12-5 20146555', 'docs' =&gt; '', 'motivo' =&gt; '', 'referencia' =&gt; '', 'ref_motivo' =&gt; ''</v>
      </c>
      <c r="B442" t="str">
        <f t="shared" ca="1" si="14"/>
        <v>267971, 66, , '2018-1-1', '2018-1-28', 'TEMPORAL', '12-5 20146555', '', '', '', ''</v>
      </c>
      <c r="C44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267971, </v>
      </c>
      <c r="D44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66, </v>
      </c>
      <c r="E44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4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'2018-1-1', </v>
      </c>
      <c r="G44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'2018-1-28', </v>
      </c>
      <c r="H44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4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20146555', </v>
      </c>
      <c r="J44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4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4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4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4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4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4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4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4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4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4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4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4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4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4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4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4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4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4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4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4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4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4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4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4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4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4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4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4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4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4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43" spans="1:40" x14ac:dyDescent="0.25">
      <c r="A443" t="str">
        <f t="shared" ca="1" si="13"/>
        <v>'clave_trab' =&gt; 500095, 'id_plaza' =&gt; 64, 'id_ausencia_por' =&gt; , 'fec_inicio' =&gt; '2018-1-1', 'fec_termino' =&gt; '2018-1-28', 'tipo_mov' =&gt; 'TEMPORAL', 'descr' =&gt; '', 'docs' =&gt; '', 'motivo' =&gt; '', 'referencia' =&gt; '', 'ref_motivo' =&gt; ''</v>
      </c>
      <c r="B443" t="str">
        <f t="shared" ca="1" si="14"/>
        <v>500095, 64, , '2018-1-1', '2018-1-28', 'TEMPORAL', '', '', '', '', ''</v>
      </c>
      <c r="C44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500095, </v>
      </c>
      <c r="D44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64, </v>
      </c>
      <c r="E44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4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'2018-1-1', </v>
      </c>
      <c r="G44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'2018-1-28', </v>
      </c>
      <c r="H44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4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4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4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4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4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4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4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4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4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4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4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4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4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4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4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4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4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4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4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4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4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4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4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4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4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4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4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4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4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4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4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4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44" spans="1:40" x14ac:dyDescent="0.25">
      <c r="A444" t="str">
        <f t="shared" ca="1" si="13"/>
        <v>'clave_trab' =&gt; 542634, 'id_plaza' =&gt; 71, 'id_ausencia_por' =&gt; , 'fec_inicio' =&gt; '2017-1-1', 'fec_termino' =&gt; '2018-1-31', 'tipo_mov' =&gt; 'TEMPORAL', 'descr' =&gt; '', 'docs' =&gt; '', 'motivo' =&gt; '', 'referencia' =&gt; '', 'ref_motivo' =&gt; ''</v>
      </c>
      <c r="B444" t="str">
        <f t="shared" ca="1" si="14"/>
        <v>542634, 71, , '2017-1-1', '2018-1-31', 'TEMPORAL', '', '', '', '', ''</v>
      </c>
      <c r="C44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542634, </v>
      </c>
      <c r="D44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71, </v>
      </c>
      <c r="E44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4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'2017-1-1', </v>
      </c>
      <c r="G44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'2018-1-31', </v>
      </c>
      <c r="H44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4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4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4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4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4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4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4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4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4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4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4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4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4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4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4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4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4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4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4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4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4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4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4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4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4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4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4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4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4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4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4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4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45" spans="1:40" x14ac:dyDescent="0.25">
      <c r="A445" t="str">
        <f t="shared" ca="1" si="13"/>
        <v>'clave_trab' =&gt; 481382, 'id_plaza' =&gt; 72, 'id_ausencia_por' =&gt; , 'fec_inicio' =&gt; '2018-1-1', 'fec_termino' =&gt; '2018-1-31', 'tipo_mov' =&gt; 'TEMPORAL', 'descr' =&gt; '', 'docs' =&gt; '', 'motivo' =&gt; '', 'referencia' =&gt; '', 'ref_motivo' =&gt; ''</v>
      </c>
      <c r="B445" t="str">
        <f t="shared" ca="1" si="14"/>
        <v>481382, 72, , '2018-1-1', '2018-1-31', 'TEMPORAL', '', '', '', '', ''</v>
      </c>
      <c r="C44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481382, </v>
      </c>
      <c r="D44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72, </v>
      </c>
      <c r="E44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4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'2018-1-1', </v>
      </c>
      <c r="G44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'2018-1-31', </v>
      </c>
      <c r="H44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4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4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4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4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4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4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4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4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4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4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4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4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4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4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4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4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4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4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4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4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4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4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4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4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4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4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4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4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4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4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4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4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46" spans="1:40" x14ac:dyDescent="0.25">
      <c r="A446" t="str">
        <f t="shared" ca="1" si="13"/>
        <v>'clave_trab' =&gt; 447360, 'id_plaza' =&gt; 73, 'id_ausencia_por' =&gt; , 'fec_inicio' =&gt; '2017-12-31', 'fec_termino' =&gt; '2018-1-31', 'tipo_mov' =&gt; 'TEMPORAL', 'descr' =&gt; '', 'docs' =&gt; '', 'motivo' =&gt; '', 'referencia' =&gt; '', 'ref_motivo' =&gt; ''</v>
      </c>
      <c r="B446" t="str">
        <f t="shared" ca="1" si="14"/>
        <v>447360, 73, , '2017-12-31', '2018-1-31', 'TEMPORAL', '', '', '', '', ''</v>
      </c>
      <c r="C44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447360, </v>
      </c>
      <c r="D44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73, </v>
      </c>
      <c r="E44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4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'2017-12-31', </v>
      </c>
      <c r="G44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'2018-1-31', </v>
      </c>
      <c r="H44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4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4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4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4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4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4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4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4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4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4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4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4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4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4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4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4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4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4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4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4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4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4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4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4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4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4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4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4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4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4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4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4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47" spans="1:40" x14ac:dyDescent="0.25">
      <c r="A447" t="str">
        <f t="shared" ca="1" si="13"/>
        <v>'clave_trab' =&gt; 516702, 'id_plaza' =&gt; 40, 'id_ausencia_por' =&gt; , 'fec_inicio' =&gt; '2017-1-1', 'fec_termino' =&gt; '2018-1-15', 'tipo_mov' =&gt; 'TEMPORAL', 'descr' =&gt; '', 'docs' =&gt; '', 'motivo' =&gt; '', 'referencia' =&gt; '', 'ref_motivo' =&gt; ''</v>
      </c>
      <c r="B447" t="str">
        <f t="shared" ca="1" si="14"/>
        <v>516702, 40, , '2017-1-1', '2018-1-15', 'TEMPORAL', '', '', '', '', ''</v>
      </c>
      <c r="C44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516702, </v>
      </c>
      <c r="D44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40, </v>
      </c>
      <c r="E44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4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'2017-1-1', </v>
      </c>
      <c r="G44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'2018-1-15', </v>
      </c>
      <c r="H44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4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4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4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4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4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4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4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4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4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4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4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4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4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4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4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4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4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4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4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4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4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4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4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4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4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4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4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4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4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4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4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4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48" spans="1:40" x14ac:dyDescent="0.25">
      <c r="A448" t="str">
        <f t="shared" ca="1" si="13"/>
        <v>'clave_trab' =&gt; 419235, 'id_plaza' =&gt; 56, 'id_ausencia_por' =&gt; , 'fec_inicio' =&gt; '2017-12-31', 'fec_termino' =&gt; '2018-1-22', 'tipo_mov' =&gt; 'TEMPORAL', 'descr' =&gt; '12-5 20150248', 'docs' =&gt; '', 'motivo' =&gt; '', 'referencia' =&gt; '', 'ref_motivo' =&gt; ''</v>
      </c>
      <c r="B448" t="str">
        <f t="shared" ca="1" si="14"/>
        <v>419235, 56, , '2017-12-31', '2018-1-22', 'TEMPORAL', '12-5 20150248', '', '', '', ''</v>
      </c>
      <c r="C44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419235, </v>
      </c>
      <c r="D44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56, </v>
      </c>
      <c r="E44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4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'2017-12-31', </v>
      </c>
      <c r="G44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'2018-1-22', </v>
      </c>
      <c r="H44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4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20150248', </v>
      </c>
      <c r="J44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4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4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4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4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4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4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4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4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4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4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4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4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4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4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4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4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4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4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4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4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4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4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4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4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4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4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4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4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4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4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49" spans="1:40" x14ac:dyDescent="0.25">
      <c r="A449" t="str">
        <f t="shared" ca="1" si="13"/>
        <v>'clave_trab' =&gt; 203376, 'id_plaza' =&gt; 4, 'id_ausencia_por' =&gt; , 'fec_inicio' =&gt; '2018-1-6', 'fec_termino' =&gt; '2018-2-10', 'tipo_mov' =&gt; 'TEMPORAL', 'descr' =&gt; '', 'docs' =&gt; '', 'motivo' =&gt; '', 'referencia' =&gt; '', 'ref_motivo' =&gt; ''</v>
      </c>
      <c r="B449" t="str">
        <f t="shared" ca="1" si="14"/>
        <v>203376, 4, , '2018-1-6', '2018-2-10', 'TEMPORAL', '', '', '', '', ''</v>
      </c>
      <c r="C44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203376, </v>
      </c>
      <c r="D44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4, </v>
      </c>
      <c r="E44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4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'2018-1-6', </v>
      </c>
      <c r="G44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'2018-2-10', </v>
      </c>
      <c r="H44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4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4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4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4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4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4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4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4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4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4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4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4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4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4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4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4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4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4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4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4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4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4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4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4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4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4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4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4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4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4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4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4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50" spans="1:40" x14ac:dyDescent="0.25">
      <c r="A450" t="str">
        <f t="shared" ca="1" si="13"/>
        <v>'clave_trab' =&gt; 482433, 'id_plaza' =&gt; 7, 'id_ausencia_por' =&gt; , 'fec_inicio' =&gt; '2018-1-6', 'fec_termino' =&gt; '2018-2-10', 'tipo_mov' =&gt; 'TEMPORAL', 'descr' =&gt; '', 'docs' =&gt; '', 'motivo' =&gt; '', 'referencia' =&gt; '', 'ref_motivo' =&gt; ''</v>
      </c>
      <c r="B450" t="str">
        <f t="shared" ca="1" si="14"/>
        <v>482433, 7, , '2018-1-6', '2018-2-10', 'TEMPORAL', '', '', '', '', ''</v>
      </c>
      <c r="C45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482433, </v>
      </c>
      <c r="D45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7, </v>
      </c>
      <c r="E45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5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'2018-1-6', </v>
      </c>
      <c r="G45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'2018-2-10', </v>
      </c>
      <c r="H45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5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5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5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5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5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5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5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5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5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5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5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5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5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5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5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5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5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5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5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5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5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5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5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5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5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5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5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5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5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5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5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5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51" spans="1:40" x14ac:dyDescent="0.25">
      <c r="A451" t="str">
        <f t="shared" ca="1" si="13"/>
        <v>'clave_trab' =&gt; 355556, 'id_plaza' =&gt; 24, 'id_ausencia_por' =&gt; , 'fec_inicio' =&gt; '2018-1-10', 'fec_termino' =&gt; '2018-1-11', 'tipo_mov' =&gt; 'TEMPORAL', 'descr' =&gt; '12-5 20162751, 12-5 10162753', 'docs' =&gt; '', 'motivo' =&gt; '', 'referencia' =&gt; '', 'ref_motivo' =&gt; ''</v>
      </c>
      <c r="B451" t="str">
        <f t="shared" ca="1" si="14"/>
        <v>355556, 24, , '2018-1-10', '2018-1-11', 'TEMPORAL', '12-5 20162751, 12-5 10162753', '', '', '', ''</v>
      </c>
      <c r="C45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355556, </v>
      </c>
      <c r="D45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24, </v>
      </c>
      <c r="E45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5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'2018-1-10', </v>
      </c>
      <c r="G45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'2018-1-11', </v>
      </c>
      <c r="H45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5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20162751, 12-5 10162753', </v>
      </c>
      <c r="J45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5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5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5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5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5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5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5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5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5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5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5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5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5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5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5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5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5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5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5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5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5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5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5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5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5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5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5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5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5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5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52" spans="1:40" x14ac:dyDescent="0.25">
      <c r="A452" t="str">
        <f t="shared" ca="1" si="13"/>
        <v>'clave_trab' =&gt; 588783, 'id_plaza' =&gt; 9, 'id_ausencia_por' =&gt; , 'fec_inicio' =&gt; '2018-1-3', 'fec_termino' =&gt; '2018-1-5', 'tipo_mov' =&gt; 'TEMPORAL', 'descr' =&gt; '12-5 10161302', 'docs' =&gt; '', 'motivo' =&gt; '', 'referencia' =&gt; '', 'ref_motivo' =&gt; ''</v>
      </c>
      <c r="B452" t="str">
        <f t="shared" ca="1" si="14"/>
        <v>588783, 9, , '2018-1-3', '2018-1-5', 'TEMPORAL', '12-5 10161302', '', '', '', ''</v>
      </c>
      <c r="C45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588783, </v>
      </c>
      <c r="D45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9, </v>
      </c>
      <c r="E45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5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'2018-1-3', </v>
      </c>
      <c r="G45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'2018-1-5', </v>
      </c>
      <c r="H45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5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10161302', </v>
      </c>
      <c r="J45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5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5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5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5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5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5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5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5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5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5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5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5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5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5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5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5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5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5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5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5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5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5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5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5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5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5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5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5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5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5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53" spans="1:40" x14ac:dyDescent="0.25">
      <c r="A453" t="str">
        <f t="shared" ca="1" si="13"/>
        <v>'clave_trab' =&gt; 434039, 'id_plaza' =&gt; 5, 'id_ausencia_por' =&gt; , 'fec_inicio' =&gt; '2018-1-3', 'fec_termino' =&gt; '2018-1-5', 'tipo_mov' =&gt; 'TEMPORAL', 'descr' =&gt; '', 'docs' =&gt; '', 'motivo' =&gt; '', 'referencia' =&gt; '', 'ref_motivo' =&gt; ''</v>
      </c>
      <c r="B453" t="str">
        <f t="shared" ca="1" si="14"/>
        <v>434039, 5, , '2018-1-3', '2018-1-5', 'TEMPORAL', '', '', '', '', ''</v>
      </c>
      <c r="C45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434039, </v>
      </c>
      <c r="D45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5, </v>
      </c>
      <c r="E45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5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'2018-1-3', </v>
      </c>
      <c r="G45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'2018-1-5', </v>
      </c>
      <c r="H45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5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5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5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5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5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5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5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5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5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5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5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5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5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5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5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5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5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5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5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5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5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5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5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5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5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5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5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5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5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5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5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5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54" spans="1:40" x14ac:dyDescent="0.25">
      <c r="A454" t="str">
        <f t="shared" ref="A454:A512" ca="1" si="15">"" &amp; IFERROR("'" &amp; C$4 &amp; "'" &amp; " =&gt; " &amp; C454, "") &amp; IFERROR("'" &amp; D$4 &amp; "'" &amp; " =&gt; " &amp; D454, "") &amp; IFERROR("'" &amp; E$4 &amp; "'" &amp; " =&gt; " &amp; E454, "") &amp; IFERROR("'" &amp; F$4 &amp; "'" &amp; " =&gt; " &amp; F454, "") &amp; IFERROR("'" &amp; G$4 &amp; "'" &amp; " =&gt; " &amp; G454, "") &amp; IFERROR("'" &amp; H$4 &amp; "'" &amp; " =&gt; " &amp; H454, "") &amp; IFERROR("'" &amp; I$4 &amp; "'" &amp; " =&gt; " &amp; I454, "") &amp; IFERROR("'" &amp; J$4 &amp; "'" &amp; " =&gt; " &amp; J454, "") &amp; IFERROR("'" &amp; K$4 &amp; "'" &amp; " =&gt; " &amp; K454, "") &amp; IFERROR("'" &amp; L$4 &amp; "'" &amp; " =&gt; " &amp; L454, "") &amp; IFERROR("'" &amp; M$4 &amp; "'" &amp; " =&gt; " &amp; M454, "") &amp; IFERROR("'" &amp; N$4 &amp; "'" &amp; " =&gt; " &amp; N454, "") &amp; IFERROR("'" &amp; O$4 &amp; "'" &amp; " =&gt; " &amp; O454, "") &amp; IFERROR("'" &amp; P$4 &amp; "'" &amp; " =&gt; " &amp; P454, "") &amp; IFERROR("'" &amp; Q$4 &amp; "'" &amp; " =&gt; " &amp; Q454, "") &amp; IFERROR("'" &amp; R$4 &amp; "'" &amp; " =&gt; " &amp; R454, "") &amp; IFERROR("'" &amp; S$4 &amp; "'" &amp; " =&gt; " &amp; S454, "") &amp; IFERROR("'" &amp; T$4 &amp; "'" &amp; " =&gt; " &amp; T454, "") &amp; IFERROR("'" &amp; U$4 &amp; "'" &amp; " =&gt; " &amp; U454, "") &amp; IFERROR("'" &amp; V$4 &amp; "'" &amp; " =&gt; " &amp; V454, "") &amp; IFERROR("'" &amp; W$4 &amp; "'" &amp; " =&gt; " &amp; W454, "") &amp; IFERROR("'" &amp; X$4 &amp; "'" &amp; " =&gt; " &amp; X454, "") &amp; IFERROR("'" &amp; Y$4 &amp; "'" &amp; " =&gt; " &amp; Y454, "") &amp; IFERROR("'" &amp; Z$4 &amp; "'" &amp; " =&gt; " &amp; Z454, "") &amp; IFERROR("'" &amp; AA$4 &amp; "'" &amp; " =&gt; " &amp; AA454, "")  &amp; IFERROR("'" &amp; AB$4 &amp; "'" &amp; " =&gt; " &amp; AB454, "") &amp; IFERROR("'" &amp; AC$4 &amp; "'" &amp; " =&gt; " &amp; AC454, "") &amp; IFERROR("'" &amp; AD$4 &amp; "'" &amp; " =&gt; " &amp; AD454, "") &amp; IFERROR("'" &amp; AE$4 &amp; "'" &amp; " =&gt; " &amp; AE454, "") &amp; IFERROR("'" &amp; AF$4 &amp; "'" &amp; " =&gt; " &amp; AF454, "") &amp; IFERROR("'" &amp; AG$4 &amp; "'" &amp; " =&gt; " &amp; AG454, "") &amp; IFERROR("'" &amp; AH$4 &amp; "'" &amp; " =&gt; " &amp;  AH454, "") &amp; IFERROR("'" &amp; AI$4 &amp; "'" &amp; " =&gt; " &amp; AI454, "") &amp; IFERROR("'" &amp; AJ$4 &amp; "'" &amp; " =&gt; " &amp; AJ454, "") &amp; IFERROR("'" &amp; AK$4 &amp; "'" &amp; " =&gt; " &amp; AK454, "") &amp; IFERROR("'" &amp; AL$4 &amp; "'" &amp; " =&gt; " &amp; AL454, "") &amp; IFERROR("'" &amp; AM$4 &amp; "'" &amp; " =&gt; " &amp; AM454, "") &amp; IFERROR("'" &amp; AN$4 &amp; "'" &amp; " =&gt; " &amp; AN454, "")</f>
        <v>'clave_trab' =&gt; 675094, 'id_plaza' =&gt; 71, 'id_ausencia_por' =&gt; , 'fec_inicio' =&gt; '2018-1-15', 'fec_termino' =&gt; '2018-2-8', 'tipo_mov' =&gt; 'TEMPORAL', 'descr' =&gt; '', 'docs' =&gt; '', 'motivo' =&gt; '', 'referencia' =&gt; '', 'ref_motivo' =&gt; ''</v>
      </c>
      <c r="B454" t="str">
        <f t="shared" ca="1" si="14"/>
        <v>675094, 71, , '2018-1-15', '2018-2-8', 'TEMPORAL', '', '', '', '', ''</v>
      </c>
      <c r="C45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675094, </v>
      </c>
      <c r="D45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71, </v>
      </c>
      <c r="E45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5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'2018-1-15', </v>
      </c>
      <c r="G45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'2018-2-8', </v>
      </c>
      <c r="H45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5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5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5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5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5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5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5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5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5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5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5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5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5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5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5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5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5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5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5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5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5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5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5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5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5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5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5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5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5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5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5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5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55" spans="1:40" x14ac:dyDescent="0.25">
      <c r="A455" t="str">
        <f t="shared" ca="1" si="15"/>
        <v>'clave_trab' =&gt; 355556, 'id_plaza' =&gt; 18, 'id_ausencia_por' =&gt; , 'fec_inicio' =&gt; '2018-1-16', 'fec_termino' =&gt; '2018-1-21', 'tipo_mov' =&gt; 'TEMPORAL', 'descr' =&gt; '', 'docs' =&gt; '', 'motivo' =&gt; '', 'referencia' =&gt; '', 'ref_motivo' =&gt; ''</v>
      </c>
      <c r="B455" t="str">
        <f t="shared" ca="1" si="14"/>
        <v>355556, 18, , '2018-1-16', '2018-1-21', 'TEMPORAL', '', '', '', '', ''</v>
      </c>
      <c r="C45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355556, </v>
      </c>
      <c r="D45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18, </v>
      </c>
      <c r="E45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5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'2018-1-16', </v>
      </c>
      <c r="G45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'2018-1-21', </v>
      </c>
      <c r="H45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5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5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5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5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5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5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5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5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5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5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5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5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5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5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5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5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5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5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5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5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5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5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5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5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5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5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5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5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5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5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5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5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56" spans="1:40" x14ac:dyDescent="0.25">
      <c r="A456" t="str">
        <f t="shared" ca="1" si="15"/>
        <v>'clave_trab' =&gt; 317014, 'id_plaza' =&gt; 28, 'id_ausencia_por' =&gt; , 'fec_inicio' =&gt; '2018-1-16', 'fec_termino' =&gt; '2018-1-21', 'tipo_mov' =&gt; 'TEMPORAL', 'descr' =&gt; '', 'docs' =&gt; '', 'motivo' =&gt; '', 'referencia' =&gt; '', 'ref_motivo' =&gt; ''</v>
      </c>
      <c r="B456" t="str">
        <f t="shared" ref="B456:B512" ca="1" si="16">"" &amp; IFERROR(C456, "") &amp; IFERROR(D456, "") &amp; IFERROR(E456, "") &amp; IFERROR(F456, "") &amp; IFERROR(G456, "") &amp; IFERROR(H456, "") &amp; IFERROR(I456, "") &amp; IFERROR(J456, "") &amp; IFERROR(K456, "") &amp; IFERROR(L456, "") &amp; IFERROR(M456, "") &amp; IFERROR(N456, "") &amp; IFERROR(O456, "") &amp; IFERROR(P456, "") &amp; IFERROR(Q456, "") &amp; IFERROR(R456, "") &amp; IFERROR(S456, "") &amp; IFERROR(T456, "") &amp; IFERROR(U456, "") &amp; IFERROR(V456, "") &amp; IFERROR(W456, "") &amp; IFERROR(X456, "") &amp; IFERROR(Y456, "") &amp; IFERROR(Z456, "") &amp; IFERROR(AA456, "") &amp; IFERROR(AB456, "") &amp; IFERROR(AC456, "")&amp; IFERROR(AD456, "") &amp; IFERROR(AE456, "") &amp; IFERROR(AF456, "") &amp; IFERROR(AG456, "") &amp; IFERROR(AH456, "") &amp; IFERROR(AI456, "") &amp; IFERROR(AJ456, "") &amp; IFERROR(AK456, "") &amp; IFERROR(AL456, "") &amp; IFERROR(AM456, "") &amp; IFERROR(AN456, "")</f>
        <v>317014, 28, , '2018-1-16', '2018-1-21', 'TEMPORAL', '', '', '', '', ''</v>
      </c>
      <c r="C45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317014, </v>
      </c>
      <c r="D45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28, </v>
      </c>
      <c r="E45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5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'2018-1-16', </v>
      </c>
      <c r="G45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'2018-1-21', </v>
      </c>
      <c r="H45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5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5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5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5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5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5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5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5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5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5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5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5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5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5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5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5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5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5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5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5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5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5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5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5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5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5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5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5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5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5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5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5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57" spans="1:40" x14ac:dyDescent="0.25">
      <c r="A457" t="str">
        <f t="shared" ca="1" si="15"/>
        <v>'clave_trab' =&gt; 317014, 'id_plaza' =&gt; 28, 'id_ausencia_por' =&gt; , 'fec_inicio' =&gt; '2018-1-22', 'fec_termino' =&gt; '2018-1-28', 'tipo_mov' =&gt; 'TEMPORAL', 'descr' =&gt; '25-01 12-5 20175603', 'docs' =&gt; '', 'motivo' =&gt; '', 'referencia' =&gt; '', 'ref_motivo' =&gt; ''</v>
      </c>
      <c r="B457" t="str">
        <f t="shared" ca="1" si="16"/>
        <v>317014, 28, , '2018-1-22', '2018-1-28', 'TEMPORAL', '25-01 12-5 20175603', '', '', '', ''</v>
      </c>
      <c r="C45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317014, </v>
      </c>
      <c r="D45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28, </v>
      </c>
      <c r="E45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5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'2018-1-22', </v>
      </c>
      <c r="G45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'2018-1-28', </v>
      </c>
      <c r="H45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5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'25-01 12-5 20175603', </v>
      </c>
      <c r="J45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5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5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5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5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5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5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5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5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5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5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5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5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5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5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5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5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5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5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5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5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5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5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5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5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5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5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5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5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5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5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58" spans="1:40" x14ac:dyDescent="0.25">
      <c r="A458" t="str">
        <f t="shared" ca="1" si="15"/>
        <v>'clave_trab' =&gt; 452405, 'id_plaza' =&gt; 31, 'id_ausencia_por' =&gt; , 'fec_inicio' =&gt; '2018-1-24', 'fec_termino' =&gt; '2018-1-25', 'tipo_mov' =&gt; 'TEMPORAL', 'descr' =&gt; 'INICIACION', 'docs' =&gt; '', 'motivo' =&gt; '', 'referencia' =&gt; '', 'ref_motivo' =&gt; ''</v>
      </c>
      <c r="B458" t="str">
        <f t="shared" ca="1" si="16"/>
        <v>452405, 31, , '2018-1-24', '2018-1-25', 'TEMPORAL', 'INICIACION', '', '', '', ''</v>
      </c>
      <c r="C45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452405, </v>
      </c>
      <c r="D45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31, </v>
      </c>
      <c r="E45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5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'2018-1-24', </v>
      </c>
      <c r="G45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'2018-1-25', </v>
      </c>
      <c r="H45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5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'INICIACION', </v>
      </c>
      <c r="J45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5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5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5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5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5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5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5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5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5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5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5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5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5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5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5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5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5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5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5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5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5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5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5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5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5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5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5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5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5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5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59" spans="1:40" x14ac:dyDescent="0.25">
      <c r="A459" t="str">
        <f t="shared" ca="1" si="15"/>
        <v>'clave_trab' =&gt; 566173, 'id_plaza' =&gt; 41, 'id_ausencia_por' =&gt; , 'fec_inicio' =&gt; '2018-1-26', 'fec_termino' =&gt; '2018-1-28', 'tipo_mov' =&gt; 'TEMPORAL', 'descr' =&gt; 'POR PERMISO ECONOMICO', 'docs' =&gt; '', 'motivo' =&gt; '', 'referencia' =&gt; '', 'ref_motivo' =&gt; ''</v>
      </c>
      <c r="B459" t="str">
        <f t="shared" ca="1" si="16"/>
        <v>566173, 41, , '2018-1-26', '2018-1-28', 'TEMPORAL', 'POR PERMISO ECONOMICO', '', '', '', ''</v>
      </c>
      <c r="C45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566173, </v>
      </c>
      <c r="D45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41, </v>
      </c>
      <c r="E45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5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'2018-1-26', </v>
      </c>
      <c r="G45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'2018-1-28', </v>
      </c>
      <c r="H45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5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'POR PERMISO ECONOMICO', </v>
      </c>
      <c r="J45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5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5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5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5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5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5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5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5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5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5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5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5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5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5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5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5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5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5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5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5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5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5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5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5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5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5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5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5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5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5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60" spans="1:40" x14ac:dyDescent="0.25">
      <c r="A460" t="str">
        <f t="shared" ca="1" si="15"/>
        <v>'clave_trab' =&gt; 466911, 'id_plaza' =&gt; 36, 'id_ausencia_por' =&gt; , 'fec_inicio' =&gt; '2018-1-29', 'fec_termino' =&gt; '2018-2-26', 'tipo_mov' =&gt; 'TEMPORAL', 'descr' =&gt; '', 'docs' =&gt; '', 'motivo' =&gt; '', 'referencia' =&gt; '', 'ref_motivo' =&gt; ''</v>
      </c>
      <c r="B460" t="str">
        <f t="shared" ca="1" si="16"/>
        <v>466911, 36, , '2018-1-29', '2018-2-26', 'TEMPORAL', '', '', '', '', ''</v>
      </c>
      <c r="C46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466911, </v>
      </c>
      <c r="D46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36, </v>
      </c>
      <c r="E46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6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'2018-1-29', </v>
      </c>
      <c r="G46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'2018-2-26', </v>
      </c>
      <c r="H46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6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6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6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6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6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6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6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6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6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6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6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6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6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6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6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6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6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6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6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6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6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6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6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6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6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6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6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6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6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6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6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6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61" spans="1:40" x14ac:dyDescent="0.25">
      <c r="A461" t="str">
        <f t="shared" ca="1" si="15"/>
        <v>'clave_trab' =&gt; 605887, 'id_plaza' =&gt; 27, 'id_ausencia_por' =&gt; , 'fec_inicio' =&gt; '2018-1-29', 'fec_termino' =&gt; '2018-2-26', 'tipo_mov' =&gt; 'TEMPORAL', 'descr' =&gt; '', 'docs' =&gt; '', 'motivo' =&gt; '', 'referencia' =&gt; '', 'ref_motivo' =&gt; ''</v>
      </c>
      <c r="B461" t="str">
        <f t="shared" ca="1" si="16"/>
        <v>605887, 27, , '2018-1-29', '2018-2-26', 'TEMPORAL', '', '', '', '', ''</v>
      </c>
      <c r="C46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605887, </v>
      </c>
      <c r="D46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27, </v>
      </c>
      <c r="E46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6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'2018-1-29', </v>
      </c>
      <c r="G46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'2018-2-26', </v>
      </c>
      <c r="H46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6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6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6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6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6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6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6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6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6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6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6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6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6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6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6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6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6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6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6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6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6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6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6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6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6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6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6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6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6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6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6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6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62" spans="1:40" x14ac:dyDescent="0.25">
      <c r="A462" t="str">
        <f t="shared" ca="1" si="15"/>
        <v>'clave_trab' =&gt; 318478, 'id_plaza' =&gt; 25, 'id_ausencia_por' =&gt; , 'fec_inicio' =&gt; '2018-1-29', 'fec_termino' =&gt; '2018-2-25', 'tipo_mov' =&gt; 'TEMPORAL', 'descr' =&gt; '12-5 20185392', 'docs' =&gt; '', 'motivo' =&gt; '', 'referencia' =&gt; '', 'ref_motivo' =&gt; ''</v>
      </c>
      <c r="B462" t="str">
        <f t="shared" ca="1" si="16"/>
        <v>318478, 25, , '2018-1-29', '2018-2-25', 'TEMPORAL', '12-5 20185392', '', '', '', ''</v>
      </c>
      <c r="C46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318478, </v>
      </c>
      <c r="D46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25, </v>
      </c>
      <c r="E46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6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'2018-1-29', </v>
      </c>
      <c r="G46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'2018-2-25', </v>
      </c>
      <c r="H46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6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20185392', </v>
      </c>
      <c r="J46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6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6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6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6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6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6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6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6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6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6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6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6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6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6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6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6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6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6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6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6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6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6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6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6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6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6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6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6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6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6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63" spans="1:40" x14ac:dyDescent="0.25">
      <c r="A463" t="str">
        <f t="shared" ca="1" si="15"/>
        <v>'clave_trab' =&gt; 600316, 'id_plaza' =&gt; 35, 'id_ausencia_por' =&gt; , 'fec_inicio' =&gt; '2018-1-29', 'fec_termino' =&gt; '2018-2-25', 'tipo_mov' =&gt; 'TEMPORAL', 'descr' =&gt; '12-5 20182738', 'docs' =&gt; '', 'motivo' =&gt; '', 'referencia' =&gt; '', 'ref_motivo' =&gt; ''</v>
      </c>
      <c r="B463" t="str">
        <f t="shared" ca="1" si="16"/>
        <v>600316, 35, , '2018-1-29', '2018-2-25', 'TEMPORAL', '12-5 20182738', '', '', '', ''</v>
      </c>
      <c r="C46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600316, </v>
      </c>
      <c r="D46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35, </v>
      </c>
      <c r="E46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6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'2018-1-29', </v>
      </c>
      <c r="G46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'2018-2-25', </v>
      </c>
      <c r="H46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6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20182738', </v>
      </c>
      <c r="J46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6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6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6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6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6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6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6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6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6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6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6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6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6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6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6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6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6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6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6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6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6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6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6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6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6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6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6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6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6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6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64" spans="1:40" x14ac:dyDescent="0.25">
      <c r="A464" t="str">
        <f t="shared" ca="1" si="15"/>
        <v>'clave_trab' =&gt; 490746, 'id_plaza' =&gt; 14, 'id_ausencia_por' =&gt; , 'fec_inicio' =&gt; '2018-1-29', 'fec_termino' =&gt; '2018-2-26', 'tipo_mov' =&gt; 'TEMPORAL', 'descr' =&gt; '', 'docs' =&gt; '', 'motivo' =&gt; '', 'referencia' =&gt; '', 'ref_motivo' =&gt; ''</v>
      </c>
      <c r="B464" t="str">
        <f t="shared" ca="1" si="16"/>
        <v>490746, 14, , '2018-1-29', '2018-2-26', 'TEMPORAL', '', '', '', '', ''</v>
      </c>
      <c r="C46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490746, </v>
      </c>
      <c r="D46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14, </v>
      </c>
      <c r="E46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6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'2018-1-29', </v>
      </c>
      <c r="G46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'2018-2-26', </v>
      </c>
      <c r="H46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6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6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6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6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6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6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6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6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6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6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6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6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6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6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6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6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6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6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6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6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6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6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6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6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6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6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6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6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6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6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6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6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65" spans="1:40" x14ac:dyDescent="0.25">
      <c r="A465" t="str">
        <f t="shared" ca="1" si="15"/>
        <v>'clave_trab' =&gt; 317017, 'id_plaza' =&gt; 53, 'id_ausencia_por' =&gt; , 'fec_inicio' =&gt; '2018-1-29', 'fec_termino' =&gt; '2018-2-25', 'tipo_mov' =&gt; 'TEMPORAL', 'descr' =&gt; '12-8 20182826', 'docs' =&gt; '', 'motivo' =&gt; '', 'referencia' =&gt; '', 'ref_motivo' =&gt; ''</v>
      </c>
      <c r="B465" t="str">
        <f t="shared" ca="1" si="16"/>
        <v>317017, 53, , '2018-1-29', '2018-2-25', 'TEMPORAL', '12-8 20182826', '', '', '', ''</v>
      </c>
      <c r="C46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317017, </v>
      </c>
      <c r="D46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53, </v>
      </c>
      <c r="E46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6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'2018-1-29', </v>
      </c>
      <c r="G46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'2018-2-25', </v>
      </c>
      <c r="H46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6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'12-8 20182826', </v>
      </c>
      <c r="J46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6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6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6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6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6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6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6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6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6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6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6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6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6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6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6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6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6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6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6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6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6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6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6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6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6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6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6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6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6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6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66" spans="1:40" x14ac:dyDescent="0.25">
      <c r="A466" t="str">
        <f t="shared" ca="1" si="15"/>
        <v>'clave_trab' =&gt; 426226, 'id_plaza' =&gt; 24, 'id_ausencia_por' =&gt; , 'fec_inicio' =&gt; '2018-1-29', 'fec_termino' =&gt; '2018-2-26', 'tipo_mov' =&gt; 'TEMPORAL', 'descr' =&gt; '', 'docs' =&gt; '', 'motivo' =&gt; '', 'referencia' =&gt; '', 'ref_motivo' =&gt; ''</v>
      </c>
      <c r="B466" t="str">
        <f t="shared" ca="1" si="16"/>
        <v>426226, 24, , '2018-1-29', '2018-2-26', 'TEMPORAL', '', '', '', '', ''</v>
      </c>
      <c r="C46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426226, </v>
      </c>
      <c r="D46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24, </v>
      </c>
      <c r="E46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6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'2018-1-29', </v>
      </c>
      <c r="G46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'2018-2-26', </v>
      </c>
      <c r="H46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6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6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6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6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6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6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6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6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6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6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6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6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6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6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6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6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6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6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6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6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6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6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6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6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6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6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6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6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6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6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6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6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67" spans="1:40" x14ac:dyDescent="0.25">
      <c r="A467" t="str">
        <f t="shared" ca="1" si="15"/>
        <v>'clave_trab' =&gt; 557767, 'id_plaza' =&gt; 59, 'id_ausencia_por' =&gt; , 'fec_inicio' =&gt; '2018-1-29', 'fec_termino' =&gt; '2018-2-25', 'tipo_mov' =&gt; 'TEMPORAL', 'descr' =&gt; '12-8 20182952', 'docs' =&gt; '', 'motivo' =&gt; '', 'referencia' =&gt; '', 'ref_motivo' =&gt; ''</v>
      </c>
      <c r="B467" t="str">
        <f t="shared" ca="1" si="16"/>
        <v>557767, 59, , '2018-1-29', '2018-2-25', 'TEMPORAL', '12-8 20182952', '', '', '', ''</v>
      </c>
      <c r="C46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557767, </v>
      </c>
      <c r="D46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59, </v>
      </c>
      <c r="E46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6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'2018-1-29', </v>
      </c>
      <c r="G46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'2018-2-25', </v>
      </c>
      <c r="H46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6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'12-8 20182952', </v>
      </c>
      <c r="J46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6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6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6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6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6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6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6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6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6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6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6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6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6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6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6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6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6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6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6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6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6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6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6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6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6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6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6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6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6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6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68" spans="1:40" x14ac:dyDescent="0.25">
      <c r="A468" t="str">
        <f t="shared" ca="1" si="15"/>
        <v>'clave_trab' =&gt; 652482, 'id_plaza' =&gt; 56, 'id_ausencia_por' =&gt; , 'fec_inicio' =&gt; '2018-1-29', 'fec_termino' =&gt; '2018-2-26', 'tipo_mov' =&gt; 'TEMPORAL', 'descr' =&gt; '', 'docs' =&gt; '', 'motivo' =&gt; '', 'referencia' =&gt; '', 'ref_motivo' =&gt; ''</v>
      </c>
      <c r="B468" t="str">
        <f t="shared" ca="1" si="16"/>
        <v>652482, 56, , '2018-1-29', '2018-2-26', 'TEMPORAL', '', '', '', '', ''</v>
      </c>
      <c r="C46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652482, </v>
      </c>
      <c r="D46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56, </v>
      </c>
      <c r="E46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6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'2018-1-29', </v>
      </c>
      <c r="G46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'2018-2-26', </v>
      </c>
      <c r="H46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6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6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6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6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6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6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6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6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6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6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6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6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6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6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6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6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6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6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6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6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6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6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6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6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6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6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6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6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6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6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6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6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69" spans="1:40" x14ac:dyDescent="0.25">
      <c r="A469" t="str">
        <f t="shared" ca="1" si="15"/>
        <v>'clave_trab' =&gt; 388176, 'id_plaza' =&gt; 58, 'id_ausencia_por' =&gt; , 'fec_inicio' =&gt; '2018-1-29', 'fec_termino' =&gt; '2018-2-26', 'tipo_mov' =&gt; 'TEMPORAL', 'descr' =&gt; '', 'docs' =&gt; '', 'motivo' =&gt; '', 'referencia' =&gt; '', 'ref_motivo' =&gt; ''</v>
      </c>
      <c r="B469" t="str">
        <f t="shared" ca="1" si="16"/>
        <v>388176, 58, , '2018-1-29', '2018-2-26', 'TEMPORAL', '', '', '', '', ''</v>
      </c>
      <c r="C46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388176, </v>
      </c>
      <c r="D46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58, </v>
      </c>
      <c r="E46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6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'2018-1-29', </v>
      </c>
      <c r="G46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'2018-2-26', </v>
      </c>
      <c r="H46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6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6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6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6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6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6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6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6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6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6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6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6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6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6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6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6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6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6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6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6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6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6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6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6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6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6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6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6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6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6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6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6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70" spans="1:40" x14ac:dyDescent="0.25">
      <c r="A470" t="str">
        <f t="shared" ca="1" si="15"/>
        <v>'clave_trab' =&gt; 517366, 'id_plaza' =&gt; 57, 'id_ausencia_por' =&gt; , 'fec_inicio' =&gt; '2018-1-29', 'fec_termino' =&gt; '2018-2-26', 'tipo_mov' =&gt; 'TEMPORAL', 'descr' =&gt; '', 'docs' =&gt; '', 'motivo' =&gt; '', 'referencia' =&gt; '', 'ref_motivo' =&gt; ''</v>
      </c>
      <c r="B470" t="str">
        <f t="shared" ca="1" si="16"/>
        <v>517366, 57, , '2018-1-29', '2018-2-26', 'TEMPORAL', '', '', '', '', ''</v>
      </c>
      <c r="C47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517366, </v>
      </c>
      <c r="D47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57, </v>
      </c>
      <c r="E47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7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'2018-1-29', </v>
      </c>
      <c r="G47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'2018-2-26', </v>
      </c>
      <c r="H47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7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7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7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7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7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7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7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7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7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7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7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7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7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7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7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7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7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7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7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7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7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7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7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7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7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7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7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7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7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7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7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7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71" spans="1:40" x14ac:dyDescent="0.25">
      <c r="A471" t="str">
        <f t="shared" ca="1" si="15"/>
        <v>'clave_trab' =&gt; 315758, 'id_plaza' =&gt; 62, 'id_ausencia_por' =&gt; , 'fec_inicio' =&gt; '2018-1-29', 'fec_termino' =&gt; '2018-2-25', 'tipo_mov' =&gt; 'TEMPORAL', 'descr' =&gt; '12-8 20185399', 'docs' =&gt; '', 'motivo' =&gt; '', 'referencia' =&gt; '', 'ref_motivo' =&gt; ''</v>
      </c>
      <c r="B471" t="str">
        <f t="shared" ca="1" si="16"/>
        <v>315758, 62, , '2018-1-29', '2018-2-25', 'TEMPORAL', '12-8 20185399', '', '', '', ''</v>
      </c>
      <c r="C47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315758, </v>
      </c>
      <c r="D47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62, </v>
      </c>
      <c r="E47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7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'2018-1-29', </v>
      </c>
      <c r="G47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'2018-2-25', </v>
      </c>
      <c r="H47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7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'12-8 20185399', </v>
      </c>
      <c r="J47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7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7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7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7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7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7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7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7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7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7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7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7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7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7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7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7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7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7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7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7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7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7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7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7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7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7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7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7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7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7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72" spans="1:40" x14ac:dyDescent="0.25">
      <c r="A472" t="str">
        <f t="shared" ca="1" si="15"/>
        <v>'clave_trab' =&gt; 369907, 'id_plaza' =&gt; 61, 'id_ausencia_por' =&gt; , 'fec_inicio' =&gt; '2018-1-29', 'fec_termino' =&gt; '2018-2-26', 'tipo_mov' =&gt; 'TEMPORAL', 'descr' =&gt; '', 'docs' =&gt; '', 'motivo' =&gt; '', 'referencia' =&gt; '', 'ref_motivo' =&gt; ''</v>
      </c>
      <c r="B472" t="str">
        <f t="shared" ca="1" si="16"/>
        <v>369907, 61, , '2018-1-29', '2018-2-26', 'TEMPORAL', '', '', '', '', ''</v>
      </c>
      <c r="C47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369907, </v>
      </c>
      <c r="D47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61, </v>
      </c>
      <c r="E47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7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'2018-1-29', </v>
      </c>
      <c r="G47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'2018-2-26', </v>
      </c>
      <c r="H47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7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7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7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7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7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7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7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7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7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7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7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7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7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7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7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7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7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7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7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7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7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7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7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7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7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7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7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7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7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7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7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7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73" spans="1:40" x14ac:dyDescent="0.25">
      <c r="A473" t="str">
        <f t="shared" ca="1" si="15"/>
        <v>'clave_trab' =&gt; 419041, 'id_plaza' =&gt; 6, 'id_ausencia_por' =&gt; , 'fec_inicio' =&gt; '2018-1-29', 'fec_termino' =&gt; '2018-2-26', 'tipo_mov' =&gt; 'TEMPORAL', 'descr' =&gt; '', 'docs' =&gt; '', 'motivo' =&gt; '', 'referencia' =&gt; '', 'ref_motivo' =&gt; ''</v>
      </c>
      <c r="B473" t="str">
        <f t="shared" ca="1" si="16"/>
        <v>419041, 6, , '2018-1-29', '2018-2-26', 'TEMPORAL', '', '', '', '', ''</v>
      </c>
      <c r="C47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419041, </v>
      </c>
      <c r="D47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6, </v>
      </c>
      <c r="E47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7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'2018-1-29', </v>
      </c>
      <c r="G47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'2018-2-26', </v>
      </c>
      <c r="H47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7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7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7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7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7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7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7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7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7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7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7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7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7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7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7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7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7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7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7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7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7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7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7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7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7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7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7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7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7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7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7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7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74" spans="1:40" x14ac:dyDescent="0.25">
      <c r="A474" t="str">
        <f t="shared" ca="1" si="15"/>
        <v>'clave_trab' =&gt; 333892, 'id_plaza' =&gt; 11, 'id_ausencia_por' =&gt; , 'fec_inicio' =&gt; '2018-1-29', 'fec_termino' =&gt; '2018-2-26', 'tipo_mov' =&gt; 'TEMPORAL', 'descr' =&gt; '', 'docs' =&gt; '', 'motivo' =&gt; '', 'referencia' =&gt; '', 'ref_motivo' =&gt; ''</v>
      </c>
      <c r="B474" t="str">
        <f t="shared" ca="1" si="16"/>
        <v>333892, 11, , '2018-1-29', '2018-2-26', 'TEMPORAL', '', '', '', '', ''</v>
      </c>
      <c r="C47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333892, </v>
      </c>
      <c r="D47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11, </v>
      </c>
      <c r="E47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7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'2018-1-29', </v>
      </c>
      <c r="G47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'2018-2-26', </v>
      </c>
      <c r="H47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7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7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7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7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7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7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7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7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7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7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7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7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7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7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7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7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7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7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7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7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7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7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7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7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7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7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7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7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7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7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7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7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75" spans="1:40" x14ac:dyDescent="0.25">
      <c r="A475" t="str">
        <f t="shared" ca="1" si="15"/>
        <v>'clave_trab' =&gt; 178194, 'id_plaza' =&gt; 15, 'id_ausencia_por' =&gt; , 'fec_inicio' =&gt; '2018-1-29', 'fec_termino' =&gt; '2018-2-26', 'tipo_mov' =&gt; 'TEMPORAL', 'descr' =&gt; '', 'docs' =&gt; '', 'motivo' =&gt; '', 'referencia' =&gt; '', 'ref_motivo' =&gt; ''</v>
      </c>
      <c r="B475" t="str">
        <f t="shared" ca="1" si="16"/>
        <v>178194, 15, , '2018-1-29', '2018-2-26', 'TEMPORAL', '', '', '', '', ''</v>
      </c>
      <c r="C47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178194, </v>
      </c>
      <c r="D47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15, </v>
      </c>
      <c r="E47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7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'2018-1-29', </v>
      </c>
      <c r="G47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'2018-2-26', </v>
      </c>
      <c r="H47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7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7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7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7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7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7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7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7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7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7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7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7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7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7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7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7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7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7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7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7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7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7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7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7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7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7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7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7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7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7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7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7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76" spans="1:40" x14ac:dyDescent="0.25">
      <c r="A476" t="str">
        <f t="shared" ca="1" si="15"/>
        <v>'clave_trab' =&gt; 403938, 'id_plaza' =&gt; 74, 'id_ausencia_por' =&gt; , 'fec_inicio' =&gt; '2018-1-29', 'fec_termino' =&gt; '2018-2-25', 'tipo_mov' =&gt; 'TEMPORAL', 'descr' =&gt; '12-8 20185009', 'docs' =&gt; '', 'motivo' =&gt; '', 'referencia' =&gt; '', 'ref_motivo' =&gt; ''</v>
      </c>
      <c r="B476" t="str">
        <f t="shared" ca="1" si="16"/>
        <v>403938, 74, , '2018-1-29', '2018-2-25', 'TEMPORAL', '12-8 20185009', '', '', '', ''</v>
      </c>
      <c r="C47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403938, </v>
      </c>
      <c r="D47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74, </v>
      </c>
      <c r="E47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7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'2018-1-29', </v>
      </c>
      <c r="G47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'2018-2-25', </v>
      </c>
      <c r="H47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7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'12-8 20185009', </v>
      </c>
      <c r="J47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7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7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7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7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7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7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7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7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7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7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7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7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7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7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7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7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7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7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7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7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7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7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7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7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7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7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7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7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7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7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77" spans="1:40" x14ac:dyDescent="0.25">
      <c r="A477" t="str">
        <f t="shared" ca="1" si="15"/>
        <v>'clave_trab' =&gt; 866468, 'id_plaza' =&gt; 16, 'id_ausencia_por' =&gt; , 'fec_inicio' =&gt; '2018-1-29', 'fec_termino' =&gt; '2018-2-26', 'tipo_mov' =&gt; 'TEMPORAL', 'descr' =&gt; '', 'docs' =&gt; '', 'motivo' =&gt; '', 'referencia' =&gt; '', 'ref_motivo' =&gt; ''</v>
      </c>
      <c r="B477" t="str">
        <f t="shared" ca="1" si="16"/>
        <v>866468, 16, , '2018-1-29', '2018-2-26', 'TEMPORAL', '', '', '', '', ''</v>
      </c>
      <c r="C47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866468, </v>
      </c>
      <c r="D47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16, </v>
      </c>
      <c r="E47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7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'2018-1-29', </v>
      </c>
      <c r="G47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'2018-2-26', </v>
      </c>
      <c r="H47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7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7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7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7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7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7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7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7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7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7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7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7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7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7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7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7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7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7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7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7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7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7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7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7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7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7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7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7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7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7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7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7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78" spans="1:40" x14ac:dyDescent="0.25">
      <c r="A478" t="str">
        <f t="shared" ca="1" si="15"/>
        <v>'clave_trab' =&gt; 511424, 'id_plaza' =&gt; 22, 'id_ausencia_por' =&gt; , 'fec_inicio' =&gt; '2018-1-29', 'fec_termino' =&gt; '2018-2-25', 'tipo_mov' =&gt; 'TEMPORAL', 'descr' =&gt; '12-5 20187092', 'docs' =&gt; '', 'motivo' =&gt; '', 'referencia' =&gt; '', 'ref_motivo' =&gt; ''</v>
      </c>
      <c r="B478" t="str">
        <f t="shared" ca="1" si="16"/>
        <v>511424, 22, , '2018-1-29', '2018-2-25', 'TEMPORAL', '12-5 20187092', '', '', '', ''</v>
      </c>
      <c r="C47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511424, </v>
      </c>
      <c r="D47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22, </v>
      </c>
      <c r="E47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7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'2018-1-29', </v>
      </c>
      <c r="G47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'2018-2-25', </v>
      </c>
      <c r="H47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7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20187092', </v>
      </c>
      <c r="J47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7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7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7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7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7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7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7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7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7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7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7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7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7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7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7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7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7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7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7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7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7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7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7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7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7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7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7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7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7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7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79" spans="1:40" x14ac:dyDescent="0.25">
      <c r="A479" t="str">
        <f t="shared" ca="1" si="15"/>
        <v>'clave_trab' =&gt; 466603, 'id_plaza' =&gt; 69, 'id_ausencia_por' =&gt; , 'fec_inicio' =&gt; '2018-1-29', 'fec_termino' =&gt; '2018-2-25', 'tipo_mov' =&gt; 'TEMPORAL', 'descr' =&gt; '12-5 20182915', 'docs' =&gt; '', 'motivo' =&gt; '', 'referencia' =&gt; '', 'ref_motivo' =&gt; ''</v>
      </c>
      <c r="B479" t="str">
        <f t="shared" ca="1" si="16"/>
        <v>466603, 69, , '2018-1-29', '2018-2-25', 'TEMPORAL', '12-5 20182915', '', '', '', ''</v>
      </c>
      <c r="C47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466603, </v>
      </c>
      <c r="D47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69, </v>
      </c>
      <c r="E47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7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'2018-1-29', </v>
      </c>
      <c r="G47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'2018-2-25', </v>
      </c>
      <c r="H47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7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20182915', </v>
      </c>
      <c r="J47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7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7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7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7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7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7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7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7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7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7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7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7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7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7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7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7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7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7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7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7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7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7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7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7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7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7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7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7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7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7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80" spans="1:40" x14ac:dyDescent="0.25">
      <c r="A480" t="str">
        <f t="shared" ca="1" si="15"/>
        <v>'clave_trab' =&gt; 566818, 'id_plaza' =&gt; 20, 'id_ausencia_por' =&gt; , 'fec_inicio' =&gt; '2018-1-29', 'fec_termino' =&gt; '2018-2-26', 'tipo_mov' =&gt; 'TEMPORAL', 'descr' =&gt; '', 'docs' =&gt; '', 'motivo' =&gt; '', 'referencia' =&gt; '', 'ref_motivo' =&gt; ''</v>
      </c>
      <c r="B480" t="str">
        <f t="shared" ca="1" si="16"/>
        <v>566818, 20, , '2018-1-29', '2018-2-26', 'TEMPORAL', '', '', '', '', ''</v>
      </c>
      <c r="C48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566818, </v>
      </c>
      <c r="D48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20, </v>
      </c>
      <c r="E48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8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'2018-1-29', </v>
      </c>
      <c r="G48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'2018-2-26', </v>
      </c>
      <c r="H48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8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8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8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8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8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8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8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8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8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8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8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8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8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8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8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8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8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8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8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8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8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8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8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8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8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8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8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8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8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8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8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8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81" spans="1:40" x14ac:dyDescent="0.25">
      <c r="A481" t="str">
        <f t="shared" ca="1" si="15"/>
        <v>'clave_trab' =&gt; 779082, 'id_plaza' =&gt; 23, 'id_ausencia_por' =&gt; , 'fec_inicio' =&gt; '2018-1-29', 'fec_termino' =&gt; '2018-2-26', 'tipo_mov' =&gt; 'TEMPORAL', 'descr' =&gt; '', 'docs' =&gt; '', 'motivo' =&gt; '', 'referencia' =&gt; '', 'ref_motivo' =&gt; ''</v>
      </c>
      <c r="B481" t="str">
        <f t="shared" ca="1" si="16"/>
        <v>779082, 23, , '2018-1-29', '2018-2-26', 'TEMPORAL', '', '', '', '', ''</v>
      </c>
      <c r="C48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779082, </v>
      </c>
      <c r="D48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23, </v>
      </c>
      <c r="E48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8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'2018-1-29', </v>
      </c>
      <c r="G48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'2018-2-26', </v>
      </c>
      <c r="H48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8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8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8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8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8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8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8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8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8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8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8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8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8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8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8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8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8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8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8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8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8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8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8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8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8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8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8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8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8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8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8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8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82" spans="1:40" x14ac:dyDescent="0.25">
      <c r="A482" t="str">
        <f t="shared" ca="1" si="15"/>
        <v>'clave_trab' =&gt; 814776, 'id_plaza' =&gt; 30, 'id_ausencia_por' =&gt; , 'fec_inicio' =&gt; '2018-1-29', 'fec_termino' =&gt; '2018-2-26', 'tipo_mov' =&gt; 'TEMPORAL', 'descr' =&gt; '', 'docs' =&gt; '', 'motivo' =&gt; '', 'referencia' =&gt; '', 'ref_motivo' =&gt; ''</v>
      </c>
      <c r="B482" t="str">
        <f t="shared" ca="1" si="16"/>
        <v>814776, 30, , '2018-1-29', '2018-2-26', 'TEMPORAL', '', '', '', '', ''</v>
      </c>
      <c r="C48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814776, </v>
      </c>
      <c r="D48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30, </v>
      </c>
      <c r="E48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8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'2018-1-29', </v>
      </c>
      <c r="G48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'2018-2-26', </v>
      </c>
      <c r="H48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8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8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8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8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8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8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8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8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8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8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8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8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8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8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8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8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8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8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8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8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8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8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8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8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8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8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8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8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8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8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8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8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83" spans="1:40" x14ac:dyDescent="0.25">
      <c r="A483" t="str">
        <f t="shared" ca="1" si="15"/>
        <v>'clave_trab' =&gt; 435741, 'id_plaza' =&gt; 13, 'id_ausencia_por' =&gt; , 'fec_inicio' =&gt; '2018-1-29', 'fec_termino' =&gt; '2018-2-26', 'tipo_mov' =&gt; 'TEMPORAL', 'descr' =&gt; '', 'docs' =&gt; '', 'motivo' =&gt; '', 'referencia' =&gt; '', 'ref_motivo' =&gt; ''</v>
      </c>
      <c r="B483" t="str">
        <f t="shared" ca="1" si="16"/>
        <v>435741, 13, , '2018-1-29', '2018-2-26', 'TEMPORAL', '', '', '', '', ''</v>
      </c>
      <c r="C48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435741, </v>
      </c>
      <c r="D48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13, </v>
      </c>
      <c r="E48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8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'2018-1-29', </v>
      </c>
      <c r="G48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'2018-2-26', </v>
      </c>
      <c r="H48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8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8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8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8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8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8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8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8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8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8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8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8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8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8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8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8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8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8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8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8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8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8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8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8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8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8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8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8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8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8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8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8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84" spans="1:40" x14ac:dyDescent="0.25">
      <c r="A484" t="str">
        <f t="shared" ca="1" si="15"/>
        <v>'clave_trab' =&gt; 498009, 'id_plaza' =&gt; 33, 'id_ausencia_por' =&gt; , 'fec_inicio' =&gt; '2018-1-29', 'fec_termino' =&gt; '2018-2-25', 'tipo_mov' =&gt; 'TEMPORAL', 'descr' =&gt; '12-5 20185005', 'docs' =&gt; '', 'motivo' =&gt; '', 'referencia' =&gt; '', 'ref_motivo' =&gt; ''</v>
      </c>
      <c r="B484" t="str">
        <f t="shared" ca="1" si="16"/>
        <v>498009, 33, , '2018-1-29', '2018-2-25', 'TEMPORAL', '12-5 20185005', '', '', '', ''</v>
      </c>
      <c r="C48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498009, </v>
      </c>
      <c r="D48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33, </v>
      </c>
      <c r="E48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8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'2018-1-29', </v>
      </c>
      <c r="G48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'2018-2-25', </v>
      </c>
      <c r="H48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8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20185005', </v>
      </c>
      <c r="J48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8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8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8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8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8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8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8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8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8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8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8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8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8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8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8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8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8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8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8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8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8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8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8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8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8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8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8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8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8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8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85" spans="1:40" x14ac:dyDescent="0.25">
      <c r="A485" t="str">
        <f t="shared" ca="1" si="15"/>
        <v>'clave_trab' =&gt; 681065, 'id_plaza' =&gt; 67, 'id_ausencia_por' =&gt; , 'fec_inicio' =&gt; '2018-1-29', 'fec_termino' =&gt; '2018-2-25', 'tipo_mov' =&gt; 'TEMPORAL', 'descr' =&gt; '12-8 20185004', 'docs' =&gt; '', 'motivo' =&gt; '', 'referencia' =&gt; '', 'ref_motivo' =&gt; ''</v>
      </c>
      <c r="B485" t="str">
        <f t="shared" ca="1" si="16"/>
        <v>681065, 67, , '2018-1-29', '2018-2-25', 'TEMPORAL', '12-8 20185004', '', '', '', ''</v>
      </c>
      <c r="C48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681065, </v>
      </c>
      <c r="D48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67, </v>
      </c>
      <c r="E48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8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'2018-1-29', </v>
      </c>
      <c r="G48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'2018-2-25', </v>
      </c>
      <c r="H48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8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'12-8 20185004', </v>
      </c>
      <c r="J48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8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8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8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8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8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8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8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8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8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8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8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8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8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8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8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8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8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8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8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8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8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8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8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8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8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8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8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8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8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8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86" spans="1:40" x14ac:dyDescent="0.25">
      <c r="A486" t="str">
        <f t="shared" ca="1" si="15"/>
        <v>'clave_trab' =&gt; 321084, 'id_plaza' =&gt; 54, 'id_ausencia_por' =&gt; , 'fec_inicio' =&gt; '2018-1-30', 'fec_termino' =&gt; '2018-2-27', 'tipo_mov' =&gt; 'TEMPORAL', 'descr' =&gt; '12-8 20183455', 'docs' =&gt; '', 'motivo' =&gt; '', 'referencia' =&gt; '', 'ref_motivo' =&gt; ''</v>
      </c>
      <c r="B486" t="str">
        <f t="shared" ca="1" si="16"/>
        <v>321084, 54, , '2018-1-30', '2018-2-27', 'TEMPORAL', '12-8 20183455', '', '', '', ''</v>
      </c>
      <c r="C48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321084, </v>
      </c>
      <c r="D48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54, </v>
      </c>
      <c r="E48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8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'2018-1-30', </v>
      </c>
      <c r="G48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'2018-2-27', </v>
      </c>
      <c r="H48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8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'12-8 20183455', </v>
      </c>
      <c r="J48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8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8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8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8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8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8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8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8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8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8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8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8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8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8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8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8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8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8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8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8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8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8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8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8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8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8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8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8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8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8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87" spans="1:40" x14ac:dyDescent="0.25">
      <c r="A487" t="str">
        <f t="shared" ca="1" si="15"/>
        <v>'clave_trab' =&gt; 539259, 'id_plaza' =&gt; 63, 'id_ausencia_por' =&gt; , 'fec_inicio' =&gt; '2018-1-29', 'fec_termino' =&gt; '2018-2-25', 'tipo_mov' =&gt; 'TEMPORAL', 'descr' =&gt; '12-5 20185412', 'docs' =&gt; '', 'motivo' =&gt; '', 'referencia' =&gt; '', 'ref_motivo' =&gt; ''</v>
      </c>
      <c r="B487" t="str">
        <f t="shared" ca="1" si="16"/>
        <v>539259, 63, , '2018-1-29', '2018-2-25', 'TEMPORAL', '12-5 20185412', '', '', '', ''</v>
      </c>
      <c r="C48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539259, </v>
      </c>
      <c r="D48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63, </v>
      </c>
      <c r="E48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8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'2018-1-29', </v>
      </c>
      <c r="G48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'2018-2-25', </v>
      </c>
      <c r="H48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8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20185412', </v>
      </c>
      <c r="J48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8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8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8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8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8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8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8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8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8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8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8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8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8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8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8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8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8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8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8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8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8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8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8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8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8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8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8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8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8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8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88" spans="1:40" x14ac:dyDescent="0.25">
      <c r="A488" t="str">
        <f t="shared" ca="1" si="15"/>
        <v>'clave_trab' =&gt; 516899, 'id_plaza' =&gt; 68, 'id_ausencia_por' =&gt; , 'fec_inicio' =&gt; '2018-1-29', 'fec_termino' =&gt; '2018-2-26', 'tipo_mov' =&gt; 'TEMPORAL', 'descr' =&gt; '', 'docs' =&gt; '', 'motivo' =&gt; '', 'referencia' =&gt; '', 'ref_motivo' =&gt; ''</v>
      </c>
      <c r="B488" t="str">
        <f t="shared" ca="1" si="16"/>
        <v>516899, 68, , '2018-1-29', '2018-2-26', 'TEMPORAL', '', '', '', '', ''</v>
      </c>
      <c r="C48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516899, </v>
      </c>
      <c r="D48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68, </v>
      </c>
      <c r="E48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8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'2018-1-29', </v>
      </c>
      <c r="G48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'2018-2-26', </v>
      </c>
      <c r="H48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8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8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8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8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8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8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8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8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8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8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8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8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8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8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8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8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8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8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8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8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8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8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8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8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8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8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8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8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8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8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8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8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89" spans="1:40" x14ac:dyDescent="0.25">
      <c r="A489" t="str">
        <f t="shared" ca="1" si="15"/>
        <v>'clave_trab' =&gt; 500095, 'id_plaza' =&gt; 64, 'id_ausencia_por' =&gt; , 'fec_inicio' =&gt; '2018-1-29', 'fec_termino' =&gt; '2018-2-26', 'tipo_mov' =&gt; 'TEMPORAL', 'descr' =&gt; '', 'docs' =&gt; '', 'motivo' =&gt; '', 'referencia' =&gt; '', 'ref_motivo' =&gt; ''</v>
      </c>
      <c r="B489" t="str">
        <f t="shared" ca="1" si="16"/>
        <v>500095, 64, , '2018-1-29', '2018-2-26', 'TEMPORAL', '', '', '', '', ''</v>
      </c>
      <c r="C48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500095, </v>
      </c>
      <c r="D48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64, </v>
      </c>
      <c r="E48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8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'2018-1-29', </v>
      </c>
      <c r="G48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'2018-2-26', </v>
      </c>
      <c r="H48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8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8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8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8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8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8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8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8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8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8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8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8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8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8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8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8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8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8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8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8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8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8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8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8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8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8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8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8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8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8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8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8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90" spans="1:40" x14ac:dyDescent="0.25">
      <c r="A490" t="str">
        <f t="shared" ca="1" si="15"/>
        <v>'clave_trab' =&gt; 511701, 'id_plaza' =&gt; 65, 'id_ausencia_por' =&gt; , 'fec_inicio' =&gt; '2018-1-29', 'fec_termino' =&gt; '2018-2-25', 'tipo_mov' =&gt; 'TEMPORAL', 'descr' =&gt; '12-5 20183392', 'docs' =&gt; '', 'motivo' =&gt; '', 'referencia' =&gt; '', 'ref_motivo' =&gt; ''</v>
      </c>
      <c r="B490" t="str">
        <f t="shared" ca="1" si="16"/>
        <v>511701, 65, , '2018-1-29', '2018-2-25', 'TEMPORAL', '12-5 20183392', '', '', '', ''</v>
      </c>
      <c r="C49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511701, </v>
      </c>
      <c r="D49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65, </v>
      </c>
      <c r="E49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9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'2018-1-29', </v>
      </c>
      <c r="G49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'2018-2-25', </v>
      </c>
      <c r="H49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9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20183392', </v>
      </c>
      <c r="J49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9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9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9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9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9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9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9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9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9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9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9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9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9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9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9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9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9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9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9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9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9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9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9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9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9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9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9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9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9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9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91" spans="1:40" x14ac:dyDescent="0.25">
      <c r="A491" t="str">
        <f t="shared" ca="1" si="15"/>
        <v>'clave_trab' =&gt; 549473, 'id_plaza' =&gt; 40, 'id_ausencia_por' =&gt; , 'fec_inicio' =&gt; '2018-1-29', 'fec_termino' =&gt; '2018-2-26', 'tipo_mov' =&gt; 'TEMPORAL', 'descr' =&gt; '', 'docs' =&gt; '', 'motivo' =&gt; '', 'referencia' =&gt; '', 'ref_motivo' =&gt; ''</v>
      </c>
      <c r="B491" t="str">
        <f t="shared" ca="1" si="16"/>
        <v>549473, 40, , '2018-1-29', '2018-2-26', 'TEMPORAL', '', '', '', '', ''</v>
      </c>
      <c r="C49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549473, </v>
      </c>
      <c r="D49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40, </v>
      </c>
      <c r="E49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9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'2018-1-29', </v>
      </c>
      <c r="G49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'2018-2-26', </v>
      </c>
      <c r="H49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9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9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9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9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9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9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9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9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9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9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9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9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9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9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9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9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9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9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9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9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9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9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9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9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9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9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9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9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9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9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9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9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92" spans="1:40" x14ac:dyDescent="0.25">
      <c r="A492" t="str">
        <f t="shared" ca="1" si="15"/>
        <v>'clave_trab' =&gt; 267971, 'id_plaza' =&gt; 66, 'id_ausencia_por' =&gt; , 'fec_inicio' =&gt; '2018-1-29', 'fec_termino' =&gt; '2018-2-26', 'tipo_mov' =&gt; 'TEMPORAL', 'descr' =&gt; '', 'docs' =&gt; '', 'motivo' =&gt; '', 'referencia' =&gt; '', 'ref_motivo' =&gt; ''</v>
      </c>
      <c r="B492" t="str">
        <f t="shared" ca="1" si="16"/>
        <v>267971, 66, , '2018-1-29', '2018-2-26', 'TEMPORAL', '', '', '', '', ''</v>
      </c>
      <c r="C49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267971, </v>
      </c>
      <c r="D49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66, </v>
      </c>
      <c r="E49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9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'2018-1-29', </v>
      </c>
      <c r="G49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'2018-2-26', </v>
      </c>
      <c r="H49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9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9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9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9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9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9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9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9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9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9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9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9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9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9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9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9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9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9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9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9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9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9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9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9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9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9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9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9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9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9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9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9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93" spans="1:40" x14ac:dyDescent="0.25">
      <c r="A493" t="str">
        <f t="shared" ca="1" si="15"/>
        <v>'clave_trab' =&gt; 419235, 'id_plaza' =&gt; 34, 'id_ausencia_por' =&gt; , 'fec_inicio' =&gt; '2018-1-29', 'fec_termino' =&gt; '2018-2-4', 'tipo_mov' =&gt; 'TEMPORAL', 'descr' =&gt; '12-5 20181320', 'docs' =&gt; '', 'motivo' =&gt; '', 'referencia' =&gt; '', 'ref_motivo' =&gt; ''</v>
      </c>
      <c r="B493" t="str">
        <f t="shared" ca="1" si="16"/>
        <v>419235, 34, , '2018-1-29', '2018-2-4', 'TEMPORAL', '12-5 20181320', '', '', '', ''</v>
      </c>
      <c r="C49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419235, </v>
      </c>
      <c r="D49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34, </v>
      </c>
      <c r="E49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9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'2018-1-29', </v>
      </c>
      <c r="G49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'2018-2-4', </v>
      </c>
      <c r="H49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9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20181320', </v>
      </c>
      <c r="J49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9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9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9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9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9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9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9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9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9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9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9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9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9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9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9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9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9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9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9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9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9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9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9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9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9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9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9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9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9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9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94" spans="1:40" x14ac:dyDescent="0.25">
      <c r="A494" t="str">
        <f t="shared" ca="1" si="15"/>
        <v>'clave_trab' =&gt; 355556, 'id_plaza' =&gt; 14, 'id_ausencia_por' =&gt; , 'fec_inicio' =&gt; '2018-1-29', 'fec_termino' =&gt; '2018-2-3', 'tipo_mov' =&gt; 'TEMPORAL', 'descr' =&gt; 'PROPUESTO', 'docs' =&gt; '', 'motivo' =&gt; '', 'referencia' =&gt; '', 'ref_motivo' =&gt; ''</v>
      </c>
      <c r="B494" t="str">
        <f t="shared" ca="1" si="16"/>
        <v>355556, 14, , '2018-1-29', '2018-2-3', 'TEMPORAL', 'PROPUESTO', '', '', '', ''</v>
      </c>
      <c r="C49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355556, </v>
      </c>
      <c r="D49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14, </v>
      </c>
      <c r="E49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9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'2018-1-29', </v>
      </c>
      <c r="G49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'2018-2-3', </v>
      </c>
      <c r="H49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9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'PROPUESTO', </v>
      </c>
      <c r="J49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9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9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9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9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9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9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9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9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9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9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9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9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9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9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9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9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9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9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9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9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9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9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9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9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9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9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9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9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9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9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95" spans="1:40" x14ac:dyDescent="0.25">
      <c r="A495" t="str">
        <f t="shared" ca="1" si="15"/>
        <v>'clave_trab' =&gt; 934947, 'id_plaza' =&gt; 18, 'id_ausencia_por' =&gt; , 'fec_inicio' =&gt; '2018-1-29', 'fec_termino' =&gt; '2018-2-4', 'tipo_mov' =&gt; 'TEMPORAL', 'descr' =&gt; 'PROPUESTO', 'docs' =&gt; '', 'motivo' =&gt; '', 'referencia' =&gt; '', 'ref_motivo' =&gt; ''</v>
      </c>
      <c r="B495" t="str">
        <f t="shared" ca="1" si="16"/>
        <v>934947, 18, , '2018-1-29', '2018-2-4', 'TEMPORAL', 'PROPUESTO', '', '', '', ''</v>
      </c>
      <c r="C49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934947, </v>
      </c>
      <c r="D49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18, </v>
      </c>
      <c r="E49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9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'2018-1-29', </v>
      </c>
      <c r="G49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'2018-2-4', </v>
      </c>
      <c r="H49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9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'PROPUESTO', </v>
      </c>
      <c r="J49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9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9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9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9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9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9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9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9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9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9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9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9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9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9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9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9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9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9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9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9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9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9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9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9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9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9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9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9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9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9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96" spans="1:40" x14ac:dyDescent="0.25">
      <c r="A496" t="str">
        <f t="shared" ca="1" si="15"/>
        <v>'clave_trab' =&gt; 317014, 'id_plaza' =&gt; 31, 'id_ausencia_por' =&gt; , 'fec_inicio' =&gt; '2018-1-29', 'fec_termino' =&gt; '2018-2-3', 'tipo_mov' =&gt; 'TEMPORAL', 'descr' =&gt; 'PROPUESTO', 'docs' =&gt; '', 'motivo' =&gt; '', 'referencia' =&gt; '', 'ref_motivo' =&gt; ''</v>
      </c>
      <c r="B496" t="str">
        <f t="shared" ca="1" si="16"/>
        <v>317014, 31, , '2018-1-29', '2018-2-3', 'TEMPORAL', 'PROPUESTO', '', '', '', ''</v>
      </c>
      <c r="C49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317014, </v>
      </c>
      <c r="D49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31, </v>
      </c>
      <c r="E49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9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'2018-1-29', </v>
      </c>
      <c r="G49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'2018-2-3', </v>
      </c>
      <c r="H49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9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'PROPUESTO', </v>
      </c>
      <c r="J49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9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9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9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9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9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9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9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9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9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9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9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9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9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9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9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9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9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9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9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9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9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9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9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9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9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9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9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9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9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9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97" spans="1:40" x14ac:dyDescent="0.25">
      <c r="A497" t="str">
        <f t="shared" ca="1" si="15"/>
        <v>'clave_trab' =&gt; 588783, 'id_plaza' =&gt; 8, 'id_ausencia_por' =&gt; , 'fec_inicio' =&gt; '2018-1-31', 'fec_termino' =&gt; '2018-2-2', 'tipo_mov' =&gt; 'TEMPORAL', 'descr' =&gt; '12-5 20183597 20183595', 'docs' =&gt; '', 'motivo' =&gt; '', 'referencia' =&gt; '', 'ref_motivo' =&gt; ''</v>
      </c>
      <c r="B497" t="str">
        <f t="shared" ca="1" si="16"/>
        <v>588783, 8, , '2018-1-31', '2018-2-2', 'TEMPORAL', '12-5 20183597 20183595', '', '', '', ''</v>
      </c>
      <c r="C49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588783, </v>
      </c>
      <c r="D49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8, </v>
      </c>
      <c r="E49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9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'2018-1-31', </v>
      </c>
      <c r="G49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'2018-2-2', </v>
      </c>
      <c r="H49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9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20183597 20183595', </v>
      </c>
      <c r="J49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9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9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9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9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9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9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9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9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9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9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9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9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9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9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9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9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9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9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9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9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9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9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9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9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9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9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9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9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9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9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98" spans="1:40" x14ac:dyDescent="0.25">
      <c r="A498" t="str">
        <f t="shared" ca="1" si="15"/>
        <v>'clave_trab' =&gt; 516702, 'id_plaza' =&gt; 24, 'id_ausencia_por' =&gt; , 'fec_inicio' =&gt; '2018-1-31', 'fec_termino' =&gt; '2018-2-2', 'tipo_mov' =&gt; 'TEMPORAL', 'descr' =&gt; 'PROPUESTO', 'docs' =&gt; '', 'motivo' =&gt; '', 'referencia' =&gt; '', 'ref_motivo' =&gt; ''</v>
      </c>
      <c r="B498" t="str">
        <f t="shared" ca="1" si="16"/>
        <v>516702, 24, , '2018-1-31', '2018-2-2', 'TEMPORAL', 'PROPUESTO', '', '', '', ''</v>
      </c>
      <c r="C49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516702, </v>
      </c>
      <c r="D49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24, </v>
      </c>
      <c r="E49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9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'2018-1-31', </v>
      </c>
      <c r="G49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'2018-2-2', </v>
      </c>
      <c r="H49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9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'PROPUESTO', </v>
      </c>
      <c r="J49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9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9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9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9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9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9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9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9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9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9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9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9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9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9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9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9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9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9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9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9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9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9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9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9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9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9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9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9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9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9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499" spans="1:40" x14ac:dyDescent="0.25">
      <c r="A499" t="str">
        <f t="shared" ca="1" si="15"/>
        <v>'clave_trab' =&gt; 852387, 'id_plaza' =&gt; 55, 'id_ausencia_por' =&gt; , 'fec_inicio' =&gt; '2018-2-1', 'fec_termino' =&gt; '2018-2-26', 'tipo_mov' =&gt; 'TEMPORAL', 'descr' =&gt; '', 'docs' =&gt; '', 'motivo' =&gt; '', 'referencia' =&gt; '', 'ref_motivo' =&gt; ''</v>
      </c>
      <c r="B499" t="str">
        <f t="shared" ca="1" si="16"/>
        <v>852387, 55, , '2018-2-1', '2018-2-26', 'TEMPORAL', '', '', '', '', ''</v>
      </c>
      <c r="C49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852387, </v>
      </c>
      <c r="D49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55, </v>
      </c>
      <c r="E49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49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'2018-2-1', </v>
      </c>
      <c r="G49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'2018-2-26', </v>
      </c>
      <c r="H49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49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49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49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49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49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49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49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49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49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49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49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49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49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49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49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49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49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49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49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49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49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49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49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49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49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49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49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49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49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49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49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49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500" spans="1:40" x14ac:dyDescent="0.25">
      <c r="A500" t="str">
        <f t="shared" ca="1" si="15"/>
        <v>'clave_trab' =&gt; 370184, 'id_plaza' =&gt; 60, 'id_ausencia_por' =&gt; , 'fec_inicio' =&gt; '2018-2-1', 'fec_termino' =&gt; '2018-2-26', 'tipo_mov' =&gt; 'TEMPORAL', 'descr' =&gt; '', 'docs' =&gt; '', 'motivo' =&gt; '', 'referencia' =&gt; '', 'ref_motivo' =&gt; ''</v>
      </c>
      <c r="B500" t="str">
        <f t="shared" ca="1" si="16"/>
        <v>370184, 60, , '2018-2-1', '2018-2-26', 'TEMPORAL', '', '', '', '', ''</v>
      </c>
      <c r="C50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370184, </v>
      </c>
      <c r="D50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60, </v>
      </c>
      <c r="E50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50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'2018-2-1', </v>
      </c>
      <c r="G50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'2018-2-26', </v>
      </c>
      <c r="H50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50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50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50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50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50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50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50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50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50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50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50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50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50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50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50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50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50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50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50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50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50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50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50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50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50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50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50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50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50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50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50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50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501" spans="1:40" x14ac:dyDescent="0.25">
      <c r="A501" t="str">
        <f t="shared" ca="1" si="15"/>
        <v>'clave_trab' =&gt; 566173, 'id_plaza' =&gt; 42, 'id_ausencia_por' =&gt; , 'fec_inicio' =&gt; '2018-2-4', 'fec_termino' =&gt; '2018-2-4', 'tipo_mov' =&gt; 'TEMPORAL', 'descr' =&gt; '12-5 20185765', 'docs' =&gt; '', 'motivo' =&gt; '', 'referencia' =&gt; '', 'ref_motivo' =&gt; ''</v>
      </c>
      <c r="B501" t="str">
        <f t="shared" ca="1" si="16"/>
        <v>566173, 42, , '2018-2-4', '2018-2-4', 'TEMPORAL', '12-5 20185765', '', '', '', ''</v>
      </c>
      <c r="C50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566173, </v>
      </c>
      <c r="D50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42, </v>
      </c>
      <c r="E50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50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'2018-2-4', </v>
      </c>
      <c r="G50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'2018-2-4', </v>
      </c>
      <c r="H50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50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20185765', </v>
      </c>
      <c r="J50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50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50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50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50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50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50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50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50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50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50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50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50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50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50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50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50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50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50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50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50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50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50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50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50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50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50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50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50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50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50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502" spans="1:40" x14ac:dyDescent="0.25">
      <c r="A502" t="str">
        <f t="shared" ca="1" si="15"/>
        <v>'clave_trab' =&gt; 566173, 'id_plaza' =&gt; 31, 'id_ausencia_por' =&gt; , 'fec_inicio' =&gt; '2018-2-5', 'fec_termino' =&gt; '2018-2-11', 'tipo_mov' =&gt; 'TEMPORAL', 'descr' =&gt; '', 'docs' =&gt; '', 'motivo' =&gt; '', 'referencia' =&gt; '', 'ref_motivo' =&gt; ''</v>
      </c>
      <c r="B502" t="str">
        <f t="shared" ca="1" si="16"/>
        <v>566173, 31, , '2018-2-5', '2018-2-11', 'TEMPORAL', '', '', '', '', ''</v>
      </c>
      <c r="C50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566173, </v>
      </c>
      <c r="D50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31, </v>
      </c>
      <c r="E50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50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'2018-2-5', </v>
      </c>
      <c r="G50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'2018-2-11', </v>
      </c>
      <c r="H50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50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50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50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50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50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50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50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50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50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50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50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50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50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50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50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50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50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50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50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50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50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50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50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50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50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50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50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50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50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50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50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50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503" spans="1:40" x14ac:dyDescent="0.25">
      <c r="A503" t="str">
        <f t="shared" ca="1" si="15"/>
        <v>'clave_trab' =&gt; 405756, 'id_plaza' =&gt; 9, 'id_ausencia_por' =&gt; , 'fec_inicio' =&gt; '2018-2-5', 'fec_termino' =&gt; '2018-2-11', 'tipo_mov' =&gt; 'TEMPORAL', 'descr' =&gt; '', 'docs' =&gt; '', 'motivo' =&gt; '', 'referencia' =&gt; '', 'ref_motivo' =&gt; ''</v>
      </c>
      <c r="B503" t="str">
        <f t="shared" ca="1" si="16"/>
        <v>405756, 9, , '2018-2-5', '2018-2-11', 'TEMPORAL', '', '', '', '', ''</v>
      </c>
      <c r="C503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405756, </v>
      </c>
      <c r="D503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9, </v>
      </c>
      <c r="E503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503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'2018-2-5', </v>
      </c>
      <c r="G503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'2018-2-11', </v>
      </c>
      <c r="H503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503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503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503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503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503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503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503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503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503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503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503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503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503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503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503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503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503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503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503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503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503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503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503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503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503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503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503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503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503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503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503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503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504" spans="1:40" x14ac:dyDescent="0.25">
      <c r="A504" t="str">
        <f t="shared" ca="1" si="15"/>
        <v>'clave_trab' =&gt; 361730, 'id_plaza' =&gt; 34, 'id_ausencia_por' =&gt; , 'fec_inicio' =&gt; '2018-2-6', 'fec_termino' =&gt; '2018-2-11', 'tipo_mov' =&gt; 'TEMPORAL', 'descr' =&gt; 'INICIACION', 'docs' =&gt; '', 'motivo' =&gt; '', 'referencia' =&gt; '', 'ref_motivo' =&gt; ''</v>
      </c>
      <c r="B504" t="str">
        <f t="shared" ca="1" si="16"/>
        <v>361730, 34, , '2018-2-6', '2018-2-11', 'TEMPORAL', 'INICIACION', '', '', '', ''</v>
      </c>
      <c r="C504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361730, </v>
      </c>
      <c r="D504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34, </v>
      </c>
      <c r="E504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504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'2018-2-6', </v>
      </c>
      <c r="G504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'2018-2-11', </v>
      </c>
      <c r="H504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504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'INICIACION', </v>
      </c>
      <c r="J504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504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504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504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504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504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504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504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504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504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504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504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504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504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504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504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504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504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504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504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504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504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504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504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504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504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504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504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504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504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504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505" spans="1:40" x14ac:dyDescent="0.25">
      <c r="A505" t="str">
        <f t="shared" ca="1" si="15"/>
        <v>'clave_trab' =&gt; 934947, 'id_plaza' =&gt; 18, 'id_ausencia_por' =&gt; , 'fec_inicio' =&gt; '2018-2-5', 'fec_termino' =&gt; '2018-2-11', 'tipo_mov' =&gt; 'TEMPORAL', 'descr' =&gt; 'PROPUESTO', 'docs' =&gt; '', 'motivo' =&gt; '', 'referencia' =&gt; '', 'ref_motivo' =&gt; ''</v>
      </c>
      <c r="B505" t="str">
        <f t="shared" ca="1" si="16"/>
        <v>934947, 18, , '2018-2-5', '2018-2-11', 'TEMPORAL', 'PROPUESTO', '', '', '', ''</v>
      </c>
      <c r="C505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934947, </v>
      </c>
      <c r="D505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18, </v>
      </c>
      <c r="E505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505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'2018-2-5', </v>
      </c>
      <c r="G505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'2018-2-11', </v>
      </c>
      <c r="H505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505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'PROPUESTO', </v>
      </c>
      <c r="J505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505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505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505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505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505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505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505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505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505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505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505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505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505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505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505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505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505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505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505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505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505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505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505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505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505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505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505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505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505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505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506" spans="1:40" x14ac:dyDescent="0.25">
      <c r="A506" t="str">
        <f t="shared" ca="1" si="15"/>
        <v>'clave_trab' =&gt; 317014, 'id_plaza' =&gt; 24, 'id_ausencia_por' =&gt; , 'fec_inicio' =&gt; '2018-2-7', 'fec_termino' =&gt; '2018-2-9', 'tipo_mov' =&gt; 'TEMPORAL', 'descr' =&gt; 'COBXINICIACION', 'docs' =&gt; '', 'motivo' =&gt; '', 'referencia' =&gt; '', 'ref_motivo' =&gt; ''</v>
      </c>
      <c r="B506" t="str">
        <f t="shared" ca="1" si="16"/>
        <v>317014, 24, , '2018-2-7', '2018-2-9', 'TEMPORAL', 'COBXINICIACION', '', '', '', ''</v>
      </c>
      <c r="C506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317014, </v>
      </c>
      <c r="D506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24, </v>
      </c>
      <c r="E506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506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'2018-2-7', </v>
      </c>
      <c r="G506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'2018-2-9', </v>
      </c>
      <c r="H506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506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'COBXINICIACION', </v>
      </c>
      <c r="J506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506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506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506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506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506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506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506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506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506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506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506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506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506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506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506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506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506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506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506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506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506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506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506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506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506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506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506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506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506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506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507" spans="1:40" x14ac:dyDescent="0.25">
      <c r="A507" t="str">
        <f t="shared" ca="1" si="15"/>
        <v>'clave_trab' =&gt; 588783, 'id_plaza' =&gt; 11, 'id_ausencia_por' =&gt; , 'fec_inicio' =&gt; '2018-2-7', 'fec_termino' =&gt; '2018-2-10', 'tipo_mov' =&gt; 'TEMPORAL', 'descr' =&gt; '12-5 20193265', 'docs' =&gt; '', 'motivo' =&gt; '', 'referencia' =&gt; '', 'ref_motivo' =&gt; ''</v>
      </c>
      <c r="B507" t="str">
        <f t="shared" ca="1" si="16"/>
        <v>588783, 11, , '2018-2-7', '2018-2-10', 'TEMPORAL', '12-5 20193265', '', '', '', ''</v>
      </c>
      <c r="C507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588783, </v>
      </c>
      <c r="D507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11, </v>
      </c>
      <c r="E507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507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'2018-2-7', </v>
      </c>
      <c r="G507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'2018-2-10', </v>
      </c>
      <c r="H507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507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20193265', </v>
      </c>
      <c r="J507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507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507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507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507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507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507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507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507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507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507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507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507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507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507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507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507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507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507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507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507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507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507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507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507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507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507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507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507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507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507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508" spans="1:40" x14ac:dyDescent="0.25">
      <c r="A508" t="str">
        <f t="shared" ca="1" si="15"/>
        <v>'clave_trab' =&gt; 516702, 'id_plaza' =&gt; 36, 'id_ausencia_por' =&gt; , 'fec_inicio' =&gt; '2018-2-7', 'fec_termino' =&gt; '2018-2-9', 'tipo_mov' =&gt; 'TEMPORAL', 'descr' =&gt; 'COBXINICIACION', 'docs' =&gt; '', 'motivo' =&gt; '', 'referencia' =&gt; '', 'ref_motivo' =&gt; ''</v>
      </c>
      <c r="B508" t="str">
        <f t="shared" ca="1" si="16"/>
        <v>516702, 36, , '2018-2-7', '2018-2-9', 'TEMPORAL', 'COBXINICIACION', '', '', '', ''</v>
      </c>
      <c r="C508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516702, </v>
      </c>
      <c r="D508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36, </v>
      </c>
      <c r="E508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508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'2018-2-7', </v>
      </c>
      <c r="G508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'2018-2-9', </v>
      </c>
      <c r="H508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508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'COBXINICIACION', </v>
      </c>
      <c r="J508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508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508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508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508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508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508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508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508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508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508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508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508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508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508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508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508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508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508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508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508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508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508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508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508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508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508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508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508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508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508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509" spans="1:40" x14ac:dyDescent="0.25">
      <c r="A509" t="str">
        <f t="shared" ca="1" si="15"/>
        <v>'clave_trab' =&gt; 324382, 'id_plaza' =&gt; 55, 'id_ausencia_por' =&gt; , 'fec_inicio' =&gt; '2018-1-30', 'fec_termino' =&gt; '2018-1-31', 'tipo_mov' =&gt; 'TEMPORAL', 'descr' =&gt; '12-5 20185705', 'docs' =&gt; '', 'motivo' =&gt; '', 'referencia' =&gt; '', 'ref_motivo' =&gt; ''</v>
      </c>
      <c r="B509" t="str">
        <f t="shared" ca="1" si="16"/>
        <v>324382, 55, , '2018-1-30', '2018-1-31', 'TEMPORAL', '12-5 20185705', '', '', '', ''</v>
      </c>
      <c r="C509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324382, </v>
      </c>
      <c r="D509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55, </v>
      </c>
      <c r="E509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509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'2018-1-30', </v>
      </c>
      <c r="G509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'2018-1-31', </v>
      </c>
      <c r="H509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509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'12-5 20185705', </v>
      </c>
      <c r="J509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509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509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509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509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509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509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509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509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509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509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509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509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509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509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509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509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509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509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509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509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509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509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509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509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509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509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509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509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509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509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510" spans="1:40" x14ac:dyDescent="0.25">
      <c r="A510" t="str">
        <f t="shared" ca="1" si="15"/>
        <v>'clave_trab' =&gt; 203376, 'id_plaza' =&gt; 4, 'id_ausencia_por' =&gt; , 'fec_inicio' =&gt; '2018-2-11', 'fec_termino' =&gt; '2018-2-11', 'tipo_mov' =&gt; 'TEMPORAL', 'descr' =&gt; '', 'docs' =&gt; '', 'motivo' =&gt; '', 'referencia' =&gt; '', 'ref_motivo' =&gt; ''</v>
      </c>
      <c r="B510" t="str">
        <f t="shared" ca="1" si="16"/>
        <v>203376, 4, , '2018-2-11', '2018-2-11', 'TEMPORAL', '', '', '', '', ''</v>
      </c>
      <c r="C510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203376, </v>
      </c>
      <c r="D510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4, </v>
      </c>
      <c r="E510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510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'2018-2-11', </v>
      </c>
      <c r="G510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'2018-2-11', </v>
      </c>
      <c r="H510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510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'', </v>
      </c>
      <c r="J510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510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510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510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510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510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510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510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510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510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510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510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510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510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510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510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510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510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510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510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510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510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510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510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510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510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510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510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510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510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510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511" spans="1:40" x14ac:dyDescent="0.25">
      <c r="A511" t="str">
        <f t="shared" ca="1" si="15"/>
        <v>'clave_trab' =&gt; 482433, 'id_plaza' =&gt; 7, 'id_ausencia_por' =&gt; , 'fec_inicio' =&gt; '2018-2-11', 'fec_termino' =&gt; '2018-2-11', 'tipo_mov' =&gt; 'TEMPORAL', 'descr' =&gt; 'POR AMAYA EN PE DE PANCHITO', 'docs' =&gt; '', 'motivo' =&gt; '', 'referencia' =&gt; '', 'ref_motivo' =&gt; ''</v>
      </c>
      <c r="B511" t="str">
        <f t="shared" ca="1" si="16"/>
        <v>482433, 7, , '2018-2-11', '2018-2-11', 'TEMPORAL', 'POR AMAYA EN PE DE PANCHITO', '', '', '', ''</v>
      </c>
      <c r="C511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482433, </v>
      </c>
      <c r="D511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7, </v>
      </c>
      <c r="E511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511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'2018-2-11', </v>
      </c>
      <c r="G511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'2018-2-11', </v>
      </c>
      <c r="H511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511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'POR AMAYA EN PE DE PANCHITO', </v>
      </c>
      <c r="J511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511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511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511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511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511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511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511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511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511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511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511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511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511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511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511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511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511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511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511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511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511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511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511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511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511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511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511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511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511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511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  <row r="512" spans="1:40" x14ac:dyDescent="0.25">
      <c r="A512" t="str">
        <f t="shared" ca="1" si="15"/>
        <v>'clave_trab' =&gt; 452405, 'id_plaza' =&gt; 34, 'id_ausencia_por' =&gt; , 'fec_inicio' =&gt; '2018-2-12', 'fec_termino' =&gt; '2018-2-18', 'tipo_mov' =&gt; 'TEMPORAL', 'descr' =&gt; 'COBXINICIACION', 'docs' =&gt; '', 'motivo' =&gt; '', 'referencia' =&gt; '', 'ref_motivo' =&gt; ''</v>
      </c>
      <c r="B512" t="str">
        <f t="shared" ca="1" si="16"/>
        <v>452405, 34, , '2018-2-12', '2018-2-18', 'TEMPORAL', 'COBXINICIACION', '', '', '', ''</v>
      </c>
      <c r="C512" t="str">
        <f ca="1">SUBSTITUTE(INDEX(T_TBL[], C$3, MATCH("FLDTMPL", T_TBL[#Headers], 0)), INDEX(T_TBL[], C$3, MATCH("CAMPOS", T_TBL[#Headers], 0)), IF(INDEX(T_TBL[], C$3, MATCH("TIPO", T_TBL[#Headers], 0))="date", IF(INDEX(INDIRECT("DATOS!$A$5:$AA$"&amp;Datos!$A$1), ROW()-5+1, Valores!C$3)="", NULL, YEAR(INDEX(INDIRECT("DATOS!$A$5:$AA$"&amp;Datos!$A$1), ROW()-5+1, Valores!C$3))&amp;"-"&amp;MONTH(INDEX(INDIRECT("DATOS!$A$5:$AA$"&amp;Datos!$A$1), ROW()-5+1, Valores!C$3))&amp;"-"&amp;DAY(INDEX(INDIRECT("DATOS!$A$5:$AA$"&amp;Datos!$A$1), ROW()-5+1, Valores!C$3))),  INDEX(INDIRECT("DATOS!$A$5:$AA$"&amp;Datos!$A$1), ROW()-5+1, Valores!C$3)))</f>
        <v xml:space="preserve">452405, </v>
      </c>
      <c r="D512" t="str">
        <f ca="1">SUBSTITUTE(INDEX(T_TBL[], D$3, MATCH("FLDTMPL", T_TBL[#Headers], 0)), INDEX(T_TBL[], D$3, MATCH("CAMPOS", T_TBL[#Headers], 0)), IF(INDEX(T_TBL[], D$3, MATCH("TIPO", T_TBL[#Headers], 0))="date", IF(INDEX(INDIRECT("DATOS!$A$5:$AA$"&amp;Datos!$A$1), ROW()-5+1, Valores!D$3)="", NULL, YEAR(INDEX(INDIRECT("DATOS!$A$5:$AA$"&amp;Datos!$A$1), ROW()-5+1, Valores!D$3))&amp;"-"&amp;MONTH(INDEX(INDIRECT("DATOS!$A$5:$AA$"&amp;Datos!$A$1), ROW()-5+1, Valores!D$3))&amp;"-"&amp;DAY(INDEX(INDIRECT("DATOS!$A$5:$AA$"&amp;Datos!$A$1), ROW()-5+1, Valores!D$3))),  INDEX(INDIRECT("DATOS!$A$5:$AA$"&amp;Datos!$A$1), ROW()-5+1, Valores!D$3)))</f>
        <v xml:space="preserve">34, </v>
      </c>
      <c r="E512" t="str">
        <f ca="1">SUBSTITUTE(INDEX(T_TBL[], E$3, MATCH("FLDTMPL", T_TBL[#Headers], 0)), INDEX(T_TBL[], E$3, MATCH("CAMPOS", T_TBL[#Headers], 0)), IF(INDEX(T_TBL[], E$3, MATCH("TIPO", T_TBL[#Headers], 0))="date", IF(INDEX(INDIRECT("DATOS!$A$5:$AA$"&amp;Datos!$A$1), ROW()-5+1, Valores!E$3)="", NULL, YEAR(INDEX(INDIRECT("DATOS!$A$5:$AA$"&amp;Datos!$A$1), ROW()-5+1, Valores!E$3))&amp;"-"&amp;MONTH(INDEX(INDIRECT("DATOS!$A$5:$AA$"&amp;Datos!$A$1), ROW()-5+1, Valores!E$3))&amp;"-"&amp;DAY(INDEX(INDIRECT("DATOS!$A$5:$AA$"&amp;Datos!$A$1), ROW()-5+1, Valores!E$3))),  INDEX(INDIRECT("DATOS!$A$5:$AA$"&amp;Datos!$A$1), ROW()-5+1, Valores!E$3)))</f>
        <v xml:space="preserve">, </v>
      </c>
      <c r="F512" t="str">
        <f ca="1">SUBSTITUTE(INDEX(T_TBL[], F$3, MATCH("FLDTMPL", T_TBL[#Headers], 0)), INDEX(T_TBL[], F$3, MATCH("CAMPOS", T_TBL[#Headers], 0)), IF(INDEX(T_TBL[], F$3, MATCH("TIPO", T_TBL[#Headers], 0))="date", IF(INDEX(INDIRECT("DATOS!$A$5:$AA$"&amp;Datos!$A$1), ROW()-5+1, Valores!F$3)="", NULL, YEAR(INDEX(INDIRECT("DATOS!$A$5:$AA$"&amp;Datos!$A$1), ROW()-5+1, Valores!F$3))&amp;"-"&amp;MONTH(INDEX(INDIRECT("DATOS!$A$5:$AA$"&amp;Datos!$A$1), ROW()-5+1, Valores!F$3))&amp;"-"&amp;DAY(INDEX(INDIRECT("DATOS!$A$5:$AA$"&amp;Datos!$A$1), ROW()-5+1, Valores!F$3))),  INDEX(INDIRECT("DATOS!$A$5:$AA$"&amp;Datos!$A$1), ROW()-5+1, Valores!F$3)))</f>
        <v xml:space="preserve">'2018-2-12', </v>
      </c>
      <c r="G512" t="str">
        <f ca="1">SUBSTITUTE(INDEX(T_TBL[], G$3, MATCH("FLDTMPL", T_TBL[#Headers], 0)), INDEX(T_TBL[], G$3, MATCH("CAMPOS", T_TBL[#Headers], 0)), IF(INDEX(T_TBL[], G$3, MATCH("TIPO", T_TBL[#Headers], 0))="date", IF(INDEX(INDIRECT("DATOS!$A$5:$AA$"&amp;Datos!$A$1), ROW()-5+1, Valores!G$3)="", NULL, YEAR(INDEX(INDIRECT("DATOS!$A$5:$AA$"&amp;Datos!$A$1), ROW()-5+1, Valores!G$3))&amp;"-"&amp;MONTH(INDEX(INDIRECT("DATOS!$A$5:$AA$"&amp;Datos!$A$1), ROW()-5+1, Valores!G$3))&amp;"-"&amp;DAY(INDEX(INDIRECT("DATOS!$A$5:$AA$"&amp;Datos!$A$1), ROW()-5+1, Valores!G$3))),  INDEX(INDIRECT("DATOS!$A$5:$AA$"&amp;Datos!$A$1), ROW()-5+1, Valores!G$3)))</f>
        <v xml:space="preserve">'2018-2-18', </v>
      </c>
      <c r="H512" t="str">
        <f ca="1">SUBSTITUTE(INDEX(T_TBL[], H$3, MATCH("FLDTMPL", T_TBL[#Headers], 0)), INDEX(T_TBL[], H$3, MATCH("CAMPOS", T_TBL[#Headers], 0)), IF(INDEX(T_TBL[], H$3, MATCH("TIPO", T_TBL[#Headers], 0))="date", IF(INDEX(INDIRECT("DATOS!$A$5:$AA$"&amp;Datos!$A$1), ROW()-5+1, Valores!H$3)="", NULL, YEAR(INDEX(INDIRECT("DATOS!$A$5:$AA$"&amp;Datos!$A$1), ROW()-5+1, Valores!H$3))&amp;"-"&amp;MONTH(INDEX(INDIRECT("DATOS!$A$5:$AA$"&amp;Datos!$A$1), ROW()-5+1, Valores!H$3))&amp;"-"&amp;DAY(INDEX(INDIRECT("DATOS!$A$5:$AA$"&amp;Datos!$A$1), ROW()-5+1, Valores!H$3))),  INDEX(INDIRECT("DATOS!$A$5:$AA$"&amp;Datos!$A$1), ROW()-5+1, Valores!H$3)))</f>
        <v xml:space="preserve">'TEMPORAL', </v>
      </c>
      <c r="I512" t="str">
        <f ca="1">SUBSTITUTE(INDEX(T_TBL[], I$3, MATCH("FLDTMPL", T_TBL[#Headers], 0)), INDEX(T_TBL[], I$3, MATCH("CAMPOS", T_TBL[#Headers], 0)), IF(INDEX(T_TBL[], I$3, MATCH("TIPO", T_TBL[#Headers], 0))="date", IF(INDEX(INDIRECT("DATOS!$A$5:$AA$"&amp;Datos!$A$1), ROW()-5+1, Valores!I$3)="", "", YEAR(INDEX(INDIRECT("DATOS!$A$5:$AA$"&amp;Datos!$A$1), ROW()-5+1, Valores!I$3))&amp;"-"&amp;MONTH(INDEX(INDIRECT("DATOS!$A$5:$AA$"&amp;Datos!$A$1), ROW()-5+1, Valores!I$3))&amp;"-"&amp;DAY(INDEX(INDIRECT("DATOS!$A$5:$AA$"&amp;Datos!$A$1), ROW()-5+1, Valores!I$3))),  INDEX(INDIRECT("DATOS!$A$5:$AA$"&amp;Datos!$A$1), ROW()-5+1, Valores!I$3)))</f>
        <v xml:space="preserve">'COBXINICIACION', </v>
      </c>
      <c r="J512" t="str">
        <f ca="1">SUBSTITUTE(INDEX(T_TBL[], J$3, MATCH("FLDTMPL", T_TBL[#Headers], 0)), INDEX(T_TBL[], J$3, MATCH("CAMPOS", T_TBL[#Headers], 0)), IF(INDEX(T_TBL[], J$3, MATCH("TIPO", T_TBL[#Headers], 0))="date", IF(INDEX(INDIRECT("DATOS!$A$5:$AA$"&amp;Datos!$A$1), ROW()-5+1, Valores!J$3)="", NULL, YEAR(INDEX(INDIRECT("DATOS!$A$5:$AA$"&amp;Datos!$A$1), ROW()-5+1, Valores!J$3))&amp;"-"&amp;MONTH(INDEX(INDIRECT("DATOS!$A$5:$AA$"&amp;Datos!$A$1), ROW()-5+1, Valores!J$3))&amp;"-"&amp;DAY(INDEX(INDIRECT("DATOS!$A$5:$AA$"&amp;Datos!$A$1), ROW()-5+1, Valores!J$3))),  INDEX(INDIRECT("DATOS!$A$5:$AA$"&amp;Datos!$A$1), ROW()-5+1, Valores!J$3)))</f>
        <v xml:space="preserve">'', </v>
      </c>
      <c r="K512" t="str">
        <f ca="1">SUBSTITUTE(INDEX(T_TBL[], K$3, MATCH("FLDTMPL", T_TBL[#Headers], 0)), INDEX(T_TBL[], K$3, MATCH("CAMPOS", T_TBL[#Headers], 0)), IF(INDEX(T_TBL[], K$3, MATCH("TIPO", T_TBL[#Headers], 0))="date", IF(INDEX(INDIRECT("DATOS!$A$5:$AA$"&amp;Datos!$A$1), ROW()-5+1, Valores!K$3)="", NULL, YEAR(INDEX(INDIRECT("DATOS!$A$5:$AA$"&amp;Datos!$A$1), ROW()-5+1, Valores!K$3))&amp;"-"&amp;MONTH(INDEX(INDIRECT("DATOS!$A$5:$AA$"&amp;Datos!$A$1), ROW()-5+1, Valores!K$3))&amp;"-"&amp;DAY(INDEX(INDIRECT("DATOS!$A$5:$AA$"&amp;Datos!$A$1), ROW()-5+1, Valores!K$3))),  INDEX(INDIRECT("DATOS!$A$5:$AA$"&amp;Datos!$A$1), ROW()-5+1, Valores!K$3)))</f>
        <v xml:space="preserve">'', </v>
      </c>
      <c r="L512" t="str">
        <f ca="1">SUBSTITUTE(INDEX(T_TBL[], L$3, MATCH("FLDTMPL", T_TBL[#Headers], 0)), INDEX(T_TBL[], L$3, MATCH("CAMPOS", T_TBL[#Headers], 0)), IF(INDEX(T_TBL[], L$3, MATCH("TIPO", T_TBL[#Headers], 0))="date", IF(INDEX(INDIRECT("DATOS!$A$5:$AA$"&amp;Datos!$A$1), ROW()-5+1, Valores!L$3)="", NULL, YEAR(INDEX(INDIRECT("DATOS!$A$5:$AA$"&amp;Datos!$A$1), ROW()-5+1, Valores!L$3))&amp;"-"&amp;MONTH(INDEX(INDIRECT("DATOS!$A$5:$AA$"&amp;Datos!$A$1), ROW()-5+1, Valores!L$3))&amp;"-"&amp;DAY(INDEX(INDIRECT("DATOS!$A$5:$AA$"&amp;Datos!$A$1), ROW()-5+1, Valores!L$3))),  INDEX(INDIRECT("DATOS!$A$5:$AA$"&amp;Datos!$A$1), ROW()-5+1, Valores!L$3)))</f>
        <v xml:space="preserve">'', </v>
      </c>
      <c r="M512" t="str">
        <f ca="1">SUBSTITUTE(INDEX(T_TBL[], M$3, MATCH("FLDTMPL", T_TBL[#Headers], 0)), INDEX(T_TBL[], M$3, MATCH("CAMPOS", T_TBL[#Headers], 0)), IF(INDEX(T_TBL[], M$3, MATCH("TIPO", T_TBL[#Headers], 0))="date", IF(INDEX(INDIRECT("DATOS!$A$5:$AA$"&amp;Datos!$A$1), ROW()-5+1, Valores!M$3)="", NULL, YEAR(INDEX(INDIRECT("DATOS!$A$5:$AA$"&amp;Datos!$A$1), ROW()-5+1, Valores!M$3))&amp;"-"&amp;MONTH(INDEX(INDIRECT("DATOS!$A$5:$AA$"&amp;Datos!$A$1), ROW()-5+1, Valores!M$3))&amp;"-"&amp;DAY(INDEX(INDIRECT("DATOS!$A$5:$AA$"&amp;Datos!$A$1), ROW()-5+1, Valores!M$3))),  INDEX(INDIRECT("DATOS!$A$5:$AA$"&amp;Datos!$A$1), ROW()-5+1, Valores!M$3)))</f>
        <v>''</v>
      </c>
      <c r="N512" t="e">
        <f ca="1">SUBSTITUTE(INDEX(T_TBL[], N$3, MATCH("FLDTMPL", T_TBL[#Headers], 0)), INDEX(T_TBL[], N$3, MATCH("CAMPOS", T_TBL[#Headers], 0)), IF(INDEX(T_TBL[], N$3, MATCH("TIPO", T_TBL[#Headers], 0))="date", IF(INDEX(INDIRECT("DATOS!$A$5:$AA$"&amp;Datos!$A$1), ROW()-5+1, Valores!N$3)="", NULL, YEAR(INDEX(INDIRECT("DATOS!$A$5:$AA$"&amp;Datos!$A$1), ROW()-5+1, Valores!N$3))&amp;"-"&amp;MONTH(INDEX(INDIRECT("DATOS!$A$5:$AA$"&amp;Datos!$A$1), ROW()-5+1, Valores!N$3))&amp;"-"&amp;DAY(INDEX(INDIRECT("DATOS!$A$5:$AA$"&amp;Datos!$A$1), ROW()-5+1, Valores!N$3))),  INDEX(INDIRECT("DATOS!$A$5:$AA$"&amp;Datos!$A$1), ROW()-5+1, Valores!N$3)))</f>
        <v>#N/A</v>
      </c>
      <c r="O512" t="e">
        <f ca="1">SUBSTITUTE(INDEX(T_TBL[], O$3, MATCH("FLDTMPL", T_TBL[#Headers], 0)), INDEX(T_TBL[], O$3, MATCH("CAMPOS", T_TBL[#Headers], 0)), IF(INDEX(T_TBL[], O$3, MATCH("TIPO", T_TBL[#Headers], 0))="date", IF(INDEX(INDIRECT("DATOS!$A$5:$AA$"&amp;Datos!$A$1), ROW()-5+1, Valores!O$3)="", NULL, YEAR(INDEX(INDIRECT("DATOS!$A$5:$AA$"&amp;Datos!$A$1), ROW()-5+1, Valores!O$3))&amp;"-"&amp;MONTH(INDEX(INDIRECT("DATOS!$A$5:$AA$"&amp;Datos!$A$1), ROW()-5+1, Valores!O$3))&amp;"-"&amp;DAY(INDEX(INDIRECT("DATOS!$A$5:$AA$"&amp;Datos!$A$1), ROW()-5+1, Valores!O$3))),  INDEX(INDIRECT("DATOS!$A$5:$AA$"&amp;Datos!$A$1), ROW()-5+1, Valores!O$3)))</f>
        <v>#N/A</v>
      </c>
      <c r="P512" t="e">
        <f ca="1">SUBSTITUTE(INDEX(T_TBL[], P$3, MATCH("FLDTMPL", T_TBL[#Headers], 0)), INDEX(T_TBL[], P$3, MATCH("CAMPOS", T_TBL[#Headers], 0)), IF(INDEX(T_TBL[], P$3, MATCH("TIPO", T_TBL[#Headers], 0))="date", IF(INDEX(INDIRECT("DATOS!$A$5:$AA$"&amp;Datos!$A$1), ROW()-5+1, Valores!P$3)="", NULL, YEAR(INDEX(INDIRECT("DATOS!$A$5:$AA$"&amp;Datos!$A$1), ROW()-5+1, Valores!P$3))&amp;"-"&amp;MONTH(INDEX(INDIRECT("DATOS!$A$5:$AA$"&amp;Datos!$A$1), ROW()-5+1, Valores!P$3))&amp;"-"&amp;DAY(INDEX(INDIRECT("DATOS!$A$5:$AA$"&amp;Datos!$A$1), ROW()-5+1, Valores!P$3))),  INDEX(INDIRECT("DATOS!$A$5:$AA$"&amp;Datos!$A$1), ROW()-5+1, Valores!P$3)))</f>
        <v>#N/A</v>
      </c>
      <c r="Q512" t="e">
        <f ca="1">SUBSTITUTE(INDEX(T_TBL[], Q$3, MATCH("FLDTMPL", T_TBL[#Headers], 0)), INDEX(T_TBL[], Q$3, MATCH("CAMPOS", T_TBL[#Headers], 0)), IF(INDEX(T_TBL[], Q$3, MATCH("TIPO", T_TBL[#Headers], 0))="date", IF(INDEX(INDIRECT("DATOS!$A$5:$AA$"&amp;Datos!$A$1), ROW()-5+1, Valores!Q$3)="", NULL, YEAR(INDEX(INDIRECT("DATOS!$A$5:$AA$"&amp;Datos!$A$1), ROW()-5+1, Valores!Q$3))&amp;"-"&amp;MONTH(INDEX(INDIRECT("DATOS!$A$5:$AA$"&amp;Datos!$A$1), ROW()-5+1, Valores!Q$3))&amp;"-"&amp;DAY(INDEX(INDIRECT("DATOS!$A$5:$AA$"&amp;Datos!$A$1), ROW()-5+1, Valores!Q$3))),  INDEX(INDIRECT("DATOS!$A$5:$AA$"&amp;Datos!$A$1), ROW()-5+1, Valores!Q$3)))</f>
        <v>#N/A</v>
      </c>
      <c r="R512" t="e">
        <f ca="1">SUBSTITUTE(INDEX(T_TBL[], R$3, MATCH("FLDTMPL", T_TBL[#Headers], 0)), INDEX(T_TBL[], R$3, MATCH("CAMPOS", T_TBL[#Headers], 0)), IF(INDEX(T_TBL[], R$3, MATCH("TIPO", T_TBL[#Headers], 0))="date", IF(INDEX(INDIRECT("DATOS!$A$5:$AA$"&amp;Datos!$A$1), ROW()-5+1, Valores!R$3)="", NULL, YEAR(INDEX(INDIRECT("DATOS!$A$5:$AA$"&amp;Datos!$A$1), ROW()-5+1, Valores!R$3))&amp;"-"&amp;MONTH(INDEX(INDIRECT("DATOS!$A$5:$AA$"&amp;Datos!$A$1), ROW()-5+1, Valores!R$3))&amp;"-"&amp;DAY(INDEX(INDIRECT("DATOS!$A$5:$AA$"&amp;Datos!$A$1), ROW()-5+1, Valores!R$3))),  INDEX(INDIRECT("DATOS!$A$5:$AA$"&amp;Datos!$A$1), ROW()-5+1, Valores!R$3)))</f>
        <v>#N/A</v>
      </c>
      <c r="S512" t="e">
        <f ca="1">SUBSTITUTE(INDEX(T_TBL[], S$3, MATCH("FLDTMPL", T_TBL[#Headers], 0)), INDEX(T_TBL[], S$3, MATCH("CAMPOS", T_TBL[#Headers], 0)), IF(INDEX(T_TBL[], S$3, MATCH("TIPO", T_TBL[#Headers], 0))="date", IF(INDEX(INDIRECT("DATOS!$A$5:$AA$"&amp;Datos!$A$1), ROW()-5+1, Valores!S$3)="", NULL, YEAR(INDEX(INDIRECT("DATOS!$A$5:$AA$"&amp;Datos!$A$1), ROW()-5+1, Valores!S$3))&amp;"-"&amp;MONTH(INDEX(INDIRECT("DATOS!$A$5:$AA$"&amp;Datos!$A$1), ROW()-5+1, Valores!S$3))&amp;"-"&amp;DAY(INDEX(INDIRECT("DATOS!$A$5:$AA$"&amp;Datos!$A$1), ROW()-5+1, Valores!S$3))),  INDEX(INDIRECT("DATOS!$A$5:$AA$"&amp;Datos!$A$1), ROW()-5+1, Valores!S$3)))</f>
        <v>#N/A</v>
      </c>
      <c r="T512" t="e">
        <f ca="1">SUBSTITUTE(INDEX(T_TBL[], T$3, MATCH("FLDTMPL", T_TBL[#Headers], 0)), INDEX(T_TBL[], T$3, MATCH("CAMPOS", T_TBL[#Headers], 0)), IF(INDEX(T_TBL[], T$3, MATCH("TIPO", T_TBL[#Headers], 0))="date", IF(INDEX(INDIRECT("DATOS!$A$5:$AA$"&amp;Datos!$A$1), ROW()-5+1, Valores!T$3)="", NULL, YEAR(INDEX(INDIRECT("DATOS!$A$5:$AA$"&amp;Datos!$A$1), ROW()-5+1, Valores!T$3))&amp;"-"&amp;MONTH(INDEX(INDIRECT("DATOS!$A$5:$AA$"&amp;Datos!$A$1), ROW()-5+1, Valores!T$3))&amp;"-"&amp;DAY(INDEX(INDIRECT("DATOS!$A$5:$AA$"&amp;Datos!$A$1), ROW()-5+1, Valores!T$3))),  INDEX(INDIRECT("DATOS!$A$5:$AA$"&amp;Datos!$A$1), ROW()-5+1, Valores!T$3)))</f>
        <v>#N/A</v>
      </c>
      <c r="U512" t="e">
        <f ca="1">SUBSTITUTE(INDEX(T_TBL[], U$3, MATCH("FLDTMPL", T_TBL[#Headers], 0)), INDEX(T_TBL[], U$3, MATCH("CAMPOS", T_TBL[#Headers], 0)), IF(INDEX(T_TBL[], U$3, MATCH("TIPO", T_TBL[#Headers], 0))="date", IF(INDEX(INDIRECT("DATOS!$A$5:$AA$"&amp;Datos!$A$1), ROW()-5+1, Valores!U$3)="", NULL, YEAR(INDEX(INDIRECT("DATOS!$A$5:$AA$"&amp;Datos!$A$1), ROW()-5+1, Valores!U$3))&amp;"-"&amp;MONTH(INDEX(INDIRECT("DATOS!$A$5:$AA$"&amp;Datos!$A$1), ROW()-5+1, Valores!U$3))&amp;"-"&amp;DAY(INDEX(INDIRECT("DATOS!$A$5:$AA$"&amp;Datos!$A$1), ROW()-5+1, Valores!U$3))),  INDEX(INDIRECT("DATOS!$A$5:$AA$"&amp;Datos!$A$1), ROW()-5+1, Valores!U$3)))</f>
        <v>#N/A</v>
      </c>
      <c r="V512" t="e">
        <f ca="1">SUBSTITUTE(INDEX(T_TBL[], V$3, MATCH("FLDTMPL", T_TBL[#Headers], 0)), INDEX(T_TBL[], V$3, MATCH("CAMPOS", T_TBL[#Headers], 0)), IF(INDEX(T_TBL[], V$3, MATCH("TIPO", T_TBL[#Headers], 0))="date", IF(INDEX(INDIRECT("DATOS!$A$5:$AA$"&amp;Datos!$A$1), ROW()-5+1, Valores!V$3)="", NULL, YEAR(INDEX(INDIRECT("DATOS!$A$5:$AA$"&amp;Datos!$A$1), ROW()-5+1, Valores!V$3))&amp;"-"&amp;MONTH(INDEX(INDIRECT("DATOS!$A$5:$AA$"&amp;Datos!$A$1), ROW()-5+1, Valores!V$3))&amp;"-"&amp;DAY(INDEX(INDIRECT("DATOS!$A$5:$AA$"&amp;Datos!$A$1), ROW()-5+1, Valores!V$3))),  INDEX(INDIRECT("DATOS!$A$5:$AA$"&amp;Datos!$A$1), ROW()-5+1, Valores!V$3)))</f>
        <v>#N/A</v>
      </c>
      <c r="W512" t="e">
        <f ca="1">SUBSTITUTE(INDEX(T_TBL[], W$3, MATCH("FLDTMPL", T_TBL[#Headers], 0)), INDEX(T_TBL[], W$3, MATCH("CAMPOS", T_TBL[#Headers], 0)), IF(INDEX(T_TBL[], W$3, MATCH("TIPO", T_TBL[#Headers], 0))="date", IF(INDEX(INDIRECT("DATOS!$A$5:$AA$"&amp;Datos!$A$1), ROW()-5+1, Valores!W$3)="", NULL, YEAR(INDEX(INDIRECT("DATOS!$A$5:$AA$"&amp;Datos!$A$1), ROW()-5+1, Valores!W$3))&amp;"-"&amp;MONTH(INDEX(INDIRECT("DATOS!$A$5:$AA$"&amp;Datos!$A$1), ROW()-5+1, Valores!W$3))&amp;"-"&amp;DAY(INDEX(INDIRECT("DATOS!$A$5:$AA$"&amp;Datos!$A$1), ROW()-5+1, Valores!W$3))),  INDEX(INDIRECT("DATOS!$A$5:$AA$"&amp;Datos!$A$1), ROW()-5+1, Valores!W$3)))</f>
        <v>#N/A</v>
      </c>
      <c r="X512" t="e">
        <f ca="1">SUBSTITUTE(INDEX(T_TBL[], X$3, MATCH("FLDTMPL", T_TBL[#Headers], 0)), INDEX(T_TBL[], X$3, MATCH("CAMPOS", T_TBL[#Headers], 0)), IF(INDEX(T_TBL[], X$3, MATCH("TIPO", T_TBL[#Headers], 0))="date", IF(INDEX(INDIRECT("DATOS!$A$5:$AA$"&amp;Datos!$A$1), ROW()-5+1, Valores!X$3)="", NULL, YEAR(INDEX(INDIRECT("DATOS!$A$5:$AA$"&amp;Datos!$A$1), ROW()-5+1, Valores!X$3))&amp;"-"&amp;MONTH(INDEX(INDIRECT("DATOS!$A$5:$AA$"&amp;Datos!$A$1), ROW()-5+1, Valores!X$3))&amp;"-"&amp;DAY(INDEX(INDIRECT("DATOS!$A$5:$AA$"&amp;Datos!$A$1), ROW()-5+1, Valores!X$3))),  INDEX(INDIRECT("DATOS!$A$5:$AA$"&amp;Datos!$A$1), ROW()-5+1, Valores!X$3)))</f>
        <v>#N/A</v>
      </c>
      <c r="Y512" t="e">
        <f ca="1">SUBSTITUTE(INDEX(T_TBL[], Y$3, MATCH("FLDTMPL", T_TBL[#Headers], 0)), INDEX(T_TBL[], Y$3, MATCH("CAMPOS", T_TBL[#Headers], 0)), IF(INDEX(T_TBL[], Y$3, MATCH("TIPO", T_TBL[#Headers], 0))="date", IF(INDEX(INDIRECT("DATOS!$A$5:$AA$"&amp;Datos!$A$1), ROW()-5+1, Valores!Y$3)="", NULL, YEAR(INDEX(INDIRECT("DATOS!$A$5:$AA$"&amp;Datos!$A$1), ROW()-5+1, Valores!Y$3))&amp;"-"&amp;MONTH(INDEX(INDIRECT("DATOS!$A$5:$AA$"&amp;Datos!$A$1), ROW()-5+1, Valores!Y$3))&amp;"-"&amp;DAY(INDEX(INDIRECT("DATOS!$A$5:$AA$"&amp;Datos!$A$1), ROW()-5+1, Valores!Y$3))),  INDEX(INDIRECT("DATOS!$A$5:$AA$"&amp;Datos!$A$1), ROW()-5+1, Valores!Y$3)))</f>
        <v>#N/A</v>
      </c>
      <c r="Z512" t="e">
        <f ca="1">SUBSTITUTE(INDEX(T_TBL[], Z$3, MATCH("FLDTMPL", T_TBL[#Headers], 0)), INDEX(T_TBL[], Z$3, MATCH("CAMPOS", T_TBL[#Headers], 0)), IF(INDEX(T_TBL[], Z$3, MATCH("TIPO", T_TBL[#Headers], 0))="date", IF(INDEX(INDIRECT("DATOS!$A$5:$AA$"&amp;Datos!$A$1), ROW()-5+1, Valores!Z$3)="", NULL, YEAR(INDEX(INDIRECT("DATOS!$A$5:$AA$"&amp;Datos!$A$1), ROW()-5+1, Valores!Z$3))&amp;"-"&amp;MONTH(INDEX(INDIRECT("DATOS!$A$5:$AA$"&amp;Datos!$A$1), ROW()-5+1, Valores!Z$3))&amp;"-"&amp;DAY(INDEX(INDIRECT("DATOS!$A$5:$AA$"&amp;Datos!$A$1), ROW()-5+1, Valores!Z$3))),  INDEX(INDIRECT("DATOS!$A$5:$AA$"&amp;Datos!$A$1), ROW()-5+1, Valores!Z$3)))</f>
        <v>#N/A</v>
      </c>
      <c r="AA512" t="e">
        <f ca="1">SUBSTITUTE(INDEX(T_TBL[], AA$3, MATCH("FLDTMPL", T_TBL[#Headers], 0)), INDEX(T_TBL[], AA$3, MATCH("CAMPOS", T_TBL[#Headers], 0)), IF(INDEX(T_TBL[], AA$3, MATCH("TIPO", T_TBL[#Headers], 0))="date", IF(INDEX(INDIRECT("DATOS!$A$5:$AA$"&amp;Datos!$A$1), ROW()-5+1, Valores!AA$3)="", NULL, YEAR(INDEX(INDIRECT("DATOS!$A$5:$AA$"&amp;Datos!$A$1), ROW()-5+1, Valores!AA$3))&amp;"-"&amp;MONTH(INDEX(INDIRECT("DATOS!$A$5:$AA$"&amp;Datos!$A$1), ROW()-5+1, Valores!AA$3))&amp;"-"&amp;DAY(INDEX(INDIRECT("DATOS!$A$5:$AA$"&amp;Datos!$A$1), ROW()-5+1, Valores!AA$3))),  INDEX(INDIRECT("DATOS!$A$5:$AA$"&amp;Datos!$A$1), ROW()-5+1, Valores!AA$3)))</f>
        <v>#N/A</v>
      </c>
      <c r="AB512" t="e">
        <f ca="1">SUBSTITUTE(INDEX(T_TBL[], AB$3, MATCH("FLDTMPL", T_TBL[#Headers], 0)), INDEX(T_TBL[], AB$3, MATCH("CAMPOS", T_TBL[#Headers], 0)), IF(INDEX(T_TBL[], AB$3, MATCH("TIPO", T_TBL[#Headers], 0))="date", IF(INDEX(INDIRECT("DATOS!$A$5:$AA$"&amp;Datos!$A$1), ROW()-5+1, Valores!AB$3)="", NULL, YEAR(INDEX(INDIRECT("DATOS!$A$5:$AA$"&amp;Datos!$A$1), ROW()-5+1, Valores!AB$3))&amp;"-"&amp;MONTH(INDEX(INDIRECT("DATOS!$A$5:$AA$"&amp;Datos!$A$1), ROW()-5+1, Valores!AB$3))&amp;"-"&amp;DAY(INDEX(INDIRECT("DATOS!$A$5:$AA$"&amp;Datos!$A$1), ROW()-5+1, Valores!AB$3))),  INDEX(INDIRECT("DATOS!$A$5:$AA$"&amp;Datos!$A$1), ROW()-5+1, Valores!AB$3)))</f>
        <v>#N/A</v>
      </c>
      <c r="AC512" t="e">
        <f ca="1">SUBSTITUTE(INDEX(T_TBL[], AC$3, MATCH("FLDTMPL", T_TBL[#Headers], 0)), INDEX(T_TBL[], AC$3, MATCH("CAMPOS", T_TBL[#Headers], 0)), IF(INDEX(T_TBL[], AC$3, MATCH("TIPO", T_TBL[#Headers], 0))="date", IF(INDEX(INDIRECT("DATOS!$A$5:$AA$"&amp;Datos!$A$1), ROW()-5+1, Valores!AC$3)="", NULL, YEAR(INDEX(INDIRECT("DATOS!$A$5:$AA$"&amp;Datos!$A$1), ROW()-5+1, Valores!AC$3))&amp;"-"&amp;MONTH(INDEX(INDIRECT("DATOS!$A$5:$AA$"&amp;Datos!$A$1), ROW()-5+1, Valores!AC$3))&amp;"-"&amp;DAY(INDEX(INDIRECT("DATOS!$A$5:$AA$"&amp;Datos!$A$1), ROW()-5+1, Valores!AC$3))),  INDEX(INDIRECT("DATOS!$A$5:$AA$"&amp;Datos!$A$1), ROW()-5+1, Valores!AC$3)))</f>
        <v>#N/A</v>
      </c>
      <c r="AD512" t="e">
        <f ca="1">SUBSTITUTE(INDEX(T_TBL[], AD$3, MATCH("FLDTMPL", T_TBL[#Headers], 0)), INDEX(T_TBL[], AD$3, MATCH("CAMPOS", T_TBL[#Headers], 0)), IF(INDEX(T_TBL[], AD$3, MATCH("TIPO", T_TBL[#Headers], 0))="date", IF(INDEX(INDIRECT("DATOS!$A$5:$AA$"&amp;Datos!$A$1), ROW()-5+1, Valores!AD$3)="", NULL, YEAR(INDEX(INDIRECT("DATOS!$A$5:$AA$"&amp;Datos!$A$1), ROW()-5+1, Valores!AD$3))&amp;"-"&amp;MONTH(INDEX(INDIRECT("DATOS!$A$5:$AA$"&amp;Datos!$A$1), ROW()-5+1, Valores!AD$3))&amp;"-"&amp;DAY(INDEX(INDIRECT("DATOS!$A$5:$AA$"&amp;Datos!$A$1), ROW()-5+1, Valores!AD$3))),  INDEX(INDIRECT("DATOS!$A$5:$AA$"&amp;Datos!$A$1), ROW()-5+1, Valores!AD$3)))</f>
        <v>#N/A</v>
      </c>
      <c r="AE512" t="e">
        <f ca="1">SUBSTITUTE(INDEX(T_TBL[], AE$3, MATCH("FLDTMPL", T_TBL[#Headers], 0)), INDEX(T_TBL[], AE$3, MATCH("CAMPOS", T_TBL[#Headers], 0)), IF(INDEX(T_TBL[], AE$3, MATCH("TIPO", T_TBL[#Headers], 0))="date", IF(INDEX(INDIRECT("DATOS!$A$5:$AA$"&amp;Datos!$A$1), ROW()-5+1, Valores!AE$3)="", NULL, YEAR(INDEX(INDIRECT("DATOS!$A$5:$AA$"&amp;Datos!$A$1), ROW()-5+1, Valores!AE$3))&amp;"-"&amp;MONTH(INDEX(INDIRECT("DATOS!$A$5:$AA$"&amp;Datos!$A$1), ROW()-5+1, Valores!AE$3))&amp;"-"&amp;DAY(INDEX(INDIRECT("DATOS!$A$5:$AA$"&amp;Datos!$A$1), ROW()-5+1, Valores!AE$3))),  INDEX(INDIRECT("DATOS!$A$5:$AA$"&amp;Datos!$A$1), ROW()-5+1, Valores!AE$3)))</f>
        <v>#N/A</v>
      </c>
      <c r="AF512" t="e">
        <f ca="1">SUBSTITUTE(INDEX(T_TBL[], AF$3, MATCH("FLDTMPL", T_TBL[#Headers], 0)), INDEX(T_TBL[], AF$3, MATCH("CAMPOS", T_TBL[#Headers], 0)), IF(INDEX(T_TBL[], AF$3, MATCH("TIPO", T_TBL[#Headers], 0))="date", IF(INDEX(INDIRECT("DATOS!$A$5:$AA$"&amp;Datos!$A$1), ROW()-5+1, Valores!AF$3)="", NULL, YEAR(INDEX(INDIRECT("DATOS!$A$5:$AA$"&amp;Datos!$A$1), ROW()-5+1, Valores!AF$3))&amp;"-"&amp;MONTH(INDEX(INDIRECT("DATOS!$A$5:$AA$"&amp;Datos!$A$1), ROW()-5+1, Valores!AF$3))&amp;"-"&amp;DAY(INDEX(INDIRECT("DATOS!$A$5:$AA$"&amp;Datos!$A$1), ROW()-5+1, Valores!AF$3))),  INDEX(INDIRECT("DATOS!$A$5:$AA$"&amp;Datos!$A$1), ROW()-5+1, Valores!AF$3)))</f>
        <v>#N/A</v>
      </c>
      <c r="AG512" t="e">
        <f ca="1">SUBSTITUTE(INDEX(T_TBL[], AG$3, MATCH("FLDTMPL", T_TBL[#Headers], 0)), INDEX(T_TBL[], AG$3, MATCH("CAMPOS", T_TBL[#Headers], 0)), IF(INDEX(T_TBL[], AG$3, MATCH("TIPO", T_TBL[#Headers], 0))="date", IF(INDEX(INDIRECT("DATOS!$A$5:$AA$"&amp;Datos!$A$1), ROW()-5+1, Valores!AG$3)="", NULL, YEAR(INDEX(INDIRECT("DATOS!$A$5:$AA$"&amp;Datos!$A$1), ROW()-5+1, Valores!AG$3))&amp;"-"&amp;MONTH(INDEX(INDIRECT("DATOS!$A$5:$AA$"&amp;Datos!$A$1), ROW()-5+1, Valores!AG$3))&amp;"-"&amp;DAY(INDEX(INDIRECT("DATOS!$A$5:$AA$"&amp;Datos!$A$1), ROW()-5+1, Valores!AG$3))),  INDEX(INDIRECT("DATOS!$A$5:$AA$"&amp;Datos!$A$1), ROW()-5+1, Valores!AG$3)))</f>
        <v>#N/A</v>
      </c>
      <c r="AH512" t="e">
        <f ca="1">SUBSTITUTE(INDEX(T_TBL[], AH$3, MATCH("FLDTMPL", T_TBL[#Headers], 0)), INDEX(T_TBL[], AH$3, MATCH("CAMPOS", T_TBL[#Headers], 0)), IF(INDEX(T_TBL[], AH$3, MATCH("TIPO", T_TBL[#Headers], 0))="date", IF(INDEX(INDIRECT("DATOS!$A$5:$AA$"&amp;Datos!$A$1), ROW()-5+1, Valores!AH$3)="", NULL, YEAR(INDEX(INDIRECT("DATOS!$A$5:$AA$"&amp;Datos!$A$1), ROW()-5+1, Valores!AH$3))&amp;"-"&amp;MONTH(INDEX(INDIRECT("DATOS!$A$5:$AA$"&amp;Datos!$A$1), ROW()-5+1, Valores!AH$3))&amp;"-"&amp;DAY(INDEX(INDIRECT("DATOS!$A$5:$AA$"&amp;Datos!$A$1), ROW()-5+1, Valores!AH$3))),  INDEX(INDIRECT("DATOS!$A$5:$AA$"&amp;Datos!$A$1), ROW()-5+1, Valores!AH$3)))</f>
        <v>#N/A</v>
      </c>
      <c r="AI512" t="e">
        <f ca="1">SUBSTITUTE(INDEX(T_TBL[], AI$3, MATCH("FLDTMPL", T_TBL[#Headers], 0)), INDEX(T_TBL[], AI$3, MATCH("CAMPOS", T_TBL[#Headers], 0)), IF(INDEX(T_TBL[], AI$3, MATCH("TIPO", T_TBL[#Headers], 0))="date", IF(INDEX(INDIRECT("DATOS!$A$5:$AA$"&amp;Datos!$A$1), ROW()-5+1, Valores!AI$3)="", NULL, YEAR(INDEX(INDIRECT("DATOS!$A$5:$AA$"&amp;Datos!$A$1), ROW()-5+1, Valores!AI$3))&amp;"-"&amp;MONTH(INDEX(INDIRECT("DATOS!$A$5:$AA$"&amp;Datos!$A$1), ROW()-5+1, Valores!AI$3))&amp;"-"&amp;DAY(INDEX(INDIRECT("DATOS!$A$5:$AA$"&amp;Datos!$A$1), ROW()-5+1, Valores!AI$3))),  INDEX(INDIRECT("DATOS!$A$5:$AA$"&amp;Datos!$A$1), ROW()-5+1, Valores!AI$3)))</f>
        <v>#N/A</v>
      </c>
      <c r="AJ512" t="e">
        <f ca="1">SUBSTITUTE(INDEX(T_TBL[], AJ$3, MATCH("FLDTMPL", T_TBL[#Headers], 0)), INDEX(T_TBL[], AJ$3, MATCH("CAMPOS", T_TBL[#Headers], 0)), IF(INDEX(T_TBL[], AJ$3, MATCH("TIPO", T_TBL[#Headers], 0))="date", IF(INDEX(INDIRECT("DATOS!$A$5:$AA$"&amp;Datos!$A$1), ROW()-5+1, Valores!AJ$3)="", NULL, YEAR(INDEX(INDIRECT("DATOS!$A$5:$AA$"&amp;Datos!$A$1), ROW()-5+1, Valores!AJ$3))&amp;"-"&amp;MONTH(INDEX(INDIRECT("DATOS!$A$5:$AA$"&amp;Datos!$A$1), ROW()-5+1, Valores!AJ$3))&amp;"-"&amp;DAY(INDEX(INDIRECT("DATOS!$A$5:$AA$"&amp;Datos!$A$1), ROW()-5+1, Valores!AJ$3))),  INDEX(INDIRECT("DATOS!$A$5:$AA$"&amp;Datos!$A$1), ROW()-5+1, Valores!AJ$3)))</f>
        <v>#N/A</v>
      </c>
      <c r="AK512" t="e">
        <f ca="1">SUBSTITUTE(INDEX(T_TBL[], AK$3, MATCH("FLDTMPL", T_TBL[#Headers], 0)), INDEX(T_TBL[], AK$3, MATCH("CAMPOS", T_TBL[#Headers], 0)), IF(INDEX(T_TBL[], AK$3, MATCH("TIPO", T_TBL[#Headers], 0))="date", IF(INDEX(INDIRECT("DATOS!$A$5:$AA$"&amp;Datos!$A$1), ROW()-5+1, Valores!AK$3)="", NULL, YEAR(INDEX(INDIRECT("DATOS!$A$5:$AA$"&amp;Datos!$A$1), ROW()-5+1, Valores!AK$3))&amp;"-"&amp;MONTH(INDEX(INDIRECT("DATOS!$A$5:$AA$"&amp;Datos!$A$1), ROW()-5+1, Valores!AK$3))&amp;"-"&amp;DAY(INDEX(INDIRECT("DATOS!$A$5:$AA$"&amp;Datos!$A$1), ROW()-5+1, Valores!AK$3))),  INDEX(INDIRECT("DATOS!$A$5:$AA$"&amp;Datos!$A$1), ROW()-5+1, Valores!AK$3)))</f>
        <v>#N/A</v>
      </c>
      <c r="AL512" t="e">
        <f ca="1">SUBSTITUTE(INDEX(T_TBL[], AL$3, MATCH("FLDTMPL", T_TBL[#Headers], 0)), INDEX(T_TBL[], AL$3, MATCH("CAMPOS", T_TBL[#Headers], 0)), IF(INDEX(T_TBL[], AL$3, MATCH("TIPO", T_TBL[#Headers], 0))="date", IF(INDEX(INDIRECT("DATOS!$A$5:$AA$"&amp;Datos!$A$1), ROW()-5+1, Valores!AL$3)="", NULL, YEAR(INDEX(INDIRECT("DATOS!$A$5:$AA$"&amp;Datos!$A$1), ROW()-5+1, Valores!AL$3))&amp;"-"&amp;MONTH(INDEX(INDIRECT("DATOS!$A$5:$AA$"&amp;Datos!$A$1), ROW()-5+1, Valores!AL$3))&amp;"-"&amp;DAY(INDEX(INDIRECT("DATOS!$A$5:$AA$"&amp;Datos!$A$1), ROW()-5+1, Valores!AL$3))),  INDEX(INDIRECT("DATOS!$A$5:$AA$"&amp;Datos!$A$1), ROW()-5+1, Valores!AL$3)))</f>
        <v>#N/A</v>
      </c>
      <c r="AM512" t="e">
        <f ca="1">SUBSTITUTE(INDEX(T_TBL[], AM$3, MATCH("FLDTMPL", T_TBL[#Headers], 0)), INDEX(T_TBL[], AM$3, MATCH("CAMPOS", T_TBL[#Headers], 0)), IF(INDEX(T_TBL[], AM$3, MATCH("TIPO", T_TBL[#Headers], 0))="date", IF(INDEX(INDIRECT("DATOS!$A$5:$AA$"&amp;Datos!$A$1), ROW()-5+1, Valores!AM$3)="", NULL, YEAR(INDEX(INDIRECT("DATOS!$A$5:$AA$"&amp;Datos!$A$1), ROW()-5+1, Valores!AM$3))&amp;"-"&amp;MONTH(INDEX(INDIRECT("DATOS!$A$5:$AA$"&amp;Datos!$A$1), ROW()-5+1, Valores!AM$3))&amp;"-"&amp;DAY(INDEX(INDIRECT("DATOS!$A$5:$AA$"&amp;Datos!$A$1), ROW()-5+1, Valores!AM$3))),  INDEX(INDIRECT("DATOS!$A$5:$AA$"&amp;Datos!$A$1), ROW()-5+1, Valores!AM$3)))</f>
        <v>#N/A</v>
      </c>
      <c r="AN512" t="e">
        <f ca="1">SUBSTITUTE(INDEX(T_TBL[], AN$3, MATCH("FLDTMPL", T_TBL[#Headers], 0)), INDEX(T_TBL[], AN$3, MATCH("CAMPOS", T_TBL[#Headers], 0)), IF(INDEX(T_TBL[], AN$3, MATCH("TIPO", T_TBL[#Headers], 0))="date", IF(INDEX(INDIRECT("DATOS!$A$5:$AA$"&amp;Datos!$A$1), ROW()-5+1, Valores!AN$3)="", NULL, YEAR(INDEX(INDIRECT("DATOS!$A$5:$AA$"&amp;Datos!$A$1), ROW()-5+1, Valores!AN$3))&amp;"-"&amp;MONTH(INDEX(INDIRECT("DATOS!$A$5:$AA$"&amp;Datos!$A$1), ROW()-5+1, Valores!AN$3))&amp;"-"&amp;DAY(INDEX(INDIRECT("DATOS!$A$5:$AA$"&amp;Datos!$A$1), ROW()-5+1, Valores!AN$3))),  INDEX(INDIRECT("DATOS!$A$5:$AA$"&amp;Datos!$A$1), ROW()-5+1, Valores!AN$3)))</f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505"/>
  <sheetViews>
    <sheetView topLeftCell="B1" workbookViewId="0">
      <selection activeCell="A5" sqref="A5"/>
    </sheetView>
  </sheetViews>
  <sheetFormatPr baseColWidth="10" defaultRowHeight="15" x14ac:dyDescent="0.25"/>
  <cols>
    <col min="1" max="1" width="11.875" bestFit="1" customWidth="1"/>
  </cols>
  <sheetData>
    <row r="2" spans="1:1" x14ac:dyDescent="0.25">
      <c r="A2" t="s">
        <v>816</v>
      </c>
    </row>
    <row r="4" spans="1:1" x14ac:dyDescent="0.25">
      <c r="A4" t="str">
        <f>IF(Valores!B4&lt;&gt;"", SUBSTITUTE(SUBSTITUTE(SUBSTITUTE($A$2, "{tbl}", d_TblName), "{field_list}", d_FieldList), "{values_list}", Valores!B4), "")</f>
        <v/>
      </c>
    </row>
    <row r="5" spans="1:1" x14ac:dyDescent="0.25">
      <c r="A5" t="str">
        <f ca="1">IF(Valores!B5&lt;&gt;"", SUBSTITUTE(SUBSTITUTE(SUBSTITUTE($A$2, "{tbl}", d_TblName), "{field_list}", d_FieldList), "{values_list}", Valores!B5), "")</f>
        <v>INSERT INTO syslog.rh_movimiento (clave_trab, id_plaza, id_ausencia_por, fec_inicio, fec_termino, tipo_mov, descr, docs, motivo, referencia, ref_motivo) VALUES (150851, 1, 1, '2015-2-11', '9999-12-31', 'DEFINITIVA', '', '', '', '', '');</v>
      </c>
    </row>
    <row r="6" spans="1:1" x14ac:dyDescent="0.25">
      <c r="A6" t="str">
        <f ca="1">IF(Valores!B6&lt;&gt;"", SUBSTITUTE(SUBSTITUTE(SUBSTITUTE($A$2, "{tbl}", d_TblName), "{field_list}", d_FieldList), "{values_list}", Valores!B6), "")</f>
        <v>INSERT INTO syslog.rh_movimiento (clave_trab, id_plaza, id_ausencia_por, fec_inicio, fec_termino, tipo_mov, descr, docs, motivo, referencia, ref_motivo) VALUES (210154, 4, 2, '2016-10-20', '9999-12-31', 'DEFINITIVA', '', '', '', '', '');</v>
      </c>
    </row>
    <row r="7" spans="1:1" x14ac:dyDescent="0.25">
      <c r="A7" t="str">
        <f ca="1">IF(Valores!B7&lt;&gt;"", SUBSTITUTE(SUBSTITUTE(SUBSTITUTE($A$2, "{tbl}", d_TblName), "{field_list}", d_FieldList), "{values_list}", Valores!B7), "")</f>
        <v>INSERT INTO syslog.rh_movimiento (clave_trab, id_plaza, id_ausencia_por, fec_inicio, fec_termino, tipo_mov, descr, docs, motivo, referencia, ref_motivo) VALUES (205891, 5, 3, '2015-6-18', '2017-11-12', 'TEMPORAL', '', '', '', '', '');</v>
      </c>
    </row>
    <row r="8" spans="1:1" x14ac:dyDescent="0.25">
      <c r="A8" t="str">
        <f ca="1">IF(Valores!B8&lt;&gt;"", SUBSTITUTE(SUBSTITUTE(SUBSTITUTE($A$2, "{tbl}", d_TblName), "{field_list}", d_FieldList), "{values_list}", Valores!B8), "")</f>
        <v>INSERT INTO syslog.rh_movimiento (clave_trab, id_plaza, id_ausencia_por, fec_inicio, fec_termino, tipo_mov, descr, docs, motivo, referencia, ref_motivo) VALUES (200953, 9, , '2013-6-24', '2017-11-12', 'TEMPORAL', '', '', '', '', '');</v>
      </c>
    </row>
    <row r="9" spans="1:1" x14ac:dyDescent="0.25">
      <c r="A9" t="str">
        <f ca="1">IF(Valores!B9&lt;&gt;"", SUBSTITUTE(SUBSTITUTE(SUBSTITUTE($A$2, "{tbl}", d_TblName), "{field_list}", d_FieldList), "{values_list}", Valores!B9), "")</f>
        <v>INSERT INTO syslog.rh_movimiento (clave_trab, id_plaza, id_ausencia_por, fec_inicio, fec_termino, tipo_mov, descr, docs, motivo, referencia, ref_motivo) VALUES (204126, 8, , '2015-5-27', '9999-12-31', 'DEFINITIVA', '', '', '', '', '');</v>
      </c>
    </row>
    <row r="10" spans="1:1" x14ac:dyDescent="0.25">
      <c r="A10" t="str">
        <f ca="1">IF(Valores!B10&lt;&gt;"", SUBSTITUTE(SUBSTITUTE(SUBSTITUTE($A$2, "{tbl}", d_TblName), "{field_list}", d_FieldList), "{values_list}", Valores!B10), "")</f>
        <v>INSERT INTO syslog.rh_movimiento (clave_trab, id_plaza, id_ausencia_por, fec_inicio, fec_termino, tipo_mov, descr, docs, motivo, referencia, ref_motivo) VALUES (203376, 7, , '2015-6-24', '9999-12-31', 'DEFINITIVA', '', '', '', '', '');</v>
      </c>
    </row>
    <row r="11" spans="1:1" x14ac:dyDescent="0.25">
      <c r="A11" t="str">
        <f ca="1">IF(Valores!B11&lt;&gt;"", SUBSTITUTE(SUBSTITUTE(SUBSTITUTE($A$2, "{tbl}", d_TblName), "{field_list}", d_FieldList), "{values_list}", Valores!B11), "")</f>
        <v>INSERT INTO syslog.rh_movimiento (clave_trab, id_plaza, id_ausencia_por, fec_inicio, fec_termino, tipo_mov, descr, docs, motivo, referencia, ref_motivo) VALUES (633190, 10, , '2017-3-1', '9999-12-31', 'DEFINITIVA', '', '', '', '', '');</v>
      </c>
    </row>
    <row r="12" spans="1:1" x14ac:dyDescent="0.25">
      <c r="A12" t="str">
        <f ca="1">IF(Valores!B12&lt;&gt;"", SUBSTITUTE(SUBSTITUTE(SUBSTITUTE($A$2, "{tbl}", d_TblName), "{field_list}", d_FieldList), "{values_list}", Valores!B12), "")</f>
        <v>INSERT INTO syslog.rh_movimiento (clave_trab, id_plaza, id_ausencia_por, fec_inicio, fec_termino, tipo_mov, descr, docs, motivo, referencia, ref_motivo) VALUES (866468, 22, , '2017-1-10', '9999-12-31', 'DEFINITIVA', '', '', '', '', '');</v>
      </c>
    </row>
    <row r="13" spans="1:1" x14ac:dyDescent="0.25">
      <c r="A13" t="str">
        <f ca="1">IF(Valores!B13&lt;&gt;"", SUBSTITUTE(SUBSTITUTE(SUBSTITUTE($A$2, "{tbl}", d_TblName), "{field_list}", d_FieldList), "{values_list}", Valores!B13), "")</f>
        <v>INSERT INTO syslog.rh_movimiento (clave_trab, id_plaza, id_ausencia_por, fec_inicio, fec_termino, tipo_mov, descr, docs, motivo, referencia, ref_motivo) VALUES (434039, 21, , '2011-5-19', '2017-11-12', 'TEMPORAL', '', '', '', '', '');</v>
      </c>
    </row>
    <row r="14" spans="1:1" x14ac:dyDescent="0.25">
      <c r="A14" t="str">
        <f ca="1">IF(Valores!B14&lt;&gt;"", SUBSTITUTE(SUBSTITUTE(SUBSTITUTE($A$2, "{tbl}", d_TblName), "{field_list}", d_FieldList), "{values_list}", Valores!B14), "")</f>
        <v>INSERT INTO syslog.rh_movimiento (clave_trab, id_plaza, id_ausencia_por, fec_inicio, fec_termino, tipo_mov, descr, docs, motivo, referencia, ref_motivo) VALUES (419041, 16, , '2016-10-20', '9999-12-31', 'DEFINITIVA', '', '', '', '', '');</v>
      </c>
    </row>
    <row r="15" spans="1:1" x14ac:dyDescent="0.25">
      <c r="A15" t="str">
        <f ca="1">IF(Valores!B15&lt;&gt;"", SUBSTITUTE(SUBSTITUTE(SUBSTITUTE($A$2, "{tbl}", d_TblName), "{field_list}", d_FieldList), "{values_list}", Valores!B15), "")</f>
        <v>INSERT INTO syslog.rh_movimiento (clave_trab, id_plaza, id_ausencia_por, fec_inicio, fec_termino, tipo_mov, descr, docs, motivo, referencia, ref_motivo) VALUES (327144, 19, , '2013-6-27', '2017-11-12', 'TEMPORAL', '', '', '', '', '');</v>
      </c>
    </row>
    <row r="16" spans="1:1" x14ac:dyDescent="0.25">
      <c r="A16" t="str">
        <f ca="1">IF(Valores!B16&lt;&gt;"", SUBSTITUTE(SUBSTITUTE(SUBSTITUTE($A$2, "{tbl}", d_TblName), "{field_list}", d_FieldList), "{values_list}", Valores!B16), "")</f>
        <v>INSERT INTO syslog.rh_movimiento (clave_trab, id_plaza, id_ausencia_por, fec_inicio, fec_termino, tipo_mov, descr, docs, motivo, referencia, ref_motivo) VALUES (435741, 23, , '2013-9-12', '9999-12-31', 'DEFINITIVA', '', '', '', '', '');</v>
      </c>
    </row>
    <row r="17" spans="1:1" x14ac:dyDescent="0.25">
      <c r="A17" t="str">
        <f ca="1">IF(Valores!B17&lt;&gt;"", SUBSTITUTE(SUBSTITUTE(SUBSTITUTE($A$2, "{tbl}", d_TblName), "{field_list}", d_FieldList), "{values_list}", Valores!B17), "")</f>
        <v>INSERT INTO syslog.rh_movimiento (clave_trab, id_plaza, id_ausencia_por, fec_inicio, fec_termino, tipo_mov, descr, docs, motivo, referencia, ref_motivo) VALUES (312224, 71, , '2015-5-28', '9999-12-31', 'DEFINITIVA', '', '', '', '', '');</v>
      </c>
    </row>
    <row r="18" spans="1:1" x14ac:dyDescent="0.25">
      <c r="A18" t="str">
        <f ca="1">IF(Valores!B18&lt;&gt;"", SUBSTITUTE(SUBSTITUTE(SUBSTITUTE($A$2, "{tbl}", d_TblName), "{field_list}", d_FieldList), "{values_list}", Valores!B18), "")</f>
        <v>INSERT INTO syslog.rh_movimiento (clave_trab, id_plaza, id_ausencia_por, fec_inicio, fec_termino, tipo_mov, descr, docs, motivo, referencia, ref_motivo) VALUES (333892, 20, , '2015-6-29', '9999-12-31', 'DEFINITIVA', '', '', '', '', '');</v>
      </c>
    </row>
    <row r="19" spans="1:1" x14ac:dyDescent="0.25">
      <c r="A19" t="str">
        <f ca="1">IF(Valores!B19&lt;&gt;"", SUBSTITUTE(SUBSTITUTE(SUBSTITUTE($A$2, "{tbl}", d_TblName), "{field_list}", d_FieldList), "{values_list}", Valores!B19), "")</f>
        <v>INSERT INTO syslog.rh_movimiento (clave_trab, id_plaza, id_ausencia_por, fec_inicio, fec_termino, tipo_mov, descr, docs, motivo, referencia, ref_motivo) VALUES (307452, 18, , '2016-10-27', '9999-12-31', 'DEFINITIVA', '', '', '', '', '');</v>
      </c>
    </row>
    <row r="20" spans="1:1" x14ac:dyDescent="0.25">
      <c r="A20" t="str">
        <f ca="1">IF(Valores!B20&lt;&gt;"", SUBSTITUTE(SUBSTITUTE(SUBSTITUTE($A$2, "{tbl}", d_TblName), "{field_list}", d_FieldList), "{values_list}", Valores!B20), "")</f>
        <v>INSERT INTO syslog.rh_movimiento (clave_trab, id_plaza, id_ausencia_por, fec_inicio, fec_termino, tipo_mov, descr, docs, motivo, referencia, ref_motivo) VALUES (482433, 17, , '2016-12-13', '9999-12-31', 'DEFINITIVA', '', '', '', '', '');</v>
      </c>
    </row>
    <row r="21" spans="1:1" x14ac:dyDescent="0.25">
      <c r="A21" t="str">
        <f ca="1">IF(Valores!B21&lt;&gt;"", SUBSTITUTE(SUBSTITUTE(SUBSTITUTE($A$2, "{tbl}", d_TblName), "{field_list}", d_FieldList), "{values_list}", Valores!B21), "")</f>
        <v>INSERT INTO syslog.rh_movimiento (clave_trab, id_plaza, id_ausencia_por, fec_inicio, fec_termino, tipo_mov, descr, docs, motivo, referencia, ref_motivo) VALUES (242758, 45, , '1993-12-24', '9999-12-31', 'DEFINITIVA', '', '', '', '', '');</v>
      </c>
    </row>
    <row r="22" spans="1:1" x14ac:dyDescent="0.25">
      <c r="A22" t="str">
        <f ca="1">IF(Valores!B22&lt;&gt;"", SUBSTITUTE(SUBSTITUTE(SUBSTITUTE($A$2, "{tbl}", d_TblName), "{field_list}", d_FieldList), "{values_list}", Valores!B22), "")</f>
        <v>INSERT INTO syslog.rh_movimiento (clave_trab, id_plaza, id_ausencia_por, fec_inicio, fec_termino, tipo_mov, descr, docs, motivo, referencia, ref_motivo) VALUES (178194, 40, , '1996-8-21', '9999-12-31', 'DEFINITIVA', '', '', '', '', '');</v>
      </c>
    </row>
    <row r="23" spans="1:1" x14ac:dyDescent="0.25">
      <c r="A23" t="str">
        <f ca="1">IF(Valores!B23&lt;&gt;"", SUBSTITUTE(SUBSTITUTE(SUBSTITUTE($A$2, "{tbl}", d_TblName), "{field_list}", d_FieldList), "{values_list}", Valores!B23), "")</f>
        <v>INSERT INTO syslog.rh_movimiento (clave_trab, id_plaza, id_ausencia_por, fec_inicio, fec_termino, tipo_mov, descr, docs, motivo, referencia, ref_motivo) VALUES (313919, 42, , '2002-12-2', '9999-12-31', 'DEFINITIVA', '', '', '', '', '');</v>
      </c>
    </row>
    <row r="24" spans="1:1" x14ac:dyDescent="0.25">
      <c r="A24" t="str">
        <f ca="1">IF(Valores!B24&lt;&gt;"", SUBSTITUTE(SUBSTITUTE(SUBSTITUTE($A$2, "{tbl}", d_TblName), "{field_list}", d_FieldList), "{values_list}", Valores!B24), "")</f>
        <v>INSERT INTO syslog.rh_movimiento (clave_trab, id_plaza, id_ausencia_por, fec_inicio, fec_termino, tipo_mov, descr, docs, motivo, referencia, ref_motivo) VALUES (328901, 44, , '2003-6-13', '9999-12-31', 'DEFINITIVA', '', '', '', '', '');</v>
      </c>
    </row>
    <row r="25" spans="1:1" x14ac:dyDescent="0.25">
      <c r="A25" t="str">
        <f ca="1">IF(Valores!B25&lt;&gt;"", SUBSTITUTE(SUBSTITUTE(SUBSTITUTE($A$2, "{tbl}", d_TblName), "{field_list}", d_FieldList), "{values_list}", Valores!B25), "")</f>
        <v>INSERT INTO syslog.rh_movimiento (clave_trab, id_plaza, id_ausencia_por, fec_inicio, fec_termino, tipo_mov, descr, docs, motivo, referencia, ref_motivo) VALUES (386444, 52, , '2003-8-30', '9999-12-31', 'DEFINITIVA', '', '', '', '', '');</v>
      </c>
    </row>
    <row r="26" spans="1:1" x14ac:dyDescent="0.25">
      <c r="A26" t="str">
        <f ca="1">IF(Valores!B26&lt;&gt;"", SUBSTITUTE(SUBSTITUTE(SUBSTITUTE($A$2, "{tbl}", d_TblName), "{field_list}", d_FieldList), "{values_list}", Valores!B26), "")</f>
        <v>INSERT INTO syslog.rh_movimiento (clave_trab, id_plaza, id_ausencia_por, fec_inicio, fec_termino, tipo_mov, descr, docs, motivo, referencia, ref_motivo) VALUES (333884, 39, , '2003-12-6', '9999-12-31', 'DEFINITIVA', '', '', '', '', '');</v>
      </c>
    </row>
    <row r="27" spans="1:1" x14ac:dyDescent="0.25">
      <c r="A27" t="str">
        <f ca="1">IF(Valores!B27&lt;&gt;"", SUBSTITUTE(SUBSTITUTE(SUBSTITUTE($A$2, "{tbl}", d_TblName), "{field_list}", d_FieldList), "{values_list}", Valores!B27), "")</f>
        <v>INSERT INTO syslog.rh_movimiento (clave_trab, id_plaza, id_ausencia_por, fec_inicio, fec_termino, tipo_mov, descr, docs, motivo, referencia, ref_motivo) VALUES (395224, 51, , '2004-2-3', '9999-12-31', 'DEFINITIVA', '', '', '', '', '');</v>
      </c>
    </row>
    <row r="28" spans="1:1" x14ac:dyDescent="0.25">
      <c r="A28" t="str">
        <f ca="1">IF(Valores!B28&lt;&gt;"", SUBSTITUTE(SUBSTITUTE(SUBSTITUTE($A$2, "{tbl}", d_TblName), "{field_list}", d_FieldList), "{values_list}", Valores!B28), "")</f>
        <v>INSERT INTO syslog.rh_movimiento (clave_trab, id_plaza, id_ausencia_por, fec_inicio, fec_termino, tipo_mov, descr, docs, motivo, referencia, ref_motivo) VALUES (258993, 43, , '2006-8-2', '9999-12-31', 'DEFINITIVA', '', '', '', '', '');</v>
      </c>
    </row>
    <row r="29" spans="1:1" x14ac:dyDescent="0.25">
      <c r="A29" t="str">
        <f ca="1">IF(Valores!B29&lt;&gt;"", SUBSTITUTE(SUBSTITUTE(SUBSTITUTE($A$2, "{tbl}", d_TblName), "{field_list}", d_FieldList), "{values_list}", Valores!B29), "")</f>
        <v>INSERT INTO syslog.rh_movimiento (clave_trab, id_plaza, id_ausencia_por, fec_inicio, fec_termino, tipo_mov, descr, docs, motivo, referencia, ref_motivo) VALUES (465378, 49, , '2011-7-31', '9999-12-31', 'DEFINITIVA', '', '', '', '', '');</v>
      </c>
    </row>
    <row r="30" spans="1:1" x14ac:dyDescent="0.25">
      <c r="A30" t="str">
        <f ca="1">IF(Valores!B30&lt;&gt;"", SUBSTITUTE(SUBSTITUTE(SUBSTITUTE($A$2, "{tbl}", d_TblName), "{field_list}", d_FieldList), "{values_list}", Valores!B30), "")</f>
        <v>INSERT INTO syslog.rh_movimiento (clave_trab, id_plaza, id_ausencia_por, fec_inicio, fec_termino, tipo_mov, descr, docs, motivo, referencia, ref_motivo) VALUES (860778, 41, , '2012-12-5', '9999-12-31', 'DEFINITIVA', '', '', '', '', '');</v>
      </c>
    </row>
    <row r="31" spans="1:1" x14ac:dyDescent="0.25">
      <c r="A31" t="str">
        <f ca="1">IF(Valores!B31&lt;&gt;"", SUBSTITUTE(SUBSTITUTE(SUBSTITUTE($A$2, "{tbl}", d_TblName), "{field_list}", d_FieldList), "{values_list}", Valores!B31), "")</f>
        <v>INSERT INTO syslog.rh_movimiento (clave_trab, id_plaza, id_ausencia_por, fec_inicio, fec_termino, tipo_mov, descr, docs, motivo, referencia, ref_motivo) VALUES (315758, 63, , '2013-4-10', '9999-12-31', 'DEFINITIVA', '', '', '', '', '');</v>
      </c>
    </row>
    <row r="32" spans="1:1" x14ac:dyDescent="0.25">
      <c r="A32" t="str">
        <f ca="1">IF(Valores!B32&lt;&gt;"", SUBSTITUTE(SUBSTITUTE(SUBSTITUTE($A$2, "{tbl}", d_TblName), "{field_list}", d_FieldList), "{values_list}", Valores!B32), "")</f>
        <v>INSERT INTO syslog.rh_movimiento (clave_trab, id_plaza, id_ausencia_por, fec_inicio, fec_termino, tipo_mov, descr, docs, motivo, referencia, ref_motivo) VALUES (321084, 68, , '2013-9-17', '9999-12-31', 'DEFINITIVA', '', '', '', '', '');</v>
      </c>
    </row>
    <row r="33" spans="1:1" x14ac:dyDescent="0.25">
      <c r="A33" t="str">
        <f ca="1">IF(Valores!B33&lt;&gt;"", SUBSTITUTE(SUBSTITUTE(SUBSTITUTE($A$2, "{tbl}", d_TblName), "{field_list}", d_FieldList), "{values_list}", Valores!B33), "")</f>
        <v>INSERT INTO syslog.rh_movimiento (clave_trab, id_plaza, id_ausencia_por, fec_inicio, fec_termino, tipo_mov, descr, docs, motivo, referencia, ref_motivo) VALUES (369907, 75, , '2014-2-15', '9999-12-31', 'DEFINITIVA', '', '', '', '', '');</v>
      </c>
    </row>
    <row r="34" spans="1:1" x14ac:dyDescent="0.25">
      <c r="A34" t="str">
        <f ca="1">IF(Valores!B34&lt;&gt;"", SUBSTITUTE(SUBSTITUTE(SUBSTITUTE($A$2, "{tbl}", d_TblName), "{field_list}", d_FieldList), "{values_list}", Valores!B34), "")</f>
        <v>INSERT INTO syslog.rh_movimiento (clave_trab, id_plaza, id_ausencia_por, fec_inicio, fec_termino, tipo_mov, descr, docs, motivo, referencia, ref_motivo) VALUES (549473, 66, , '2017-1-10', '9999-12-31', 'DEFINITIVA', '', '', '', '', '');</v>
      </c>
    </row>
    <row r="35" spans="1:1" x14ac:dyDescent="0.25">
      <c r="A35" t="str">
        <f ca="1">IF(Valores!B35&lt;&gt;"", SUBSTITUTE(SUBSTITUTE(SUBSTITUTE($A$2, "{tbl}", d_TblName), "{field_list}", d_FieldList), "{values_list}", Valores!B35), "")</f>
        <v>INSERT INTO syslog.rh_movimiento (clave_trab, id_plaza, id_ausencia_por, fec_inicio, fec_termino, tipo_mov, descr, docs, motivo, referencia, ref_motivo) VALUES (462962, 70, , '2015-3-23', '2017-11-12', 'TEMPORAL', '', '', '', '', '');</v>
      </c>
    </row>
    <row r="36" spans="1:1" x14ac:dyDescent="0.25">
      <c r="A36" t="str">
        <f ca="1">IF(Valores!B36&lt;&gt;"", SUBSTITUTE(SUBSTITUTE(SUBSTITUTE($A$2, "{tbl}", d_TblName), "{field_list}", d_FieldList), "{values_list}", Valores!B36), "")</f>
        <v>INSERT INTO syslog.rh_movimiento (clave_trab, id_plaza, id_ausencia_por, fec_inicio, fec_termino, tipo_mov, descr, docs, motivo, referencia, ref_motivo) VALUES (370184, 72, , '2016-2-3', '9999-12-31', 'DEFINITIVA', '', '', '', '', '');</v>
      </c>
    </row>
    <row r="37" spans="1:1" x14ac:dyDescent="0.25">
      <c r="A37" t="str">
        <f ca="1">IF(Valores!B37&lt;&gt;"", SUBSTITUTE(SUBSTITUTE(SUBSTITUTE($A$2, "{tbl}", d_TblName), "{field_list}", d_FieldList), "{values_list}", Valores!B37), "")</f>
        <v>INSERT INTO syslog.rh_movimiento (clave_trab, id_plaza, id_ausencia_por, fec_inicio, fec_termino, tipo_mov, descr, docs, motivo, referencia, ref_motivo) VALUES (652482, 64, , '2016-4-18', '9999-12-31', 'DEFINITIVA', '', '', '', '', '');</v>
      </c>
    </row>
    <row r="38" spans="1:1" x14ac:dyDescent="0.25">
      <c r="A38" t="str">
        <f ca="1">IF(Valores!B38&lt;&gt;"", SUBSTITUTE(SUBSTITUTE(SUBSTITUTE($A$2, "{tbl}", d_TblName), "{field_list}", d_FieldList), "{values_list}", Valores!B38), "")</f>
        <v>INSERT INTO syslog.rh_movimiento (clave_trab, id_plaza, id_ausencia_por, fec_inicio, fec_termino, tipo_mov, descr, docs, motivo, referencia, ref_motivo) VALUES (317017, 69, , '2016-10-28', '9999-12-31', 'DEFINITIVA', '', '', '', '', '');</v>
      </c>
    </row>
    <row r="39" spans="1:1" x14ac:dyDescent="0.25">
      <c r="A39" t="str">
        <f ca="1">IF(Valores!B39&lt;&gt;"", SUBSTITUTE(SUBSTITUTE(SUBSTITUTE($A$2, "{tbl}", d_TblName), "{field_list}", d_FieldList), "{values_list}", Valores!B39), "")</f>
        <v>INSERT INTO syslog.rh_movimiento (clave_trab, id_plaza, id_ausencia_por, fec_inicio, fec_termino, tipo_mov, descr, docs, motivo, referencia, ref_motivo) VALUES (557767, 73, , '2016-11-24', '9999-12-31', 'DEFINITIVA', '', '', '', '', '');</v>
      </c>
    </row>
    <row r="40" spans="1:1" x14ac:dyDescent="0.25">
      <c r="A40" t="str">
        <f ca="1">IF(Valores!B40&lt;&gt;"", SUBSTITUTE(SUBSTITUTE(SUBSTITUTE($A$2, "{tbl}", d_TblName), "{field_list}", d_FieldList), "{values_list}", Valores!B40), "")</f>
        <v>INSERT INTO syslog.rh_movimiento (clave_trab, id_plaza, id_ausencia_por, fec_inicio, fec_termino, tipo_mov, descr, docs, motivo, referencia, ref_motivo) VALUES (388176, 65, , '2016-12-7', '9999-12-31', 'DEFINITIVA', '', '', '', '', '');</v>
      </c>
    </row>
    <row r="41" spans="1:1" x14ac:dyDescent="0.25">
      <c r="A41" t="str">
        <f ca="1">IF(Valores!B41&lt;&gt;"", SUBSTITUTE(SUBSTITUTE(SUBSTITUTE($A$2, "{tbl}", d_TblName), "{field_list}", d_FieldList), "{values_list}", Valores!B41), "")</f>
        <v>INSERT INTO syslog.rh_movimiento (clave_trab, id_plaza, id_ausencia_por, fec_inicio, fec_termino, tipo_mov, descr, docs, motivo, referencia, ref_motivo) VALUES (517366, 67, , '2016-12-15', '9999-12-31', 'DEFINITIVA', '', '', '', '', '');</v>
      </c>
    </row>
    <row r="42" spans="1:1" x14ac:dyDescent="0.25">
      <c r="A42" t="str">
        <f ca="1">IF(Valores!B42&lt;&gt;"", SUBSTITUTE(SUBSTITUTE(SUBSTITUTE($A$2, "{tbl}", d_TblName), "{field_list}", d_FieldList), "{values_list}", Valores!B42), "")</f>
        <v>INSERT INTO syslog.rh_movimiento (clave_trab, id_plaza, id_ausencia_por, fec_inicio, fec_termino, tipo_mov, descr, docs, motivo, referencia, ref_motivo) VALUES (426226, 30, , '2006-10-14', '9999-12-31', 'DEFINITIVA', '', '', '', '', '');</v>
      </c>
    </row>
    <row r="43" spans="1:1" x14ac:dyDescent="0.25">
      <c r="A43" t="str">
        <f ca="1">IF(Valores!B43&lt;&gt;"", SUBSTITUTE(SUBSTITUTE(SUBSTITUTE($A$2, "{tbl}", d_TblName), "{field_list}", d_FieldList), "{values_list}", Valores!B43), "")</f>
        <v>INSERT INTO syslog.rh_movimiento (clave_trab, id_plaza, id_ausencia_por, fec_inicio, fec_termino, tipo_mov, descr, docs, motivo, referencia, ref_motivo) VALUES (681065, 33, , '2016-12-15', '2018-4-23', 'TEMPORAL', 'JUBILACION', '', '', '', '');</v>
      </c>
    </row>
    <row r="44" spans="1:1" x14ac:dyDescent="0.25">
      <c r="A44" t="str">
        <f ca="1">IF(Valores!B44&lt;&gt;"", SUBSTITUTE(SUBSTITUTE(SUBSTITUTE($A$2, "{tbl}", d_TblName), "{field_list}", d_FieldList), "{values_list}", Valores!B44), "")</f>
        <v>INSERT INTO syslog.rh_movimiento (clave_trab, id_plaza, id_ausencia_por, fec_inicio, fec_termino, tipo_mov, descr, docs, motivo, referencia, ref_motivo) VALUES (502171, 31, , '2016-2-27', '9999-12-31', 'DEFINITIVA', '', '', '', '', '');</v>
      </c>
    </row>
    <row r="45" spans="1:1" x14ac:dyDescent="0.25">
      <c r="A45" t="str">
        <f ca="1">IF(Valores!B45&lt;&gt;"", SUBSTITUTE(SUBSTITUTE(SUBSTITUTE($A$2, "{tbl}", d_TblName), "{field_list}", d_FieldList), "{values_list}", Valores!B45), "")</f>
        <v>INSERT INTO syslog.rh_movimiento (clave_trab, id_plaza, id_ausencia_por, fec_inicio, fec_termino, tipo_mov, descr, docs, motivo, referencia, ref_motivo) VALUES (582776, 34, , '2017-1-11', '9999-12-31', 'DEFINITIVA', '', '', '', '', '');</v>
      </c>
    </row>
    <row r="46" spans="1:1" x14ac:dyDescent="0.25">
      <c r="A46" t="str">
        <f ca="1">IF(Valores!B46&lt;&gt;"", SUBSTITUTE(SUBSTITUTE(SUBSTITUTE($A$2, "{tbl}", d_TblName), "{field_list}", d_FieldList), "{values_list}", Valores!B46), "")</f>
        <v>INSERT INTO syslog.rh_movimiento (clave_trab, id_plaza, id_ausencia_por, fec_inicio, fec_termino, tipo_mov, descr, docs, motivo, referencia, ref_motivo) VALUES (539767, 28, , '2016-11-24', '2017-11-12', 'TEMPORAL', '', '', '', '', '');</v>
      </c>
    </row>
    <row r="47" spans="1:1" x14ac:dyDescent="0.25">
      <c r="A47" t="str">
        <f ca="1">IF(Valores!B47&lt;&gt;"", SUBSTITUTE(SUBSTITUTE(SUBSTITUTE($A$2, "{tbl}", d_TblName), "{field_list}", d_FieldList), "{values_list}", Valores!B47), "")</f>
        <v>INSERT INTO syslog.rh_movimiento (clave_trab, id_plaza, id_ausencia_por, fec_inicio, fec_termino, tipo_mov, descr, docs, motivo, referencia, ref_motivo) VALUES (567997, 29, , '2017-1-11', '2017-11-12', 'TEMPORAL', '', '', '', '', '');</v>
      </c>
    </row>
    <row r="48" spans="1:1" x14ac:dyDescent="0.25">
      <c r="A48" t="str">
        <f ca="1">IF(Valores!B48&lt;&gt;"", SUBSTITUTE(SUBSTITUTE(SUBSTITUTE($A$2, "{tbl}", d_TblName), "{field_list}", d_FieldList), "{values_list}", Valores!B48), "")</f>
        <v>INSERT INTO syslog.rh_movimiento (clave_trab, id_plaza, id_ausencia_por, fec_inicio, fec_termino, tipo_mov, descr, docs, motivo, referencia, ref_motivo) VALUES (510225, 3, , '2017-1-1', '9999-12-31', 'DEFINITIVA', '', '', '', '', '');</v>
      </c>
    </row>
    <row r="49" spans="1:1" x14ac:dyDescent="0.25">
      <c r="A49" t="str">
        <f ca="1">IF(Valores!B49&lt;&gt;"", SUBSTITUTE(SUBSTITUTE(SUBSTITUTE($A$2, "{tbl}", d_TblName), "{field_list}", d_FieldList), "{values_list}", Valores!B49), "")</f>
        <v>INSERT INTO syslog.rh_movimiento (clave_trab, id_plaza, id_ausencia_por, fec_inicio, fec_termino, tipo_mov, descr, docs, motivo, referencia, ref_motivo) VALUES (200953, 1, , '2017-1-1', '2017-11-12', 'TEMPORAL', '', '', '', '', '');</v>
      </c>
    </row>
    <row r="50" spans="1:1" x14ac:dyDescent="0.25">
      <c r="A50" t="str">
        <f ca="1">IF(Valores!B50&lt;&gt;"", SUBSTITUTE(SUBSTITUTE(SUBSTITUTE($A$2, "{tbl}", d_TblName), "{field_list}", d_FieldList), "{values_list}", Valores!B50), "")</f>
        <v>INSERT INTO syslog.rh_movimiento (clave_trab, id_plaza, id_ausencia_por, fec_inicio, fec_termino, tipo_mov, descr, docs, motivo, referencia, ref_motivo) VALUES (419041, 9, , '2017-1-1', '2017-12-31', 'TEMPORAL', '', '', '', '', '');</v>
      </c>
    </row>
    <row r="51" spans="1:1" x14ac:dyDescent="0.25">
      <c r="A51" t="str">
        <f ca="1">IF(Valores!B51&lt;&gt;"", SUBSTITUTE(SUBSTITUTE(SUBSTITUTE($A$2, "{tbl}", d_TblName), "{field_list}", d_FieldList), "{values_list}", Valores!B51), "")</f>
        <v>INSERT INTO syslog.rh_movimiento (clave_trab, id_plaza, id_ausencia_por, fec_inicio, fec_termino, tipo_mov, descr, docs, motivo, referencia, ref_motivo) VALUES (507634, 1, , '2017-6-19', '2017-6-23', 'TEMPORAL', '', '', '', '', '');</v>
      </c>
    </row>
    <row r="52" spans="1:1" x14ac:dyDescent="0.25">
      <c r="A52" t="str">
        <f ca="1">IF(Valores!B52&lt;&gt;"", SUBSTITUTE(SUBSTITUTE(SUBSTITUTE($A$2, "{tbl}", d_TblName), "{field_list}", d_FieldList), "{values_list}", Valores!B52), "")</f>
        <v>INSERT INTO syslog.rh_movimiento (clave_trab, id_plaza, id_ausencia_por, fec_inicio, fec_termino, tipo_mov, descr, docs, motivo, referencia, ref_motivo) VALUES (403938, 74, , '2017-6-1', '2017-6-25', 'TEMPORAL', '', '', '', '', '');</v>
      </c>
    </row>
    <row r="53" spans="1:1" x14ac:dyDescent="0.25">
      <c r="A53" t="str">
        <f ca="1">IF(Valores!B53&lt;&gt;"", SUBSTITUTE(SUBSTITUTE(SUBSTITUTE($A$2, "{tbl}", d_TblName), "{field_list}", d_FieldList), "{values_list}", Valores!B53), "")</f>
        <v>INSERT INTO syslog.rh_movimiento (clave_trab, id_plaza, id_ausencia_por, fec_inicio, fec_termino, tipo_mov, descr, docs, motivo, referencia, ref_motivo) VALUES (490746, 14, , '2017-6-1', '2017-6-25', 'TEMPORAL', '', '', '', '', '');</v>
      </c>
    </row>
    <row r="54" spans="1:1" x14ac:dyDescent="0.25">
      <c r="A54" t="str">
        <f ca="1">IF(Valores!B54&lt;&gt;"", SUBSTITUTE(SUBSTITUTE(SUBSTITUTE($A$2, "{tbl}", d_TblName), "{field_list}", d_FieldList), "{values_list}", Valores!B54), "")</f>
        <v>INSERT INTO syslog.rh_movimiento (clave_trab, id_plaza, id_ausencia_por, fec_inicio, fec_termino, tipo_mov, descr, docs, motivo, referencia, ref_motivo) VALUES (435741, 13, , '2017-6-22', '2017-8-13', 'TEMPORAL', '', '', '', '', '');</v>
      </c>
    </row>
    <row r="55" spans="1:1" x14ac:dyDescent="0.25">
      <c r="A55" t="str">
        <f ca="1">IF(Valores!B55&lt;&gt;"", SUBSTITUTE(SUBSTITUTE(SUBSTITUTE($A$2, "{tbl}", d_TblName), "{field_list}", d_FieldList), "{values_list}", Valores!B55), "")</f>
        <v>INSERT INTO syslog.rh_movimiento (clave_trab, id_plaza, id_ausencia_por, fec_inicio, fec_termino, tipo_mov, descr, docs, motivo, referencia, ref_motivo) VALUES (178194, 15, , '2017-6-1', '2017-6-25', 'TEMPORAL', '', '', '', '', '');</v>
      </c>
    </row>
    <row r="56" spans="1:1" x14ac:dyDescent="0.25">
      <c r="A56" t="str">
        <f ca="1">IF(Valores!B56&lt;&gt;"", SUBSTITUTE(SUBSTITUTE(SUBSTITUTE($A$2, "{tbl}", d_TblName), "{field_list}", d_FieldList), "{values_list}", Valores!B56), "")</f>
        <v>INSERT INTO syslog.rh_movimiento (clave_trab, id_plaza, id_ausencia_por, fec_inicio, fec_termino, tipo_mov, descr, docs, motivo, referencia, ref_motivo) VALUES (333892, 11, , '2017-6-21', '2017-8-13', 'TEMPORAL', '', '', '', '', '');</v>
      </c>
    </row>
    <row r="57" spans="1:1" x14ac:dyDescent="0.25">
      <c r="A57" t="str">
        <f ca="1">IF(Valores!B57&lt;&gt;"", SUBSTITUTE(SUBSTITUTE(SUBSTITUTE($A$2, "{tbl}", d_TblName), "{field_list}", d_FieldList), "{values_list}", Valores!B57), "")</f>
        <v>INSERT INTO syslog.rh_movimiento (clave_trab, id_plaza, id_ausencia_por, fec_inicio, fec_termino, tipo_mov, descr, docs, motivo, referencia, ref_motivo) VALUES (466911, 27, , '2017-5-2', '2017-6-25', 'TEMPORAL', '', '', '', '', '');</v>
      </c>
    </row>
    <row r="58" spans="1:1" x14ac:dyDescent="0.25">
      <c r="A58" t="str">
        <f ca="1">IF(Valores!B58&lt;&gt;"", SUBSTITUTE(SUBSTITUTE(SUBSTITUTE($A$2, "{tbl}", d_TblName), "{field_list}", d_FieldList), "{values_list}", Valores!B58), "")</f>
        <v>INSERT INTO syslog.rh_movimiento (clave_trab, id_plaza, id_ausencia_por, fec_inicio, fec_termino, tipo_mov, descr, docs, motivo, referencia, ref_motivo) VALUES (934947, 36, , '2017-6-23', '2017-8-13', 'TEMPORAL', '', '', '', '', '');</v>
      </c>
    </row>
    <row r="59" spans="1:1" x14ac:dyDescent="0.25">
      <c r="A59" t="str">
        <f ca="1">IF(Valores!B59&lt;&gt;"", SUBSTITUTE(SUBSTITUTE(SUBSTITUTE($A$2, "{tbl}", d_TblName), "{field_list}", d_FieldList), "{values_list}", Valores!B59), "")</f>
        <v>INSERT INTO syslog.rh_movimiento (clave_trab, id_plaza, id_ausencia_por, fec_inicio, fec_termino, tipo_mov, descr, docs, motivo, referencia, ref_motivo) VALUES (600316, 35, , '2017-6-1', '2017-6-25', 'TEMPORAL', '', '', '', '', '');</v>
      </c>
    </row>
    <row r="60" spans="1:1" x14ac:dyDescent="0.25">
      <c r="A60" t="str">
        <f ca="1">IF(Valores!B60&lt;&gt;"", SUBSTITUTE(SUBSTITUTE(SUBSTITUTE($A$2, "{tbl}", d_TblName), "{field_list}", d_FieldList), "{values_list}", Valores!B60), "")</f>
        <v>INSERT INTO syslog.rh_movimiento (clave_trab, id_plaza, id_ausencia_por, fec_inicio, fec_termino, tipo_mov, descr, docs, motivo, referencia, ref_motivo) VALUES (317017, 53, , '2017-6-25', '2017-8-13', 'TEMPORAL', '', '', '', '', '');</v>
      </c>
    </row>
    <row r="61" spans="1:1" x14ac:dyDescent="0.25">
      <c r="A61" t="str">
        <f ca="1">IF(Valores!B61&lt;&gt;"", SUBSTITUTE(SUBSTITUTE(SUBSTITUTE($A$2, "{tbl}", d_TblName), "{field_list}", d_FieldList), "{values_list}", Valores!B61), "")</f>
        <v>INSERT INTO syslog.rh_movimiento (clave_trab, id_plaza, id_ausencia_por, fec_inicio, fec_termino, tipo_mov, descr, docs, motivo, referencia, ref_motivo) VALUES (321084, 54, , '2017-6-20', '2017-8-14', 'TEMPORAL', '', '', '', '', '');</v>
      </c>
    </row>
    <row r="62" spans="1:1" x14ac:dyDescent="0.25">
      <c r="A62" t="str">
        <f ca="1">IF(Valores!B62&lt;&gt;"", SUBSTITUTE(SUBSTITUTE(SUBSTITUTE($A$2, "{tbl}", d_TblName), "{field_list}", d_FieldList), "{values_list}", Valores!B62), "")</f>
        <v>INSERT INTO syslog.rh_movimiento (clave_trab, id_plaza, id_ausencia_por, fec_inicio, fec_termino, tipo_mov, descr, docs, motivo, referencia, ref_motivo) VALUES (852387, 55, , '2017-6-20', '2017-8-14', 'TEMPORAL', '', '', '', '', '');</v>
      </c>
    </row>
    <row r="63" spans="1:1" x14ac:dyDescent="0.25">
      <c r="A63" t="str">
        <f ca="1">IF(Valores!B63&lt;&gt;"", SUBSTITUTE(SUBSTITUTE(SUBSTITUTE($A$2, "{tbl}", d_TblName), "{field_list}", d_FieldList), "{values_list}", Valores!B63), "")</f>
        <v>INSERT INTO syslog.rh_movimiento (clave_trab, id_plaza, id_ausencia_por, fec_inicio, fec_termino, tipo_mov, descr, docs, motivo, referencia, ref_motivo) VALUES (434039, 6, , '2017-6-25', '2017-8-13', 'TEMPORAL', '', '', '', '', '');</v>
      </c>
    </row>
    <row r="64" spans="1:1" x14ac:dyDescent="0.25">
      <c r="A64" t="str">
        <f ca="1">IF(Valores!B64&lt;&gt;"", SUBSTITUTE(SUBSTITUTE(SUBSTITUTE($A$2, "{tbl}", d_TblName), "{field_list}", d_FieldList), "{values_list}", Valores!B64), "")</f>
        <v>INSERT INTO syslog.rh_movimiento (clave_trab, id_plaza, id_ausencia_por, fec_inicio, fec_termino, tipo_mov, descr, docs, motivo, referencia, ref_motivo) VALUES (426226, 24, , '2017-6-1', '2017-6-25', 'TEMPORAL', '', '', '', '', '');</v>
      </c>
    </row>
    <row r="65" spans="1:1" x14ac:dyDescent="0.25">
      <c r="A65" t="str">
        <f ca="1">IF(Valores!B65&lt;&gt;"", SUBSTITUTE(SUBSTITUTE(SUBSTITUTE($A$2, "{tbl}", d_TblName), "{field_list}", d_FieldList), "{values_list}", Valores!B65), "")</f>
        <v>INSERT INTO syslog.rh_movimiento (clave_trab, id_plaza, id_ausencia_por, fec_inicio, fec_termino, tipo_mov, descr, docs, motivo, referencia, ref_motivo) VALUES (318478, 25, , '2017-6-1', '2017-6-25', 'TEMPORAL', '', '', '', '', '');</v>
      </c>
    </row>
    <row r="66" spans="1:1" x14ac:dyDescent="0.25">
      <c r="A66" t="str">
        <f ca="1">IF(Valores!B66&lt;&gt;"", SUBSTITUTE(SUBSTITUTE(SUBSTITUTE($A$2, "{tbl}", d_TblName), "{field_list}", d_FieldList), "{values_list}", Valores!B66), "")</f>
        <v>INSERT INTO syslog.rh_movimiento (clave_trab, id_plaza, id_ausencia_por, fec_inicio, fec_termino, tipo_mov, descr, docs, motivo, referencia, ref_motivo) VALUES (652482, 56, , '2017-6-20', '2017-8-14', 'TEMPORAL', '', '', '', '', '');</v>
      </c>
    </row>
    <row r="67" spans="1:1" x14ac:dyDescent="0.25">
      <c r="A67" t="str">
        <f ca="1">IF(Valores!B67&lt;&gt;"", SUBSTITUTE(SUBSTITUTE(SUBSTITUTE($A$2, "{tbl}", d_TblName), "{field_list}", d_FieldList), "{values_list}", Valores!B67), "")</f>
        <v>INSERT INTO syslog.rh_movimiento (clave_trab, id_plaza, id_ausencia_por, fec_inicio, fec_termino, tipo_mov, descr, docs, motivo, referencia, ref_motivo) VALUES (517366, 57, , '2017-6-22', '2017-8-13', 'TEMPORAL', '', '', '', '', '');</v>
      </c>
    </row>
    <row r="68" spans="1:1" x14ac:dyDescent="0.25">
      <c r="A68" t="str">
        <f ca="1">IF(Valores!B68&lt;&gt;"", SUBSTITUTE(SUBSTITUTE(SUBSTITUTE($A$2, "{tbl}", d_TblName), "{field_list}", d_FieldList), "{values_list}", Valores!B68), "")</f>
        <v>INSERT INTO syslog.rh_movimiento (clave_trab, id_plaza, id_ausencia_por, fec_inicio, fec_termino, tipo_mov, descr, docs, motivo, referencia, ref_motivo) VALUES (557767, 59, , '2017-6-21', '2017-8-13', 'TEMPORAL', '', '', '', '', '');</v>
      </c>
    </row>
    <row r="69" spans="1:1" x14ac:dyDescent="0.25">
      <c r="A69" t="str">
        <f ca="1">IF(Valores!B69&lt;&gt;"", SUBSTITUTE(SUBSTITUTE(SUBSTITUTE($A$2, "{tbl}", d_TblName), "{field_list}", d_FieldList), "{values_list}", Valores!B69), "")</f>
        <v>INSERT INTO syslog.rh_movimiento (clave_trab, id_plaza, id_ausencia_por, fec_inicio, fec_termino, tipo_mov, descr, docs, motivo, referencia, ref_motivo) VALUES (370184, 60, , '2017-6-23', '2017-8-13', 'TEMPORAL', '', '', '', '', '');</v>
      </c>
    </row>
    <row r="70" spans="1:1" x14ac:dyDescent="0.25">
      <c r="A70" t="str">
        <f ca="1">IF(Valores!B70&lt;&gt;"", SUBSTITUTE(SUBSTITUTE(SUBSTITUTE($A$2, "{tbl}", d_TblName), "{field_list}", d_FieldList), "{values_list}", Valores!B70), "")</f>
        <v>INSERT INTO syslog.rh_movimiento (clave_trab, id_plaza, id_ausencia_por, fec_inicio, fec_termino, tipo_mov, descr, docs, motivo, referencia, ref_motivo) VALUES (369907, 61, , '2017-6-25', '2017-8-13', 'TEMPORAL', '', '', '', '', '');</v>
      </c>
    </row>
    <row r="71" spans="1:1" x14ac:dyDescent="0.25">
      <c r="A71" t="str">
        <f ca="1">IF(Valores!B71&lt;&gt;"", SUBSTITUTE(SUBSTITUTE(SUBSTITUTE($A$2, "{tbl}", d_TblName), "{field_list}", d_FieldList), "{values_list}", Valores!B71), "")</f>
        <v>INSERT INTO syslog.rh_movimiento (clave_trab, id_plaza, id_ausencia_por, fec_inicio, fec_termino, tipo_mov, descr, docs, motivo, referencia, ref_motivo) VALUES (315758, 62, , '2017-6-1', '2017-6-25', 'TEMPORAL', '', '', '', '', '');</v>
      </c>
    </row>
    <row r="72" spans="1:1" x14ac:dyDescent="0.25">
      <c r="A72" t="str">
        <f ca="1">IF(Valores!B72&lt;&gt;"", SUBSTITUTE(SUBSTITUTE(SUBSTITUTE($A$2, "{tbl}", d_TblName), "{field_list}", d_FieldList), "{values_list}", Valores!B72), "")</f>
        <v>INSERT INTO syslog.rh_movimiento (clave_trab, id_plaza, id_ausencia_por, fec_inicio, fec_termino, tipo_mov, descr, docs, motivo, referencia, ref_motivo) VALUES (681065, 67, , '2017-6-22', '2017-8-13', 'TEMPORAL', '', '', '', '', '');</v>
      </c>
    </row>
    <row r="73" spans="1:1" x14ac:dyDescent="0.25">
      <c r="A73" t="str">
        <f ca="1">IF(Valores!B73&lt;&gt;"", SUBSTITUTE(SUBSTITUTE(SUBSTITUTE($A$2, "{tbl}", d_TblName), "{field_list}", d_FieldList), "{values_list}", Valores!B73), "")</f>
        <v>INSERT INTO syslog.rh_movimiento (clave_trab, id_plaza, id_ausencia_por, fec_inicio, fec_termino, tipo_mov, descr, docs, motivo, referencia, ref_motivo) VALUES (498009, 33, , '2017-6-22', '2017-8-13', 'TEMPORAL', '', '', '', '', '');</v>
      </c>
    </row>
    <row r="74" spans="1:1" x14ac:dyDescent="0.25">
      <c r="A74" t="str">
        <f ca="1">IF(Valores!B74&lt;&gt;"", SUBSTITUTE(SUBSTITUTE(SUBSTITUTE($A$2, "{tbl}", d_TblName), "{field_list}", d_FieldList), "{values_list}", Valores!B74), "")</f>
        <v>INSERT INTO syslog.rh_movimiento (clave_trab, id_plaza, id_ausencia_por, fec_inicio, fec_termino, tipo_mov, descr, docs, motivo, referencia, ref_motivo) VALUES (566818, 20, , '2017-6-21', '2017-8-13', 'TEMPORAL', '', '', '', '', '');</v>
      </c>
    </row>
    <row r="75" spans="1:1" x14ac:dyDescent="0.25">
      <c r="A75" t="str">
        <f ca="1">IF(Valores!B75&lt;&gt;"", SUBSTITUTE(SUBSTITUTE(SUBSTITUTE($A$2, "{tbl}", d_TblName), "{field_list}", d_FieldList), "{values_list}", Valores!B75), "")</f>
        <v>INSERT INTO syslog.rh_movimiento (clave_trab, id_plaza, id_ausencia_por, fec_inicio, fec_termino, tipo_mov, descr, docs, motivo, referencia, ref_motivo) VALUES (312224, 21, , '2017-6-25', '2017-8-13', 'TEMPORAL', '', '', '', '', '');</v>
      </c>
    </row>
    <row r="76" spans="1:1" x14ac:dyDescent="0.25">
      <c r="A76" t="str">
        <f ca="1">IF(Valores!B76&lt;&gt;"", SUBSTITUTE(SUBSTITUTE(SUBSTITUTE($A$2, "{tbl}", d_TblName), "{field_list}", d_FieldList), "{values_list}", Valores!B76), "")</f>
        <v>INSERT INTO syslog.rh_movimiento (clave_trab, id_plaza, id_ausencia_por, fec_inicio, fec_termino, tipo_mov, descr, docs, motivo, referencia, ref_motivo) VALUES (542634, 71, , '2017-6-25', '2017-8-13', 'TEMPORAL', '', '', '', '', '');</v>
      </c>
    </row>
    <row r="77" spans="1:1" x14ac:dyDescent="0.25">
      <c r="A77" t="str">
        <f ca="1">IF(Valores!B77&lt;&gt;"", SUBSTITUTE(SUBSTITUTE(SUBSTITUTE($A$2, "{tbl}", d_TblName), "{field_list}", d_FieldList), "{values_list}", Valores!B77), "")</f>
        <v>INSERT INTO syslog.rh_movimiento (clave_trab, id_plaza, id_ausencia_por, fec_inicio, fec_termino, tipo_mov, descr, docs, motivo, referencia, ref_motivo) VALUES (313919, 6, , '2017-6-5', '2017-7-2', 'TEMPORAL', '', '', '', '', '');</v>
      </c>
    </row>
    <row r="78" spans="1:1" x14ac:dyDescent="0.25">
      <c r="A78" t="str">
        <f ca="1">IF(Valores!B78&lt;&gt;"", SUBSTITUTE(SUBSTITUTE(SUBSTITUTE($A$2, "{tbl}", d_TblName), "{field_list}", d_FieldList), "{values_list}", Valores!B78), "")</f>
        <v>INSERT INTO syslog.rh_movimiento (clave_trab, id_plaza, id_ausencia_por, fec_inicio, fec_termino, tipo_mov, descr, docs, motivo, referencia, ref_motivo) VALUES (307452, 9, , '2017-6-7', '2017-7-11', 'TEMPORAL', '', '', '', '', '');</v>
      </c>
    </row>
    <row r="79" spans="1:1" x14ac:dyDescent="0.25">
      <c r="A79" t="str">
        <f ca="1">IF(Valores!B79&lt;&gt;"", SUBSTITUTE(SUBSTITUTE(SUBSTITUTE($A$2, "{tbl}", d_TblName), "{field_list}", d_FieldList), "{values_list}", Valores!B79), "")</f>
        <v>INSERT INTO syslog.rh_movimiento (clave_trab, id_plaza, id_ausencia_por, fec_inicio, fec_termino, tipo_mov, descr, docs, motivo, referencia, ref_motivo) VALUES (327144, 10, , '2017-6-10', '2017-7-14', 'TEMPORAL', '', '', '', '', '');</v>
      </c>
    </row>
    <row r="80" spans="1:1" x14ac:dyDescent="0.25">
      <c r="A80" t="str">
        <f ca="1">IF(Valores!B80&lt;&gt;"", SUBSTITUTE(SUBSTITUTE(SUBSTITUTE($A$2, "{tbl}", d_TblName), "{field_list}", d_FieldList), "{values_list}", Valores!B80), "")</f>
        <v>INSERT INTO syslog.rh_movimiento (clave_trab, id_plaza, id_ausencia_por, fec_inicio, fec_termino, tipo_mov, descr, docs, motivo, referencia, ref_motivo) VALUES (462962, 19, , '2017-6-12', '2017-7-14', 'TEMPORAL', '', '', '', '', '');</v>
      </c>
    </row>
    <row r="81" spans="1:1" x14ac:dyDescent="0.25">
      <c r="A81" t="str">
        <f ca="1">IF(Valores!B81&lt;&gt;"", SUBSTITUTE(SUBSTITUTE(SUBSTITUTE($A$2, "{tbl}", d_TblName), "{field_list}", d_FieldList), "{values_list}", Valores!B81), "")</f>
        <v>INSERT INTO syslog.rh_movimiento (clave_trab, id_plaza, id_ausencia_por, fec_inicio, fec_termino, tipo_mov, descr, docs, motivo, referencia, ref_motivo) VALUES (511424, 18, , '2017-6-7', '2017-7-11', 'TEMPORAL', '', '', '', '', '');</v>
      </c>
    </row>
    <row r="82" spans="1:1" x14ac:dyDescent="0.25">
      <c r="A82" t="str">
        <f ca="1">IF(Valores!B82&lt;&gt;"", SUBSTITUTE(SUBSTITUTE(SUBSTITUTE($A$2, "{tbl}", d_TblName), "{field_list}", d_FieldList), "{values_list}", Valores!B82), "")</f>
        <v>INSERT INTO syslog.rh_movimiento (clave_trab, id_plaza, id_ausencia_por, fec_inicio, fec_termino, tipo_mov, descr, docs, motivo, referencia, ref_motivo) VALUES (355556, 8, , '2017-6-20', '2017-6-24', 'TEMPORAL', '', '', '', '', '');</v>
      </c>
    </row>
    <row r="83" spans="1:1" x14ac:dyDescent="0.25">
      <c r="A83" t="str">
        <f ca="1">IF(Valores!B83&lt;&gt;"", SUBSTITUTE(SUBSTITUTE(SUBSTITUTE($A$2, "{tbl}", d_TblName), "{field_list}", d_FieldList), "{values_list}", Valores!B83), "")</f>
        <v>INSERT INTO syslog.rh_movimiento (clave_trab, id_plaza, id_ausencia_por, fec_inicio, fec_termino, tipo_mov, descr, docs, motivo, referencia, ref_motivo) VALUES (891095, 34, , '2017-6-19', '2017-7-16', 'TEMPORAL', '', '', '', '', '');</v>
      </c>
    </row>
    <row r="84" spans="1:1" x14ac:dyDescent="0.25">
      <c r="A84" t="str">
        <f ca="1">IF(Valores!B84&lt;&gt;"", SUBSTITUTE(SUBSTITUTE(SUBSTITUTE($A$2, "{tbl}", d_TblName), "{field_list}", d_FieldList), "{values_list}", Valores!B84), "")</f>
        <v>INSERT INTO syslog.rh_movimiento (clave_trab, id_plaza, id_ausencia_por, fec_inicio, fec_termino, tipo_mov, descr, docs, motivo, referencia, ref_motivo) VALUES (405756, 11, , '2017-6-21', '2017-7-16', 'TEMPORAL', '', '', '', '', '');</v>
      </c>
    </row>
    <row r="85" spans="1:1" x14ac:dyDescent="0.25">
      <c r="A85" t="str">
        <f ca="1">IF(Valores!B85&lt;&gt;"", SUBSTITUTE(SUBSTITUTE(SUBSTITUTE($A$2, "{tbl}", d_TblName), "{field_list}", d_FieldList), "{values_list}", Valores!B85), "")</f>
        <v>INSERT INTO syslog.rh_movimiento (clave_trab, id_plaza, id_ausencia_por, fec_inicio, fec_termino, tipo_mov, descr, docs, motivo, referencia, ref_motivo) VALUES (588783, 50, , '2017-6-19', '2017-7-16', 'TEMPORAL', '', '', '', '', '');</v>
      </c>
    </row>
    <row r="86" spans="1:1" x14ac:dyDescent="0.25">
      <c r="A86" t="str">
        <f ca="1">IF(Valores!B86&lt;&gt;"", SUBSTITUTE(SUBSTITUTE(SUBSTITUTE($A$2, "{tbl}", d_TblName), "{field_list}", d_FieldList), "{values_list}", Valores!B86), "")</f>
        <v>INSERT INTO syslog.rh_movimiento (clave_trab, id_plaza, id_ausencia_por, fec_inicio, fec_termino, tipo_mov, descr, docs, motivo, referencia, ref_motivo) VALUES (466603, 69, , '2017-6-25', '2017-8-13', 'TEMPORAL', '', '', '', '', '');</v>
      </c>
    </row>
    <row r="87" spans="1:1" x14ac:dyDescent="0.25">
      <c r="A87" t="str">
        <f ca="1">IF(Valores!B87&lt;&gt;"", SUBSTITUTE(SUBSTITUTE(SUBSTITUTE($A$2, "{tbl}", d_TblName), "{field_list}", d_FieldList), "{values_list}", Valores!B87), "")</f>
        <v>INSERT INTO syslog.rh_movimiento (clave_trab, id_plaza, id_ausencia_por, fec_inicio, fec_termino, tipo_mov, descr, docs, motivo, referencia, ref_motivo) VALUES (488475, 6, , '2017-6-26', '2017-6-26', 'TEMPORAL', '', '', '', '', '');</v>
      </c>
    </row>
    <row r="88" spans="1:1" x14ac:dyDescent="0.25">
      <c r="A88" t="str">
        <f ca="1">IF(Valores!B88&lt;&gt;"", SUBSTITUTE(SUBSTITUTE(SUBSTITUTE($A$2, "{tbl}", d_TblName), "{field_list}", d_FieldList), "{values_list}", Valores!B88), "")</f>
        <v>INSERT INTO syslog.rh_movimiento (clave_trab, id_plaza, id_ausencia_por, fec_inicio, fec_termino, tipo_mov, descr, docs, motivo, referencia, ref_motivo) VALUES (355556, 9, , '2017-6-25', '2017-7-1', 'TEMPORAL', '', '', '', '', '');</v>
      </c>
    </row>
    <row r="89" spans="1:1" x14ac:dyDescent="0.25">
      <c r="A89" t="str">
        <f ca="1">IF(Valores!B89&lt;&gt;"", SUBSTITUTE(SUBSTITUTE(SUBSTITUTE($A$2, "{tbl}", d_TblName), "{field_list}", d_FieldList), "{values_list}", Valores!B89), "")</f>
        <v>INSERT INTO syslog.rh_movimiento (clave_trab, id_plaza, id_ausencia_por, fec_inicio, fec_termino, tipo_mov, descr, docs, motivo, referencia, ref_motivo) VALUES (403938, 74, , '2017-6-26', '2017-8-13', 'TEMPORAL', '', '', '', '', '');</v>
      </c>
    </row>
    <row r="90" spans="1:1" x14ac:dyDescent="0.25">
      <c r="A90" t="str">
        <f ca="1">IF(Valores!B90&lt;&gt;"", SUBSTITUTE(SUBSTITUTE(SUBSTITUTE($A$2, "{tbl}", d_TblName), "{field_list}", d_FieldList), "{values_list}", Valores!B90), "")</f>
        <v>INSERT INTO syslog.rh_movimiento (clave_trab, id_plaza, id_ausencia_por, fec_inicio, fec_termino, tipo_mov, descr, docs, motivo, referencia, ref_motivo) VALUES (426226, 24, , '2017-6-26', '2017-8-13', 'TEMPORAL', '', '', '', '', '');</v>
      </c>
    </row>
    <row r="91" spans="1:1" x14ac:dyDescent="0.25">
      <c r="A91" t="str">
        <f ca="1">IF(Valores!B91&lt;&gt;"", SUBSTITUTE(SUBSTITUTE(SUBSTITUTE($A$2, "{tbl}", d_TblName), "{field_list}", d_FieldList), "{values_list}", Valores!B91), "")</f>
        <v>INSERT INTO syslog.rh_movimiento (clave_trab, id_plaza, id_ausencia_por, fec_inicio, fec_termino, tipo_mov, descr, docs, motivo, referencia, ref_motivo) VALUES (315758, 62, , '2017-6-26', '2017-8-13', 'TEMPORAL', '', '', '', '', '');</v>
      </c>
    </row>
    <row r="92" spans="1:1" x14ac:dyDescent="0.25">
      <c r="A92" t="str">
        <f ca="1">IF(Valores!B92&lt;&gt;"", SUBSTITUTE(SUBSTITUTE(SUBSTITUTE($A$2, "{tbl}", d_TblName), "{field_list}", d_FieldList), "{values_list}", Valores!B92), "")</f>
        <v>INSERT INTO syslog.rh_movimiento (clave_trab, id_plaza, id_ausencia_por, fec_inicio, fec_termino, tipo_mov, descr, docs, motivo, referencia, ref_motivo) VALUES (814776, 30, , '2017-6-26', '2017-8-13', 'TEMPORAL', '', '', '', '', '');</v>
      </c>
    </row>
    <row r="93" spans="1:1" x14ac:dyDescent="0.25">
      <c r="A93" t="str">
        <f ca="1">IF(Valores!B93&lt;&gt;"", SUBSTITUTE(SUBSTITUTE(SUBSTITUTE($A$2, "{tbl}", d_TblName), "{field_list}", d_FieldList), "{values_list}", Valores!B93), "")</f>
        <v>INSERT INTO syslog.rh_movimiento (clave_trab, id_plaza, id_ausencia_por, fec_inicio, fec_termino, tipo_mov, descr, docs, motivo, referencia, ref_motivo) VALUES (549473, 40, , '2017-6-26', '2017-8-13', 'TEMPORAL', '', '', '', '', '');</v>
      </c>
    </row>
    <row r="94" spans="1:1" x14ac:dyDescent="0.25">
      <c r="A94" t="str">
        <f ca="1">IF(Valores!B94&lt;&gt;"", SUBSTITUTE(SUBSTITUTE(SUBSTITUTE($A$2, "{tbl}", d_TblName), "{field_list}", d_FieldList), "{values_list}", Valores!B94), "")</f>
        <v>INSERT INTO syslog.rh_movimiento (clave_trab, id_plaza, id_ausencia_por, fec_inicio, fec_termino, tipo_mov, descr, docs, motivo, referencia, ref_motivo) VALUES (814911, 42, , '2017-6-25', '2017-7-2', 'TEMPORAL', '', '', '', '', '');</v>
      </c>
    </row>
    <row r="95" spans="1:1" x14ac:dyDescent="0.25">
      <c r="A95" t="str">
        <f ca="1">IF(Valores!B95&lt;&gt;"", SUBSTITUTE(SUBSTITUTE(SUBSTITUTE($A$2, "{tbl}", d_TblName), "{field_list}", d_FieldList), "{values_list}", Valores!B95), "")</f>
        <v>INSERT INTO syslog.rh_movimiento (clave_trab, id_plaza, id_ausencia_por, fec_inicio, fec_termino, tipo_mov, descr, docs, motivo, referencia, ref_motivo) VALUES (779082, 23, , '2017-6-22', '2017-8-13', 'TEMPORAL', '', '', '', '', '');</v>
      </c>
    </row>
    <row r="96" spans="1:1" x14ac:dyDescent="0.25">
      <c r="A96" t="str">
        <f ca="1">IF(Valores!B96&lt;&gt;"", SUBSTITUTE(SUBSTITUTE(SUBSTITUTE($A$2, "{tbl}", d_TblName), "{field_list}", d_FieldList), "{values_list}", Valores!B96), "")</f>
        <v>INSERT INTO syslog.rh_movimiento (clave_trab, id_plaza, id_ausencia_por, fec_inicio, fec_termino, tipo_mov, descr, docs, motivo, referencia, ref_motivo) VALUES (516899, 68, , '2017-6-20', '2017-8-14', 'TEMPORAL', '', '', '', '', '');</v>
      </c>
    </row>
    <row r="97" spans="1:1" x14ac:dyDescent="0.25">
      <c r="A97" t="str">
        <f ca="1">IF(Valores!B97&lt;&gt;"", SUBSTITUTE(SUBSTITUTE(SUBSTITUTE($A$2, "{tbl}", d_TblName), "{field_list}", d_FieldList), "{values_list}", Valores!B97), "")</f>
        <v>INSERT INTO syslog.rh_movimiento (clave_trab, id_plaza, id_ausencia_por, fec_inicio, fec_termino, tipo_mov, descr, docs, motivo, referencia, ref_motivo) VALUES (466911, 27, , '2017-6-26', '2017-8-13', 'TEMPORAL', '', '', '', '', '');</v>
      </c>
    </row>
    <row r="98" spans="1:1" x14ac:dyDescent="0.25">
      <c r="A98" t="str">
        <f ca="1">IF(Valores!B98&lt;&gt;"", SUBSTITUTE(SUBSTITUTE(SUBSTITUTE($A$2, "{tbl}", d_TblName), "{field_list}", d_FieldList), "{values_list}", Valores!B98), "")</f>
        <v>INSERT INTO syslog.rh_movimiento (clave_trab, id_plaza, id_ausencia_por, fec_inicio, fec_termino, tipo_mov, descr, docs, motivo, referencia, ref_motivo) VALUES (318478, 25, , '2017-6-26', '2017-8-13', 'TEMPORAL', '', '', '', '', '');</v>
      </c>
    </row>
    <row r="99" spans="1:1" x14ac:dyDescent="0.25">
      <c r="A99" t="str">
        <f ca="1">IF(Valores!B99&lt;&gt;"", SUBSTITUTE(SUBSTITUTE(SUBSTITUTE($A$2, "{tbl}", d_TblName), "{field_list}", d_FieldList), "{values_list}", Valores!B99), "")</f>
        <v>INSERT INTO syslog.rh_movimiento (clave_trab, id_plaza, id_ausencia_por, fec_inicio, fec_termino, tipo_mov, descr, docs, motivo, referencia, ref_motivo) VALUES (452405, 66, , '2017-6-26', '2017-8-13', 'TEMPORAL', '', '', '', '', '');</v>
      </c>
    </row>
    <row r="100" spans="1:1" x14ac:dyDescent="0.25">
      <c r="A100" t="str">
        <f ca="1">IF(Valores!B100&lt;&gt;"", SUBSTITUTE(SUBSTITUTE(SUBSTITUTE($A$2, "{tbl}", d_TblName), "{field_list}", d_FieldList), "{values_list}", Valores!B100), "")</f>
        <v>INSERT INTO syslog.rh_movimiento (clave_trab, id_plaza, id_ausencia_por, fec_inicio, fec_termino, tipo_mov, descr, docs, motivo, referencia, ref_motivo) VALUES (600316, 35, , '2017-6-26', '2017-8-13', 'TEMPORAL', '', '', '', '', '');</v>
      </c>
    </row>
    <row r="101" spans="1:1" x14ac:dyDescent="0.25">
      <c r="A101" t="str">
        <f ca="1">IF(Valores!B101&lt;&gt;"", SUBSTITUTE(SUBSTITUTE(SUBSTITUTE($A$2, "{tbl}", d_TblName), "{field_list}", d_FieldList), "{values_list}", Valores!B101), "")</f>
        <v>INSERT INTO syslog.rh_movimiento (clave_trab, id_plaza, id_ausencia_por, fec_inicio, fec_termino, tipo_mov, descr, docs, motivo, referencia, ref_motivo) VALUES (539259, 63, , '2017-6-26', '2017-8-13', 'TEMPORAL', '', '', '', '', '');</v>
      </c>
    </row>
    <row r="102" spans="1:1" x14ac:dyDescent="0.25">
      <c r="A102" t="str">
        <f ca="1">IF(Valores!B102&lt;&gt;"", SUBSTITUTE(SUBSTITUTE(SUBSTITUTE($A$2, "{tbl}", d_TblName), "{field_list}", d_FieldList), "{values_list}", Valores!B102), "")</f>
        <v>INSERT INTO syslog.rh_movimiento (clave_trab, id_plaza, id_ausencia_por, fec_inicio, fec_termino, tipo_mov, descr, docs, motivo, referencia, ref_motivo) VALUES (482433, 8, , '2017-6-26', '2017-7-16', 'TEMPORAL', '', '', '', '', '');</v>
      </c>
    </row>
    <row r="103" spans="1:1" x14ac:dyDescent="0.25">
      <c r="A103" t="str">
        <f ca="1">IF(Valores!B103&lt;&gt;"", SUBSTITUTE(SUBSTITUTE(SUBSTITUTE($A$2, "{tbl}", d_TblName), "{field_list}", d_FieldList), "{values_list}", Valores!B103), "")</f>
        <v>INSERT INTO syslog.rh_movimiento (clave_trab, id_plaza, id_ausencia_por, fec_inicio, fec_termino, tipo_mov, descr, docs, motivo, referencia, ref_motivo) VALUES (419235, 17, , '2017-6-26', '2017-7-16', 'TEMPORAL', '', '', '', '', '');</v>
      </c>
    </row>
    <row r="104" spans="1:1" x14ac:dyDescent="0.25">
      <c r="A104" t="str">
        <f ca="1">IF(Valores!B104&lt;&gt;"", SUBSTITUTE(SUBSTITUTE(SUBSTITUTE($A$2, "{tbl}", d_TblName), "{field_list}", d_FieldList), "{values_list}", Valores!B104), "")</f>
        <v>INSERT INTO syslog.rh_movimiento (clave_trab, id_plaza, id_ausencia_por, fec_inicio, fec_termino, tipo_mov, descr, docs, motivo, referencia, ref_motivo) VALUES (500095, 64, , '2017-6-20', '2017-8-18', 'TEMPORAL', '', '', '', '', '');</v>
      </c>
    </row>
    <row r="105" spans="1:1" x14ac:dyDescent="0.25">
      <c r="A105" t="str">
        <f ca="1">IF(Valores!B105&lt;&gt;"", SUBSTITUTE(SUBSTITUTE(SUBSTITUTE($A$2, "{tbl}", d_TblName), "{field_list}", d_FieldList), "{values_list}", Valores!B105), "")</f>
        <v>INSERT INTO syslog.rh_movimiento (clave_trab, id_plaza, id_ausencia_por, fec_inicio, fec_termino, tipo_mov, descr, docs, motivo, referencia, ref_motivo) VALUES (346744, 24, , '2017-6-22', '2017-7-1', 'TEMPORAL', '', '', '', '', '');</v>
      </c>
    </row>
    <row r="106" spans="1:1" x14ac:dyDescent="0.25">
      <c r="A106" t="str">
        <f ca="1">IF(Valores!B106&lt;&gt;"", SUBSTITUTE(SUBSTITUTE(SUBSTITUTE($A$2, "{tbl}", d_TblName), "{field_list}", d_FieldList), "{values_list}", Valores!B106), "")</f>
        <v>INSERT INTO syslog.rh_movimiento (clave_trab, id_plaza, id_ausencia_por, fec_inicio, fec_termino, tipo_mov, descr, docs, motivo, referencia, ref_motivo) VALUES (516702, 66, , '2017-6-26', '2017-7-5', 'TEMPORAL', '', '', '', '', '');</v>
      </c>
    </row>
    <row r="107" spans="1:1" x14ac:dyDescent="0.25">
      <c r="A107" t="str">
        <f ca="1">IF(Valores!B107&lt;&gt;"", SUBSTITUTE(SUBSTITUTE(SUBSTITUTE($A$2, "{tbl}", d_TblName), "{field_list}", d_FieldList), "{values_list}", Valores!B107), "")</f>
        <v>INSERT INTO syslog.rh_movimiento (clave_trab, id_plaza, id_ausencia_por, fec_inicio, fec_termino, tipo_mov, descr, docs, motivo, referencia, ref_motivo) VALUES (267971, 70, , '2017-6-12', '2017-7-14', 'TEMPORAL', '', '', '', '', '');</v>
      </c>
    </row>
    <row r="108" spans="1:1" x14ac:dyDescent="0.25">
      <c r="A108" t="str">
        <f ca="1">IF(Valores!B108&lt;&gt;"", SUBSTITUTE(SUBSTITUTE(SUBSTITUTE($A$2, "{tbl}", d_TblName), "{field_list}", d_FieldList), "{values_list}", Valores!B108), "")</f>
        <v>INSERT INTO syslog.rh_movimiento (clave_trab, id_plaza, id_ausencia_por, fec_inicio, fec_termino, tipo_mov, descr, docs, motivo, referencia, ref_motivo) VALUES (523990, 28, , '2017-6-27', '2017-7-1', 'TEMPORAL', '', '', '', '', '');</v>
      </c>
    </row>
    <row r="109" spans="1:1" x14ac:dyDescent="0.25">
      <c r="A109" t="str">
        <f ca="1">IF(Valores!B109&lt;&gt;"", SUBSTITUTE(SUBSTITUTE(SUBSTITUTE($A$2, "{tbl}", d_TblName), "{field_list}", d_FieldList), "{values_list}", Valores!B109), "")</f>
        <v>INSERT INTO syslog.rh_movimiento (clave_trab, id_plaza, id_ausencia_por, fec_inicio, fec_termino, tipo_mov, descr, docs, motivo, referencia, ref_motivo) VALUES (490746, 14, , '2017-6-26', '2017-8-13', 'TEMPORAL', '', '', '', '', '');</v>
      </c>
    </row>
    <row r="110" spans="1:1" x14ac:dyDescent="0.25">
      <c r="A110" t="str">
        <f ca="1">IF(Valores!B110&lt;&gt;"", SUBSTITUTE(SUBSTITUTE(SUBSTITUTE($A$2, "{tbl}", d_TblName), "{field_list}", d_FieldList), "{values_list}", Valores!B110), "")</f>
        <v>INSERT INTO syslog.rh_movimiento (clave_trab, id_plaza, id_ausencia_por, fec_inicio, fec_termino, tipo_mov, descr, docs, motivo, referencia, ref_motivo) VALUES (178194, 15, , '2017-6-26', '2017-8-13', 'TEMPORAL', '', '', '', '', '');</v>
      </c>
    </row>
    <row r="111" spans="1:1" x14ac:dyDescent="0.25">
      <c r="A111" t="str">
        <f ca="1">IF(Valores!B111&lt;&gt;"", SUBSTITUTE(SUBSTITUTE(SUBSTITUTE($A$2, "{tbl}", d_TblName), "{field_list}", d_FieldList), "{values_list}", Valores!B111), "")</f>
        <v>INSERT INTO syslog.rh_movimiento (clave_trab, id_plaza, id_ausencia_por, fec_inicio, fec_termino, tipo_mov, descr, docs, motivo, referencia, ref_motivo) VALUES (866468, 16, , '2017-1-11', '2017-12-31', 'TEMPORAL', '', '', '', '', '');</v>
      </c>
    </row>
    <row r="112" spans="1:1" x14ac:dyDescent="0.25">
      <c r="A112" t="str">
        <f ca="1">IF(Valores!B112&lt;&gt;"", SUBSTITUTE(SUBSTITUTE(SUBSTITUTE($A$2, "{tbl}", d_TblName), "{field_list}", d_FieldList), "{values_list}", Valores!B112), "")</f>
        <v>INSERT INTO syslog.rh_movimiento (clave_trab, id_plaza, id_ausencia_por, fec_inicio, fec_termino, tipo_mov, descr, docs, motivo, referencia, ref_motivo) VALUES (675094, 22, , '2017-1-11', '2017-11-12', 'TEMPORAL', '', '', '', '', '');</v>
      </c>
    </row>
    <row r="113" spans="1:1" x14ac:dyDescent="0.25">
      <c r="A113" t="str">
        <f ca="1">IF(Valores!B113&lt;&gt;"", SUBSTITUTE(SUBSTITUTE(SUBSTITUTE($A$2, "{tbl}", d_TblName), "{field_list}", d_FieldList), "{values_list}", Valores!B113), "")</f>
        <v>INSERT INTO syslog.rh_movimiento (clave_trab, id_plaza, id_ausencia_por, fec_inicio, fec_termino, tipo_mov, descr, docs, motivo, referencia, ref_motivo) VALUES (481382, 72, , '2017-6-23', '2017-8-13', 'TEMPORAL', '', '', '', '', '');</v>
      </c>
    </row>
    <row r="114" spans="1:1" x14ac:dyDescent="0.25">
      <c r="A114" t="str">
        <f ca="1">IF(Valores!B114&lt;&gt;"", SUBSTITUTE(SUBSTITUTE(SUBSTITUTE($A$2, "{tbl}", d_TblName), "{field_list}", d_FieldList), "{values_list}", Valores!B114), "")</f>
        <v>INSERT INTO syslog.rh_movimiento (clave_trab, id_plaza, id_ausencia_por, fec_inicio, fec_termino, tipo_mov, descr, docs, motivo, referencia, ref_motivo) VALUES (305721, 75, , '2017-6-25', '2017-8-13', 'TEMPORAL', '', '', '', '', '');</v>
      </c>
    </row>
    <row r="115" spans="1:1" x14ac:dyDescent="0.25">
      <c r="A115" t="str">
        <f ca="1">IF(Valores!B115&lt;&gt;"", SUBSTITUTE(SUBSTITUTE(SUBSTITUTE($A$2, "{tbl}", d_TblName), "{field_list}", d_FieldList), "{values_list}", Valores!B115), "")</f>
        <v>INSERT INTO syslog.rh_movimiento (clave_trab, id_plaza, id_ausencia_por, fec_inicio, fec_termino, tipo_mov, descr, docs, motivo, referencia, ref_motivo) VALUES (447360, 73, , '2017-6-21', '2017-8-13', 'TEMPORAL', '', '', '', '', '');</v>
      </c>
    </row>
    <row r="116" spans="1:1" x14ac:dyDescent="0.25">
      <c r="A116" t="str">
        <f ca="1">IF(Valores!B116&lt;&gt;"", SUBSTITUTE(SUBSTITUTE(SUBSTITUTE($A$2, "{tbl}", d_TblName), "{field_list}", d_FieldList), "{values_list}", Valores!B116), "")</f>
        <v>INSERT INTO syslog.rh_movimiento (clave_trab, id_plaza, id_ausencia_por, fec_inicio, fec_termino, tipo_mov, descr, docs, motivo, referencia, ref_motivo) VALUES (373290, 40, , '2017-6-19', '2017-7-16', 'TEMPORAL', '', '', '', '', '');</v>
      </c>
    </row>
    <row r="117" spans="1:1" x14ac:dyDescent="0.25">
      <c r="A117" t="str">
        <f ca="1">IF(Valores!B117&lt;&gt;"", SUBSTITUTE(SUBSTITUTE(SUBSTITUTE($A$2, "{tbl}", d_TblName), "{field_list}", d_FieldList), "{values_list}", Valores!B117), "")</f>
        <v>INSERT INTO syslog.rh_movimiento (clave_trab, id_plaza, id_ausencia_por, fec_inicio, fec_termino, tipo_mov, descr, docs, motivo, referencia, ref_motivo) VALUES (805878, 62, , '2017-6-19', '2017-7-16', 'TEMPORAL', '', '', '', '', '');</v>
      </c>
    </row>
    <row r="118" spans="1:1" x14ac:dyDescent="0.25">
      <c r="A118" t="str">
        <f ca="1">IF(Valores!B118&lt;&gt;"", SUBSTITUTE(SUBSTITUTE(SUBSTITUTE($A$2, "{tbl}", d_TblName), "{field_list}", d_FieldList), "{values_list}", Valores!B118), "")</f>
        <v>INSERT INTO syslog.rh_movimiento (clave_trab, id_plaza, id_ausencia_por, fec_inicio, fec_termino, tipo_mov, descr, docs, motivo, referencia, ref_motivo) VALUES (419985, 57, , '2017-6-19', '2017-7-16', 'TEMPORAL', '', '', '', '', '');</v>
      </c>
    </row>
    <row r="119" spans="1:1" x14ac:dyDescent="0.25">
      <c r="A119" t="str">
        <f ca="1">IF(Valores!B119&lt;&gt;"", SUBSTITUTE(SUBSTITUTE(SUBSTITUTE($A$2, "{tbl}", d_TblName), "{field_list}", d_FieldList), "{values_list}", Valores!B119), "")</f>
        <v>INSERT INTO syslog.rh_movimiento (clave_trab, id_plaza, id_ausencia_por, fec_inicio, fec_termino, tipo_mov, descr, docs, motivo, referencia, ref_motivo) VALUES (420806, 69, , '2017-6-30', '2017-6-30', 'TEMPORAL', '', '', '', '', '');</v>
      </c>
    </row>
    <row r="120" spans="1:1" x14ac:dyDescent="0.25">
      <c r="A120" t="str">
        <f ca="1">IF(Valores!B120&lt;&gt;"", SUBSTITUTE(SUBSTITUTE(SUBSTITUTE($A$2, "{tbl}", d_TblName), "{field_list}", d_FieldList), "{values_list}", Valores!B120), "")</f>
        <v>INSERT INTO syslog.rh_movimiento (clave_trab, id_plaza, id_ausencia_por, fec_inicio, fec_termino, tipo_mov, descr, docs, motivo, referencia, ref_motivo) VALUES (388176, 58, , '2017-6-25', '2017-8-13', 'TEMPORAL', '', '', '', '', '');</v>
      </c>
    </row>
    <row r="121" spans="1:1" x14ac:dyDescent="0.25">
      <c r="A121" t="str">
        <f ca="1">IF(Valores!B121&lt;&gt;"", SUBSTITUTE(SUBSTITUTE(SUBSTITUTE($A$2, "{tbl}", d_TblName), "{field_list}", d_FieldList), "{values_list}", Valores!B121), "")</f>
        <v>INSERT INTO syslog.rh_movimiento (clave_trab, id_plaza, id_ausencia_por, fec_inicio, fec_termino, tipo_mov, descr, docs, motivo, referencia, ref_motivo) VALUES (511701, 65, , '2017-6-26', '2017-8-13', 'TEMPORAL', '', '', '', '', '');</v>
      </c>
    </row>
    <row r="122" spans="1:1" x14ac:dyDescent="0.25">
      <c r="A122" t="str">
        <f ca="1">IF(Valores!B122&lt;&gt;"", SUBSTITUTE(SUBSTITUTE(SUBSTITUTE($A$2, "{tbl}", d_TblName), "{field_list}", d_FieldList), "{values_list}", Valores!B122), "")</f>
        <v>INSERT INTO syslog.rh_movimiento (clave_trab, id_plaza, id_ausencia_por, fec_inicio, fec_termino, tipo_mov, descr, docs, motivo, referencia, ref_motivo) VALUES (566173, 58, , '2017-6-25', '2017-7-16', 'TEMPORAL', '', '', '', '', '');</v>
      </c>
    </row>
    <row r="123" spans="1:1" x14ac:dyDescent="0.25">
      <c r="A123" t="str">
        <f ca="1">IF(Valores!B123&lt;&gt;"", SUBSTITUTE(SUBSTITUTE(SUBSTITUTE($A$2, "{tbl}", d_TblName), "{field_list}", d_FieldList), "{values_list}", Valores!B123), "")</f>
        <v>INSERT INTO syslog.rh_movimiento (clave_trab, id_plaza, id_ausencia_por, fec_inicio, fec_termino, tipo_mov, descr, docs, motivo, referencia, ref_motivo) VALUES (420806, 69, , '2017-7-3', '2017-7-3', 'TEMPORAL', '', '', '', '', '');</v>
      </c>
    </row>
    <row r="124" spans="1:1" x14ac:dyDescent="0.25">
      <c r="A124" t="str">
        <f ca="1">IF(Valores!B124&lt;&gt;"", SUBSTITUTE(SUBSTITUTE(SUBSTITUTE($A$2, "{tbl}", d_TblName), "{field_list}", d_FieldList), "{values_list}", Valores!B124), "")</f>
        <v>INSERT INTO syslog.rh_movimiento (clave_trab, id_plaza, id_ausencia_por, fec_inicio, fec_termino, tipo_mov, descr, docs, motivo, referencia, ref_motivo) VALUES (558037, 24, , '2017-7-2', '2017-7-16', 'TEMPORAL', '', '', '', '', '');</v>
      </c>
    </row>
    <row r="125" spans="1:1" x14ac:dyDescent="0.25">
      <c r="A125" t="str">
        <f ca="1">IF(Valores!B125&lt;&gt;"", SUBSTITUTE(SUBSTITUTE(SUBSTITUTE($A$2, "{tbl}", d_TblName), "{field_list}", d_FieldList), "{values_list}", Valores!B125), "")</f>
        <v>INSERT INTO syslog.rh_movimiento (clave_trab, id_plaza, id_ausencia_por, fec_inicio, fec_termino, tipo_mov, descr, docs, motivo, referencia, ref_motivo) VALUES (496820, 31, , '2017-7-3', '2017-7-9', 'TEMPORAL', '', '', '', '', '');</v>
      </c>
    </row>
    <row r="126" spans="1:1" x14ac:dyDescent="0.25">
      <c r="A126" t="str">
        <f ca="1">IF(Valores!B126&lt;&gt;"", SUBSTITUTE(SUBSTITUTE(SUBSTITUTE($A$2, "{tbl}", d_TblName), "{field_list}", d_FieldList), "{values_list}", Valores!B126), "")</f>
        <v>INSERT INTO syslog.rh_movimiento (clave_trab, id_plaza, id_ausencia_por, fec_inicio, fec_termino, tipo_mov, descr, docs, motivo, referencia, ref_motivo) VALUES (355556, 9, , '2017-7-3', '2017-7-9', 'TEMPORAL', '', '', '', '', '');</v>
      </c>
    </row>
    <row r="127" spans="1:1" x14ac:dyDescent="0.25">
      <c r="A127" t="str">
        <f ca="1">IF(Valores!B127&lt;&gt;"", SUBSTITUTE(SUBSTITUTE(SUBSTITUTE($A$2, "{tbl}", d_TblName), "{field_list}", d_FieldList), "{values_list}", Valores!B127), "")</f>
        <v>INSERT INTO syslog.rh_movimiento (clave_trab, id_plaza, id_ausencia_por, fec_inicio, fec_termino, tipo_mov, descr, docs, motivo, referencia, ref_motivo) VALUES (313919, 6, , '2017-7-3', '2017-7-6', 'TEMPORAL', '', '', '', '', '');</v>
      </c>
    </row>
    <row r="128" spans="1:1" x14ac:dyDescent="0.25">
      <c r="A128" t="str">
        <f ca="1">IF(Valores!B128&lt;&gt;"", SUBSTITUTE(SUBSTITUTE(SUBSTITUTE($A$2, "{tbl}", d_TblName), "{field_list}", d_FieldList), "{values_list}", Valores!B128), "")</f>
        <v>INSERT INTO syslog.rh_movimiento (clave_trab, id_plaza, id_ausencia_por, fec_inicio, fec_termino, tipo_mov, descr, docs, motivo, referencia, ref_motivo) VALUES (814911, 42, , '2017-7-3', '2017-7-6', 'TEMPORAL', '', '', '', '', '');</v>
      </c>
    </row>
    <row r="129" spans="1:1" x14ac:dyDescent="0.25">
      <c r="A129" t="str">
        <f ca="1">IF(Valores!B129&lt;&gt;"", SUBSTITUTE(SUBSTITUTE(SUBSTITUTE($A$2, "{tbl}", d_TblName), "{field_list}", d_FieldList), "{values_list}", Valores!B129), "")</f>
        <v>INSERT INTO syslog.rh_movimiento (clave_trab, id_plaza, id_ausencia_por, fec_inicio, fec_termino, tipo_mov, descr, docs, motivo, referencia, ref_motivo) VALUES (346744, 58, , '2017-7-2', '2017-7-6', 'TEMPORAL', '', '', '', '', '');</v>
      </c>
    </row>
    <row r="130" spans="1:1" x14ac:dyDescent="0.25">
      <c r="A130" t="str">
        <f ca="1">IF(Valores!B130&lt;&gt;"", SUBSTITUTE(SUBSTITUTE(SUBSTITUTE($A$2, "{tbl}", d_TblName), "{field_list}", d_FieldList), "{values_list}", Valores!B130), "")</f>
        <v>INSERT INTO syslog.rh_movimiento (clave_trab, id_plaza, id_ausencia_por, fec_inicio, fec_termino, tipo_mov, descr, docs, motivo, referencia, ref_motivo) VALUES (417200, 35, , '2017-7-3', '2017-7-5', 'TEMPORAL', '', '', '', '', '');</v>
      </c>
    </row>
    <row r="131" spans="1:1" x14ac:dyDescent="0.25">
      <c r="A131" t="str">
        <f ca="1">IF(Valores!B131&lt;&gt;"", SUBSTITUTE(SUBSTITUTE(SUBSTITUTE($A$2, "{tbl}", d_TblName), "{field_list}", d_FieldList), "{values_list}", Valores!B131), "")</f>
        <v>INSERT INTO syslog.rh_movimiento (clave_trab, id_plaza, id_ausencia_por, fec_inicio, fec_termino, tipo_mov, descr, docs, motivo, referencia, ref_motivo) VALUES (313919, 6, , '2017-7-7', '2017-7-28', 'TEMPORAL', '', '', '', '', '');</v>
      </c>
    </row>
    <row r="132" spans="1:1" x14ac:dyDescent="0.25">
      <c r="A132" t="str">
        <f ca="1">IF(Valores!B132&lt;&gt;"", SUBSTITUTE(SUBSTITUTE(SUBSTITUTE($A$2, "{tbl}", d_TblName), "{field_list}", d_FieldList), "{values_list}", Valores!B132), "")</f>
        <v>INSERT INTO syslog.rh_movimiento (clave_trab, id_plaza, id_ausencia_por, fec_inicio, fec_termino, tipo_mov, descr, docs, motivo, referencia, ref_motivo) VALUES (814911, 42, , '2017-7-7', '2017-7-28', 'TEMPORAL', '', '', '', '', '');</v>
      </c>
    </row>
    <row r="133" spans="1:1" x14ac:dyDescent="0.25">
      <c r="A133" t="str">
        <f ca="1">IF(Valores!B133&lt;&gt;"", SUBSTITUTE(SUBSTITUTE(SUBSTITUTE($A$2, "{tbl}", d_TblName), "{field_list}", d_FieldList), "{values_list}", Valores!B133), "")</f>
        <v>INSERT INTO syslog.rh_movimiento (clave_trab, id_plaza, id_ausencia_por, fec_inicio, fec_termino, tipo_mov, descr, docs, motivo, referencia, ref_motivo) VALUES (420806, 69, , '2017-7-7', '2017-7-7', 'TEMPORAL', '', '', '', '', '');</v>
      </c>
    </row>
    <row r="134" spans="1:1" x14ac:dyDescent="0.25">
      <c r="A134" t="str">
        <f ca="1">IF(Valores!B134&lt;&gt;"", SUBSTITUTE(SUBSTITUTE(SUBSTITUTE($A$2, "{tbl}", d_TblName), "{field_list}", d_FieldList), "{values_list}", Valores!B134), "")</f>
        <v>INSERT INTO syslog.rh_movimiento (clave_trab, id_plaza, id_ausencia_por, fec_inicio, fec_termino, tipo_mov, descr, docs, motivo, referencia, ref_motivo) VALUES (488475, 58, , '2017-7-7', '2017-7-10', 'TEMPORAL', '', '', '', '', '');</v>
      </c>
    </row>
    <row r="135" spans="1:1" x14ac:dyDescent="0.25">
      <c r="A135" t="str">
        <f ca="1">IF(Valores!B135&lt;&gt;"", SUBSTITUTE(SUBSTITUTE(SUBSTITUTE($A$2, "{tbl}", d_TblName), "{field_list}", d_FieldList), "{values_list}", Valores!B135), "")</f>
        <v>INSERT INTO syslog.rh_movimiento (clave_trab, id_plaza, id_ausencia_por, fec_inicio, fec_termino, tipo_mov, descr, docs, motivo, referencia, ref_motivo) VALUES (516702, 54, , '2017-7-7', '2017-7-7', 'TEMPORAL', '', '', '', '', '');</v>
      </c>
    </row>
    <row r="136" spans="1:1" x14ac:dyDescent="0.25">
      <c r="A136" t="str">
        <f ca="1">IF(Valores!B136&lt;&gt;"", SUBSTITUTE(SUBSTITUTE(SUBSTITUTE($A$2, "{tbl}", d_TblName), "{field_list}", d_FieldList), "{values_list}", Valores!B136), "")</f>
        <v>INSERT INTO syslog.rh_movimiento (clave_trab, id_plaza, id_ausencia_por, fec_inicio, fec_termino, tipo_mov, descr, docs, motivo, referencia, ref_motivo) VALUES (446766, 67, , '2017-7-10', '2017-8-13', 'TEMPORAL', '', '', '', '', '');</v>
      </c>
    </row>
    <row r="137" spans="1:1" x14ac:dyDescent="0.25">
      <c r="A137" t="str">
        <f ca="1">IF(Valores!B137&lt;&gt;"", SUBSTITUTE(SUBSTITUTE(SUBSTITUTE($A$2, "{tbl}", d_TblName), "{field_list}", d_FieldList), "{values_list}", Valores!B137), "")</f>
        <v>INSERT INTO syslog.rh_movimiento (clave_trab, id_plaza, id_ausencia_por, fec_inicio, fec_termino, tipo_mov, descr, docs, motivo, referencia, ref_motivo) VALUES (361730, 31, , '2017-7-10', '2017-7-11', 'TEMPORAL', '', '', '', '', '');</v>
      </c>
    </row>
    <row r="138" spans="1:1" x14ac:dyDescent="0.25">
      <c r="A138" t="str">
        <f ca="1">IF(Valores!B138&lt;&gt;"", SUBSTITUTE(SUBSTITUTE(SUBSTITUTE($A$2, "{tbl}", d_TblName), "{field_list}", d_FieldList), "{values_list}", Valores!B138), "")</f>
        <v>INSERT INTO syslog.rh_movimiento (clave_trab, id_plaza, id_ausencia_por, fec_inicio, fec_termino, tipo_mov, descr, docs, motivo, referencia, ref_motivo) VALUES (516702, 49, , '2017-7-10', '2017-8-2', 'TEMPORAL', '', '', '', '', '');</v>
      </c>
    </row>
    <row r="139" spans="1:1" x14ac:dyDescent="0.25">
      <c r="A139" t="str">
        <f ca="1">IF(Valores!B139&lt;&gt;"", SUBSTITUTE(SUBSTITUTE(SUBSTITUTE($A$2, "{tbl}", d_TblName), "{field_list}", d_FieldList), "{values_list}", Valores!B139), "")</f>
        <v>INSERT INTO syslog.rh_movimiento (clave_trab, id_plaza, id_ausencia_por, fec_inicio, fec_termino, tipo_mov, descr, docs, motivo, referencia, ref_motivo) VALUES (567997, 51, , '2017-7-10', '2017-8-13', 'TEMPORAL', '', '', '', '', '');</v>
      </c>
    </row>
    <row r="140" spans="1:1" x14ac:dyDescent="0.25">
      <c r="A140" t="str">
        <f ca="1">IF(Valores!B140&lt;&gt;"", SUBSTITUTE(SUBSTITUTE(SUBSTITUTE($A$2, "{tbl}", d_TblName), "{field_list}", d_FieldList), "{values_list}", Valores!B140), "")</f>
        <v>INSERT INTO syslog.rh_movimiento (clave_trab, id_plaza, id_ausencia_por, fec_inicio, fec_termino, tipo_mov, descr, docs, motivo, referencia, ref_motivo) VALUES (355556, 28, , '2017-7-11', '2017-7-16', 'TEMPORAL', '', '', '', '', '');</v>
      </c>
    </row>
    <row r="141" spans="1:1" x14ac:dyDescent="0.25">
      <c r="A141" t="str">
        <f ca="1">IF(Valores!B141&lt;&gt;"", SUBSTITUTE(SUBSTITUTE(SUBSTITUTE($A$2, "{tbl}", d_TblName), "{field_list}", d_FieldList), "{values_list}", Valores!B141), "")</f>
        <v>INSERT INTO syslog.rh_movimiento (clave_trab, id_plaza, id_ausencia_por, fec_inicio, fec_termino, tipo_mov, descr, docs, motivo, referencia, ref_motivo) VALUES (361730, 35, , '2017-7-12', '2017-7-16', 'TEMPORAL', '', '', '', '', '');</v>
      </c>
    </row>
    <row r="142" spans="1:1" x14ac:dyDescent="0.25">
      <c r="A142" t="str">
        <f ca="1">IF(Valores!B142&lt;&gt;"", SUBSTITUTE(SUBSTITUTE(SUBSTITUTE($A$2, "{tbl}", d_TblName), "{field_list}", d_FieldList), "{values_list}", Valores!B142), "")</f>
        <v>INSERT INTO syslog.rh_movimiento (clave_trab, id_plaza, id_ausencia_por, fec_inicio, fec_termino, tipo_mov, descr, docs, motivo, referencia, ref_motivo) VALUES (420806, 69, , '2017-7-11', '2017-7-14', 'TEMPORAL', '', '', '', '', '');</v>
      </c>
    </row>
    <row r="143" spans="1:1" x14ac:dyDescent="0.25">
      <c r="A143" t="str">
        <f ca="1">IF(Valores!B143&lt;&gt;"", SUBSTITUTE(SUBSTITUTE(SUBSTITUTE($A$2, "{tbl}", d_TblName), "{field_list}", d_FieldList), "{values_list}", Valores!B143), "")</f>
        <v>INSERT INTO syslog.rh_movimiento (clave_trab, id_plaza, id_ausencia_por, fec_inicio, fec_termino, tipo_mov, descr, docs, motivo, referencia, ref_motivo) VALUES (420357, 25, , '2017-7-11', '2017-8-13', 'TEMPORAL', '', '', '', '', '');</v>
      </c>
    </row>
    <row r="144" spans="1:1" x14ac:dyDescent="0.25">
      <c r="A144" t="str">
        <f ca="1">IF(Valores!B144&lt;&gt;"", SUBSTITUTE(SUBSTITUTE(SUBSTITUTE($A$2, "{tbl}", d_TblName), "{field_list}", d_FieldList), "{values_list}", Valores!B144), "")</f>
        <v>INSERT INTO syslog.rh_movimiento (clave_trab, id_plaza, id_ausencia_por, fec_inicio, fec_termino, tipo_mov, descr, docs, motivo, referencia, ref_motivo) VALUES (603001, 59, , '2017-7-12', '2017-8-4', 'TEMPORAL', '', '', '', '', '');</v>
      </c>
    </row>
    <row r="145" spans="1:1" x14ac:dyDescent="0.25">
      <c r="A145" t="str">
        <f ca="1">IF(Valores!B145&lt;&gt;"", SUBSTITUTE(SUBSTITUTE(SUBSTITUTE($A$2, "{tbl}", d_TblName), "{field_list}", d_FieldList), "{values_list}", Valores!B145), "")</f>
        <v>INSERT INTO syslog.rh_movimiento (clave_trab, id_plaza, id_ausencia_por, fec_inicio, fec_termino, tipo_mov, descr, docs, motivo, referencia, ref_motivo) VALUES (523990, 52, , '2017-7-12', '2017-8-15', 'TEMPORAL', '', '', '', '', '');</v>
      </c>
    </row>
    <row r="146" spans="1:1" x14ac:dyDescent="0.25">
      <c r="A146" t="str">
        <f ca="1">IF(Valores!B146&lt;&gt;"", SUBSTITUTE(SUBSTITUTE(SUBSTITUTE($A$2, "{tbl}", d_TblName), "{field_list}", d_FieldList), "{values_list}", Valores!B146), "")</f>
        <v>INSERT INTO syslog.rh_movimiento (clave_trab, id_plaza, id_ausencia_por, fec_inicio, fec_termino, tipo_mov, descr, docs, motivo, referencia, ref_motivo) VALUES (886222, 34, , '2017-7-12', '2017-7-15', 'TEMPORAL', '', '', '', '', '');</v>
      </c>
    </row>
    <row r="147" spans="1:1" x14ac:dyDescent="0.25">
      <c r="A147" t="str">
        <f ca="1">IF(Valores!B147&lt;&gt;"", SUBSTITUTE(SUBSTITUTE(SUBSTITUTE($A$2, "{tbl}", d_TblName), "{field_list}", d_FieldList), "{values_list}", Valores!B147), "")</f>
        <v>INSERT INTO syslog.rh_movimiento (clave_trab, id_plaza, id_ausencia_por, fec_inicio, fec_termino, tipo_mov, descr, docs, motivo, referencia, ref_motivo) VALUES (488475, 58, , '2017-7-11', '2017-7-13', 'TEMPORAL', '', '', '', '', '');</v>
      </c>
    </row>
    <row r="148" spans="1:1" x14ac:dyDescent="0.25">
      <c r="A148" t="str">
        <f ca="1">IF(Valores!B148&lt;&gt;"", SUBSTITUTE(SUBSTITUTE(SUBSTITUTE($A$2, "{tbl}", d_TblName), "{field_list}", d_FieldList), "{values_list}", Valores!B148), "")</f>
        <v>INSERT INTO syslog.rh_movimiento (clave_trab, id_plaza, id_ausencia_por, fec_inicio, fec_termino, tipo_mov, descr, docs, motivo, referencia, ref_motivo) VALUES (507634, 8, , '2017-7-14', '2017-7-16', 'TEMPORAL', '', '', '', '', '');</v>
      </c>
    </row>
    <row r="149" spans="1:1" x14ac:dyDescent="0.25">
      <c r="A149" t="str">
        <f ca="1">IF(Valores!B149&lt;&gt;"", SUBSTITUTE(SUBSTITUTE(SUBSTITUTE($A$2, "{tbl}", d_TblName), "{field_list}", d_FieldList), "{values_list}", Valores!B149), "")</f>
        <v>INSERT INTO syslog.rh_movimiento (clave_trab, id_plaza, id_ausencia_por, fec_inicio, fec_termino, tipo_mov, descr, docs, motivo, referencia, ref_motivo) VALUES (511424, 18, , '2017-7-17', '2017-8-20', 'TEMPORAL', '', '', '', '', '');</v>
      </c>
    </row>
    <row r="150" spans="1:1" x14ac:dyDescent="0.25">
      <c r="A150" t="str">
        <f ca="1">IF(Valores!B150&lt;&gt;"", SUBSTITUTE(SUBSTITUTE(SUBSTITUTE($A$2, "{tbl}", d_TblName), "{field_list}", d_FieldList), "{values_list}", Valores!B150), "")</f>
        <v>INSERT INTO syslog.rh_movimiento (clave_trab, id_plaza, id_ausencia_por, fec_inicio, fec_termino, tipo_mov, descr, docs, motivo, referencia, ref_motivo) VALUES (361730, 17, , '2017-7-17', '2017-8-6', 'TEMPORAL', '', '', '', '', '');</v>
      </c>
    </row>
    <row r="151" spans="1:1" x14ac:dyDescent="0.25">
      <c r="A151" t="str">
        <f ca="1">IF(Valores!B151&lt;&gt;"", SUBSTITUTE(SUBSTITUTE(SUBSTITUTE($A$2, "{tbl}", d_TblName), "{field_list}", d_FieldList), "{values_list}", Valores!B151), "")</f>
        <v>INSERT INTO syslog.rh_movimiento (clave_trab, id_plaza, id_ausencia_por, fec_inicio, fec_termino, tipo_mov, descr, docs, motivo, referencia, ref_motivo) VALUES (507634, 13, , '2017-7-18', '2017-7-18', 'TEMPORAL', '', '', '', '', '');</v>
      </c>
    </row>
    <row r="152" spans="1:1" x14ac:dyDescent="0.25">
      <c r="A152" t="str">
        <f ca="1">IF(Valores!B152&lt;&gt;"", SUBSTITUTE(SUBSTITUTE(SUBSTITUTE($A$2, "{tbl}", d_TblName), "{field_list}", d_FieldList), "{values_list}", Valores!B152), "")</f>
        <v>INSERT INTO syslog.rh_movimiento (clave_trab, id_plaza, id_ausencia_por, fec_inicio, fec_termino, tipo_mov, descr, docs, motivo, referencia, ref_motivo) VALUES (588783, 8, , '2017-7-19', '2017-7-19', 'TEMPORAL', '', '', '', '', '');</v>
      </c>
    </row>
    <row r="153" spans="1:1" x14ac:dyDescent="0.25">
      <c r="A153" t="str">
        <f ca="1">IF(Valores!B153&lt;&gt;"", SUBSTITUTE(SUBSTITUTE(SUBSTITUTE($A$2, "{tbl}", d_TblName), "{field_list}", d_FieldList), "{values_list}", Valores!B153), "")</f>
        <v>INSERT INTO syslog.rh_movimiento (clave_trab, id_plaza, id_ausencia_por, fec_inicio, fec_termino, tipo_mov, descr, docs, motivo, referencia, ref_motivo) VALUES (805878, 52, , '2017-7-19', '2017-7-30', 'TEMPORAL', '', '', '', '', '');</v>
      </c>
    </row>
    <row r="154" spans="1:1" x14ac:dyDescent="0.25">
      <c r="A154" t="str">
        <f ca="1">IF(Valores!B154&lt;&gt;"", SUBSTITUTE(SUBSTITUTE(SUBSTITUTE($A$2, "{tbl}", d_TblName), "{field_list}", d_FieldList), "{values_list}", Valores!B154), "")</f>
        <v>INSERT INTO syslog.rh_movimiento (clave_trab, id_plaza, id_ausencia_por, fec_inicio, fec_termino, tipo_mov, descr, docs, motivo, referencia, ref_motivo) VALUES (507634, 56, , '2017-7-20', '2017-7-20', 'TEMPORAL', '', '', '', '', '');</v>
      </c>
    </row>
    <row r="155" spans="1:1" x14ac:dyDescent="0.25">
      <c r="A155" t="str">
        <f ca="1">IF(Valores!B155&lt;&gt;"", SUBSTITUTE(SUBSTITUTE(SUBSTITUTE($A$2, "{tbl}", d_TblName), "{field_list}", d_FieldList), "{values_list}", Valores!B155), "")</f>
        <v>INSERT INTO syslog.rh_movimiento (clave_trab, id_plaza, id_ausencia_por, fec_inicio, fec_termino, tipo_mov, descr, docs, motivo, referencia, ref_motivo) VALUES (582776, 42, , '2017-7-19', '2017-8-22', 'TEMPORAL', '', '', '', '', '');</v>
      </c>
    </row>
    <row r="156" spans="1:1" x14ac:dyDescent="0.25">
      <c r="A156" t="str">
        <f ca="1">IF(Valores!B156&lt;&gt;"", SUBSTITUTE(SUBSTITUTE(SUBSTITUTE($A$2, "{tbl}", d_TblName), "{field_list}", d_FieldList), "{values_list}", Valores!B156), "")</f>
        <v>INSERT INTO syslog.rh_movimiento (clave_trab, id_plaza, id_ausencia_por, fec_inicio, fec_termino, tipo_mov, descr, docs, motivo, referencia, ref_motivo) VALUES (419985, 34, , '2017-7-18', '2017-7-26', 'TEMPORAL', '', '', '', '', '');</v>
      </c>
    </row>
    <row r="157" spans="1:1" x14ac:dyDescent="0.25">
      <c r="A157" t="str">
        <f ca="1">IF(Valores!B157&lt;&gt;"", SUBSTITUTE(SUBSTITUTE(SUBSTITUTE($A$2, "{tbl}", d_TblName), "{field_list}", d_FieldList), "{values_list}", Valores!B157), "")</f>
        <v>INSERT INTO syslog.rh_movimiento (clave_trab, id_plaza, id_ausencia_por, fec_inicio, fec_termino, tipo_mov, descr, docs, motivo, referencia, ref_motivo) VALUES (488475, 10, , '2017-7-20', '2017-7-20', 'TEMPORAL', '', '', '', '', '');</v>
      </c>
    </row>
    <row r="158" spans="1:1" x14ac:dyDescent="0.25">
      <c r="A158" t="str">
        <f ca="1">IF(Valores!B158&lt;&gt;"", SUBSTITUTE(SUBSTITUTE(SUBSTITUTE($A$2, "{tbl}", d_TblName), "{field_list}", d_FieldList), "{values_list}", Valores!B158), "")</f>
        <v>INSERT INTO syslog.rh_movimiento (clave_trab, id_plaza, id_ausencia_por, fec_inicio, fec_termino, tipo_mov, descr, docs, motivo, referencia, ref_motivo) VALUES (558037, 24, , '2017-7-20', '2017-7-21', 'TEMPORAL', '', '', '', '', '');</v>
      </c>
    </row>
    <row r="159" spans="1:1" x14ac:dyDescent="0.25">
      <c r="A159" t="str">
        <f ca="1">IF(Valores!B159&lt;&gt;"", SUBSTITUTE(SUBSTITUTE(SUBSTITUTE($A$2, "{tbl}", d_TblName), "{field_list}", d_FieldList), "{values_list}", Valores!B159), "")</f>
        <v>INSERT INTO syslog.rh_movimiento (clave_trab, id_plaza, id_ausencia_por, fec_inicio, fec_termino, tipo_mov, descr, docs, motivo, referencia, ref_motivo) VALUES (507634, 61, , '2017-7-21', '2017-7-21', 'TEMPORAL', '', '', '', '', '');</v>
      </c>
    </row>
    <row r="160" spans="1:1" x14ac:dyDescent="0.25">
      <c r="A160" t="str">
        <f ca="1">IF(Valores!B160&lt;&gt;"", SUBSTITUTE(SUBSTITUTE(SUBSTITUTE($A$2, "{tbl}", d_TblName), "{field_list}", d_FieldList), "{values_list}", Valores!B160), "")</f>
        <v>INSERT INTO syslog.rh_movimiento (clave_trab, id_plaza, id_ausencia_por, fec_inicio, fec_termino, tipo_mov, descr, docs, motivo, referencia, ref_motivo) VALUES (496820, 31, , '2017-7-15', '2017-8-7', 'TEMPORAL', '', '', '', '', '');</v>
      </c>
    </row>
    <row r="161" spans="1:1" x14ac:dyDescent="0.25">
      <c r="A161" t="str">
        <f ca="1">IF(Valores!B161&lt;&gt;"", SUBSTITUTE(SUBSTITUTE(SUBSTITUTE($A$2, "{tbl}", d_TblName), "{field_list}", d_FieldList), "{values_list}", Valores!B161), "")</f>
        <v>INSERT INTO syslog.rh_movimiento (clave_trab, id_plaza, id_ausencia_por, fec_inicio, fec_termino, tipo_mov, descr, docs, motivo, referencia, ref_motivo) VALUES (355556, 21, , '2017-7-23', '2017-8-13', 'TEMPORAL', '', '', '', '', '');</v>
      </c>
    </row>
    <row r="162" spans="1:1" x14ac:dyDescent="0.25">
      <c r="A162" t="str">
        <f ca="1">IF(Valores!B162&lt;&gt;"", SUBSTITUTE(SUBSTITUTE(SUBSTITUTE($A$2, "{tbl}", d_TblName), "{field_list}", d_FieldList), "{values_list}", Valores!B162), "")</f>
        <v>INSERT INTO syslog.rh_movimiento (clave_trab, id_plaza, id_ausencia_por, fec_inicio, fec_termino, tipo_mov, descr, docs, motivo, referencia, ref_motivo) VALUES (403938, 74, , '2017-8-23', '2017-9-24', 'TEMPORAL', '', '', '', '', '');</v>
      </c>
    </row>
    <row r="163" spans="1:1" x14ac:dyDescent="0.25">
      <c r="A163" t="str">
        <f ca="1">IF(Valores!B163&lt;&gt;"", SUBSTITUTE(SUBSTITUTE(SUBSTITUTE($A$2, "{tbl}", d_TblName), "{field_list}", d_FieldList), "{values_list}", Valores!B163), "")</f>
        <v>INSERT INTO syslog.rh_movimiento (clave_trab, id_plaza, id_ausencia_por, fec_inicio, fec_termino, tipo_mov, descr, docs, motivo, referencia, ref_motivo) VALUES (318478, 25, , '2017-8-23', '2017-9-24', 'TEMPORAL', '', '', '', '', '');</v>
      </c>
    </row>
    <row r="164" spans="1:1" x14ac:dyDescent="0.25">
      <c r="A164" t="str">
        <f ca="1">IF(Valores!B164&lt;&gt;"", SUBSTITUTE(SUBSTITUTE(SUBSTITUTE($A$2, "{tbl}", d_TblName), "{field_list}", d_FieldList), "{values_list}", Valores!B164), "")</f>
        <v>INSERT INTO syslog.rh_movimiento (clave_trab, id_plaza, id_ausencia_por, fec_inicio, fec_termino, tipo_mov, descr, docs, motivo, referencia, ref_motivo) VALUES (490746, 14, , '2017-8-14', '2017-9-24', 'TEMPORAL', '', '', '', '', '');</v>
      </c>
    </row>
    <row r="165" spans="1:1" x14ac:dyDescent="0.25">
      <c r="A165" t="str">
        <f ca="1">IF(Valores!B165&lt;&gt;"", SUBSTITUTE(SUBSTITUTE(SUBSTITUTE($A$2, "{tbl}", d_TblName), "{field_list}", d_FieldList), "{values_list}", Valores!B165), "")</f>
        <v>INSERT INTO syslog.rh_movimiento (clave_trab, id_plaza, id_ausencia_por, fec_inicio, fec_termino, tipo_mov, descr, docs, motivo, referencia, ref_motivo) VALUES (435741, 13, , '2017-8-14', '2017-9-24', 'TEMPORAL', '', '', '', '', '');</v>
      </c>
    </row>
    <row r="166" spans="1:1" x14ac:dyDescent="0.25">
      <c r="A166" t="str">
        <f ca="1">IF(Valores!B166&lt;&gt;"", SUBSTITUTE(SUBSTITUTE(SUBSTITUTE($A$2, "{tbl}", d_TblName), "{field_list}", d_FieldList), "{values_list}", Valores!B166), "")</f>
        <v>INSERT INTO syslog.rh_movimiento (clave_trab, id_plaza, id_ausencia_por, fec_inicio, fec_termino, tipo_mov, descr, docs, motivo, referencia, ref_motivo) VALUES (178194, 15, , '2017-8-14', '2017-9-24', 'TEMPORAL', '', '', '', '', '');</v>
      </c>
    </row>
    <row r="167" spans="1:1" x14ac:dyDescent="0.25">
      <c r="A167" t="str">
        <f ca="1">IF(Valores!B167&lt;&gt;"", SUBSTITUTE(SUBSTITUTE(SUBSTITUTE($A$2, "{tbl}", d_TblName), "{field_list}", d_FieldList), "{values_list}", Valores!B167), "")</f>
        <v>INSERT INTO syslog.rh_movimiento (clave_trab, id_plaza, id_ausencia_por, fec_inicio, fec_termino, tipo_mov, descr, docs, motivo, referencia, ref_motivo) VALUES (333892, 11, , '2017-8-14', '2017-9-24', 'TEMPORAL', '', '', '', '', '');</v>
      </c>
    </row>
    <row r="168" spans="1:1" x14ac:dyDescent="0.25">
      <c r="A168" t="str">
        <f ca="1">IF(Valores!B168&lt;&gt;"", SUBSTITUTE(SUBSTITUTE(SUBSTITUTE($A$2, "{tbl}", d_TblName), "{field_list}", d_FieldList), "{values_list}", Valores!B168), "")</f>
        <v>INSERT INTO syslog.rh_movimiento (clave_trab, id_plaza, id_ausencia_por, fec_inicio, fec_termino, tipo_mov, descr, docs, motivo, referencia, ref_motivo) VALUES (466911, 27, , '2017-8-14', '2017-9-24', 'TEMPORAL', '', '', '', '', '');</v>
      </c>
    </row>
    <row r="169" spans="1:1" x14ac:dyDescent="0.25">
      <c r="A169" t="str">
        <f ca="1">IF(Valores!B169&lt;&gt;"", SUBSTITUTE(SUBSTITUTE(SUBSTITUTE($A$2, "{tbl}", d_TblName), "{field_list}", d_FieldList), "{values_list}", Valores!B169), "")</f>
        <v>INSERT INTO syslog.rh_movimiento (clave_trab, id_plaza, id_ausencia_por, fec_inicio, fec_termino, tipo_mov, descr, docs, motivo, referencia, ref_motivo) VALUES (934947, 36, , '2017-8-14', '2017-9-24', 'TEMPORAL', '', '', '', '', '');</v>
      </c>
    </row>
    <row r="170" spans="1:1" x14ac:dyDescent="0.25">
      <c r="A170" t="str">
        <f ca="1">IF(Valores!B170&lt;&gt;"", SUBSTITUTE(SUBSTITUTE(SUBSTITUTE($A$2, "{tbl}", d_TblName), "{field_list}", d_FieldList), "{values_list}", Valores!B170), "")</f>
        <v>INSERT INTO syslog.rh_movimiento (clave_trab, id_plaza, id_ausencia_por, fec_inicio, fec_termino, tipo_mov, descr, docs, motivo, referencia, ref_motivo) VALUES (600316, 35, , '2017-8-14', '2017-9-24', 'TEMPORAL', '', '', '', '', '');</v>
      </c>
    </row>
    <row r="171" spans="1:1" x14ac:dyDescent="0.25">
      <c r="A171" t="str">
        <f ca="1">IF(Valores!B171&lt;&gt;"", SUBSTITUTE(SUBSTITUTE(SUBSTITUTE($A$2, "{tbl}", d_TblName), "{field_list}", d_FieldList), "{values_list}", Valores!B171), "")</f>
        <v>INSERT INTO syslog.rh_movimiento (clave_trab, id_plaza, id_ausencia_por, fec_inicio, fec_termino, tipo_mov, descr, docs, motivo, referencia, ref_motivo) VALUES (317017, 53, , '2017-8-14', '2017-9-24', 'TEMPORAL', '', '', '', '', '');</v>
      </c>
    </row>
    <row r="172" spans="1:1" x14ac:dyDescent="0.25">
      <c r="A172" t="str">
        <f ca="1">IF(Valores!B172&lt;&gt;"", SUBSTITUTE(SUBSTITUTE(SUBSTITUTE($A$2, "{tbl}", d_TblName), "{field_list}", d_FieldList), "{values_list}", Valores!B172), "")</f>
        <v>INSERT INTO syslog.rh_movimiento (clave_trab, id_plaza, id_ausencia_por, fec_inicio, fec_termino, tipo_mov, descr, docs, motivo, referencia, ref_motivo) VALUES (321084, 54, , '2017-8-15', '2017-9-25', 'TEMPORAL', '', '', '', '', '');</v>
      </c>
    </row>
    <row r="173" spans="1:1" x14ac:dyDescent="0.25">
      <c r="A173" t="str">
        <f ca="1">IF(Valores!B173&lt;&gt;"", SUBSTITUTE(SUBSTITUTE(SUBSTITUTE($A$2, "{tbl}", d_TblName), "{field_list}", d_FieldList), "{values_list}", Valores!B173), "")</f>
        <v>INSERT INTO syslog.rh_movimiento (clave_trab, id_plaza, id_ausencia_por, fec_inicio, fec_termino, tipo_mov, descr, docs, motivo, referencia, ref_motivo) VALUES (852387, 55, , '2017-8-14', '2017-9-24', 'TEMPORAL', '', '', '', '', '');</v>
      </c>
    </row>
    <row r="174" spans="1:1" x14ac:dyDescent="0.25">
      <c r="A174" t="str">
        <f ca="1">IF(Valores!B174&lt;&gt;"", SUBSTITUTE(SUBSTITUTE(SUBSTITUTE($A$2, "{tbl}", d_TblName), "{field_list}", d_FieldList), "{values_list}", Valores!B174), "")</f>
        <v>INSERT INTO syslog.rh_movimiento (clave_trab, id_plaza, id_ausencia_por, fec_inicio, fec_termino, tipo_mov, descr, docs, motivo, referencia, ref_motivo) VALUES (434039, 6, , '2017-8-23', '2017-9-24', 'TEMPORAL', '', '', '', '', '');</v>
      </c>
    </row>
    <row r="175" spans="1:1" x14ac:dyDescent="0.25">
      <c r="A175" t="str">
        <f ca="1">IF(Valores!B175&lt;&gt;"", SUBSTITUTE(SUBSTITUTE(SUBSTITUTE($A$2, "{tbl}", d_TblName), "{field_list}", d_FieldList), "{values_list}", Valores!B175), "")</f>
        <v>INSERT INTO syslog.rh_movimiento (clave_trab, id_plaza, id_ausencia_por, fec_inicio, fec_termino, tipo_mov, descr, docs, motivo, referencia, ref_motivo) VALUES (426226, 24, , '2017-8-14', '2017-9-24', 'TEMPORAL', '', '', '', '', '');</v>
      </c>
    </row>
    <row r="176" spans="1:1" x14ac:dyDescent="0.25">
      <c r="A176" t="str">
        <f ca="1">IF(Valores!B176&lt;&gt;"", SUBSTITUTE(SUBSTITUTE(SUBSTITUTE($A$2, "{tbl}", d_TblName), "{field_list}", d_FieldList), "{values_list}", Valores!B176), "")</f>
        <v>INSERT INTO syslog.rh_movimiento (clave_trab, id_plaza, id_ausencia_por, fec_inicio, fec_termino, tipo_mov, descr, docs, motivo, referencia, ref_motivo) VALUES (318478, 25, , '2017-8-14', '2017-8-22', 'TEMPORAL', '', '', '', '', '');</v>
      </c>
    </row>
    <row r="177" spans="1:1" x14ac:dyDescent="0.25">
      <c r="A177" t="str">
        <f ca="1">IF(Valores!B177&lt;&gt;"", SUBSTITUTE(SUBSTITUTE(SUBSTITUTE($A$2, "{tbl}", d_TblName), "{field_list}", d_FieldList), "{values_list}", Valores!B177), "")</f>
        <v>INSERT INTO syslog.rh_movimiento (clave_trab, id_plaza, id_ausencia_por, fec_inicio, fec_termino, tipo_mov, descr, docs, motivo, referencia, ref_motivo) VALUES (652482, 56, , '2017-8-15', '2017-9-25', 'TEMPORAL', '', '', '', '', '');</v>
      </c>
    </row>
    <row r="178" spans="1:1" x14ac:dyDescent="0.25">
      <c r="A178" t="str">
        <f ca="1">IF(Valores!B178&lt;&gt;"", SUBSTITUTE(SUBSTITUTE(SUBSTITUTE($A$2, "{tbl}", d_TblName), "{field_list}", d_FieldList), "{values_list}", Valores!B178), "")</f>
        <v>INSERT INTO syslog.rh_movimiento (clave_trab, id_plaza, id_ausencia_por, fec_inicio, fec_termino, tipo_mov, descr, docs, motivo, referencia, ref_motivo) VALUES (517366, 57, , '2017-8-14', '2017-9-24', 'TEMPORAL', '', '', '', '', '');</v>
      </c>
    </row>
    <row r="179" spans="1:1" x14ac:dyDescent="0.25">
      <c r="A179" t="str">
        <f ca="1">IF(Valores!B179&lt;&gt;"", SUBSTITUTE(SUBSTITUTE(SUBSTITUTE($A$2, "{tbl}", d_TblName), "{field_list}", d_FieldList), "{values_list}", Valores!B179), "")</f>
        <v>INSERT INTO syslog.rh_movimiento (clave_trab, id_plaza, id_ausencia_por, fec_inicio, fec_termino, tipo_mov, descr, docs, motivo, referencia, ref_motivo) VALUES (388176, 58, , '2017-8-23', '2017-9-24', 'TEMPORAL', '', '', '', '', '');</v>
      </c>
    </row>
    <row r="180" spans="1:1" x14ac:dyDescent="0.25">
      <c r="A180" t="str">
        <f ca="1">IF(Valores!B180&lt;&gt;"", SUBSTITUTE(SUBSTITUTE(SUBSTITUTE($A$2, "{tbl}", d_TblName), "{field_list}", d_FieldList), "{values_list}", Valores!B180), "")</f>
        <v>INSERT INTO syslog.rh_movimiento (clave_trab, id_plaza, id_ausencia_por, fec_inicio, fec_termino, tipo_mov, descr, docs, motivo, referencia, ref_motivo) VALUES (557767, 59, , '2017-8-14', '2017-9-24', 'TEMPORAL', '', '', '', '', '');</v>
      </c>
    </row>
    <row r="181" spans="1:1" x14ac:dyDescent="0.25">
      <c r="A181" t="str">
        <f ca="1">IF(Valores!B181&lt;&gt;"", SUBSTITUTE(SUBSTITUTE(SUBSTITUTE($A$2, "{tbl}", d_TblName), "{field_list}", d_FieldList), "{values_list}", Valores!B181), "")</f>
        <v>INSERT INTO syslog.rh_movimiento (clave_trab, id_plaza, id_ausencia_por, fec_inicio, fec_termino, tipo_mov, descr, docs, motivo, referencia, ref_motivo) VALUES (370184, 60, , '2017-8-14', '2017-9-24', 'TEMPORAL', '', '', '', '', '');</v>
      </c>
    </row>
    <row r="182" spans="1:1" x14ac:dyDescent="0.25">
      <c r="A182" t="str">
        <f ca="1">IF(Valores!B182&lt;&gt;"", SUBSTITUTE(SUBSTITUTE(SUBSTITUTE($A$2, "{tbl}", d_TblName), "{field_list}", d_FieldList), "{values_list}", Valores!B182), "")</f>
        <v>INSERT INTO syslog.rh_movimiento (clave_trab, id_plaza, id_ausencia_por, fec_inicio, fec_termino, tipo_mov, descr, docs, motivo, referencia, ref_motivo) VALUES (369907, 61, , '2017-8-14', '2017-9-24', 'TEMPORAL', '', '', '', '', '');</v>
      </c>
    </row>
    <row r="183" spans="1:1" x14ac:dyDescent="0.25">
      <c r="A183" t="str">
        <f ca="1">IF(Valores!B183&lt;&gt;"", SUBSTITUTE(SUBSTITUTE(SUBSTITUTE($A$2, "{tbl}", d_TblName), "{field_list}", d_FieldList), "{values_list}", Valores!B183), "")</f>
        <v>INSERT INTO syslog.rh_movimiento (clave_trab, id_plaza, id_ausencia_por, fec_inicio, fec_termino, tipo_mov, descr, docs, motivo, referencia, ref_motivo) VALUES (315758, 62, , '2017-8-14', '2017-9-24', 'TEMPORAL', '', '', '', '', '');</v>
      </c>
    </row>
    <row r="184" spans="1:1" x14ac:dyDescent="0.25">
      <c r="A184" t="str">
        <f ca="1">IF(Valores!B184&lt;&gt;"", SUBSTITUTE(SUBSTITUTE(SUBSTITUTE($A$2, "{tbl}", d_TblName), "{field_list}", d_FieldList), "{values_list}", Valores!B184), "")</f>
        <v>INSERT INTO syslog.rh_movimiento (clave_trab, id_plaza, id_ausencia_por, fec_inicio, fec_termino, tipo_mov, descr, docs, motivo, referencia, ref_motivo) VALUES (204126, 4, , '2017-8-28', '2017-9-13', 'TEMPORAL', '', '', '', '', '');</v>
      </c>
    </row>
    <row r="185" spans="1:1" x14ac:dyDescent="0.25">
      <c r="A185" t="str">
        <f ca="1">IF(Valores!B185&lt;&gt;"", SUBSTITUTE(SUBSTITUTE(SUBSTITUTE($A$2, "{tbl}", d_TblName), "{field_list}", d_FieldList), "{values_list}", Valores!B185), "")</f>
        <v>INSERT INTO syslog.rh_movimiento (clave_trab, id_plaza, id_ausencia_por, fec_inicio, fec_termino, tipo_mov, descr, docs, motivo, referencia, ref_motivo) VALUES (327144, 8, , '2017-8-28', '2017-9-13', 'TEMPORAL', '', '', '', '', '');</v>
      </c>
    </row>
    <row r="186" spans="1:1" x14ac:dyDescent="0.25">
      <c r="A186" t="str">
        <f ca="1">IF(Valores!B186&lt;&gt;"", SUBSTITUTE(SUBSTITUTE(SUBSTITUTE($A$2, "{tbl}", d_TblName), "{field_list}", d_FieldList), "{values_list}", Valores!B186), "")</f>
        <v>INSERT INTO syslog.rh_movimiento (clave_trab, id_plaza, id_ausencia_por, fec_inicio, fec_termino, tipo_mov, descr, docs, motivo, referencia, ref_motivo) VALUES (462962, 19, , '2017-8-28', '2017-9-13', 'TEMPORAL', '', '', '', '', '');</v>
      </c>
    </row>
    <row r="187" spans="1:1" x14ac:dyDescent="0.25">
      <c r="A187" t="str">
        <f ca="1">IF(Valores!B187&lt;&gt;"", SUBSTITUTE(SUBSTITUTE(SUBSTITUTE($A$2, "{tbl}", d_TblName), "{field_list}", d_FieldList), "{values_list}", Valores!B187), "")</f>
        <v>INSERT INTO syslog.rh_movimiento (clave_trab, id_plaza, id_ausencia_por, fec_inicio, fec_termino, tipo_mov, descr, docs, motivo, referencia, ref_motivo) VALUES (567997, 61, , '2017-8-8', '2017-9-24', 'TEMPORAL', '', '', '', '', '');</v>
      </c>
    </row>
    <row r="188" spans="1:1" x14ac:dyDescent="0.25">
      <c r="A188" t="str">
        <f ca="1">IF(Valores!B188&lt;&gt;"", SUBSTITUTE(SUBSTITUTE(SUBSTITUTE($A$2, "{tbl}", d_TblName), "{field_list}", d_FieldList), "{values_list}", Valores!B188), "")</f>
        <v>INSERT INTO syslog.rh_movimiento (clave_trab, id_plaza, id_ausencia_por, fec_inicio, fec_termino, tipo_mov, descr, docs, motivo, referencia, ref_motivo) VALUES (419235, 61, , '2017-8-30', '2017-9-2', 'TEMPORAL', '', '', '', '', '');</v>
      </c>
    </row>
    <row r="189" spans="1:1" x14ac:dyDescent="0.25">
      <c r="A189" t="str">
        <f ca="1">IF(Valores!B189&lt;&gt;"", SUBSTITUTE(SUBSTITUTE(SUBSTITUTE($A$2, "{tbl}", d_TblName), "{field_list}", d_FieldList), "{values_list}", Valores!B189), "")</f>
        <v>INSERT INTO syslog.rh_movimiento (clave_trab, id_plaza, id_ausencia_por, fec_inicio, fec_termino, tipo_mov, descr, docs, motivo, referencia, ref_motivo) VALUES (525085, 28, , '2017-8-28', '2017-9-2', 'TEMPORAL', '', '', '', '', '');</v>
      </c>
    </row>
    <row r="190" spans="1:1" x14ac:dyDescent="0.25">
      <c r="A190" t="str">
        <f ca="1">IF(Valores!B190&lt;&gt;"", SUBSTITUTE(SUBSTITUTE(SUBSTITUTE($A$2, "{tbl}", d_TblName), "{field_list}", d_FieldList), "{values_list}", Valores!B190), "")</f>
        <v>INSERT INTO syslog.rh_movimiento (clave_trab, id_plaza, id_ausencia_por, fec_inicio, fec_termino, tipo_mov, descr, docs, motivo, referencia, ref_motivo) VALUES (355556, 18, , '2017-8-28', '2017-9-2', 'TEMPORAL', '', '', '', '', '');</v>
      </c>
    </row>
    <row r="191" spans="1:1" x14ac:dyDescent="0.25">
      <c r="A191" t="str">
        <f ca="1">IF(Valores!B191&lt;&gt;"", SUBSTITUTE(SUBSTITUTE(SUBSTITUTE($A$2, "{tbl}", d_TblName), "{field_list}", d_FieldList), "{values_list}", Valores!B191), "")</f>
        <v>INSERT INTO syslog.rh_movimiento (clave_trab, id_plaza, id_ausencia_por, fec_inicio, fec_termino, tipo_mov, descr, docs, motivo, referencia, ref_motivo) VALUES (511424, 29, , '2017-8-28', '2017-9-24', 'TEMPORAL', '', '', '', '', '');</v>
      </c>
    </row>
    <row r="192" spans="1:1" x14ac:dyDescent="0.25">
      <c r="A192" t="str">
        <f ca="1">IF(Valores!B192&lt;&gt;"", SUBSTITUTE(SUBSTITUTE(SUBSTITUTE($A$2, "{tbl}", d_TblName), "{field_list}", d_FieldList), "{values_list}", Valores!B192), "")</f>
        <v>INSERT INTO syslog.rh_movimiento (clave_trab, id_plaza, id_ausencia_por, fec_inicio, fec_termino, tipo_mov, descr, docs, motivo, referencia, ref_motivo) VALUES (588783, 15, , '2017-8-28', '2017-9-3', 'TEMPORAL', '', '', '', '', '');</v>
      </c>
    </row>
    <row r="193" spans="1:1" x14ac:dyDescent="0.25">
      <c r="A193" t="str">
        <f ca="1">IF(Valores!B193&lt;&gt;"", SUBSTITUTE(SUBSTITUTE(SUBSTITUTE($A$2, "{tbl}", d_TblName), "{field_list}", d_FieldList), "{values_list}", Valores!B193), "")</f>
        <v>INSERT INTO syslog.rh_movimiento (clave_trab, id_plaza, id_ausencia_por, fec_inicio, fec_termino, tipo_mov, descr, docs, motivo, referencia, ref_motivo) VALUES (312224, 21, , '2017-8-14', '2017-9-24', 'TEMPORAL', '', '', '', '', '');</v>
      </c>
    </row>
    <row r="194" spans="1:1" x14ac:dyDescent="0.25">
      <c r="A194" t="str">
        <f ca="1">IF(Valores!B194&lt;&gt;"", SUBSTITUTE(SUBSTITUTE(SUBSTITUTE($A$2, "{tbl}", d_TblName), "{field_list}", d_FieldList), "{values_list}", Valores!B194), "")</f>
        <v>INSERT INTO syslog.rh_movimiento (clave_trab, id_plaza, id_ausencia_por, fec_inicio, fec_termino, tipo_mov, descr, docs, motivo, referencia, ref_motivo) VALUES (522535, 74, , '2017-8-31', '2017-8-31', 'TEMPORAL', '', '', '', '', '');</v>
      </c>
    </row>
    <row r="195" spans="1:1" x14ac:dyDescent="0.25">
      <c r="A195" t="str">
        <f ca="1">IF(Valores!B195&lt;&gt;"", SUBSTITUTE(SUBSTITUTE(SUBSTITUTE($A$2, "{tbl}", d_TblName), "{field_list}", d_FieldList), "{values_list}", Valores!B195), "")</f>
        <v>INSERT INTO syslog.rh_movimiento (clave_trab, id_plaza, id_ausencia_por, fec_inicio, fec_termino, tipo_mov, descr, docs, motivo, referencia, ref_motivo) VALUES (346744, 69, , '2017-8-14', '2017-9-24', 'TEMPORAL', '', '', '', '', '');</v>
      </c>
    </row>
    <row r="196" spans="1:1" x14ac:dyDescent="0.25">
      <c r="A196" t="str">
        <f ca="1">IF(Valores!B196&lt;&gt;"", SUBSTITUTE(SUBSTITUTE(SUBSTITUTE($A$2, "{tbl}", d_TblName), "{field_list}", d_FieldList), "{values_list}", Valores!B196), "")</f>
        <v>INSERT INTO syslog.rh_movimiento (clave_trab, id_plaza, id_ausencia_por, fec_inicio, fec_termino, tipo_mov, descr, docs, motivo, referencia, ref_motivo) VALUES (312010, 69, , '2017-8-28', '2017-9-21', 'TEMPORAL', '', '', '', '', '');</v>
      </c>
    </row>
    <row r="197" spans="1:1" x14ac:dyDescent="0.25">
      <c r="A197" t="str">
        <f ca="1">IF(Valores!B197&lt;&gt;"", SUBSTITUTE(SUBSTITUTE(SUBSTITUTE($A$2, "{tbl}", d_TblName), "{field_list}", d_FieldList), "{values_list}", Valores!B197), "")</f>
        <v>INSERT INTO syslog.rh_movimiento (clave_trab, id_plaza, id_ausencia_por, fec_inicio, fec_termino, tipo_mov, descr, docs, motivo, referencia, ref_motivo) VALUES (452405, 31, , '2017-8-30', '2017-9-3', 'TEMPORAL', '', '', '', '', '');</v>
      </c>
    </row>
    <row r="198" spans="1:1" x14ac:dyDescent="0.25">
      <c r="A198" t="str">
        <f ca="1">IF(Valores!B198&lt;&gt;"", SUBSTITUTE(SUBSTITUTE(SUBSTITUTE($A$2, "{tbl}", d_TblName), "{field_list}", d_FieldList), "{values_list}", Valores!B198), "")</f>
        <v>INSERT INTO syslog.rh_movimiento (clave_trab, id_plaza, id_ausencia_por, fec_inicio, fec_termino, tipo_mov, descr, docs, motivo, referencia, ref_motivo) VALUES (361730, 24, , '2017-8-28', '2017-9-2', 'TEMPORAL', '', '', '', '', '');</v>
      </c>
    </row>
    <row r="199" spans="1:1" x14ac:dyDescent="0.25">
      <c r="A199" t="str">
        <f ca="1">IF(Valores!B199&lt;&gt;"", SUBSTITUTE(SUBSTITUTE(SUBSTITUTE($A$2, "{tbl}", d_TblName), "{field_list}", d_FieldList), "{values_list}", Valores!B199), "")</f>
        <v>INSERT INTO syslog.rh_movimiento (clave_trab, id_plaza, id_ausencia_por, fec_inicio, fec_termino, tipo_mov, descr, docs, motivo, referencia, ref_motivo) VALUES (481382, 72, , '2017-8-14', '2017-9-24', 'TEMPORAL', '', '', '', '', '');</v>
      </c>
    </row>
    <row r="200" spans="1:1" x14ac:dyDescent="0.25">
      <c r="A200" t="str">
        <f ca="1">IF(Valores!B200&lt;&gt;"", SUBSTITUTE(SUBSTITUTE(SUBSTITUTE($A$2, "{tbl}", d_TblName), "{field_list}", d_FieldList), "{values_list}", Valores!B200), "")</f>
        <v>INSERT INTO syslog.rh_movimiento (clave_trab, id_plaza, id_ausencia_por, fec_inicio, fec_termino, tipo_mov, descr, docs, motivo, referencia, ref_motivo) VALUES (482433, 7, , '2017-8-10', '2017-9-1', 'TEMPORAL', '', '', '', '', '');</v>
      </c>
    </row>
    <row r="201" spans="1:1" x14ac:dyDescent="0.25">
      <c r="A201" t="str">
        <f ca="1">IF(Valores!B201&lt;&gt;"", SUBSTITUTE(SUBSTITUTE(SUBSTITUTE($A$2, "{tbl}", d_TblName), "{field_list}", d_FieldList), "{values_list}", Valores!B201), "")</f>
        <v>INSERT INTO syslog.rh_movimiento (clave_trab, id_plaza, id_ausencia_por, fec_inicio, fec_termino, tipo_mov, descr, docs, motivo, referencia, ref_motivo) VALUES (549473, 40, , '2017-8-24', '2017-9-24', 'TEMPORAL', '', '', '', '', '');</v>
      </c>
    </row>
    <row r="202" spans="1:1" x14ac:dyDescent="0.25">
      <c r="A202" t="str">
        <f ca="1">IF(Valores!B202&lt;&gt;"", SUBSTITUTE(SUBSTITUTE(SUBSTITUTE($A$2, "{tbl}", d_TblName), "{field_list}", d_FieldList), "{values_list}", Valores!B202), "")</f>
        <v>INSERT INTO syslog.rh_movimiento (clave_trab, id_plaza, id_ausencia_por, fec_inicio, fec_termino, tipo_mov, descr, docs, motivo, referencia, ref_motivo) VALUES (267971, 66, , '2017-8-24', '2017-9-24', 'TEMPORAL', '', '', '', '', '');</v>
      </c>
    </row>
    <row r="203" spans="1:1" x14ac:dyDescent="0.25">
      <c r="A203" t="str">
        <f ca="1">IF(Valores!B203&lt;&gt;"", SUBSTITUTE(SUBSTITUTE(SUBSTITUTE($A$2, "{tbl}", d_TblName), "{field_list}", d_FieldList), "{values_list}", Valores!B203), "")</f>
        <v>INSERT INTO syslog.rh_movimiento (clave_trab, id_plaza, id_ausencia_por, fec_inicio, fec_termino, tipo_mov, descr, docs, motivo, referencia, ref_motivo) VALUES (582776, 7, , '2017-7-28', '2017-8-31', 'TEMPORAL', '', '', '', '', '');</v>
      </c>
    </row>
    <row r="204" spans="1:1" x14ac:dyDescent="0.25">
      <c r="A204" t="str">
        <f ca="1">IF(Valores!B204&lt;&gt;"", SUBSTITUTE(SUBSTITUTE(SUBSTITUTE($A$2, "{tbl}", d_TblName), "{field_list}", d_FieldList), "{values_list}", Valores!B204), "")</f>
        <v>INSERT INTO syslog.rh_movimiento (clave_trab, id_plaza, id_ausencia_por, fec_inicio, fec_termino, tipo_mov, descr, docs, motivo, referencia, ref_motivo) VALUES (542634, 71, , '2017-8-14', '2017-9-24', 'TEMPORAL', '', '', '', '', '');</v>
      </c>
    </row>
    <row r="205" spans="1:1" x14ac:dyDescent="0.25">
      <c r="A205" t="str">
        <f ca="1">IF(Valores!B205&lt;&gt;"", SUBSTITUTE(SUBSTITUTE(SUBSTITUTE($A$2, "{tbl}", d_TblName), "{field_list}", d_FieldList), "{values_list}", Valores!B205), "")</f>
        <v>INSERT INTO syslog.rh_movimiento (clave_trab, id_plaza, id_ausencia_por, fec_inicio, fec_termino, tipo_mov, descr, docs, motivo, referencia, ref_motivo) VALUES (305721, 75, , '2017-8-14', '2017-9-24', 'TEMPORAL', '', '', '', '', '');</v>
      </c>
    </row>
    <row r="206" spans="1:1" x14ac:dyDescent="0.25">
      <c r="A206" t="str">
        <f ca="1">IF(Valores!B206&lt;&gt;"", SUBSTITUTE(SUBSTITUTE(SUBSTITUTE($A$2, "{tbl}", d_TblName), "{field_list}", d_FieldList), "{values_list}", Valores!B206), "")</f>
        <v>INSERT INTO syslog.rh_movimiento (clave_trab, id_plaza, id_ausencia_por, fec_inicio, fec_termino, tipo_mov, descr, docs, motivo, referencia, ref_motivo) VALUES (447360, 73, , '2017-8-14', '2017-9-24', 'TEMPORAL', '', '', '', '', '');</v>
      </c>
    </row>
    <row r="207" spans="1:1" x14ac:dyDescent="0.25">
      <c r="A207" t="str">
        <f ca="1">IF(Valores!B207&lt;&gt;"", SUBSTITUTE(SUBSTITUTE(SUBSTITUTE($A$2, "{tbl}", d_TblName), "{field_list}", d_FieldList), "{values_list}", Valores!B207), "")</f>
        <v>INSERT INTO syslog.rh_movimiento (clave_trab, id_plaza, id_ausencia_por, fec_inicio, fec_termino, tipo_mov, descr, docs, motivo, referencia, ref_motivo) VALUES (566818, 20, , '2017-8-14', '2017-9-24', 'TEMPORAL', '', '', '', '', '');</v>
      </c>
    </row>
    <row r="208" spans="1:1" x14ac:dyDescent="0.25">
      <c r="A208" t="str">
        <f ca="1">IF(Valores!B208&lt;&gt;"", SUBSTITUTE(SUBSTITUTE(SUBSTITUTE($A$2, "{tbl}", d_TblName), "{field_list}", d_FieldList), "{values_list}", Valores!B208), "")</f>
        <v>INSERT INTO syslog.rh_movimiento (clave_trab, id_plaza, id_ausencia_por, fec_inicio, fec_termino, tipo_mov, descr, docs, motivo, referencia, ref_motivo) VALUES (779082, 23, , '2017-8-14', '2017-9-24', 'TEMPORAL', '', '', '', '', '');</v>
      </c>
    </row>
    <row r="209" spans="1:1" x14ac:dyDescent="0.25">
      <c r="A209" t="str">
        <f ca="1">IF(Valores!B209&lt;&gt;"", SUBSTITUTE(SUBSTITUTE(SUBSTITUTE($A$2, "{tbl}", d_TblName), "{field_list}", d_FieldList), "{values_list}", Valores!B209), "")</f>
        <v>INSERT INTO syslog.rh_movimiento (clave_trab, id_plaza, id_ausencia_por, fec_inicio, fec_termino, tipo_mov, descr, docs, motivo, referencia, ref_motivo) VALUES (814776, 30, , '2017-8-14', '2017-9-24', 'TEMPORAL', '', '', '', '', '');</v>
      </c>
    </row>
    <row r="210" spans="1:1" x14ac:dyDescent="0.25">
      <c r="A210" t="str">
        <f ca="1">IF(Valores!B210&lt;&gt;"", SUBSTITUTE(SUBSTITUTE(SUBSTITUTE($A$2, "{tbl}", d_TblName), "{field_list}", d_FieldList), "{values_list}", Valores!B210), "")</f>
        <v>INSERT INTO syslog.rh_movimiento (clave_trab, id_plaza, id_ausencia_por, fec_inicio, fec_termino, tipo_mov, descr, docs, motivo, referencia, ref_motivo) VALUES (419985, 34, , '2017-7-28', '2017-8-31', 'TEMPORAL', '', '', '', '', '');</v>
      </c>
    </row>
    <row r="211" spans="1:1" x14ac:dyDescent="0.25">
      <c r="A211" t="str">
        <f ca="1">IF(Valores!B211&lt;&gt;"", SUBSTITUTE(SUBSTITUTE(SUBSTITUTE($A$2, "{tbl}", d_TblName), "{field_list}", d_FieldList), "{values_list}", Valores!B211), "")</f>
        <v>INSERT INTO syslog.rh_movimiento (clave_trab, id_plaza, id_ausencia_por, fec_inicio, fec_termino, tipo_mov, descr, docs, motivo, referencia, ref_motivo) VALUES (516702, 17, , '2017-8-10', '2017-9-1', 'TEMPORAL', '', '', '', '', '');</v>
      </c>
    </row>
    <row r="212" spans="1:1" x14ac:dyDescent="0.25">
      <c r="A212" t="str">
        <f ca="1">IF(Valores!B212&lt;&gt;"", SUBSTITUTE(SUBSTITUTE(SUBSTITUTE($A$2, "{tbl}", d_TblName), "{field_list}", d_FieldList), "{values_list}", Valores!B212), "")</f>
        <v>INSERT INTO syslog.rh_movimiento (clave_trab, id_plaza, id_ausencia_por, fec_inicio, fec_termino, tipo_mov, descr, docs, motivo, referencia, ref_motivo) VALUES (814911, 70, , '2017-8-29', '2017-9-7', 'TEMPORAL', '', '', '', '', '');</v>
      </c>
    </row>
    <row r="213" spans="1:1" x14ac:dyDescent="0.25">
      <c r="A213" t="str">
        <f ca="1">IF(Valores!B213&lt;&gt;"", SUBSTITUTE(SUBSTITUTE(SUBSTITUTE($A$2, "{tbl}", d_TblName), "{field_list}", d_FieldList), "{values_list}", Valores!B213), "")</f>
        <v>INSERT INTO syslog.rh_movimiento (clave_trab, id_plaza, id_ausencia_por, fec_inicio, fec_termino, tipo_mov, descr, docs, motivo, referencia, ref_motivo) VALUES (511701, 65, , '2017-8-23', '2017-9-24', 'TEMPORAL', '', '', '', '', '');</v>
      </c>
    </row>
    <row r="214" spans="1:1" x14ac:dyDescent="0.25">
      <c r="A214" t="str">
        <f ca="1">IF(Valores!B214&lt;&gt;"", SUBSTITUTE(SUBSTITUTE(SUBSTITUTE($A$2, "{tbl}", d_TblName), "{field_list}", d_FieldList), "{values_list}", Valores!B214), "")</f>
        <v>INSERT INTO syslog.rh_movimiento (clave_trab, id_plaza, id_ausencia_por, fec_inicio, fec_termino, tipo_mov, descr, docs, motivo, referencia, ref_motivo) VALUES (500095, 64, , '2017-8-15', '2017-9-25', 'TEMPORAL', '', '', '', '', '');</v>
      </c>
    </row>
    <row r="215" spans="1:1" x14ac:dyDescent="0.25">
      <c r="A215" t="str">
        <f ca="1">IF(Valores!B215&lt;&gt;"", SUBSTITUTE(SUBSTITUTE(SUBSTITUTE($A$2, "{tbl}", d_TblName), "{field_list}", d_FieldList), "{values_list}", Valores!B215), "")</f>
        <v>INSERT INTO syslog.rh_movimiento (clave_trab, id_plaza, id_ausencia_por, fec_inicio, fec_termino, tipo_mov, descr, docs, motivo, referencia, ref_motivo) VALUES (516899, 68, , '2017-8-15', '2017-9-25', 'TEMPORAL', '', '', '', '', '');</v>
      </c>
    </row>
    <row r="216" spans="1:1" x14ac:dyDescent="0.25">
      <c r="A216" t="str">
        <f ca="1">IF(Valores!B216&lt;&gt;"", SUBSTITUTE(SUBSTITUTE(SUBSTITUTE($A$2, "{tbl}", d_TblName), "{field_list}", d_FieldList), "{values_list}", Valores!B216), "")</f>
        <v>INSERT INTO syslog.rh_movimiento (clave_trab, id_plaza, id_ausencia_por, fec_inicio, fec_termino, tipo_mov, descr, docs, motivo, referencia, ref_motivo) VALUES (539259, 63, , '2017-8-14', '2017-9-24', 'TEMPORAL', '', '', '', '', '');</v>
      </c>
    </row>
    <row r="217" spans="1:1" x14ac:dyDescent="0.25">
      <c r="A217" t="str">
        <f ca="1">IF(Valores!B217&lt;&gt;"", SUBSTITUTE(SUBSTITUTE(SUBSTITUTE($A$2, "{tbl}", d_TblName), "{field_list}", d_FieldList), "{values_list}", Valores!B217), "")</f>
        <v>INSERT INTO syslog.rh_movimiento (clave_trab, id_plaza, id_ausencia_por, fec_inicio, fec_termino, tipo_mov, descr, docs, motivo, referencia, ref_motivo) VALUES (681065, 67, , '2017-8-14', '2017-9-24', 'TEMPORAL', '', '', '', '', '');</v>
      </c>
    </row>
    <row r="218" spans="1:1" x14ac:dyDescent="0.25">
      <c r="A218" t="str">
        <f ca="1">IF(Valores!B218&lt;&gt;"", SUBSTITUTE(SUBSTITUTE(SUBSTITUTE($A$2, "{tbl}", d_TblName), "{field_list}", d_FieldList), "{values_list}", Valores!B218), "")</f>
        <v>INSERT INTO syslog.rh_movimiento (clave_trab, id_plaza, id_ausencia_por, fec_inicio, fec_termino, tipo_mov, descr, docs, motivo, referencia, ref_motivo) VALUES (498009, 33, , '2017-8-14', '2017-9-24', 'TEMPORAL', '', '', '', '', '');</v>
      </c>
    </row>
    <row r="219" spans="1:1" x14ac:dyDescent="0.25">
      <c r="A219" t="str">
        <f ca="1">IF(Valores!B219&lt;&gt;"", SUBSTITUTE(SUBSTITUTE(SUBSTITUTE($A$2, "{tbl}", d_TblName), "{field_list}", d_FieldList), "{values_list}", Valores!B219), "")</f>
        <v>INSERT INTO syslog.rh_movimiento (clave_trab, id_plaza, id_ausencia_por, fec_inicio, fec_termino, tipo_mov, descr, docs, motivo, referencia, ref_motivo) VALUES (389401, 72, , '2017-8-30', '2017-9-5', 'TEMPORAL', '', '', '', '', '');</v>
      </c>
    </row>
    <row r="220" spans="1:1" x14ac:dyDescent="0.25">
      <c r="A220" t="str">
        <f ca="1">IF(Valores!B220&lt;&gt;"", SUBSTITUTE(SUBSTITUTE(SUBSTITUTE($A$2, "{tbl}", d_TblName), "{field_list}", d_FieldList), "{values_list}", Valores!B220), "")</f>
        <v>INSERT INTO syslog.rh_movimiento (clave_trab, id_plaza, id_ausencia_por, fec_inicio, fec_termino, tipo_mov, descr, docs, motivo, referencia, ref_motivo) VALUES (588783, 10, , '2017-9-4', '2017-9-10', 'TEMPORAL', '', '', '', '', '');</v>
      </c>
    </row>
    <row r="221" spans="1:1" x14ac:dyDescent="0.25">
      <c r="A221" t="str">
        <f ca="1">IF(Valores!B221&lt;&gt;"", SUBSTITUTE(SUBSTITUTE(SUBSTITUTE($A$2, "{tbl}", d_TblName), "{field_list}", d_FieldList), "{values_list}", Valores!B221), "")</f>
        <v>INSERT INTO syslog.rh_movimiento (clave_trab, id_plaza, id_ausencia_por, fec_inicio, fec_termino, tipo_mov, descr, docs, motivo, referencia, ref_motivo) VALUES (419235, 43, , '2017-9-5', '2017-9-8', 'TEMPORAL', '', '', '', '', '');</v>
      </c>
    </row>
    <row r="222" spans="1:1" x14ac:dyDescent="0.25">
      <c r="A222" t="str">
        <f ca="1">IF(Valores!B222&lt;&gt;"", SUBSTITUTE(SUBSTITUTE(SUBSTITUTE($A$2, "{tbl}", d_TblName), "{field_list}", d_FieldList), "{values_list}", Valores!B222), "")</f>
        <v>INSERT INTO syslog.rh_movimiento (clave_trab, id_plaza, id_ausencia_por, fec_inicio, fec_termino, tipo_mov, descr, docs, motivo, referencia, ref_motivo) VALUES (522535, 61, , '2017-9-4', '2017-9-8', 'TEMPORAL', '', '', '', '', '');</v>
      </c>
    </row>
    <row r="223" spans="1:1" x14ac:dyDescent="0.25">
      <c r="A223" t="str">
        <f ca="1">IF(Valores!B223&lt;&gt;"", SUBSTITUTE(SUBSTITUTE(SUBSTITUTE($A$2, "{tbl}", d_TblName), "{field_list}", d_FieldList), "{values_list}", Valores!B223), "")</f>
        <v>INSERT INTO syslog.rh_movimiento (clave_trab, id_plaza, id_ausencia_por, fec_inicio, fec_termino, tipo_mov, descr, docs, motivo, referencia, ref_motivo) VALUES (361730, 24, , '2017-9-4', '2017-9-10', 'TEMPORAL', '', '', '', '', '');</v>
      </c>
    </row>
    <row r="224" spans="1:1" x14ac:dyDescent="0.25">
      <c r="A224" t="str">
        <f ca="1">IF(Valores!B224&lt;&gt;"", SUBSTITUTE(SUBSTITUTE(SUBSTITUTE($A$2, "{tbl}", d_TblName), "{field_list}", d_FieldList), "{values_list}", Valores!B224), "")</f>
        <v>INSERT INTO syslog.rh_movimiento (clave_trab, id_plaza, id_ausencia_por, fec_inicio, fec_termino, tipo_mov, descr, docs, motivo, referencia, ref_motivo) VALUES (452405, 36, , '2017-9-4', '2017-9-9', 'TEMPORAL', '', '', '', '', '');</v>
      </c>
    </row>
    <row r="225" spans="1:1" x14ac:dyDescent="0.25">
      <c r="A225" t="str">
        <f ca="1">IF(Valores!B225&lt;&gt;"", SUBSTITUTE(SUBSTITUTE(SUBSTITUTE($A$2, "{tbl}", d_TblName), "{field_list}", d_FieldList), "{values_list}", Valores!B225), "")</f>
        <v>INSERT INTO syslog.rh_movimiento (clave_trab, id_plaza, id_ausencia_por, fec_inicio, fec_termino, tipo_mov, descr, docs, motivo, referencia, ref_motivo) VALUES (566173, 44, , '2017-9-5', '2017-9-9', 'TEMPORAL', '', '', '', '', '');</v>
      </c>
    </row>
    <row r="226" spans="1:1" x14ac:dyDescent="0.25">
      <c r="A226" t="str">
        <f ca="1">IF(Valores!B226&lt;&gt;"", SUBSTITUTE(SUBSTITUTE(SUBSTITUTE($A$2, "{tbl}", d_TblName), "{field_list}", d_FieldList), "{values_list}", Valores!B226), "")</f>
        <v>INSERT INTO syslog.rh_movimiento (clave_trab, id_plaza, id_ausencia_por, fec_inicio, fec_termino, tipo_mov, descr, docs, motivo, referencia, ref_motivo) VALUES (489726, 70, , '2017-9-4', '2017-9-10', 'TEMPORAL', '', '', '', '', '');</v>
      </c>
    </row>
    <row r="227" spans="1:1" x14ac:dyDescent="0.25">
      <c r="A227" t="str">
        <f ca="1">IF(Valores!B227&lt;&gt;"", SUBSTITUTE(SUBSTITUTE(SUBSTITUTE($A$2, "{tbl}", d_TblName), "{field_list}", d_FieldList), "{values_list}", Valores!B227), "")</f>
        <v>INSERT INTO syslog.rh_movimiento (clave_trab, id_plaza, id_ausencia_por, fec_inicio, fec_termino, tipo_mov, descr, docs, motivo, referencia, ref_motivo) VALUES (488475, 45, , '2017-9-4', '2017-9-8', 'TEMPORAL', '', '', '', '', '');</v>
      </c>
    </row>
    <row r="228" spans="1:1" x14ac:dyDescent="0.25">
      <c r="A228" t="str">
        <f ca="1">IF(Valores!B228&lt;&gt;"", SUBSTITUTE(SUBSTITUTE(SUBSTITUTE($A$2, "{tbl}", d_TblName), "{field_list}", d_FieldList), "{values_list}", Valores!B228), "")</f>
        <v>INSERT INTO syslog.rh_movimiento (clave_trab, id_plaza, id_ausencia_por, fec_inicio, fec_termino, tipo_mov, descr, docs, motivo, referencia, ref_motivo) VALUES (355556, 18, , '2017-9-5', '2017-9-8', 'TEMPORAL', '', '', '', '', '');</v>
      </c>
    </row>
    <row r="229" spans="1:1" x14ac:dyDescent="0.25">
      <c r="A229" t="str">
        <f ca="1">IF(Valores!B229&lt;&gt;"", SUBSTITUTE(SUBSTITUTE(SUBSTITUTE($A$2, "{tbl}", d_TblName), "{field_list}", d_FieldList), "{values_list}", Valores!B229), "")</f>
        <v>INSERT INTO syslog.rh_movimiento (clave_trab, id_plaza, id_ausencia_por, fec_inicio, fec_termino, tipo_mov, descr, docs, motivo, referencia, ref_motivo) VALUES (603001, 31, , '2017-9-5', '2017-9-9', 'TEMPORAL', '', '', '', '', '');</v>
      </c>
    </row>
    <row r="230" spans="1:1" x14ac:dyDescent="0.25">
      <c r="A230" t="str">
        <f ca="1">IF(Valores!B230&lt;&gt;"", SUBSTITUTE(SUBSTITUTE(SUBSTITUTE($A$2, "{tbl}", d_TblName), "{field_list}", d_FieldList), "{values_list}", Valores!B230), "")</f>
        <v>INSERT INTO syslog.rh_movimiento (clave_trab, id_plaza, id_ausencia_por, fec_inicio, fec_termino, tipo_mov, descr, docs, motivo, referencia, ref_motivo) VALUES (405756, 6, , '2017-9-6', '2017-9-8', 'TEMPORAL', '', '', '', '', '');</v>
      </c>
    </row>
    <row r="231" spans="1:1" x14ac:dyDescent="0.25">
      <c r="A231" t="str">
        <f ca="1">IF(Valores!B231&lt;&gt;"", SUBSTITUTE(SUBSTITUTE(SUBSTITUTE($A$2, "{tbl}", d_TblName), "{field_list}", d_FieldList), "{values_list}", Valores!B231), "")</f>
        <v>INSERT INTO syslog.rh_movimiento (clave_trab, id_plaza, id_ausencia_por, fec_inicio, fec_termino, tipo_mov, descr, docs, motivo, referencia, ref_motivo) VALUES (891095, 28, , '2017-9-6', '2017-9-8', 'TEMPORAL', '', '', '', '', '');</v>
      </c>
    </row>
    <row r="232" spans="1:1" x14ac:dyDescent="0.25">
      <c r="A232" t="str">
        <f ca="1">IF(Valores!B232&lt;&gt;"", SUBSTITUTE(SUBSTITUTE(SUBSTITUTE($A$2, "{tbl}", d_TblName), "{field_list}", d_FieldList), "{values_list}", Valores!B232), "")</f>
        <v>INSERT INTO syslog.rh_movimiento (clave_trab, id_plaza, id_ausencia_por, fec_inicio, fec_termino, tipo_mov, descr, docs, motivo, referencia, ref_motivo) VALUES (516702, 34, , '2017-9-6', '2017-9-8', 'TEMPORAL', '', '', '', '', '');</v>
      </c>
    </row>
    <row r="233" spans="1:1" x14ac:dyDescent="0.25">
      <c r="A233" t="str">
        <f ca="1">IF(Valores!B233&lt;&gt;"", SUBSTITUTE(SUBSTITUTE(SUBSTITUTE($A$2, "{tbl}", d_TblName), "{field_list}", d_FieldList), "{values_list}", Valores!B233), "")</f>
        <v>INSERT INTO syslog.rh_movimiento (clave_trab, id_plaza, id_ausencia_por, fec_inicio, fec_termino, tipo_mov, descr, docs, motivo, referencia, ref_motivo) VALUES (569774, 33, , '2017-9-7', '2017-9-24', 'TEMPORAL', '', '', '', '', '');</v>
      </c>
    </row>
    <row r="234" spans="1:1" x14ac:dyDescent="0.25">
      <c r="A234" t="str">
        <f ca="1">IF(Valores!B234&lt;&gt;"", SUBSTITUTE(SUBSTITUTE(SUBSTITUTE($A$2, "{tbl}", d_TblName), "{field_list}", d_FieldList), "{values_list}", Valores!B234), "")</f>
        <v>INSERT INTO syslog.rh_movimiento (clave_trab, id_plaza, id_ausencia_por, fec_inicio, fec_termino, tipo_mov, descr, docs, motivo, referencia, ref_motivo) VALUES (389401, 56, , '2017-9-8', '2017-9-8', 'TEMPORAL', '', '', '', '', '');</v>
      </c>
    </row>
    <row r="235" spans="1:1" x14ac:dyDescent="0.25">
      <c r="A235" t="str">
        <f ca="1">IF(Valores!B235&lt;&gt;"", SUBSTITUTE(SUBSTITUTE(SUBSTITUTE($A$2, "{tbl}", d_TblName), "{field_list}", d_FieldList), "{values_list}", Valores!B235), "")</f>
        <v>INSERT INTO syslog.rh_movimiento (clave_trab, id_plaza, id_ausencia_por, fec_inicio, fec_termino, tipo_mov, descr, docs, motivo, referencia, ref_motivo) VALUES (603001, 43, , '2017-9-12', '2017-9-16', 'TEMPORAL', '', '', '', '', '');</v>
      </c>
    </row>
    <row r="236" spans="1:1" x14ac:dyDescent="0.25">
      <c r="A236" t="str">
        <f ca="1">IF(Valores!B236&lt;&gt;"", SUBSTITUTE(SUBSTITUTE(SUBSTITUTE($A$2, "{tbl}", d_TblName), "{field_list}", d_FieldList), "{values_list}", Valores!B236), "")</f>
        <v>INSERT INTO syslog.rh_movimiento (clave_trab, id_plaza, id_ausencia_por, fec_inicio, fec_termino, tipo_mov, descr, docs, motivo, referencia, ref_motivo) VALUES (389401, 44, , '2017-9-11', '2017-9-16', 'TEMPORAL', '', '', '', '', '');</v>
      </c>
    </row>
    <row r="237" spans="1:1" x14ac:dyDescent="0.25">
      <c r="A237" t="str">
        <f ca="1">IF(Valores!B237&lt;&gt;"", SUBSTITUTE(SUBSTITUTE(SUBSTITUTE($A$2, "{tbl}", d_TblName), "{field_list}", d_FieldList), "{values_list}", Valores!B237), "")</f>
        <v>INSERT INTO syslog.rh_movimiento (clave_trab, id_plaza, id_ausencia_por, fec_inicio, fec_termino, tipo_mov, descr, docs, motivo, referencia, ref_motivo) VALUES (452405, 34, , '2017-9-18', '2017-10-8', 'TEMPORAL', '', '', '', '', '');</v>
      </c>
    </row>
    <row r="238" spans="1:1" x14ac:dyDescent="0.25">
      <c r="A238" t="str">
        <f ca="1">IF(Valores!B238&lt;&gt;"", SUBSTITUTE(SUBSTITUTE(SUBSTITUTE($A$2, "{tbl}", d_TblName), "{field_list}", d_FieldList), "{values_list}", Valores!B238), "")</f>
        <v>INSERT INTO syslog.rh_movimiento (clave_trab, id_plaza, id_ausencia_por, fec_inicio, fec_termino, tipo_mov, descr, docs, motivo, referencia, ref_motivo) VALUES (361730, 58, , '2017-9-18', '2017-9-24', 'TEMPORAL', '', '', '', '', '');</v>
      </c>
    </row>
    <row r="239" spans="1:1" x14ac:dyDescent="0.25">
      <c r="A239" t="str">
        <f ca="1">IF(Valores!B239&lt;&gt;"", SUBSTITUTE(SUBSTITUTE(SUBSTITUTE($A$2, "{tbl}", d_TblName), "{field_list}", d_FieldList), "{values_list}", Valores!B239), "")</f>
        <v>INSERT INTO syslog.rh_movimiento (clave_trab, id_plaza, id_ausencia_por, fec_inicio, fec_termino, tipo_mov, descr, docs, motivo, referencia, ref_motivo) VALUES (403938, 74, , '2017-9-25', '2017-11-12', 'TEMPORAL', '', '', '', '', '');</v>
      </c>
    </row>
    <row r="240" spans="1:1" x14ac:dyDescent="0.25">
      <c r="A240" t="str">
        <f ca="1">IF(Valores!B240&lt;&gt;"", SUBSTITUTE(SUBSTITUTE(SUBSTITUTE($A$2, "{tbl}", d_TblName), "{field_list}", d_FieldList), "{values_list}", Valores!B240), "")</f>
        <v>INSERT INTO syslog.rh_movimiento (clave_trab, id_plaza, id_ausencia_por, fec_inicio, fec_termino, tipo_mov, descr, docs, motivo, referencia, ref_motivo) VALUES (318478, 25, , '2017-9-25', '2017-11-12', 'TEMPORAL', '', '', '', '', '');</v>
      </c>
    </row>
    <row r="241" spans="1:1" x14ac:dyDescent="0.25">
      <c r="A241" t="str">
        <f ca="1">IF(Valores!B241&lt;&gt;"", SUBSTITUTE(SUBSTITUTE(SUBSTITUTE($A$2, "{tbl}", d_TblName), "{field_list}", d_FieldList), "{values_list}", Valores!B241), "")</f>
        <v>INSERT INTO syslog.rh_movimiento (clave_trab, id_plaza, id_ausencia_por, fec_inicio, fec_termino, tipo_mov, descr, docs, motivo, referencia, ref_motivo) VALUES (490746, 14, , '2017-9-25', '2017-11-12', 'TEMPORAL', '', '', '', '', '');</v>
      </c>
    </row>
    <row r="242" spans="1:1" x14ac:dyDescent="0.25">
      <c r="A242" t="str">
        <f ca="1">IF(Valores!B242&lt;&gt;"", SUBSTITUTE(SUBSTITUTE(SUBSTITUTE($A$2, "{tbl}", d_TblName), "{field_list}", d_FieldList), "{values_list}", Valores!B242), "")</f>
        <v>INSERT INTO syslog.rh_movimiento (clave_trab, id_plaza, id_ausencia_por, fec_inicio, fec_termino, tipo_mov, descr, docs, motivo, referencia, ref_motivo) VALUES (435741, 13, , '2017-9-25', '2017-11-12', 'TEMPORAL', '', '', '', '', '');</v>
      </c>
    </row>
    <row r="243" spans="1:1" x14ac:dyDescent="0.25">
      <c r="A243" t="str">
        <f ca="1">IF(Valores!B243&lt;&gt;"", SUBSTITUTE(SUBSTITUTE(SUBSTITUTE($A$2, "{tbl}", d_TblName), "{field_list}", d_FieldList), "{values_list}", Valores!B243), "")</f>
        <v>INSERT INTO syslog.rh_movimiento (clave_trab, id_plaza, id_ausencia_por, fec_inicio, fec_termino, tipo_mov, descr, docs, motivo, referencia, ref_motivo) VALUES (178194, 15, , '2017-9-25', '2017-11-12', 'TEMPORAL', '', '', '', '', '');</v>
      </c>
    </row>
    <row r="244" spans="1:1" x14ac:dyDescent="0.25">
      <c r="A244" t="str">
        <f ca="1">IF(Valores!B244&lt;&gt;"", SUBSTITUTE(SUBSTITUTE(SUBSTITUTE($A$2, "{tbl}", d_TblName), "{field_list}", d_FieldList), "{values_list}", Valores!B244), "")</f>
        <v>INSERT INTO syslog.rh_movimiento (clave_trab, id_plaza, id_ausencia_por, fec_inicio, fec_termino, tipo_mov, descr, docs, motivo, referencia, ref_motivo) VALUES (333892, 11, , '2017-9-25', '2017-11-12', 'TEMPORAL', '', '', '', '', '');</v>
      </c>
    </row>
    <row r="245" spans="1:1" x14ac:dyDescent="0.25">
      <c r="A245" t="str">
        <f ca="1">IF(Valores!B245&lt;&gt;"", SUBSTITUTE(SUBSTITUTE(SUBSTITUTE($A$2, "{tbl}", d_TblName), "{field_list}", d_FieldList), "{values_list}", Valores!B245), "")</f>
        <v>INSERT INTO syslog.rh_movimiento (clave_trab, id_plaza, id_ausencia_por, fec_inicio, fec_termino, tipo_mov, descr, docs, motivo, referencia, ref_motivo) VALUES (466911, 27, , '2017-9-25', '2017-11-12', 'TEMPORAL', '', '', '', '', '');</v>
      </c>
    </row>
    <row r="246" spans="1:1" x14ac:dyDescent="0.25">
      <c r="A246" t="str">
        <f ca="1">IF(Valores!B246&lt;&gt;"", SUBSTITUTE(SUBSTITUTE(SUBSTITUTE($A$2, "{tbl}", d_TblName), "{field_list}", d_FieldList), "{values_list}", Valores!B246), "")</f>
        <v>INSERT INTO syslog.rh_movimiento (clave_trab, id_plaza, id_ausencia_por, fec_inicio, fec_termino, tipo_mov, descr, docs, motivo, referencia, ref_motivo) VALUES (934947, 36, , '2017-9-25', '2017-11-12', 'TEMPORAL', '', '', '', '', '');</v>
      </c>
    </row>
    <row r="247" spans="1:1" x14ac:dyDescent="0.25">
      <c r="A247" t="str">
        <f ca="1">IF(Valores!B247&lt;&gt;"", SUBSTITUTE(SUBSTITUTE(SUBSTITUTE($A$2, "{tbl}", d_TblName), "{field_list}", d_FieldList), "{values_list}", Valores!B247), "")</f>
        <v>INSERT INTO syslog.rh_movimiento (clave_trab, id_plaza, id_ausencia_por, fec_inicio, fec_termino, tipo_mov, descr, docs, motivo, referencia, ref_motivo) VALUES (600316, 35, , '2017-9-25', '2017-11-12', 'TEMPORAL', '', '', '', '', '');</v>
      </c>
    </row>
    <row r="248" spans="1:1" x14ac:dyDescent="0.25">
      <c r="A248" t="str">
        <f ca="1">IF(Valores!B248&lt;&gt;"", SUBSTITUTE(SUBSTITUTE(SUBSTITUTE($A$2, "{tbl}", d_TblName), "{field_list}", d_FieldList), "{values_list}", Valores!B248), "")</f>
        <v>INSERT INTO syslog.rh_movimiento (clave_trab, id_plaza, id_ausencia_por, fec_inicio, fec_termino, tipo_mov, descr, docs, motivo, referencia, ref_motivo) VALUES (317017, 53, , '2017-9-25', '2017-11-12', 'TEMPORAL', '', '', '', '', '');</v>
      </c>
    </row>
    <row r="249" spans="1:1" x14ac:dyDescent="0.25">
      <c r="A249" t="str">
        <f ca="1">IF(Valores!B249&lt;&gt;"", SUBSTITUTE(SUBSTITUTE(SUBSTITUTE($A$2, "{tbl}", d_TblName), "{field_list}", d_FieldList), "{values_list}", Valores!B249), "")</f>
        <v>INSERT INTO syslog.rh_movimiento (clave_trab, id_plaza, id_ausencia_por, fec_inicio, fec_termino, tipo_mov, descr, docs, motivo, referencia, ref_motivo) VALUES (321084, 54, , '2017-9-26', '2017-11-13', 'TEMPORAL', '', '', '', '', '');</v>
      </c>
    </row>
    <row r="250" spans="1:1" x14ac:dyDescent="0.25">
      <c r="A250" t="str">
        <f ca="1">IF(Valores!B250&lt;&gt;"", SUBSTITUTE(SUBSTITUTE(SUBSTITUTE($A$2, "{tbl}", d_TblName), "{field_list}", d_FieldList), "{values_list}", Valores!B250), "")</f>
        <v>INSERT INTO syslog.rh_movimiento (clave_trab, id_plaza, id_ausencia_por, fec_inicio, fec_termino, tipo_mov, descr, docs, motivo, referencia, ref_motivo) VALUES (852387, 55, , '2017-9-25', '2017-11-12', 'TEMPORAL', '', '', '', '', '');</v>
      </c>
    </row>
    <row r="251" spans="1:1" x14ac:dyDescent="0.25">
      <c r="A251" t="str">
        <f ca="1">IF(Valores!B251&lt;&gt;"", SUBSTITUTE(SUBSTITUTE(SUBSTITUTE($A$2, "{tbl}", d_TblName), "{field_list}", d_FieldList), "{values_list}", Valores!B251), "")</f>
        <v>INSERT INTO syslog.rh_movimiento (clave_trab, id_plaza, id_ausencia_por, fec_inicio, fec_termino, tipo_mov, descr, docs, motivo, referencia, ref_motivo) VALUES (434039, 6, , '2017-9-25', '2017-11-12', 'TEMPORAL', '', '', '', '', '');</v>
      </c>
    </row>
    <row r="252" spans="1:1" x14ac:dyDescent="0.25">
      <c r="A252" t="str">
        <f ca="1">IF(Valores!B252&lt;&gt;"", SUBSTITUTE(SUBSTITUTE(SUBSTITUTE($A$2, "{tbl}", d_TblName), "{field_list}", d_FieldList), "{values_list}", Valores!B252), "")</f>
        <v>INSERT INTO syslog.rh_movimiento (clave_trab, id_plaza, id_ausencia_por, fec_inicio, fec_termino, tipo_mov, descr, docs, motivo, referencia, ref_motivo) VALUES (426226, 24, , '2017-9-25', '2017-11-12', 'TEMPORAL', '', '', '', '', '');</v>
      </c>
    </row>
    <row r="253" spans="1:1" x14ac:dyDescent="0.25">
      <c r="A253" t="str">
        <f ca="1">IF(Valores!B253&lt;&gt;"", SUBSTITUTE(SUBSTITUTE(SUBSTITUTE($A$2, "{tbl}", d_TblName), "{field_list}", d_FieldList), "{values_list}", Valores!B253), "")</f>
        <v>INSERT INTO syslog.rh_movimiento (clave_trab, id_plaza, id_ausencia_por, fec_inicio, fec_termino, tipo_mov, descr, docs, motivo, referencia, ref_motivo) VALUES (318478, 25, , '2017-9-25', '2017-11-12', 'TEMPORAL', '', '', '', '', '');</v>
      </c>
    </row>
    <row r="254" spans="1:1" x14ac:dyDescent="0.25">
      <c r="A254" t="str">
        <f ca="1">IF(Valores!B254&lt;&gt;"", SUBSTITUTE(SUBSTITUTE(SUBSTITUTE($A$2, "{tbl}", d_TblName), "{field_list}", d_FieldList), "{values_list}", Valores!B254), "")</f>
        <v>INSERT INTO syslog.rh_movimiento (clave_trab, id_plaza, id_ausencia_por, fec_inicio, fec_termino, tipo_mov, descr, docs, motivo, referencia, ref_motivo) VALUES (652482, 56, , '2017-9-26', '2017-11-13', 'TEMPORAL', '', '', '', '', '');</v>
      </c>
    </row>
    <row r="255" spans="1:1" x14ac:dyDescent="0.25">
      <c r="A255" t="str">
        <f ca="1">IF(Valores!B255&lt;&gt;"", SUBSTITUTE(SUBSTITUTE(SUBSTITUTE($A$2, "{tbl}", d_TblName), "{field_list}", d_FieldList), "{values_list}", Valores!B255), "")</f>
        <v>INSERT INTO syslog.rh_movimiento (clave_trab, id_plaza, id_ausencia_por, fec_inicio, fec_termino, tipo_mov, descr, docs, motivo, referencia, ref_motivo) VALUES (517366, 57, , '2017-9-25', '2017-11-12', 'TEMPORAL', '', '', '', '', '');</v>
      </c>
    </row>
    <row r="256" spans="1:1" x14ac:dyDescent="0.25">
      <c r="A256" t="str">
        <f ca="1">IF(Valores!B256&lt;&gt;"", SUBSTITUTE(SUBSTITUTE(SUBSTITUTE($A$2, "{tbl}", d_TblName), "{field_list}", d_FieldList), "{values_list}", Valores!B256), "")</f>
        <v>INSERT INTO syslog.rh_movimiento (clave_trab, id_plaza, id_ausencia_por, fec_inicio, fec_termino, tipo_mov, descr, docs, motivo, referencia, ref_motivo) VALUES (388176, 58, , '2017-9-25', '2017-11-12', 'TEMPORAL', '', '', '', '', '');</v>
      </c>
    </row>
    <row r="257" spans="1:1" x14ac:dyDescent="0.25">
      <c r="A257" t="str">
        <f ca="1">IF(Valores!B257&lt;&gt;"", SUBSTITUTE(SUBSTITUTE(SUBSTITUTE($A$2, "{tbl}", d_TblName), "{field_list}", d_FieldList), "{values_list}", Valores!B257), "")</f>
        <v>INSERT INTO syslog.rh_movimiento (clave_trab, id_plaza, id_ausencia_por, fec_inicio, fec_termino, tipo_mov, descr, docs, motivo, referencia, ref_motivo) VALUES (557767, 59, , '2017-9-25', '2017-11-12', 'TEMPORAL', '', '', '', '', '');</v>
      </c>
    </row>
    <row r="258" spans="1:1" x14ac:dyDescent="0.25">
      <c r="A258" t="str">
        <f ca="1">IF(Valores!B258&lt;&gt;"", SUBSTITUTE(SUBSTITUTE(SUBSTITUTE($A$2, "{tbl}", d_TblName), "{field_list}", d_FieldList), "{values_list}", Valores!B258), "")</f>
        <v>INSERT INTO syslog.rh_movimiento (clave_trab, id_plaza, id_ausencia_por, fec_inicio, fec_termino, tipo_mov, descr, docs, motivo, referencia, ref_motivo) VALUES (370184, 60, , '2017-9-25', '2017-11-12', 'TEMPORAL', '', '', '', '', '');</v>
      </c>
    </row>
    <row r="259" spans="1:1" x14ac:dyDescent="0.25">
      <c r="A259" t="str">
        <f ca="1">IF(Valores!B259&lt;&gt;"", SUBSTITUTE(SUBSTITUTE(SUBSTITUTE($A$2, "{tbl}", d_TblName), "{field_list}", d_FieldList), "{values_list}", Valores!B259), "")</f>
        <v>INSERT INTO syslog.rh_movimiento (clave_trab, id_plaza, id_ausencia_por, fec_inicio, fec_termino, tipo_mov, descr, docs, motivo, referencia, ref_motivo) VALUES (369907, 61, , '2017-9-25', '2017-11-12', 'TEMPORAL', '', '', '', '', '');</v>
      </c>
    </row>
    <row r="260" spans="1:1" x14ac:dyDescent="0.25">
      <c r="A260" t="str">
        <f ca="1">IF(Valores!B260&lt;&gt;"", SUBSTITUTE(SUBSTITUTE(SUBSTITUTE($A$2, "{tbl}", d_TblName), "{field_list}", d_FieldList), "{values_list}", Valores!B260), "")</f>
        <v>INSERT INTO syslog.rh_movimiento (clave_trab, id_plaza, id_ausencia_por, fec_inicio, fec_termino, tipo_mov, descr, docs, motivo, referencia, ref_motivo) VALUES (315758, 62, , '2017-9-25', '2017-11-12', 'TEMPORAL', '', '', '', '', '');</v>
      </c>
    </row>
    <row r="261" spans="1:1" x14ac:dyDescent="0.25">
      <c r="A261" t="str">
        <f ca="1">IF(Valores!B261&lt;&gt;"", SUBSTITUTE(SUBSTITUTE(SUBSTITUTE($A$2, "{tbl}", d_TblName), "{field_list}", d_FieldList), "{values_list}", Valores!B261), "")</f>
        <v>INSERT INTO syslog.rh_movimiento (clave_trab, id_plaza, id_ausencia_por, fec_inicio, fec_termino, tipo_mov, descr, docs, motivo, referencia, ref_motivo) VALUES (312224, 21, , '2017-9-25', '2017-11-12', 'TEMPORAL', '', '', '', '', '');</v>
      </c>
    </row>
    <row r="262" spans="1:1" x14ac:dyDescent="0.25">
      <c r="A262" t="str">
        <f ca="1">IF(Valores!B262&lt;&gt;"", SUBSTITUTE(SUBSTITUTE(SUBSTITUTE($A$2, "{tbl}", d_TblName), "{field_list}", d_FieldList), "{values_list}", Valores!B262), "")</f>
        <v>INSERT INTO syslog.rh_movimiento (clave_trab, id_plaza, id_ausencia_por, fec_inicio, fec_termino, tipo_mov, descr, docs, motivo, referencia, ref_motivo) VALUES (448750, 57, , '2017-9-25', '2017-10-8', 'TEMPORAL', '', '', '', '', '');</v>
      </c>
    </row>
    <row r="263" spans="1:1" x14ac:dyDescent="0.25">
      <c r="A263" t="str">
        <f ca="1">IF(Valores!B263&lt;&gt;"", SUBSTITUTE(SUBSTITUTE(SUBSTITUTE($A$2, "{tbl}", d_TblName), "{field_list}", d_FieldList), "{values_list}", Valores!B263), "")</f>
        <v>INSERT INTO syslog.rh_movimiento (clave_trab, id_plaza, id_ausencia_por, fec_inicio, fec_termino, tipo_mov, descr, docs, motivo, referencia, ref_motivo) VALUES (511424, 62, , '2017-10-2', '2017-10-6', 'TEMPORAL', '', '', '', '', '');</v>
      </c>
    </row>
    <row r="264" spans="1:1" x14ac:dyDescent="0.25">
      <c r="A264" t="str">
        <f ca="1">IF(Valores!B264&lt;&gt;"", SUBSTITUTE(SUBSTITUTE(SUBSTITUTE($A$2, "{tbl}", d_TblName), "{field_list}", d_FieldList), "{values_list}", Valores!B264), "")</f>
        <v>INSERT INTO syslog.rh_movimiento (clave_trab, id_plaza, id_ausencia_por, fec_inicio, fec_termino, tipo_mov, descr, docs, motivo, referencia, ref_motivo) VALUES (681065, 67, , '2017-9-25', '2017-11-12', 'TEMPORAL', '', '', '', '', '');</v>
      </c>
    </row>
    <row r="265" spans="1:1" x14ac:dyDescent="0.25">
      <c r="A265" t="str">
        <f ca="1">IF(Valores!B265&lt;&gt;"", SUBSTITUTE(SUBSTITUTE(SUBSTITUTE($A$2, "{tbl}", d_TblName), "{field_list}", d_FieldList), "{values_list}", Valores!B265), "")</f>
        <v>INSERT INTO syslog.rh_movimiento (clave_trab, id_plaza, id_ausencia_por, fec_inicio, fec_termino, tipo_mov, descr, docs, motivo, referencia, ref_motivo) VALUES (203376, 5, , '2017-10-10', '2017-11-10', 'TEMPORAL', '', '', '', '', '');</v>
      </c>
    </row>
    <row r="266" spans="1:1" x14ac:dyDescent="0.25">
      <c r="A266" t="str">
        <f ca="1">IF(Valores!B266&lt;&gt;"", SUBSTITUTE(SUBSTITUTE(SUBSTITUTE($A$2, "{tbl}", d_TblName), "{field_list}", d_FieldList), "{values_list}", Valores!B266), "")</f>
        <v>INSERT INTO syslog.rh_movimiento (clave_trab, id_plaza, id_ausencia_por, fec_inicio, fec_termino, tipo_mov, descr, docs, motivo, referencia, ref_motivo) VALUES (204126, 4, , '2017-9-14', '2017-11-10', 'TEMPORAL', '', '', '', '', '');</v>
      </c>
    </row>
    <row r="267" spans="1:1" x14ac:dyDescent="0.25">
      <c r="A267" t="str">
        <f ca="1">IF(Valores!B267&lt;&gt;"", SUBSTITUTE(SUBSTITUTE(SUBSTITUTE($A$2, "{tbl}", d_TblName), "{field_list}", d_FieldList), "{values_list}", Valores!B267), "")</f>
        <v>INSERT INTO syslog.rh_movimiento (clave_trab, id_plaza, id_ausencia_por, fec_inicio, fec_termino, tipo_mov, descr, docs, motivo, referencia, ref_motivo) VALUES (566173, 56, , '2017-11-10', '2017-11-10', 'TEMPORAL', '', '', '', '', '');</v>
      </c>
    </row>
    <row r="268" spans="1:1" x14ac:dyDescent="0.25">
      <c r="A268" t="str">
        <f ca="1">IF(Valores!B268&lt;&gt;"", SUBSTITUTE(SUBSTITUTE(SUBSTITUTE($A$2, "{tbl}", d_TblName), "{field_list}", d_FieldList), "{values_list}", Valores!B268), "")</f>
        <v>INSERT INTO syslog.rh_movimiento (clave_trab, id_plaza, id_ausencia_por, fec_inicio, fec_termino, tipo_mov, descr, docs, motivo, referencia, ref_motivo) VALUES (403938, 74, , '2017-11-12', '2017-12-30', 'TEMPORAL', '', '', '', '', '');</v>
      </c>
    </row>
    <row r="269" spans="1:1" x14ac:dyDescent="0.25">
      <c r="A269" t="str">
        <f ca="1">IF(Valores!B269&lt;&gt;"", SUBSTITUTE(SUBSTITUTE(SUBSTITUTE($A$2, "{tbl}", d_TblName), "{field_list}", d_FieldList), "{values_list}", Valores!B269), "")</f>
        <v>INSERT INTO syslog.rh_movimiento (clave_trab, id_plaza, id_ausencia_por, fec_inicio, fec_termino, tipo_mov, descr, docs, motivo, referencia, ref_motivo) VALUES (318478, 25, , '2017-11-12', '2017-12-30', 'TEMPORAL', '', '', '', '', '');</v>
      </c>
    </row>
    <row r="270" spans="1:1" x14ac:dyDescent="0.25">
      <c r="A270" t="str">
        <f ca="1">IF(Valores!B270&lt;&gt;"", SUBSTITUTE(SUBSTITUTE(SUBSTITUTE($A$2, "{tbl}", d_TblName), "{field_list}", d_FieldList), "{values_list}", Valores!B270), "")</f>
        <v>INSERT INTO syslog.rh_movimiento (clave_trab, id_plaza, id_ausencia_por, fec_inicio, fec_termino, tipo_mov, descr, docs, motivo, referencia, ref_motivo) VALUES (490746, 14, , '2017-11-12', '2017-12-30', 'TEMPORAL', '', '', '', '', '');</v>
      </c>
    </row>
    <row r="271" spans="1:1" x14ac:dyDescent="0.25">
      <c r="A271" t="str">
        <f ca="1">IF(Valores!B271&lt;&gt;"", SUBSTITUTE(SUBSTITUTE(SUBSTITUTE($A$2, "{tbl}", d_TblName), "{field_list}", d_FieldList), "{values_list}", Valores!B271), "")</f>
        <v>INSERT INTO syslog.rh_movimiento (clave_trab, id_plaza, id_ausencia_por, fec_inicio, fec_termino, tipo_mov, descr, docs, motivo, referencia, ref_motivo) VALUES (435741, 13, , '2017-11-12', '2017-12-30', 'TEMPORAL', '', '', '', '', '');</v>
      </c>
    </row>
    <row r="272" spans="1:1" x14ac:dyDescent="0.25">
      <c r="A272" t="str">
        <f ca="1">IF(Valores!B272&lt;&gt;"", SUBSTITUTE(SUBSTITUTE(SUBSTITUTE($A$2, "{tbl}", d_TblName), "{field_list}", d_FieldList), "{values_list}", Valores!B272), "")</f>
        <v>INSERT INTO syslog.rh_movimiento (clave_trab, id_plaza, id_ausencia_por, fec_inicio, fec_termino, tipo_mov, descr, docs, motivo, referencia, ref_motivo) VALUES (178194, 15, , '2017-11-12', '2017-12-30', 'TEMPORAL', '', '', '', '', '');</v>
      </c>
    </row>
    <row r="273" spans="1:1" x14ac:dyDescent="0.25">
      <c r="A273" t="str">
        <f ca="1">IF(Valores!B273&lt;&gt;"", SUBSTITUTE(SUBSTITUTE(SUBSTITUTE($A$2, "{tbl}", d_TblName), "{field_list}", d_FieldList), "{values_list}", Valores!B273), "")</f>
        <v>INSERT INTO syslog.rh_movimiento (clave_trab, id_plaza, id_ausencia_por, fec_inicio, fec_termino, tipo_mov, descr, docs, motivo, referencia, ref_motivo) VALUES (333892, 11, , '2017-11-12', '2017-12-31', 'TEMPORAL', '', '', '', '', '');</v>
      </c>
    </row>
    <row r="274" spans="1:1" x14ac:dyDescent="0.25">
      <c r="A274" t="str">
        <f ca="1">IF(Valores!B274&lt;&gt;"", SUBSTITUTE(SUBSTITUTE(SUBSTITUTE($A$2, "{tbl}", d_TblName), "{field_list}", d_FieldList), "{values_list}", Valores!B274), "")</f>
        <v>INSERT INTO syslog.rh_movimiento (clave_trab, id_plaza, id_ausencia_por, fec_inicio, fec_termino, tipo_mov, descr, docs, motivo, referencia, ref_motivo) VALUES (466911, 27, , '2017-11-13', '2017-12-12', 'TEMPORAL', '', '', '', '', '');</v>
      </c>
    </row>
    <row r="275" spans="1:1" x14ac:dyDescent="0.25">
      <c r="A275" t="str">
        <f ca="1">IF(Valores!B275&lt;&gt;"", SUBSTITUTE(SUBSTITUTE(SUBSTITUTE($A$2, "{tbl}", d_TblName), "{field_list}", d_FieldList), "{values_list}", Valores!B275), "")</f>
        <v>INSERT INTO syslog.rh_movimiento (clave_trab, id_plaza, id_ausencia_por, fec_inicio, fec_termino, tipo_mov, descr, docs, motivo, referencia, ref_motivo) VALUES (934947, 36, , '2017-11-12', '2017-11-12', 'TEMPORAL', '', '', '', '', '');</v>
      </c>
    </row>
    <row r="276" spans="1:1" x14ac:dyDescent="0.25">
      <c r="A276" t="str">
        <f ca="1">IF(Valores!B276&lt;&gt;"", SUBSTITUTE(SUBSTITUTE(SUBSTITUTE($A$2, "{tbl}", d_TblName), "{field_list}", d_FieldList), "{values_list}", Valores!B276), "")</f>
        <v>INSERT INTO syslog.rh_movimiento (clave_trab, id_plaza, id_ausencia_por, fec_inicio, fec_termino, tipo_mov, descr, docs, motivo, referencia, ref_motivo) VALUES (600316, 35, , '2017-11-12', '2017-12-28', 'TEMPORAL', '', '', '', '', '');</v>
      </c>
    </row>
    <row r="277" spans="1:1" x14ac:dyDescent="0.25">
      <c r="A277" t="str">
        <f ca="1">IF(Valores!B277&lt;&gt;"", SUBSTITUTE(SUBSTITUTE(SUBSTITUTE($A$2, "{tbl}", d_TblName), "{field_list}", d_FieldList), "{values_list}", Valores!B277), "")</f>
        <v>INSERT INTO syslog.rh_movimiento (clave_trab, id_plaza, id_ausencia_por, fec_inicio, fec_termino, tipo_mov, descr, docs, motivo, referencia, ref_motivo) VALUES (317017, 53, , '2017-11-12', '2017-12-30', 'TEMPORAL', '', '', '', '', '');</v>
      </c>
    </row>
    <row r="278" spans="1:1" x14ac:dyDescent="0.25">
      <c r="A278" t="str">
        <f ca="1">IF(Valores!B278&lt;&gt;"", SUBSTITUTE(SUBSTITUTE(SUBSTITUTE($A$2, "{tbl}", d_TblName), "{field_list}", d_FieldList), "{values_list}", Valores!B278), "")</f>
        <v>INSERT INTO syslog.rh_movimiento (clave_trab, id_plaza, id_ausencia_por, fec_inicio, fec_termino, tipo_mov, descr, docs, motivo, referencia, ref_motivo) VALUES (321084, 54, , '2017-11-13', '2017-12-31', 'TEMPORAL', '', '', '', '', '');</v>
      </c>
    </row>
    <row r="279" spans="1:1" x14ac:dyDescent="0.25">
      <c r="A279" t="str">
        <f ca="1">IF(Valores!B279&lt;&gt;"", SUBSTITUTE(SUBSTITUTE(SUBSTITUTE($A$2, "{tbl}", d_TblName), "{field_list}", d_FieldList), "{values_list}", Valores!B279), "")</f>
        <v>INSERT INTO syslog.rh_movimiento (clave_trab, id_plaza, id_ausencia_por, fec_inicio, fec_termino, tipo_mov, descr, docs, motivo, referencia, ref_motivo) VALUES (852387, 55, , '2017-11-12', '2017-12-30', 'TEMPORAL', '', '', '', '', '');</v>
      </c>
    </row>
    <row r="280" spans="1:1" x14ac:dyDescent="0.25">
      <c r="A280" t="str">
        <f ca="1">IF(Valores!B280&lt;&gt;"", SUBSTITUTE(SUBSTITUTE(SUBSTITUTE($A$2, "{tbl}", d_TblName), "{field_list}", d_FieldList), "{values_list}", Valores!B280), "")</f>
        <v>INSERT INTO syslog.rh_movimiento (clave_trab, id_plaza, id_ausencia_por, fec_inicio, fec_termino, tipo_mov, descr, docs, motivo, referencia, ref_motivo) VALUES (434039, 6, , '2017-11-12', '2017-11-12', 'TEMPORAL', '', '', '', '', '');</v>
      </c>
    </row>
    <row r="281" spans="1:1" x14ac:dyDescent="0.25">
      <c r="A281" t="str">
        <f ca="1">IF(Valores!B281&lt;&gt;"", SUBSTITUTE(SUBSTITUTE(SUBSTITUTE($A$2, "{tbl}", d_TblName), "{field_list}", d_FieldList), "{values_list}", Valores!B281), "")</f>
        <v>INSERT INTO syslog.rh_movimiento (clave_trab, id_plaza, id_ausencia_por, fec_inicio, fec_termino, tipo_mov, descr, docs, motivo, referencia, ref_motivo) VALUES (426226, 24, , '2017-11-12', '2017-12-30', 'TEMPORAL', '', '', '', '', '');</v>
      </c>
    </row>
    <row r="282" spans="1:1" x14ac:dyDescent="0.25">
      <c r="A282" t="str">
        <f ca="1">IF(Valores!B282&lt;&gt;"", SUBSTITUTE(SUBSTITUTE(SUBSTITUTE($A$2, "{tbl}", d_TblName), "{field_list}", d_FieldList), "{values_list}", Valores!B282), "")</f>
        <v>INSERT INTO syslog.rh_movimiento (clave_trab, id_plaza, id_ausencia_por, fec_inicio, fec_termino, tipo_mov, descr, docs, motivo, referencia, ref_motivo) VALUES (318478, 25, , '2017-11-12', '2017-12-31', 'TEMPORAL', '', '', '', '', '');</v>
      </c>
    </row>
    <row r="283" spans="1:1" x14ac:dyDescent="0.25">
      <c r="A283" t="str">
        <f ca="1">IF(Valores!B283&lt;&gt;"", SUBSTITUTE(SUBSTITUTE(SUBSTITUTE($A$2, "{tbl}", d_TblName), "{field_list}", d_FieldList), "{values_list}", Valores!B283), "")</f>
        <v>INSERT INTO syslog.rh_movimiento (clave_trab, id_plaza, id_ausencia_por, fec_inicio, fec_termino, tipo_mov, descr, docs, motivo, referencia, ref_motivo) VALUES (652482, 56, , '2017-11-13', '2017-12-31', 'TEMPORAL', '', '', '', '', '');</v>
      </c>
    </row>
    <row r="284" spans="1:1" x14ac:dyDescent="0.25">
      <c r="A284" t="str">
        <f ca="1">IF(Valores!B284&lt;&gt;"", SUBSTITUTE(SUBSTITUTE(SUBSTITUTE($A$2, "{tbl}", d_TblName), "{field_list}", d_FieldList), "{values_list}", Valores!B284), "")</f>
        <v>INSERT INTO syslog.rh_movimiento (clave_trab, id_plaza, id_ausencia_por, fec_inicio, fec_termino, tipo_mov, descr, docs, motivo, referencia, ref_motivo) VALUES (517366, 57, , '2017-11-12', '2017-12-31', 'TEMPORAL', '', '', '', '', '');</v>
      </c>
    </row>
    <row r="285" spans="1:1" x14ac:dyDescent="0.25">
      <c r="A285" t="str">
        <f ca="1">IF(Valores!B285&lt;&gt;"", SUBSTITUTE(SUBSTITUTE(SUBSTITUTE($A$2, "{tbl}", d_TblName), "{field_list}", d_FieldList), "{values_list}", Valores!B285), "")</f>
        <v>INSERT INTO syslog.rh_movimiento (clave_trab, id_plaza, id_ausencia_por, fec_inicio, fec_termino, tipo_mov, descr, docs, motivo, referencia, ref_motivo) VALUES (388176, 58, , '2017-11-12', '2017-12-30', 'TEMPORAL', '', '', '', '', '');</v>
      </c>
    </row>
    <row r="286" spans="1:1" x14ac:dyDescent="0.25">
      <c r="A286" t="str">
        <f ca="1">IF(Valores!B286&lt;&gt;"", SUBSTITUTE(SUBSTITUTE(SUBSTITUTE($A$2, "{tbl}", d_TblName), "{field_list}", d_FieldList), "{values_list}", Valores!B286), "")</f>
        <v>INSERT INTO syslog.rh_movimiento (clave_trab, id_plaza, id_ausencia_por, fec_inicio, fec_termino, tipo_mov, descr, docs, motivo, referencia, ref_motivo) VALUES (557767, 59, , '2017-11-12', '2017-12-30', 'TEMPORAL', '', '', '', '', '');</v>
      </c>
    </row>
    <row r="287" spans="1:1" x14ac:dyDescent="0.25">
      <c r="A287" t="str">
        <f ca="1">IF(Valores!B287&lt;&gt;"", SUBSTITUTE(SUBSTITUTE(SUBSTITUTE($A$2, "{tbl}", d_TblName), "{field_list}", d_FieldList), "{values_list}", Valores!B287), "")</f>
        <v>INSERT INTO syslog.rh_movimiento (clave_trab, id_plaza, id_ausencia_por, fec_inicio, fec_termino, tipo_mov, descr, docs, motivo, referencia, ref_motivo) VALUES (370184, 60, , '2017-11-12', '2017-12-30', 'TEMPORAL', '', '', '', '', '');</v>
      </c>
    </row>
    <row r="288" spans="1:1" x14ac:dyDescent="0.25">
      <c r="A288" t="str">
        <f ca="1">IF(Valores!B288&lt;&gt;"", SUBSTITUTE(SUBSTITUTE(SUBSTITUTE($A$2, "{tbl}", d_TblName), "{field_list}", d_FieldList), "{values_list}", Valores!B288), "")</f>
        <v>INSERT INTO syslog.rh_movimiento (clave_trab, id_plaza, id_ausencia_por, fec_inicio, fec_termino, tipo_mov, descr, docs, motivo, referencia, ref_motivo) VALUES (369907, 61, , '2017-11-12', '2017-12-30', 'TEMPORAL', '', '', '', '', '');</v>
      </c>
    </row>
    <row r="289" spans="1:1" x14ac:dyDescent="0.25">
      <c r="A289" t="str">
        <f ca="1">IF(Valores!B289&lt;&gt;"", SUBSTITUTE(SUBSTITUTE(SUBSTITUTE($A$2, "{tbl}", d_TblName), "{field_list}", d_FieldList), "{values_list}", Valores!B289), "")</f>
        <v>INSERT INTO syslog.rh_movimiento (clave_trab, id_plaza, id_ausencia_por, fec_inicio, fec_termino, tipo_mov, descr, docs, motivo, referencia, ref_motivo) VALUES (315758, 62, , '2017-11-12', '2017-12-30', 'TEMPORAL', '', '', '', '', '');</v>
      </c>
    </row>
    <row r="290" spans="1:1" x14ac:dyDescent="0.25">
      <c r="A290" t="str">
        <f ca="1">IF(Valores!B290&lt;&gt;"", SUBSTITUTE(SUBSTITUTE(SUBSTITUTE($A$2, "{tbl}", d_TblName), "{field_list}", d_FieldList), "{values_list}", Valores!B290), "")</f>
        <v>INSERT INTO syslog.rh_movimiento (clave_trab, id_plaza, id_ausencia_por, fec_inicio, fec_termino, tipo_mov, descr, docs, motivo, referencia, ref_motivo) VALUES (200953, 5, , '2017-11-12', '9999-12-31', 'DEFINITIVA', '', '', '', '', '');</v>
      </c>
    </row>
    <row r="291" spans="1:1" x14ac:dyDescent="0.25">
      <c r="A291" t="str">
        <f ca="1">IF(Valores!B291&lt;&gt;"", SUBSTITUTE(SUBSTITUTE(SUBSTITUTE($A$2, "{tbl}", d_TblName), "{field_list}", d_FieldList), "{values_list}", Valores!B291), "")</f>
        <v>INSERT INTO syslog.rh_movimiento (clave_trab, id_plaza, id_ausencia_por, fec_inicio, fec_termino, tipo_mov, descr, docs, motivo, referencia, ref_motivo) VALUES (588783, 18, , '2017-11-13', '2017-11-19', 'TEMPORAL', '', '', '', '', '');</v>
      </c>
    </row>
    <row r="292" spans="1:1" x14ac:dyDescent="0.25">
      <c r="A292" t="str">
        <f ca="1">IF(Valores!B292&lt;&gt;"", SUBSTITUTE(SUBSTITUTE(SUBSTITUTE($A$2, "{tbl}", d_TblName), "{field_list}", d_FieldList), "{values_list}", Valores!B292), "")</f>
        <v>INSERT INTO syslog.rh_movimiento (clave_trab, id_plaza, id_ausencia_por, fec_inicio, fec_termino, tipo_mov, descr, docs, motivo, referencia, ref_motivo) VALUES (516702, 24, , '2017-11-13', '2017-11-19', 'TEMPORAL', '', '', '', '', '');</v>
      </c>
    </row>
    <row r="293" spans="1:1" x14ac:dyDescent="0.25">
      <c r="A293" t="str">
        <f ca="1">IF(Valores!B293&lt;&gt;"", SUBSTITUTE(SUBSTITUTE(SUBSTITUTE($A$2, "{tbl}", d_TblName), "{field_list}", d_FieldList), "{values_list}", Valores!B293), "")</f>
        <v>INSERT INTO syslog.rh_movimiento (clave_trab, id_plaza, id_ausencia_por, fec_inicio, fec_termino, tipo_mov, descr, docs, motivo, referencia, ref_motivo) VALUES (205891, 5, , '2015-6-18', '2017-11-12', 'TEMPORAL', '', '', '', '', '');</v>
      </c>
    </row>
    <row r="294" spans="1:1" x14ac:dyDescent="0.25">
      <c r="A294" t="str">
        <f ca="1">IF(Valores!B294&lt;&gt;"", SUBSTITUTE(SUBSTITUTE(SUBSTITUTE($A$2, "{tbl}", d_TblName), "{field_list}", d_FieldList), "{values_list}", Valores!B294), "")</f>
        <v>INSERT INTO syslog.rh_movimiento (clave_trab, id_plaza, id_ausencia_por, fec_inicio, fec_termino, tipo_mov, descr, docs, motivo, referencia, ref_motivo) VALUES (434039, 9, , '2017-11-13', '9999-12-31', 'DEFINITIVA', '', '', '', '', '');</v>
      </c>
    </row>
    <row r="295" spans="1:1" x14ac:dyDescent="0.25">
      <c r="A295" t="str">
        <f ca="1">IF(Valores!B295&lt;&gt;"", SUBSTITUTE(SUBSTITUTE(SUBSTITUTE($A$2, "{tbl}", d_TblName), "{field_list}", d_FieldList), "{values_list}", Valores!B295), "")</f>
        <v>INSERT INTO syslog.rh_movimiento (clave_trab, id_plaza, id_ausencia_por, fec_inicio, fec_termino, tipo_mov, descr, docs, motivo, referencia, ref_motivo) VALUES (419041, 6, , '2017-11-13', '2017-12-31', 'TEMPORAL', '12-8 20101941', '', '', '', '');</v>
      </c>
    </row>
    <row r="296" spans="1:1" x14ac:dyDescent="0.25">
      <c r="A296" t="str">
        <f ca="1">IF(Valores!B296&lt;&gt;"", SUBSTITUTE(SUBSTITUTE(SUBSTITUTE($A$2, "{tbl}", d_TblName), "{field_list}", d_FieldList), "{values_list}", Valores!B296), "")</f>
        <v>INSERT INTO syslog.rh_movimiento (clave_trab, id_plaza, id_ausencia_por, fec_inicio, fec_termino, tipo_mov, descr, docs, motivo, referencia, ref_motivo) VALUES (327144, 21, , '2017-11-12', '9999-12-31', 'DEFINITIVA', '', '', '', '', '');</v>
      </c>
    </row>
    <row r="297" spans="1:1" x14ac:dyDescent="0.25">
      <c r="A297" t="str">
        <f ca="1">IF(Valores!B297&lt;&gt;"", SUBSTITUTE(SUBSTITUTE(SUBSTITUTE($A$2, "{tbl}", d_TblName), "{field_list}", d_FieldList), "{values_list}", Valores!B297), "")</f>
        <v>INSERT INTO syslog.rh_movimiento (clave_trab, id_plaza, id_ausencia_por, fec_inicio, fec_termino, tipo_mov, descr, docs, motivo, referencia, ref_motivo) VALUES (462962, 19, , '2017-11-13', '9999-12-31', 'DEFINITIVA', '', '', '', '', '');</v>
      </c>
    </row>
    <row r="298" spans="1:1" x14ac:dyDescent="0.25">
      <c r="A298" t="str">
        <f ca="1">IF(Valores!B298&lt;&gt;"", SUBSTITUTE(SUBSTITUTE(SUBSTITUTE($A$2, "{tbl}", d_TblName), "{field_list}", d_FieldList), "{values_list}", Valores!B298), "")</f>
        <v>INSERT INTO syslog.rh_movimiento (clave_trab, id_plaza, id_ausencia_por, fec_inicio, fec_termino, tipo_mov, descr, docs, motivo, referencia, ref_motivo) VALUES (539767, 70, , '2017-11-13', '9999-12-31', 'DEFINITIVA', '', '', '', '', '');</v>
      </c>
    </row>
    <row r="299" spans="1:1" x14ac:dyDescent="0.25">
      <c r="A299" t="str">
        <f ca="1">IF(Valores!B299&lt;&gt;"", SUBSTITUTE(SUBSTITUTE(SUBSTITUTE($A$2, "{tbl}", d_TblName), "{field_list}", d_FieldList), "{values_list}", Valores!B299), "")</f>
        <v>INSERT INTO syslog.rh_movimiento (clave_trab, id_plaza, id_ausencia_por, fec_inicio, fec_termino, tipo_mov, descr, docs, motivo, referencia, ref_motivo) VALUES (567997, 28, , '2017-11-13', '9999-12-31', 'DEFINITIVA', '', '', '', '', '');</v>
      </c>
    </row>
    <row r="300" spans="1:1" x14ac:dyDescent="0.25">
      <c r="A300" t="str">
        <f ca="1">IF(Valores!B300&lt;&gt;"", SUBSTITUTE(SUBSTITUTE(SUBSTITUTE($A$2, "{tbl}", d_TblName), "{field_list}", d_FieldList), "{values_list}", Valores!B300), "")</f>
        <v>INSERT INTO syslog.rh_movimiento (clave_trab, id_plaza, id_ausencia_por, fec_inicio, fec_termino, tipo_mov, descr, docs, motivo, referencia, ref_motivo) VALUES (574454, 29, , '2017-11-13', '2018-4-23', 'TEMPORAL', '', '', '', '', '');</v>
      </c>
    </row>
    <row r="301" spans="1:1" x14ac:dyDescent="0.25">
      <c r="A301" t="str">
        <f ca="1">IF(Valores!B301&lt;&gt;"", SUBSTITUTE(SUBSTITUTE(SUBSTITUTE($A$2, "{tbl}", d_TblName), "{field_list}", d_FieldList), "{values_list}", Valores!B301), "")</f>
        <v>INSERT INTO syslog.rh_movimiento (clave_trab, id_plaza, id_ausencia_por, fec_inicio, fec_termino, tipo_mov, descr, docs, motivo, referencia, ref_motivo) VALUES (466911, 36, , '2017-12-13', '2017-12-31', 'TEMPORAL', '', '', '', '', '');</v>
      </c>
    </row>
    <row r="302" spans="1:1" x14ac:dyDescent="0.25">
      <c r="A302" t="str">
        <f ca="1">IF(Valores!B302&lt;&gt;"", SUBSTITUTE(SUBSTITUTE(SUBSTITUTE($A$2, "{tbl}", d_TblName), "{field_list}", d_FieldList), "{values_list}", Valores!B302), "")</f>
        <v>INSERT INTO syslog.rh_movimiento (clave_trab, id_plaza, id_ausencia_por, fec_inicio, fec_termino, tipo_mov, descr, docs, motivo, referencia, ref_motivo) VALUES (605887, 27, , '2017-12-13', '2017-12-30', 'TEMPORAL', '', '', '', '', '');</v>
      </c>
    </row>
    <row r="303" spans="1:1" x14ac:dyDescent="0.25">
      <c r="A303" t="str">
        <f ca="1">IF(Valores!B303&lt;&gt;"", SUBSTITUTE(SUBSTITUTE(SUBSTITUTE($A$2, "{tbl}", d_TblName), "{field_list}", d_FieldList), "{values_list}", Valores!B303), "")</f>
        <v>INSERT INTO syslog.rh_movimiento (clave_trab, id_plaza, id_ausencia_por, fec_inicio, fec_termino, tipo_mov, descr, docs, motivo, referencia, ref_motivo) VALUES (511424, 22, , '2017-11-13', '2017-12-31', 'TEMPORAL', '', '', '', '', '');</v>
      </c>
    </row>
    <row r="304" spans="1:1" x14ac:dyDescent="0.25">
      <c r="A304" t="str">
        <f ca="1">IF(Valores!B304&lt;&gt;"", SUBSTITUTE(SUBSTITUTE(SUBSTITUTE($A$2, "{tbl}", d_TblName), "{field_list}", d_FieldList), "{values_list}", Valores!B304), "")</f>
        <v>INSERT INTO syslog.rh_movimiento (clave_trab, id_plaza, id_ausencia_por, fec_inicio, fec_termino, tipo_mov, descr, docs, motivo, referencia, ref_motivo) VALUES (539259, 63, , '2017-11-12', '2017-12-30', 'TEMPORAL', '', '', '', '', '');</v>
      </c>
    </row>
    <row r="305" spans="1:1" x14ac:dyDescent="0.25">
      <c r="A305" t="str">
        <f ca="1">IF(Valores!B305&lt;&gt;"", SUBSTITUTE(SUBSTITUTE(SUBSTITUTE($A$2, "{tbl}", d_TblName), "{field_list}", d_FieldList), "{values_list}", Valores!B305), "")</f>
        <v>INSERT INTO syslog.rh_movimiento (clave_trab, id_plaza, id_ausencia_por, fec_inicio, fec_termino, tipo_mov, descr, docs, motivo, referencia, ref_motivo) VALUES (465230, 63, , '2017-11-13', '2017-11-17', 'TEMPORAL', '', '', '', '', '');</v>
      </c>
    </row>
    <row r="306" spans="1:1" x14ac:dyDescent="0.25">
      <c r="A306" t="str">
        <f ca="1">IF(Valores!B306&lt;&gt;"", SUBSTITUTE(SUBSTITUTE(SUBSTITUTE($A$2, "{tbl}", d_TblName), "{field_list}", d_FieldList), "{values_list}", Valores!B306), "")</f>
        <v>INSERT INTO syslog.rh_movimiento (clave_trab, id_plaza, id_ausencia_por, fec_inicio, fec_termino, tipo_mov, descr, docs, motivo, referencia, ref_motivo) VALUES (511701, 65, , '2017-11-12', '2017-12-31', 'TEMPORAL', '', '', '', '', '');</v>
      </c>
    </row>
    <row r="307" spans="1:1" x14ac:dyDescent="0.25">
      <c r="A307" t="str">
        <f ca="1">IF(Valores!B307&lt;&gt;"", SUBSTITUTE(SUBSTITUTE(SUBSTITUTE($A$2, "{tbl}", d_TblName), "{field_list}", d_FieldList), "{values_list}", Valores!B307), "")</f>
        <v>INSERT INTO syslog.rh_movimiento (clave_trab, id_plaza, id_ausencia_por, fec_inicio, fec_termino, tipo_mov, descr, docs, motivo, referencia, ref_motivo) VALUES (566818, 20, , '2017-11-13', '2017-12-31', 'TEMPORAL', '', '', '', '', '');</v>
      </c>
    </row>
    <row r="308" spans="1:1" x14ac:dyDescent="0.25">
      <c r="A308" t="str">
        <f ca="1">IF(Valores!B308&lt;&gt;"", SUBSTITUTE(SUBSTITUTE(SUBSTITUTE($A$2, "{tbl}", d_TblName), "{field_list}", d_FieldList), "{values_list}", Valores!B308), "")</f>
        <v>INSERT INTO syslog.rh_movimiento (clave_trab, id_plaza, id_ausencia_por, fec_inicio, fec_termino, tipo_mov, descr, docs, motivo, referencia, ref_motivo) VALUES (886222, 25, , '2017-11-13', '2017-11-17', 'TEMPORAL', '', '', '', '', '');</v>
      </c>
    </row>
    <row r="309" spans="1:1" x14ac:dyDescent="0.25">
      <c r="A309" t="str">
        <f ca="1">IF(Valores!B309&lt;&gt;"", SUBSTITUTE(SUBSTITUTE(SUBSTITUTE($A$2, "{tbl}", d_TblName), "{field_list}", d_FieldList), "{values_list}", Valores!B309), "")</f>
        <v>INSERT INTO syslog.rh_movimiento (clave_trab, id_plaza, id_ausencia_por, fec_inicio, fec_termino, tipo_mov, descr, docs, motivo, referencia, ref_motivo) VALUES (681065, 67, , '2017-11-13', '2017-12-31', 'TEMPORAL', '', '', '', '', '');</v>
      </c>
    </row>
    <row r="310" spans="1:1" x14ac:dyDescent="0.25">
      <c r="A310" t="str">
        <f ca="1">IF(Valores!B310&lt;&gt;"", SUBSTITUTE(SUBSTITUTE(SUBSTITUTE($A$2, "{tbl}", d_TblName), "{field_list}", d_FieldList), "{values_list}", Valores!B310), "")</f>
        <v>INSERT INTO syslog.rh_movimiento (clave_trab, id_plaza, id_ausencia_por, fec_inicio, fec_termino, tipo_mov, descr, docs, motivo, referencia, ref_motivo) VALUES (498009, 33, , '2017-11-13', '2017-12-31', 'TEMPORAL', '', '', '', '', '');</v>
      </c>
    </row>
    <row r="311" spans="1:1" x14ac:dyDescent="0.25">
      <c r="A311" t="str">
        <f ca="1">IF(Valores!B311&lt;&gt;"", SUBSTITUTE(SUBSTITUTE(SUBSTITUTE($A$2, "{tbl}", d_TblName), "{field_list}", d_FieldList), "{values_list}", Valores!B311), "")</f>
        <v>INSERT INTO syslog.rh_movimiento (clave_trab, id_plaza, id_ausencia_por, fec_inicio, fec_termino, tipo_mov, descr, docs, motivo, referencia, ref_motivo) VALUES (312224, 21, , '2017-11-13', '2017-11-17', 'TEMPORAL', '', '', '', '', '');</v>
      </c>
    </row>
    <row r="312" spans="1:1" x14ac:dyDescent="0.25">
      <c r="A312" t="str">
        <f ca="1">IF(Valores!B312&lt;&gt;"", SUBSTITUTE(SUBSTITUTE(SUBSTITUTE($A$2, "{tbl}", d_TblName), "{field_list}", d_FieldList), "{values_list}", Valores!B312), "")</f>
        <v>INSERT INTO syslog.rh_movimiento (clave_trab, id_plaza, id_ausencia_por, fec_inicio, fec_termino, tipo_mov, descr, docs, motivo, referencia, ref_motivo) VALUES (203376, 4, , '2017-11-13', '2017-12-31', 'TEMPORAL', '', '', '', '', '');</v>
      </c>
    </row>
    <row r="313" spans="1:1" x14ac:dyDescent="0.25">
      <c r="A313" t="str">
        <f ca="1">IF(Valores!B313&lt;&gt;"", SUBSTITUTE(SUBSTITUTE(SUBSTITUTE($A$2, "{tbl}", d_TblName), "{field_list}", d_FieldList), "{values_list}", Valores!B313), "")</f>
        <v>INSERT INTO syslog.rh_movimiento (clave_trab, id_plaza, id_ausencia_por, fec_inicio, fec_termino, tipo_mov, descr, docs, motivo, referencia, ref_motivo) VALUES (200953, 1, , '2017-11-13', '2017-12-31', 'TEMPORAL', '', '', '', '', '');</v>
      </c>
    </row>
    <row r="314" spans="1:1" x14ac:dyDescent="0.25">
      <c r="A314" t="str">
        <f ca="1">IF(Valores!B314&lt;&gt;"", SUBSTITUTE(SUBSTITUTE(SUBSTITUTE($A$2, "{tbl}", d_TblName), "{field_list}", d_FieldList), "{values_list}", Valores!B314), "")</f>
        <v>INSERT INTO syslog.rh_movimiento (clave_trab, id_plaza, id_ausencia_por, fec_inicio, fec_termino, tipo_mov, descr, docs, motivo, referencia, ref_motivo) VALUES (204126, 5, , '2017-11-13', '2017-12-31', 'TEMPORAL', '', '', '', '', '');</v>
      </c>
    </row>
    <row r="315" spans="1:1" x14ac:dyDescent="0.25">
      <c r="A315" t="str">
        <f ca="1">IF(Valores!B315&lt;&gt;"", SUBSTITUTE(SUBSTITUTE(SUBSTITUTE($A$2, "{tbl}", d_TblName), "{field_list}", d_FieldList), "{values_list}", Valores!B315), "")</f>
        <v>INSERT INTO syslog.rh_movimiento (clave_trab, id_plaza, id_ausencia_por, fec_inicio, fec_termino, tipo_mov, descr, docs, motivo, referencia, ref_motivo) VALUES (482433, 7, , '2017-11-13', '2017-12-31', 'TEMPORAL', '', '', '', '', '');</v>
      </c>
    </row>
    <row r="316" spans="1:1" x14ac:dyDescent="0.25">
      <c r="A316" t="str">
        <f ca="1">IF(Valores!B316&lt;&gt;"", SUBSTITUTE(SUBSTITUTE(SUBSTITUTE($A$2, "{tbl}", d_TblName), "{field_list}", d_FieldList), "{values_list}", Valores!B316), "")</f>
        <v>INSERT INTO syslog.rh_movimiento (clave_trab, id_plaza, id_ausencia_por, fec_inicio, fec_termino, tipo_mov, descr, docs, motivo, referencia, ref_motivo) VALUES (675094, 15, , '2017-11-13', '2017-11-17', 'TEMPORAL', '', '', '', '', '');</v>
      </c>
    </row>
    <row r="317" spans="1:1" x14ac:dyDescent="0.25">
      <c r="A317" t="str">
        <f ca="1">IF(Valores!B317&lt;&gt;"", SUBSTITUTE(SUBSTITUTE(SUBSTITUTE($A$2, "{tbl}", d_TblName), "{field_list}", d_FieldList), "{values_list}", Valores!B317), "")</f>
        <v>INSERT INTO syslog.rh_movimiento (clave_trab, id_plaza, id_ausencia_por, fec_inicio, fec_termino, tipo_mov, descr, docs, motivo, referencia, ref_motivo) VALUES (312010, 17, , '2017-11-13', '2017-12-31', 'TEMPORAL', '', '', '', '', '');</v>
      </c>
    </row>
    <row r="318" spans="1:1" x14ac:dyDescent="0.25">
      <c r="A318" t="str">
        <f ca="1">IF(Valores!B318&lt;&gt;"", SUBSTITUTE(SUBSTITUTE(SUBSTITUTE($A$2, "{tbl}", d_TblName), "{field_list}", d_FieldList), "{values_list}", Valores!B318), "")</f>
        <v>INSERT INTO syslog.rh_movimiento (clave_trab, id_plaza, id_ausencia_por, fec_inicio, fec_termino, tipo_mov, descr, docs, motivo, referencia, ref_motivo) VALUES (779082, 23, , '2017-11-13', '2017-12-30', 'TEMPORAL', '', '', '', '', '');</v>
      </c>
    </row>
    <row r="319" spans="1:1" x14ac:dyDescent="0.25">
      <c r="A319" t="str">
        <f ca="1">IF(Valores!B319&lt;&gt;"", SUBSTITUTE(SUBSTITUTE(SUBSTITUTE($A$2, "{tbl}", d_TblName), "{field_list}", d_FieldList), "{values_list}", Valores!B319), "")</f>
        <v>INSERT INTO syslog.rh_movimiento (clave_trab, id_plaza, id_ausencia_por, fec_inicio, fec_termino, tipo_mov, descr, docs, motivo, referencia, ref_motivo) VALUES (814776, 30, , '2017-11-13', '2017-12-31', 'TEMPORAL', '', '', '', '', '');</v>
      </c>
    </row>
    <row r="320" spans="1:1" x14ac:dyDescent="0.25">
      <c r="A320" t="str">
        <f ca="1">IF(Valores!B320&lt;&gt;"", SUBSTITUTE(SUBSTITUTE(SUBSTITUTE($A$2, "{tbl}", d_TblName), "{field_list}", d_FieldList), "{values_list}", Valores!B320), "")</f>
        <v>INSERT INTO syslog.rh_movimiento (clave_trab, id_plaza, id_ausencia_por, fec_inicio, fec_termino, tipo_mov, descr, docs, motivo, referencia, ref_motivo) VALUES (361730, 34, , '2017-11-13', '2017-11-19', 'TEMPORAL', '', '', '', '', '');</v>
      </c>
    </row>
    <row r="321" spans="1:1" x14ac:dyDescent="0.25">
      <c r="A321" t="str">
        <f ca="1">IF(Valores!B321&lt;&gt;"", SUBSTITUTE(SUBSTITUTE(SUBSTITUTE($A$2, "{tbl}", d_TblName), "{field_list}", d_FieldList), "{values_list}", Valores!B321), "")</f>
        <v>INSERT INTO syslog.rh_movimiento (clave_trab, id_plaza, id_ausencia_por, fec_inicio, fec_termino, tipo_mov, descr, docs, motivo, referencia, ref_motivo) VALUES (516899, 68, , '2017-11-13', '2017-12-31', 'TEMPORAL', '', '', '', '', '');</v>
      </c>
    </row>
    <row r="322" spans="1:1" x14ac:dyDescent="0.25">
      <c r="A322" t="str">
        <f ca="1">IF(Valores!B322&lt;&gt;"", SUBSTITUTE(SUBSTITUTE(SUBSTITUTE($A$2, "{tbl}", d_TblName), "{field_list}", d_FieldList), "{values_list}", Valores!B322), "")</f>
        <v>INSERT INTO syslog.rh_movimiento (clave_trab, id_plaza, id_ausencia_por, fec_inicio, fec_termino, tipo_mov, descr, docs, motivo, referencia, ref_motivo) VALUES (569774, 68, , '2017-11-13', '2017-11-17', 'TEMPORAL', '', '', '', '', '');</v>
      </c>
    </row>
    <row r="323" spans="1:1" x14ac:dyDescent="0.25">
      <c r="A323" t="str">
        <f ca="1">IF(Valores!B323&lt;&gt;"", SUBSTITUTE(SUBSTITUTE(SUBSTITUTE($A$2, "{tbl}", d_TblName), "{field_list}", d_FieldList), "{values_list}", Valores!B323), "")</f>
        <v>INSERT INTO syslog.rh_movimiento (clave_trab, id_plaza, id_ausencia_por, fec_inicio, fec_termino, tipo_mov, descr, docs, motivo, referencia, ref_motivo) VALUES (500095, 64, , '2017-11-12', '2017-12-31', 'TEMPORAL', '', '', '', '', '');</v>
      </c>
    </row>
    <row r="324" spans="1:1" x14ac:dyDescent="0.25">
      <c r="A324" t="str">
        <f ca="1">IF(Valores!B324&lt;&gt;"", SUBSTITUTE(SUBSTITUTE(SUBSTITUTE($A$2, "{tbl}", d_TblName), "{field_list}", d_FieldList), "{values_list}", Valores!B324), "")</f>
        <v>INSERT INTO syslog.rh_movimiento (clave_trab, id_plaza, id_ausencia_por, fec_inicio, fec_termino, tipo_mov, descr, docs, motivo, referencia, ref_motivo) VALUES (466603, 69, , '2017-11-12', '2017-12-31', 'TEMPORAL', '', '', '', '', '');</v>
      </c>
    </row>
    <row r="325" spans="1:1" x14ac:dyDescent="0.25">
      <c r="A325" t="str">
        <f ca="1">IF(Valores!B325&lt;&gt;"", SUBSTITUTE(SUBSTITUTE(SUBSTITUTE($A$2, "{tbl}", d_TblName), "{field_list}", d_FieldList), "{values_list}", Valores!B325), "")</f>
        <v>INSERT INTO syslog.rh_movimiento (clave_trab, id_plaza, id_ausencia_por, fec_inicio, fec_termino, tipo_mov, descr, docs, motivo, referencia, ref_motivo) VALUES (305721, 75, , '2017-11-12', '2017-12-31', 'TEMPORAL', '', '', '', '', '');</v>
      </c>
    </row>
    <row r="326" spans="1:1" x14ac:dyDescent="0.25">
      <c r="A326" t="str">
        <f ca="1">IF(Valores!B326&lt;&gt;"", SUBSTITUTE(SUBSTITUTE(SUBSTITUTE($A$2, "{tbl}", d_TblName), "{field_list}", d_FieldList), "{values_list}", Valores!B326), "")</f>
        <v>INSERT INTO syslog.rh_movimiento (clave_trab, id_plaza, id_ausencia_por, fec_inicio, fec_termino, tipo_mov, descr, docs, motivo, referencia, ref_motivo) VALUES (549473, 40, , '2017-11-12', '2017-12-31', 'TEMPORAL', '', '', '', '', '');</v>
      </c>
    </row>
    <row r="327" spans="1:1" x14ac:dyDescent="0.25">
      <c r="A327" t="str">
        <f ca="1">IF(Valores!B327&lt;&gt;"", SUBSTITUTE(SUBSTITUTE(SUBSTITUTE($A$2, "{tbl}", d_TblName), "{field_list}", d_FieldList), "{values_list}", Valores!B327), "")</f>
        <v>INSERT INTO syslog.rh_movimiento (clave_trab, id_plaza, id_ausencia_por, fec_inicio, fec_termino, tipo_mov, descr, docs, motivo, referencia, ref_motivo) VALUES (891095, 19, , '2017-11-27', '2017-11-28', 'TEMPORAL', '', '', '', '', '');</v>
      </c>
    </row>
    <row r="328" spans="1:1" x14ac:dyDescent="0.25">
      <c r="A328" t="str">
        <f ca="1">IF(Valores!B328&lt;&gt;"", SUBSTITUTE(SUBSTITUTE(SUBSTITUTE($A$2, "{tbl}", d_TblName), "{field_list}", d_FieldList), "{values_list}", Valores!B328), "")</f>
        <v>INSERT INTO syslog.rh_movimiento (clave_trab, id_plaza, id_ausencia_por, fec_inicio, fec_termino, tipo_mov, descr, docs, motivo, referencia, ref_motivo) VALUES (373290, 44, , '2017-11-18', '2017-12-23', 'TEMPORAL', '', '', '', '', '');</v>
      </c>
    </row>
    <row r="329" spans="1:1" x14ac:dyDescent="0.25">
      <c r="A329" t="str">
        <f ca="1">IF(Valores!B329&lt;&gt;"", SUBSTITUTE(SUBSTITUTE(SUBSTITUTE($A$2, "{tbl}", d_TblName), "{field_list}", d_FieldList), "{values_list}", Valores!B329), "")</f>
        <v>INSERT INTO syslog.rh_movimiento (clave_trab, id_plaza, id_ausencia_por, fec_inicio, fec_termino, tipo_mov, descr, docs, motivo, referencia, ref_motivo) VALUES (327144, 8, , '2017-11-13', '2017-12-31', 'TEMPORAL', '', '', '', '', '');</v>
      </c>
    </row>
    <row r="330" spans="1:1" x14ac:dyDescent="0.25">
      <c r="A330" t="str">
        <f ca="1">IF(Valores!B330&lt;&gt;"", SUBSTITUTE(SUBSTITUTE(SUBSTITUTE($A$2, "{tbl}", d_TblName), "{field_list}", d_FieldList), "{values_list}", Valores!B330), "")</f>
        <v>INSERT INTO syslog.rh_movimiento (clave_trab, id_plaza, id_ausencia_por, fec_inicio, fec_termino, tipo_mov, descr, docs, motivo, referencia, ref_motivo) VALUES (434039, 5, , '2017-11-26', '2017-12-31', 'TEMPORAL', '', '', '', '', '');</v>
      </c>
    </row>
    <row r="331" spans="1:1" x14ac:dyDescent="0.25">
      <c r="A331" t="str">
        <f ca="1">IF(Valores!B331&lt;&gt;"", SUBSTITUTE(SUBSTITUTE(SUBSTITUTE($A$2, "{tbl}", d_TblName), "{field_list}", d_FieldList), "{values_list}", Valores!B331), "")</f>
        <v>INSERT INTO syslog.rh_movimiento (clave_trab, id_plaza, id_ausencia_por, fec_inicio, fec_termino, tipo_mov, descr, docs, motivo, referencia, ref_motivo) VALUES (312224, 21, , '2017-11-18', '2017-12-31', 'TEMPORAL', '', '', '', '', '');</v>
      </c>
    </row>
    <row r="332" spans="1:1" x14ac:dyDescent="0.25">
      <c r="A332" t="str">
        <f ca="1">IF(Valores!B332&lt;&gt;"", SUBSTITUTE(SUBSTITUTE(SUBSTITUTE($A$2, "{tbl}", d_TblName), "{field_list}", d_FieldList), "{values_list}", Valores!B332), "")</f>
        <v>INSERT INTO syslog.rh_movimiento (clave_trab, id_plaza, id_ausencia_por, fec_inicio, fec_termino, tipo_mov, descr, docs, motivo, referencia, ref_motivo) VALUES (588783, 9, , '2017-11-27', '2017-12-31', 'TEMPORAL', '', '', '', '', '');</v>
      </c>
    </row>
    <row r="333" spans="1:1" x14ac:dyDescent="0.25">
      <c r="A333" t="str">
        <f ca="1">IF(Valores!B333&lt;&gt;"", SUBSTITUTE(SUBSTITUTE(SUBSTITUTE($A$2, "{tbl}", d_TblName), "{field_list}", d_FieldList), "{values_list}", Valores!B333), "")</f>
        <v>INSERT INTO syslog.rh_movimiento (clave_trab, id_plaza, id_ausencia_por, fec_inicio, fec_termino, tipo_mov, descr, docs, motivo, referencia, ref_motivo) VALUES (242758, 16, , '2017-11-20', '2017-12-26', 'TEMPORAL', '', '', '', '', '');</v>
      </c>
    </row>
    <row r="334" spans="1:1" x14ac:dyDescent="0.25">
      <c r="A334" t="str">
        <f ca="1">IF(Valores!B334&lt;&gt;"", SUBSTITUTE(SUBSTITUTE(SUBSTITUTE($A$2, "{tbl}", d_TblName), "{field_list}", d_FieldList), "{values_list}", Valores!B334), "")</f>
        <v>INSERT INTO syslog.rh_movimiento (clave_trab, id_plaza, id_ausencia_por, fec_inicio, fec_termino, tipo_mov, descr, docs, motivo, referencia, ref_motivo) VALUES (539767, 45, , '2017-11-20', '2017-12-26', 'TEMPORAL', '', '', '', '', '');</v>
      </c>
    </row>
    <row r="335" spans="1:1" x14ac:dyDescent="0.25">
      <c r="A335" t="str">
        <f ca="1">IF(Valores!B335&lt;&gt;"", SUBSTITUTE(SUBSTITUTE(SUBSTITUTE($A$2, "{tbl}", d_TblName), "{field_list}", d_FieldList), "{values_list}", Valores!B335), "")</f>
        <v>INSERT INTO syslog.rh_movimiento (clave_trab, id_plaza, id_ausencia_por, fec_inicio, fec_termino, tipo_mov, descr, docs, motivo, referencia, ref_motivo) VALUES (934947, 70, , '2017-11-20', '2017-12-27', 'TEMPORAL', '', '', '', '', '');</v>
      </c>
    </row>
    <row r="336" spans="1:1" x14ac:dyDescent="0.25">
      <c r="A336" t="str">
        <f ca="1">IF(Valores!B336&lt;&gt;"", SUBSTITUTE(SUBSTITUTE(SUBSTITUTE($A$2, "{tbl}", d_TblName), "{field_list}", d_FieldList), "{values_list}", Valores!B336), "")</f>
        <v>INSERT INTO syslog.rh_movimiento (clave_trab, id_plaza, id_ausencia_por, fec_inicio, fec_termino, tipo_mov, descr, docs, motivo, referencia, ref_motivo) VALUES (516702, 28, , '2017-11-27', '2017-12-3', 'TEMPORAL', '', '', '', '', '');</v>
      </c>
    </row>
    <row r="337" spans="1:1" x14ac:dyDescent="0.25">
      <c r="A337" t="str">
        <f ca="1">IF(Valores!B337&lt;&gt;"", SUBSTITUTE(SUBSTITUTE(SUBSTITUTE($A$2, "{tbl}", d_TblName), "{field_list}", d_FieldList), "{values_list}", Valores!B337), "")</f>
        <v>INSERT INTO syslog.rh_movimiento (clave_trab, id_plaza, id_ausencia_por, fec_inicio, fec_termino, tipo_mov, descr, docs, motivo, referencia, ref_motivo) VALUES (361730, 34, , '2017-11-27', '2017-12-3', 'TEMPORAL', '', '', '', '', '');</v>
      </c>
    </row>
    <row r="338" spans="1:1" x14ac:dyDescent="0.25">
      <c r="A338" t="str">
        <f ca="1">IF(Valores!B338&lt;&gt;"", SUBSTITUTE(SUBSTITUTE(SUBSTITUTE($A$2, "{tbl}", d_TblName), "{field_list}", d_FieldList), "{values_list}", Valores!B338), "")</f>
        <v>INSERT INTO syslog.rh_movimiento (clave_trab, id_plaza, id_ausencia_por, fec_inicio, fec_termino, tipo_mov, descr, docs, motivo, referencia, ref_motivo) VALUES (355556, 18, , '2017-11-28', '2017-12-3', 'TEMPORAL', '', '', '', '', '');</v>
      </c>
    </row>
    <row r="339" spans="1:1" x14ac:dyDescent="0.25">
      <c r="A339" t="str">
        <f ca="1">IF(Valores!B339&lt;&gt;"", SUBSTITUTE(SUBSTITUTE(SUBSTITUTE($A$2, "{tbl}", d_TblName), "{field_list}", d_FieldList), "{values_list}", Valores!B339), "")</f>
        <v>INSERT INTO syslog.rh_movimiento (clave_trab, id_plaza, id_ausencia_por, fec_inicio, fec_termino, tipo_mov, descr, docs, motivo, referencia, ref_motivo) VALUES (447554, 20, , '2017-11-29', '2017-11-30', 'TEMPORAL', '', '', '', '', '');</v>
      </c>
    </row>
    <row r="340" spans="1:1" x14ac:dyDescent="0.25">
      <c r="A340" t="str">
        <f ca="1">IF(Valores!B340&lt;&gt;"", SUBSTITUTE(SUBSTITUTE(SUBSTITUTE($A$2, "{tbl}", d_TblName), "{field_list}", d_FieldList), "{values_list}", Valores!B340), "")</f>
        <v>INSERT INTO syslog.rh_movimiento (clave_trab, id_plaza, id_ausencia_por, fec_inicio, fec_termino, tipo_mov, descr, docs, motivo, referencia, ref_motivo) VALUES (566173, 56, , '2017-11-29', '2017-11-30', 'TEMPORAL', '', '', '', '', '');</v>
      </c>
    </row>
    <row r="341" spans="1:1" x14ac:dyDescent="0.25">
      <c r="A341" t="str">
        <f ca="1">IF(Valores!B341&lt;&gt;"", SUBSTITUTE(SUBSTITUTE(SUBSTITUTE($A$2, "{tbl}", d_TblName), "{field_list}", d_FieldList), "{values_list}", Valores!B341), "")</f>
        <v>INSERT INTO syslog.rh_movimiento (clave_trab, id_plaza, id_ausencia_por, fec_inicio, fec_termino, tipo_mov, descr, docs, motivo, referencia, ref_motivo) VALUES (419235, 54, , '2017-12-1', '2017-12-3', 'TEMPORAL', '', '', '', '', '');</v>
      </c>
    </row>
    <row r="342" spans="1:1" x14ac:dyDescent="0.25">
      <c r="A342" t="str">
        <f ca="1">IF(Valores!B342&lt;&gt;"", SUBSTITUTE(SUBSTITUTE(SUBSTITUTE($A$2, "{tbl}", d_TblName), "{field_list}", d_FieldList), "{values_list}", Valores!B342), "")</f>
        <v>INSERT INTO syslog.rh_movimiento (clave_trab, id_plaza, id_ausencia_por, fec_inicio, fec_termino, tipo_mov, descr, docs, motivo, referencia, ref_motivo) VALUES (569774, 11, , '2017-12-3', '2017-12-3', 'TEMPORAL', '', '', '', '', '');</v>
      </c>
    </row>
    <row r="343" spans="1:1" x14ac:dyDescent="0.25">
      <c r="A343" t="str">
        <f ca="1">IF(Valores!B343&lt;&gt;"", SUBSTITUTE(SUBSTITUTE(SUBSTITUTE($A$2, "{tbl}", d_TblName), "{field_list}", d_FieldList), "{values_list}", Valores!B343), "")</f>
        <v>INSERT INTO syslog.rh_movimiento (clave_trab, id_plaza, id_ausencia_por, fec_inicio, fec_termino, tipo_mov, descr, docs, motivo, referencia, ref_motivo) VALUES (355556, 68, , '2017-12-4', '2017-12-28', 'TEMPORAL', '', '', '', '', '');</v>
      </c>
    </row>
    <row r="344" spans="1:1" x14ac:dyDescent="0.25">
      <c r="A344" t="str">
        <f ca="1">IF(Valores!B344&lt;&gt;"", SUBSTITUTE(SUBSTITUTE(SUBSTITUTE($A$2, "{tbl}", d_TblName), "{field_list}", d_FieldList), "{values_list}", Valores!B344), "")</f>
        <v>INSERT INTO syslog.rh_movimiento (clave_trab, id_plaza, id_ausencia_por, fec_inicio, fec_termino, tipo_mov, descr, docs, motivo, referencia, ref_motivo) VALUES (267971, 66, , '2017-11-13', '2017-12-31', 'TEMPORAL', '', '', '', '', '');</v>
      </c>
    </row>
    <row r="345" spans="1:1" x14ac:dyDescent="0.25">
      <c r="A345" t="str">
        <f ca="1">IF(Valores!B345&lt;&gt;"", SUBSTITUTE(SUBSTITUTE(SUBSTITUTE($A$2, "{tbl}", d_TblName), "{field_list}", d_FieldList), "{values_list}", Valores!B345), "")</f>
        <v>INSERT INTO syslog.rh_movimiento (clave_trab, id_plaza, id_ausencia_por, fec_inicio, fec_termino, tipo_mov, descr, docs, motivo, referencia, ref_motivo) VALUES (405756, 66, , '2017-12-4', '2017-12-28', 'TEMPORAL', '', '', '', '', '');</v>
      </c>
    </row>
    <row r="346" spans="1:1" x14ac:dyDescent="0.25">
      <c r="A346" t="str">
        <f ca="1">IF(Valores!B346&lt;&gt;"", SUBSTITUTE(SUBSTITUTE(SUBSTITUTE($A$2, "{tbl}", d_TblName), "{field_list}", d_FieldList), "{values_list}", Valores!B346), "")</f>
        <v>INSERT INTO syslog.rh_movimiento (clave_trab, id_plaza, id_ausencia_por, fec_inicio, fec_termino, tipo_mov, descr, docs, motivo, referencia, ref_motivo) VALUES (452405, 28, , '2017-12-4', '2017-12-10', 'TEMPORAL', '', '', '', '', '');</v>
      </c>
    </row>
    <row r="347" spans="1:1" x14ac:dyDescent="0.25">
      <c r="A347" t="str">
        <f ca="1">IF(Valores!B347&lt;&gt;"", SUBSTITUTE(SUBSTITUTE(SUBSTITUTE($A$2, "{tbl}", d_TblName), "{field_list}", d_FieldList), "{values_list}", Valores!B347), "")</f>
        <v>INSERT INTO syslog.rh_movimiento (clave_trab, id_plaza, id_ausencia_por, fec_inicio, fec_termino, tipo_mov, descr, docs, motivo, referencia, ref_motivo) VALUES (481382, 72, , '2017-11-12', '2017-12-30', 'TEMPORAL', '', '', '', '', '');</v>
      </c>
    </row>
    <row r="348" spans="1:1" x14ac:dyDescent="0.25">
      <c r="A348" t="str">
        <f ca="1">IF(Valores!B348&lt;&gt;"", SUBSTITUTE(SUBSTITUTE(SUBSTITUTE($A$2, "{tbl}", d_TblName), "{field_list}", d_FieldList), "{values_list}", Valores!B348), "")</f>
        <v>INSERT INTO syslog.rh_movimiento (clave_trab, id_plaza, id_ausencia_por, fec_inicio, fec_termino, tipo_mov, descr, docs, motivo, referencia, ref_motivo) VALUES (542634, 71, , '2017-11-24', '2017-12-31', 'TEMPORAL', '', '', '', '', '');</v>
      </c>
    </row>
    <row r="349" spans="1:1" x14ac:dyDescent="0.25">
      <c r="A349" t="str">
        <f ca="1">IF(Valores!B349&lt;&gt;"", SUBSTITUTE(SUBSTITUTE(SUBSTITUTE($A$2, "{tbl}", d_TblName), "{field_list}", d_FieldList), "{values_list}", Valores!B349), "")</f>
        <v>INSERT INTO syslog.rh_movimiento (clave_trab, id_plaza, id_ausencia_por, fec_inicio, fec_termino, tipo_mov, descr, docs, motivo, referencia, ref_motivo) VALUES (447360, 73, , '2017-11-12', '2017-12-30', 'TEMPORAL', '', '', '', '', '');</v>
      </c>
    </row>
    <row r="350" spans="1:1" x14ac:dyDescent="0.25">
      <c r="A350" t="str">
        <f ca="1">IF(Valores!B350&lt;&gt;"", SUBSTITUTE(SUBSTITUTE(SUBSTITUTE($A$2, "{tbl}", d_TblName), "{field_list}", d_FieldList), "{values_list}", Valores!B350), "")</f>
        <v>INSERT INTO syslog.rh_movimiento (clave_trab, id_plaza, id_ausencia_por, fec_inicio, fec_termino, tipo_mov, descr, docs, motivo, referencia, ref_motivo) VALUES (569774, 24, , '2017-12-8', '2017-12-8', 'TEMPORAL', '', '', '', '', '');</v>
      </c>
    </row>
    <row r="351" spans="1:1" x14ac:dyDescent="0.25">
      <c r="A351" t="str">
        <f ca="1">IF(Valores!B351&lt;&gt;"", SUBSTITUTE(SUBSTITUTE(SUBSTITUTE($A$2, "{tbl}", d_TblName), "{field_list}", d_FieldList), "{values_list}", Valores!B351), "")</f>
        <v>INSERT INTO syslog.rh_movimiento (clave_trab, id_plaza, id_ausencia_por, fec_inicio, fec_termino, tipo_mov, descr, docs, motivo, referencia, ref_motivo) VALUES (566508, 18, , '2017-12-4', '2017-12-10', 'TEMPORAL', '', '', '', '', '');</v>
      </c>
    </row>
    <row r="352" spans="1:1" x14ac:dyDescent="0.25">
      <c r="A352" t="str">
        <f ca="1">IF(Valores!B352&lt;&gt;"", SUBSTITUTE(SUBSTITUTE(SUBSTITUTE($A$2, "{tbl}", d_TblName), "{field_list}", d_FieldList), "{values_list}", Valores!B352), "")</f>
        <v>INSERT INTO syslog.rh_movimiento (clave_trab, id_plaza, id_ausencia_por, fec_inicio, fec_termino, tipo_mov, descr, docs, motivo, referencia, ref_motivo) VALUES (569774, 45, , '2017-12-10', '2017-12-11', 'TEMPORAL', '', '', '', '', '');</v>
      </c>
    </row>
    <row r="353" spans="1:1" x14ac:dyDescent="0.25">
      <c r="A353" t="str">
        <f ca="1">IF(Valores!B353&lt;&gt;"", SUBSTITUTE(SUBSTITUTE(SUBSTITUTE($A$2, "{tbl}", d_TblName), "{field_list}", d_FieldList), "{values_list}", Valores!B353), "")</f>
        <v>INSERT INTO syslog.rh_movimiento (clave_trab, id_plaza, id_ausencia_por, fec_inicio, fec_termino, tipo_mov, descr, docs, motivo, referencia, ref_motivo) VALUES (582776, 43, , '2017-12-12', '2018-1-15', 'TEMPORAL', '', '', '', '', '');</v>
      </c>
    </row>
    <row r="354" spans="1:1" x14ac:dyDescent="0.25">
      <c r="A354" t="str">
        <f ca="1">IF(Valores!B354&lt;&gt;"", SUBSTITUTE(SUBSTITUTE(SUBSTITUTE($A$2, "{tbl}", d_TblName), "{field_list}", d_FieldList), "{values_list}", Valores!B354), "")</f>
        <v>INSERT INTO syslog.rh_movimiento (clave_trab, id_plaza, id_ausencia_por, fec_inicio, fec_termino, tipo_mov, descr, docs, motivo, referencia, ref_motivo) VALUES (361730, 24, , '2017-12-11', '2017-12-13', 'TEMPORAL', '', '', '', '', '');</v>
      </c>
    </row>
    <row r="355" spans="1:1" x14ac:dyDescent="0.25">
      <c r="A355" t="str">
        <f ca="1">IF(Valores!B355&lt;&gt;"", SUBSTITUTE(SUBSTITUTE(SUBSTITUTE($A$2, "{tbl}", d_TblName), "{field_list}", d_FieldList), "{values_list}", Valores!B355), "")</f>
        <v>INSERT INTO syslog.rh_movimiento (clave_trab, id_plaza, id_ausencia_por, fec_inicio, fec_termino, tipo_mov, descr, docs, motivo, referencia, ref_motivo) VALUES (447554, 18, , '2017-12-13', '2017-12-17', 'TEMPORAL', '', '', '', '', '');</v>
      </c>
    </row>
    <row r="356" spans="1:1" x14ac:dyDescent="0.25">
      <c r="A356" t="str">
        <f ca="1">IF(Valores!B356&lt;&gt;"", SUBSTITUTE(SUBSTITUTE(SUBSTITUTE($A$2, "{tbl}", d_TblName), "{field_list}", d_FieldList), "{values_list}", Valores!B356), "")</f>
        <v>INSERT INTO syslog.rh_movimiento (clave_trab, id_plaza, id_ausencia_por, fec_inicio, fec_termino, tipo_mov, descr, docs, motivo, referencia, ref_motivo) VALUES (324382, 28, , '2017-12-5', '2017-12-10', 'TEMPORAL', '', '', '', '', '');</v>
      </c>
    </row>
    <row r="357" spans="1:1" x14ac:dyDescent="0.25">
      <c r="A357" t="str">
        <f ca="1">IF(Valores!B357&lt;&gt;"", SUBSTITUTE(SUBSTITUTE(SUBSTITUTE($A$2, "{tbl}", d_TblName), "{field_list}", d_FieldList), "{values_list}", Valores!B357), "")</f>
        <v>INSERT INTO syslog.rh_movimiento (clave_trab, id_plaza, id_ausencia_por, fec_inicio, fec_termino, tipo_mov, descr, docs, motivo, referencia, ref_motivo) VALUES (279446, 29, , '2017-12-7', '2017-12-10', 'TEMPORAL', '', '', '', '', '');</v>
      </c>
    </row>
    <row r="358" spans="1:1" x14ac:dyDescent="0.25">
      <c r="A358" t="str">
        <f ca="1">IF(Valores!B358&lt;&gt;"", SUBSTITUTE(SUBSTITUTE(SUBSTITUTE($A$2, "{tbl}", d_TblName), "{field_list}", d_FieldList), "{values_list}", Valores!B358), "")</f>
        <v>INSERT INTO syslog.rh_movimiento (clave_trab, id_plaza, id_ausencia_por, fec_inicio, fec_termino, tipo_mov, descr, docs, motivo, referencia, ref_motivo) VALUES (361730, 24, , '2017-12-14', '2017-12-17', 'TEMPORAL', '', '', '', '', '');</v>
      </c>
    </row>
    <row r="359" spans="1:1" x14ac:dyDescent="0.25">
      <c r="A359" t="str">
        <f ca="1">IF(Valores!B359&lt;&gt;"", SUBSTITUTE(SUBSTITUTE(SUBSTITUTE($A$2, "{tbl}", d_TblName), "{field_list}", d_FieldList), "{values_list}", Valores!B359), "")</f>
        <v>INSERT INTO syslog.rh_movimiento (clave_trab, id_plaza, id_ausencia_por, fec_inicio, fec_termino, tipo_mov, descr, docs, motivo, referencia, ref_motivo) VALUES (764361, 29, , '2017-12-12', '2017-12-17', 'TEMPORAL', '', '', '', '', '');</v>
      </c>
    </row>
    <row r="360" spans="1:1" x14ac:dyDescent="0.25">
      <c r="A360" t="str">
        <f ca="1">IF(Valores!B360&lt;&gt;"", SUBSTITUTE(SUBSTITUTE(SUBSTITUTE($A$2, "{tbl}", d_TblName), "{field_list}", d_FieldList), "{values_list}", Valores!B360), "")</f>
        <v>INSERT INTO syslog.rh_movimiento (clave_trab, id_plaza, id_ausencia_por, fec_inicio, fec_termino, tipo_mov, descr, docs, motivo, referencia, ref_motivo) VALUES (502171, 24, , '2017-12-11', '2018-1-15', 'TEMPORAL', '', '', '', '', '');</v>
      </c>
    </row>
    <row r="361" spans="1:1" x14ac:dyDescent="0.25">
      <c r="A361" t="str">
        <f ca="1">IF(Valores!B361&lt;&gt;"", SUBSTITUTE(SUBSTITUTE(SUBSTITUTE($A$2, "{tbl}", d_TblName), "{field_list}", d_FieldList), "{values_list}", Valores!B361), "")</f>
        <v>INSERT INTO syslog.rh_movimiento (clave_trab, id_plaza, id_ausencia_por, fec_inicio, fec_termino, tipo_mov, descr, docs, motivo, referencia, ref_motivo) VALUES (419235, 53, , '2017-12-14', '2017-12-15', 'TEMPORAL', '', '', '', '', '');</v>
      </c>
    </row>
    <row r="362" spans="1:1" x14ac:dyDescent="0.25">
      <c r="A362" t="str">
        <f ca="1">IF(Valores!B362&lt;&gt;"", SUBSTITUTE(SUBSTITUTE(SUBSTITUTE($A$2, "{tbl}", d_TblName), "{field_list}", d_FieldList), "{values_list}", Valores!B362), "")</f>
        <v>INSERT INTO syslog.rh_movimiento (clave_trab, id_plaza, id_ausencia_por, fec_inicio, fec_termino, tipo_mov, descr, docs, motivo, referencia, ref_motivo) VALUES (324382, 20, , '2017-12-11', '2017-12-31', 'TEMPORAL', '', '', '', '', '');</v>
      </c>
    </row>
    <row r="363" spans="1:1" x14ac:dyDescent="0.25">
      <c r="A363" t="str">
        <f ca="1">IF(Valores!B363&lt;&gt;"", SUBSTITUTE(SUBSTITUTE(SUBSTITUTE($A$2, "{tbl}", d_TblName), "{field_list}", d_FieldList), "{values_list}", Valores!B363), "")</f>
        <v>INSERT INTO syslog.rh_movimiento (clave_trab, id_plaza, id_ausencia_por, fec_inicio, fec_termino, tipo_mov, descr, docs, motivo, referencia, ref_motivo) VALUES (566173, 31, , '2017-12-12', '2018-1-15', 'TEMPORAL', '', '', '', '', '');</v>
      </c>
    </row>
    <row r="364" spans="1:1" x14ac:dyDescent="0.25">
      <c r="A364" t="str">
        <f ca="1">IF(Valores!B364&lt;&gt;"", SUBSTITUTE(SUBSTITUTE(SUBSTITUTE($A$2, "{tbl}", d_TblName), "{field_list}", d_FieldList), "{values_list}", Valores!B364), "")</f>
        <v>INSERT INTO syslog.rh_movimiento (clave_trab, id_plaza, id_ausencia_por, fec_inicio, fec_termino, tipo_mov, descr, docs, motivo, referencia, ref_motivo) VALUES (452405, 34, , '2017-12-12', '2018-1-15', 'TEMPORAL', '', '', '', '', '');</v>
      </c>
    </row>
    <row r="365" spans="1:1" x14ac:dyDescent="0.25">
      <c r="A365" t="str">
        <f ca="1">IF(Valores!B365&lt;&gt;"", SUBSTITUTE(SUBSTITUTE(SUBSTITUTE($A$2, "{tbl}", d_TblName), "{field_list}", d_FieldList), "{values_list}", Valores!B365), "")</f>
        <v>INSERT INTO syslog.rh_movimiento (clave_trab, id_plaza, id_ausencia_por, fec_inicio, fec_termino, tipo_mov, descr, docs, motivo, referencia, ref_motivo) VALUES (764361, 29, , '2017-12-12', '2017-12-17', 'TEMPORAL', '', '', '', '', '');</v>
      </c>
    </row>
    <row r="366" spans="1:1" x14ac:dyDescent="0.25">
      <c r="A366" t="str">
        <f ca="1">IF(Valores!B366&lt;&gt;"", SUBSTITUTE(SUBSTITUTE(SUBSTITUTE($A$2, "{tbl}", d_TblName), "{field_list}", d_FieldList), "{values_list}", Valores!B366), "")</f>
        <v>INSERT INTO syslog.rh_movimiento (clave_trab, id_plaza, id_ausencia_por, fec_inicio, fec_termino, tipo_mov, descr, docs, motivo, referencia, ref_motivo) VALUES (779183, 27, , '2017-12-19', '2017-12-28', 'TEMPORAL', '12-5 20147041', '', '', '', '');</v>
      </c>
    </row>
    <row r="367" spans="1:1" x14ac:dyDescent="0.25">
      <c r="A367" t="str">
        <f ca="1">IF(Valores!B367&lt;&gt;"", SUBSTITUTE(SUBSTITUTE(SUBSTITUTE($A$2, "{tbl}", d_TblName), "{field_list}", d_FieldList), "{values_list}", Valores!B367), "")</f>
        <v>INSERT INTO syslog.rh_movimiento (clave_trab, id_plaza, id_ausencia_por, fec_inicio, fec_termino, tipo_mov, descr, docs, motivo, referencia, ref_motivo) VALUES (361730, 53, , '2017-12-18', '2017-12-31', 'TEMPORAL', '', '', '', '', '');</v>
      </c>
    </row>
    <row r="368" spans="1:1" x14ac:dyDescent="0.25">
      <c r="A368" t="str">
        <f ca="1">IF(Valores!B368&lt;&gt;"", SUBSTITUTE(SUBSTITUTE(SUBSTITUTE($A$2, "{tbl}", d_TblName), "{field_list}", d_FieldList), "{values_list}", Valores!B368), "")</f>
        <v>INSERT INTO syslog.rh_movimiento (clave_trab, id_plaza, id_ausencia_por, fec_inicio, fec_termino, tipo_mov, descr, docs, motivo, referencia, ref_motivo) VALUES (569774, 42, , '2017-12-16', '2017-12-17', 'TEMPORAL', '', '', '', '', '');</v>
      </c>
    </row>
    <row r="369" spans="1:1" x14ac:dyDescent="0.25">
      <c r="A369" t="str">
        <f ca="1">IF(Valores!B369&lt;&gt;"", SUBSTITUTE(SUBSTITUTE(SUBSTITUTE($A$2, "{tbl}", d_TblName), "{field_list}", d_FieldList), "{values_list}", Valores!B369), "")</f>
        <v>INSERT INTO syslog.rh_movimiento (clave_trab, id_plaza, id_ausencia_por, fec_inicio, fec_termino, tipo_mov, descr, docs, motivo, referencia, ref_motivo) VALUES (891095, 18, , '2017-12-18', '2017-12-24', 'TEMPORAL', '12-5 20147048', '', '', '', '');</v>
      </c>
    </row>
    <row r="370" spans="1:1" x14ac:dyDescent="0.25">
      <c r="A370" t="str">
        <f ca="1">IF(Valores!B370&lt;&gt;"", SUBSTITUTE(SUBSTITUTE(SUBSTITUTE($A$2, "{tbl}", d_TblName), "{field_list}", d_FieldList), "{values_list}", Valores!B370), "")</f>
        <v>INSERT INTO syslog.rh_movimiento (clave_trab, id_plaza, id_ausencia_por, fec_inicio, fec_termino, tipo_mov, descr, docs, motivo, referencia, ref_motivo) VALUES (488475, 11, , '2017-12-16', '2017-12-18', 'TEMPORAL', '12-5 20147222', '', '', '', '');</v>
      </c>
    </row>
    <row r="371" spans="1:1" x14ac:dyDescent="0.25">
      <c r="A371" t="str">
        <f ca="1">IF(Valores!B371&lt;&gt;"", SUBSTITUTE(SUBSTITUTE(SUBSTITUTE($A$2, "{tbl}", d_TblName), "{field_list}", d_FieldList), "{values_list}", Valores!B371), "")</f>
        <v>INSERT INTO syslog.rh_movimiento (clave_trab, id_plaza, id_ausencia_por, fec_inicio, fec_termino, tipo_mov, descr, docs, motivo, referencia, ref_motivo) VALUES (532671, 29, , '2017-12-19', '2017-12-24', 'TEMPORAL', '12-5 20147050', '', '', '', '');</v>
      </c>
    </row>
    <row r="372" spans="1:1" x14ac:dyDescent="0.25">
      <c r="A372" t="str">
        <f ca="1">IF(Valores!B372&lt;&gt;"", SUBSTITUTE(SUBSTITUTE(SUBSTITUTE($A$2, "{tbl}", d_TblName), "{field_list}", d_FieldList), "{values_list}", Valores!B372), "")</f>
        <v>INSERT INTO syslog.rh_movimiento (clave_trab, id_plaza, id_ausencia_por, fec_inicio, fec_termino, tipo_mov, descr, docs, motivo, referencia, ref_motivo) VALUES (419235, 56, , '2017-12-19', '2017-12-30', 'TEMPORAL', '', '', '', '', '');</v>
      </c>
    </row>
    <row r="373" spans="1:1" x14ac:dyDescent="0.25">
      <c r="A373" t="str">
        <f ca="1">IF(Valores!B373&lt;&gt;"", SUBSTITUTE(SUBSTITUTE(SUBSTITUTE($A$2, "{tbl}", d_TblName), "{field_list}", d_FieldList), "{values_list}", Valores!B373), "")</f>
        <v>INSERT INTO syslog.rh_movimiento (clave_trab, id_plaza, id_ausencia_por, fec_inicio, fec_termino, tipo_mov, descr, docs, motivo, referencia, ref_motivo) VALUES (805878, 54, , '2017-12-19', '2018-1-22', 'TEMPORAL', '', '', '', '', '');</v>
      </c>
    </row>
    <row r="374" spans="1:1" x14ac:dyDescent="0.25">
      <c r="A374" t="str">
        <f ca="1">IF(Valores!B374&lt;&gt;"", SUBSTITUTE(SUBSTITUTE(SUBSTITUTE($A$2, "{tbl}", d_TblName), "{field_list}", d_FieldList), "{values_list}", Valores!B374), "")</f>
        <v>INSERT INTO syslog.rh_movimiento (clave_trab, id_plaza, id_ausencia_por, fec_inicio, fec_termino, tipo_mov, descr, docs, motivo, referencia, ref_motivo) VALUES (488475, 11, , '2017-12-19', '2018-1-23', 'TEMPORAL', '12-5 20147223', '', '', '', '');</v>
      </c>
    </row>
    <row r="375" spans="1:1" x14ac:dyDescent="0.25">
      <c r="A375" t="str">
        <f ca="1">IF(Valores!B375&lt;&gt;"", SUBSTITUTE(SUBSTITUTE(SUBSTITUTE($A$2, "{tbl}", d_TblName), "{field_list}", d_FieldList), "{values_list}", Valores!B375), "")</f>
        <v>INSERT INTO syslog.rh_movimiento (clave_trab, id_plaza, id_ausencia_por, fec_inicio, fec_termino, tipo_mov, descr, docs, motivo, referencia, ref_motivo) VALUES (873494, 41, , '2017-12-15', '2017-12-31', 'TEMPORAL', '12-5 20146462', '', '', '', '');</v>
      </c>
    </row>
    <row r="376" spans="1:1" x14ac:dyDescent="0.25">
      <c r="A376" t="str">
        <f ca="1">IF(Valores!B376&lt;&gt;"", SUBSTITUTE(SUBSTITUTE(SUBSTITUTE($A$2, "{tbl}", d_TblName), "{field_list}", d_FieldList), "{values_list}", Valores!B376), "")</f>
        <v>INSERT INTO syslog.rh_movimiento (clave_trab, id_plaza, id_ausencia_por, fec_inicio, fec_termino, tipo_mov, descr, docs, motivo, referencia, ref_motivo) VALUES (447554, 24, , '2017-12-18', '2017-12-24', 'TEMPORAL', '', '', '', '', '');</v>
      </c>
    </row>
    <row r="377" spans="1:1" x14ac:dyDescent="0.25">
      <c r="A377" t="str">
        <f ca="1">IF(Valores!B377&lt;&gt;"", SUBSTITUTE(SUBSTITUTE(SUBSTITUTE($A$2, "{tbl}", d_TblName), "{field_list}", d_FieldList), "{values_list}", Valores!B377), "")</f>
        <v>INSERT INTO syslog.rh_movimiento (clave_trab, id_plaza, id_ausencia_por, fec_inicio, fec_termino, tipo_mov, descr, docs, motivo, referencia, ref_motivo) VALUES (569774, 42, , '2017-12-20', '2018-1-25', 'TEMPORAL', '', '', '', '', '');</v>
      </c>
    </row>
    <row r="378" spans="1:1" x14ac:dyDescent="0.25">
      <c r="A378" t="str">
        <f ca="1">IF(Valores!B378&lt;&gt;"", SUBSTITUTE(SUBSTITUTE(SUBSTITUTE($A$2, "{tbl}", d_TblName), "{field_list}", d_FieldList), "{values_list}", Valores!B378), "")</f>
        <v>INSERT INTO syslog.rh_movimiento (clave_trab, id_plaza, id_ausencia_por, fec_inicio, fec_termino, tipo_mov, descr, docs, motivo, referencia, ref_motivo) VALUES (516702, 40, , '2017-12-21', '2017-12-31', 'TEMPORAL', '', '', '', '', '');</v>
      </c>
    </row>
    <row r="379" spans="1:1" x14ac:dyDescent="0.25">
      <c r="A379" t="str">
        <f ca="1">IF(Valores!B379&lt;&gt;"", SUBSTITUTE(SUBSTITUTE(SUBSTITUTE($A$2, "{tbl}", d_TblName), "{field_list}", d_FieldList), "{values_list}", Valores!B379), "")</f>
        <v>INSERT INTO syslog.rh_movimiento (clave_trab, id_plaza, id_ausencia_por, fec_inicio, fec_termino, tipo_mov, descr, docs, motivo, referencia, ref_motivo) VALUES (328894, 57, , '2017-12-12', '2018-1-15', 'TEMPORAL', '12-5 20163139', '', '', '', '');</v>
      </c>
    </row>
    <row r="380" spans="1:1" x14ac:dyDescent="0.25">
      <c r="A380" t="str">
        <f ca="1">IF(Valores!B380&lt;&gt;"", SUBSTITUTE(SUBSTITUTE(SUBSTITUTE($A$2, "{tbl}", d_TblName), "{field_list}", d_FieldList), "{values_list}", Valores!B380), "")</f>
        <v>INSERT INTO syslog.rh_movimiento (clave_trab, id_plaza, id_ausencia_por, fec_inicio, fec_termino, tipo_mov, descr, docs, motivo, referencia, ref_motivo) VALUES (400383, 36, , '2017-12-22', '2018-1-16', 'TEMPORAL', '12-5 20145106', '', '', '', '');</v>
      </c>
    </row>
    <row r="381" spans="1:1" x14ac:dyDescent="0.25">
      <c r="A381" t="str">
        <f ca="1">IF(Valores!B381&lt;&gt;"", SUBSTITUTE(SUBSTITUTE(SUBSTITUTE($A$2, "{tbl}", d_TblName), "{field_list}", d_FieldList), "{values_list}", Valores!B381), "")</f>
        <v>INSERT INTO syslog.rh_movimiento (clave_trab, id_plaza, id_ausencia_por, fec_inicio, fec_termino, tipo_mov, descr, docs, motivo, referencia, ref_motivo) VALUES (447554, 60, , '2017-12-25', '2017-12-25', 'TEMPORAL', '', '', '', '', '');</v>
      </c>
    </row>
    <row r="382" spans="1:1" x14ac:dyDescent="0.25">
      <c r="A382" t="str">
        <f ca="1">IF(Valores!B382&lt;&gt;"", SUBSTITUTE(SUBSTITUTE(SUBSTITUTE($A$2, "{tbl}", d_TblName), "{field_list}", d_FieldList), "{values_list}", Valores!B382), "")</f>
        <v>INSERT INTO syslog.rh_movimiento (clave_trab, id_plaza, id_ausencia_por, fec_inicio, fec_termino, tipo_mov, descr, docs, motivo, referencia, ref_motivo) VALUES (317677, 45, , '2017-12-24', '2017-12-26', 'TEMPORAL', '12-5 20145595', '', '', '', '');</v>
      </c>
    </row>
    <row r="383" spans="1:1" x14ac:dyDescent="0.25">
      <c r="A383" t="str">
        <f ca="1">IF(Valores!B383&lt;&gt;"", SUBSTITUTE(SUBSTITUTE(SUBSTITUTE($A$2, "{tbl}", d_TblName), "{field_list}", d_FieldList), "{values_list}", Valores!B383), "")</f>
        <v>INSERT INTO syslog.rh_movimiento (clave_trab, id_plaza, id_ausencia_por, fec_inicio, fec_termino, tipo_mov, descr, docs, motivo, referencia, ref_motivo) VALUES (566508, 62, , '2017-12-25', '2017-12-26', 'TEMPORAL', '12-5 20151779, 12-5 20151802', '', '', '', '');</v>
      </c>
    </row>
    <row r="384" spans="1:1" x14ac:dyDescent="0.25">
      <c r="A384" t="str">
        <f ca="1">IF(Valores!B384&lt;&gt;"", SUBSTITUTE(SUBSTITUTE(SUBSTITUTE($A$2, "{tbl}", d_TblName), "{field_list}", d_FieldList), "{values_list}", Valores!B384), "")</f>
        <v>INSERT INTO syslog.rh_movimiento (clave_trab, id_plaza, id_ausencia_por, fec_inicio, fec_termino, tipo_mov, descr, docs, motivo, referencia, ref_motivo) VALUES (516057, 28, , '2017-12-23', '2018-1-10', 'TEMPORAL', '', '', '', '', '');</v>
      </c>
    </row>
    <row r="385" spans="1:1" x14ac:dyDescent="0.25">
      <c r="A385" t="str">
        <f ca="1">IF(Valores!B385&lt;&gt;"", SUBSTITUTE(SUBSTITUTE(SUBSTITUTE($A$2, "{tbl}", d_TblName), "{field_list}", d_FieldList), "{values_list}", Valores!B385), "")</f>
        <v>INSERT INTO syslog.rh_movimiento (clave_trab, id_plaza, id_ausencia_por, fec_inicio, fec_termino, tipo_mov, descr, docs, motivo, referencia, ref_motivo) VALUES (279446, 51, , '2017-12-26', '2017-12-28', 'TEMPORAL', '12-5 20150891, 12-520150900', '', '', '', '');</v>
      </c>
    </row>
    <row r="386" spans="1:1" x14ac:dyDescent="0.25">
      <c r="A386" t="str">
        <f ca="1">IF(Valores!B386&lt;&gt;"", SUBSTITUTE(SUBSTITUTE(SUBSTITUTE($A$2, "{tbl}", d_TblName), "{field_list}", d_FieldList), "{values_list}", Valores!B386), "")</f>
        <v>INSERT INTO syslog.rh_movimiento (clave_trab, id_plaza, id_ausencia_por, fec_inicio, fec_termino, tipo_mov, descr, docs, motivo, referencia, ref_motivo) VALUES (934947, 39, , '2017-12-27', '2018-1-26', 'TEMPORAL', '', '', '', '', '');</v>
      </c>
    </row>
    <row r="387" spans="1:1" x14ac:dyDescent="0.25">
      <c r="A387" t="str">
        <f ca="1">IF(Valores!B387&lt;&gt;"", SUBSTITUTE(SUBSTITUTE(SUBSTITUTE($A$2, "{tbl}", d_TblName), "{field_list}", d_FieldList), "{values_list}", Valores!B387), "")</f>
        <v>INSERT INTO syslog.rh_movimiento (clave_trab, id_plaza, id_ausencia_por, fec_inicio, fec_termino, tipo_mov, descr, docs, motivo, referencia, ref_motivo) VALUES (373290, 70, , '2017-12-24', '2018-1-18', 'TEMPORAL', '12-8 20146467', '', '', '', '');</v>
      </c>
    </row>
    <row r="388" spans="1:1" x14ac:dyDescent="0.25">
      <c r="A388" t="str">
        <f ca="1">IF(Valores!B388&lt;&gt;"", SUBSTITUTE(SUBSTITUTE(SUBSTITUTE($A$2, "{tbl}", d_TblName), "{field_list}", d_FieldList), "{values_list}", Valores!B388), "")</f>
        <v>INSERT INTO syslog.rh_movimiento (clave_trab, id_plaza, id_ausencia_por, fec_inicio, fec_termino, tipo_mov, descr, docs, motivo, referencia, ref_motivo) VALUES (204344, 2, , '1995-4-1', '9999-12-31', 'DEFINITIVA', '', '', '', '', '');</v>
      </c>
    </row>
    <row r="389" spans="1:1" x14ac:dyDescent="0.25">
      <c r="A389" t="str">
        <f ca="1">IF(Valores!B389&lt;&gt;"", SUBSTITUTE(SUBSTITUTE(SUBSTITUTE($A$2, "{tbl}", d_TblName), "{field_list}", d_FieldList), "{values_list}", Valores!B389), "")</f>
        <v>INSERT INTO syslog.rh_movimiento (clave_trab, id_plaza, id_ausencia_por, fec_inicio, fec_termino, tipo_mov, descr, docs, motivo, referencia, ref_motivo) VALUES (566508, 75, , '2017-12-29', '2017-12-29', 'TEMPORAL', '', '', '', '', '');</v>
      </c>
    </row>
    <row r="390" spans="1:1" x14ac:dyDescent="0.25">
      <c r="A390" t="str">
        <f ca="1">IF(Valores!B390&lt;&gt;"", SUBSTITUTE(SUBSTITUTE(SUBSTITUTE($A$2, "{tbl}", d_TblName), "{field_list}", d_FieldList), "{values_list}", Valores!B390), "")</f>
        <v>INSERT INTO syslog.rh_movimiento (clave_trab, id_plaza, id_ausencia_por, fec_inicio, fec_termino, tipo_mov, descr, docs, motivo, referencia, ref_motivo) VALUES (558037, 53, , '2017-12-21', '2017-12-31', 'TEMPORAL', '', '', '', '', '');</v>
      </c>
    </row>
    <row r="391" spans="1:1" x14ac:dyDescent="0.25">
      <c r="A391" t="str">
        <f ca="1">IF(Valores!B391&lt;&gt;"", SUBSTITUTE(SUBSTITUTE(SUBSTITUTE($A$2, "{tbl}", d_TblName), "{field_list}", d_FieldList), "{values_list}", Valores!B391), "")</f>
        <v>INSERT INTO syslog.rh_movimiento (clave_trab, id_plaza, id_ausencia_por, fec_inicio, fec_termino, tipo_mov, descr, docs, motivo, referencia, ref_motivo) VALUES (566508, 52, , '2017-12-30', '2017-12-30', 'TEMPORAL', '', '', '', '', '');</v>
      </c>
    </row>
    <row r="392" spans="1:1" x14ac:dyDescent="0.25">
      <c r="A392" t="str">
        <f ca="1">IF(Valores!B392&lt;&gt;"", SUBSTITUTE(SUBSTITUTE(SUBSTITUTE($A$2, "{tbl}", d_TblName), "{field_list}", d_FieldList), "{values_list}", Valores!B392), "")</f>
        <v>INSERT INTO syslog.rh_movimiento (clave_trab, id_plaza, id_ausencia_por, fec_inicio, fec_termino, tipo_mov, descr, docs, motivo, referencia, ref_motivo) VALUES (403938, 74, , '2017-12-31', '2018-1-28', 'TEMPORAL', '12-8 20144990', '', '', '', '');</v>
      </c>
    </row>
    <row r="393" spans="1:1" x14ac:dyDescent="0.25">
      <c r="A393" t="str">
        <f ca="1">IF(Valores!B393&lt;&gt;"", SUBSTITUTE(SUBSTITUTE(SUBSTITUTE($A$2, "{tbl}", d_TblName), "{field_list}", d_FieldList), "{values_list}", Valores!B393), "")</f>
        <v>INSERT INTO syslog.rh_movimiento (clave_trab, id_plaza, id_ausencia_por, fec_inicio, fec_termino, tipo_mov, descr, docs, motivo, referencia, ref_motivo) VALUES (318478, 25, , '2017-12-31', '2018-1-28', 'TEMPORAL', '', '', '', '', '');</v>
      </c>
    </row>
    <row r="394" spans="1:1" x14ac:dyDescent="0.25">
      <c r="A394" t="str">
        <f ca="1">IF(Valores!B394&lt;&gt;"", SUBSTITUTE(SUBSTITUTE(SUBSTITUTE($A$2, "{tbl}", d_TblName), "{field_list}", d_FieldList), "{values_list}", Valores!B394), "")</f>
        <v>INSERT INTO syslog.rh_movimiento (clave_trab, id_plaza, id_ausencia_por, fec_inicio, fec_termino, tipo_mov, descr, docs, motivo, referencia, ref_motivo) VALUES (490746, 14, , '2017-12-31', '2018-1-28', 'TEMPORAL', '12-8 490746', '', '', '', '');</v>
      </c>
    </row>
    <row r="395" spans="1:1" x14ac:dyDescent="0.25">
      <c r="A395" t="str">
        <f ca="1">IF(Valores!B395&lt;&gt;"", SUBSTITUTE(SUBSTITUTE(SUBSTITUTE($A$2, "{tbl}", d_TblName), "{field_list}", d_FieldList), "{values_list}", Valores!B395), "")</f>
        <v>INSERT INTO syslog.rh_movimiento (clave_trab, id_plaza, id_ausencia_por, fec_inicio, fec_termino, tipo_mov, descr, docs, motivo, referencia, ref_motivo) VALUES (435741, 13, , '2017-12-31', '2018-1-31', 'TEMPORAL', '', '', '', '', '');</v>
      </c>
    </row>
    <row r="396" spans="1:1" x14ac:dyDescent="0.25">
      <c r="A396" t="str">
        <f ca="1">IF(Valores!B396&lt;&gt;"", SUBSTITUTE(SUBSTITUTE(SUBSTITUTE($A$2, "{tbl}", d_TblName), "{field_list}", d_FieldList), "{values_list}", Valores!B396), "")</f>
        <v>INSERT INTO syslog.rh_movimiento (clave_trab, id_plaza, id_ausencia_por, fec_inicio, fec_termino, tipo_mov, descr, docs, motivo, referencia, ref_motivo) VALUES (178194, 15, , '2017-12-31', '2018-1-28', 'TEMPORAL', '', '', '', '', '');</v>
      </c>
    </row>
    <row r="397" spans="1:1" x14ac:dyDescent="0.25">
      <c r="A397" t="str">
        <f ca="1">IF(Valores!B397&lt;&gt;"", SUBSTITUTE(SUBSTITUTE(SUBSTITUTE($A$2, "{tbl}", d_TblName), "{field_list}", d_FieldList), "{values_list}", Valores!B397), "")</f>
        <v>INSERT INTO syslog.rh_movimiento (clave_trab, id_plaza, id_ausencia_por, fec_inicio, fec_termino, tipo_mov, descr, docs, motivo, referencia, ref_motivo) VALUES (333892, 11, , '2018-1-1', '2018-1-28', 'TEMPORAL', '12-8 20146867', '', '', '', '');</v>
      </c>
    </row>
    <row r="398" spans="1:1" x14ac:dyDescent="0.25">
      <c r="A398" t="str">
        <f ca="1">IF(Valores!B398&lt;&gt;"", SUBSTITUTE(SUBSTITUTE(SUBSTITUTE($A$2, "{tbl}", d_TblName), "{field_list}", d_FieldList), "{values_list}", Valores!B398), "")</f>
        <v>INSERT INTO syslog.rh_movimiento (clave_trab, id_plaza, id_ausencia_por, fec_inicio, fec_termino, tipo_mov, descr, docs, motivo, referencia, ref_motivo) VALUES (605887, 27, , '2017-12-29', '2018-1-28', 'TEMPORAL', '12-5 20143953', '', '', '', '');</v>
      </c>
    </row>
    <row r="399" spans="1:1" x14ac:dyDescent="0.25">
      <c r="A399" t="str">
        <f ca="1">IF(Valores!B399&lt;&gt;"", SUBSTITUTE(SUBSTITUTE(SUBSTITUTE($A$2, "{tbl}", d_TblName), "{field_list}", d_FieldList), "{values_list}", Valores!B399), "")</f>
        <v>INSERT INTO syslog.rh_movimiento (clave_trab, id_plaza, id_ausencia_por, fec_inicio, fec_termino, tipo_mov, descr, docs, motivo, referencia, ref_motivo) VALUES (466911, 36, , '2018-1-1', '2018-1-28', 'TEMPORAL', '12-5 20144685', '', '', '', '');</v>
      </c>
    </row>
    <row r="400" spans="1:1" x14ac:dyDescent="0.25">
      <c r="A400" t="str">
        <f ca="1">IF(Valores!B400&lt;&gt;"", SUBSTITUTE(SUBSTITUTE(SUBSTITUTE($A$2, "{tbl}", d_TblName), "{field_list}", d_FieldList), "{values_list}", Valores!B400), "")</f>
        <v>INSERT INTO syslog.rh_movimiento (clave_trab, id_plaza, id_ausencia_por, fec_inicio, fec_termino, tipo_mov, descr, docs, motivo, referencia, ref_motivo) VALUES (600316, 35, , '2017-12-29', '2018-1-28', 'TEMPORAL', '12-5 20146457', '', '', '', '');</v>
      </c>
    </row>
    <row r="401" spans="1:1" x14ac:dyDescent="0.25">
      <c r="A401" t="str">
        <f ca="1">IF(Valores!B401&lt;&gt;"", SUBSTITUTE(SUBSTITUTE(SUBSTITUTE($A$2, "{tbl}", d_TblName), "{field_list}", d_FieldList), "{values_list}", Valores!B401), "")</f>
        <v>INSERT INTO syslog.rh_movimiento (clave_trab, id_plaza, id_ausencia_por, fec_inicio, fec_termino, tipo_mov, descr, docs, motivo, referencia, ref_motivo) VALUES (317017, 53, , '2018-1-1', '2018-1-28', 'TEMPORAL', '12-8 20148844', '', '', '', '');</v>
      </c>
    </row>
    <row r="402" spans="1:1" x14ac:dyDescent="0.25">
      <c r="A402" t="str">
        <f ca="1">IF(Valores!B402&lt;&gt;"", SUBSTITUTE(SUBSTITUTE(SUBSTITUTE($A$2, "{tbl}", d_TblName), "{field_list}", d_FieldList), "{values_list}", Valores!B402), "")</f>
        <v>INSERT INTO syslog.rh_movimiento (clave_trab, id_plaza, id_ausencia_por, fec_inicio, fec_termino, tipo_mov, descr, docs, motivo, referencia, ref_motivo) VALUES (321084, 54, , '2017-12-31', '2018-1-29', 'TEMPORAL', '12-8 20148784', '', '', '', '');</v>
      </c>
    </row>
    <row r="403" spans="1:1" x14ac:dyDescent="0.25">
      <c r="A403" t="str">
        <f ca="1">IF(Valores!B403&lt;&gt;"", SUBSTITUTE(SUBSTITUTE(SUBSTITUTE($A$2, "{tbl}", d_TblName), "{field_list}", d_FieldList), "{values_list}", Valores!B403), "")</f>
        <v>INSERT INTO syslog.rh_movimiento (clave_trab, id_plaza, id_ausencia_por, fec_inicio, fec_termino, tipo_mov, descr, docs, motivo, referencia, ref_motivo) VALUES (852387, 55, , '2017-12-31', '2018-1-31', 'TEMPORAL', '', '', '', '', '');</v>
      </c>
    </row>
    <row r="404" spans="1:1" x14ac:dyDescent="0.25">
      <c r="A404" t="str">
        <f ca="1">IF(Valores!B404&lt;&gt;"", SUBSTITUTE(SUBSTITUTE(SUBSTITUTE($A$2, "{tbl}", d_TblName), "{field_list}", d_FieldList), "{values_list}", Valores!B404), "")</f>
        <v>INSERT INTO syslog.rh_movimiento (clave_trab, id_plaza, id_ausencia_por, fec_inicio, fec_termino, tipo_mov, descr, docs, motivo, referencia, ref_motivo) VALUES (419041, 6, , '2018-1-1', '2018-1-28', 'TEMPORAL', '12-8 20148592', '', '', '', '');</v>
      </c>
    </row>
    <row r="405" spans="1:1" x14ac:dyDescent="0.25">
      <c r="A405" t="str">
        <f ca="1">IF(Valores!B405&lt;&gt;"", SUBSTITUTE(SUBSTITUTE(SUBSTITUTE($A$2, "{tbl}", d_TblName), "{field_list}", d_FieldList), "{values_list}", Valores!B405), "")</f>
        <v>INSERT INTO syslog.rh_movimiento (clave_trab, id_plaza, id_ausencia_por, fec_inicio, fec_termino, tipo_mov, descr, docs, motivo, referencia, ref_motivo) VALUES (426226, 24, , '2017-12-31', '2018-1-28', 'TEMPORAL', '', '', '', '', '');</v>
      </c>
    </row>
    <row r="406" spans="1:1" x14ac:dyDescent="0.25">
      <c r="A406" t="str">
        <f ca="1">IF(Valores!B406&lt;&gt;"", SUBSTITUTE(SUBSTITUTE(SUBSTITUTE($A$2, "{tbl}", d_TblName), "{field_list}", d_FieldList), "{values_list}", Valores!B406), "")</f>
        <v>INSERT INTO syslog.rh_movimiento (clave_trab, id_plaza, id_ausencia_por, fec_inicio, fec_termino, tipo_mov, descr, docs, motivo, referencia, ref_motivo) VALUES (318478, 25, , '2018-1-1', '2018-1-28', 'TEMPORAL', '12-5 20146726', '', '', '', '');</v>
      </c>
    </row>
    <row r="407" spans="1:1" x14ac:dyDescent="0.25">
      <c r="A407" t="str">
        <f ca="1">IF(Valores!B407&lt;&gt;"", SUBSTITUTE(SUBSTITUTE(SUBSTITUTE($A$2, "{tbl}", d_TblName), "{field_list}", d_FieldList), "{values_list}", Valores!B407), "")</f>
        <v>INSERT INTO syslog.rh_movimiento (clave_trab, id_plaza, id_ausencia_por, fec_inicio, fec_termino, tipo_mov, descr, docs, motivo, referencia, ref_motivo) VALUES (652482, 56, , '2018-1-1', '2018-1-28', 'TEMPORAL', '', '', '', '', '');</v>
      </c>
    </row>
    <row r="408" spans="1:1" x14ac:dyDescent="0.25">
      <c r="A408" t="str">
        <f ca="1">IF(Valores!B408&lt;&gt;"", SUBSTITUTE(SUBSTITUTE(SUBSTITUTE($A$2, "{tbl}", d_TblName), "{field_list}", d_FieldList), "{values_list}", Valores!B408), "")</f>
        <v>INSERT INTO syslog.rh_movimiento (clave_trab, id_plaza, id_ausencia_por, fec_inicio, fec_termino, tipo_mov, descr, docs, motivo, referencia, ref_motivo) VALUES (517366, 57, , '2018-1-1', '2018-1-28', 'TEMPORAL', '12-8 20149426', '', '', '', '');</v>
      </c>
    </row>
    <row r="409" spans="1:1" x14ac:dyDescent="0.25">
      <c r="A409" t="str">
        <f ca="1">IF(Valores!B409&lt;&gt;"", SUBSTITUTE(SUBSTITUTE(SUBSTITUTE($A$2, "{tbl}", d_TblName), "{field_list}", d_FieldList), "{values_list}", Valores!B409), "")</f>
        <v>INSERT INTO syslog.rh_movimiento (clave_trab, id_plaza, id_ausencia_por, fec_inicio, fec_termino, tipo_mov, descr, docs, motivo, referencia, ref_motivo) VALUES (388176, 58, , '2017-12-31', '2018-1-28', 'TEMPORAL', '', '', '', '', '');</v>
      </c>
    </row>
    <row r="410" spans="1:1" x14ac:dyDescent="0.25">
      <c r="A410" t="str">
        <f ca="1">IF(Valores!B410&lt;&gt;"", SUBSTITUTE(SUBSTITUTE(SUBSTITUTE($A$2, "{tbl}", d_TblName), "{field_list}", d_FieldList), "{values_list}", Valores!B410), "")</f>
        <v>INSERT INTO syslog.rh_movimiento (clave_trab, id_plaza, id_ausencia_por, fec_inicio, fec_termino, tipo_mov, descr, docs, motivo, referencia, ref_motivo) VALUES (557767, 59, , '2017-12-31', '2018-1-28', 'TEMPORAL', '12-8 20146640', '', '', '', '');</v>
      </c>
    </row>
    <row r="411" spans="1:1" x14ac:dyDescent="0.25">
      <c r="A411" t="str">
        <f ca="1">IF(Valores!B411&lt;&gt;"", SUBSTITUTE(SUBSTITUTE(SUBSTITUTE($A$2, "{tbl}", d_TblName), "{field_list}", d_FieldList), "{values_list}", Valores!B411), "")</f>
        <v>INSERT INTO syslog.rh_movimiento (clave_trab, id_plaza, id_ausencia_por, fec_inicio, fec_termino, tipo_mov, descr, docs, motivo, referencia, ref_motivo) VALUES (370184, 60, , '2017-12-31', '2018-1-31', 'TEMPORAL', '', '', '', '', '');</v>
      </c>
    </row>
    <row r="412" spans="1:1" x14ac:dyDescent="0.25">
      <c r="A412" t="str">
        <f ca="1">IF(Valores!B412&lt;&gt;"", SUBSTITUTE(SUBSTITUTE(SUBSTITUTE($A$2, "{tbl}", d_TblName), "{field_list}", d_FieldList), "{values_list}", Valores!B412), "")</f>
        <v>INSERT INTO syslog.rh_movimiento (clave_trab, id_plaza, id_ausencia_por, fec_inicio, fec_termino, tipo_mov, descr, docs, motivo, referencia, ref_motivo) VALUES (369907, 61, , '2018-1-1', '2018-1-28', 'TEMPORAL', '12-8 20148653', '', '', '', '');</v>
      </c>
    </row>
    <row r="413" spans="1:1" x14ac:dyDescent="0.25">
      <c r="A413" t="str">
        <f ca="1">IF(Valores!B413&lt;&gt;"", SUBSTITUTE(SUBSTITUTE(SUBSTITUTE($A$2, "{tbl}", d_TblName), "{field_list}", d_FieldList), "{values_list}", Valores!B413), "")</f>
        <v>INSERT INTO syslog.rh_movimiento (clave_trab, id_plaza, id_ausencia_por, fec_inicio, fec_termino, tipo_mov, descr, docs, motivo, referencia, ref_motivo) VALUES (315758, 62, , '2018-1-1', '2018-1-28', 'TEMPORAL', '12-8 20149153', '', '', '', '');</v>
      </c>
    </row>
    <row r="414" spans="1:1" x14ac:dyDescent="0.25">
      <c r="A414" t="str">
        <f ca="1">IF(Valores!B414&lt;&gt;"", SUBSTITUTE(SUBSTITUTE(SUBSTITUTE($A$2, "{tbl}", d_TblName), "{field_list}", d_FieldList), "{values_list}", Valores!B414), "")</f>
        <v>INSERT INTO syslog.rh_movimiento (clave_trab, id_plaza, id_ausencia_por, fec_inicio, fec_termino, tipo_mov, descr, docs, motivo, referencia, ref_motivo) VALUES (355556, 10, , '2017-12-30', '2017-12-31', 'TEMPORAL', '12-5 20157585', '', '', '', '');</v>
      </c>
    </row>
    <row r="415" spans="1:1" x14ac:dyDescent="0.25">
      <c r="A415" t="str">
        <f ca="1">IF(Valores!B415&lt;&gt;"", SUBSTITUTE(SUBSTITUTE(SUBSTITUTE($A$2, "{tbl}", d_TblName), "{field_list}", d_FieldList), "{values_list}", Valores!B415), "")</f>
        <v>INSERT INTO syslog.rh_movimiento (clave_trab, id_plaza, id_ausencia_por, fec_inicio, fec_termino, tipo_mov, descr, docs, motivo, referencia, ref_motivo) VALUES (305721, 75, , '2017-12-31', '2018-1-31', 'TEMPORAL', '', '', '', '', '');</v>
      </c>
    </row>
    <row r="416" spans="1:1" x14ac:dyDescent="0.25">
      <c r="A416" t="str">
        <f ca="1">IF(Valores!B416&lt;&gt;"", SUBSTITUTE(SUBSTITUTE(SUBSTITUTE($A$2, "{tbl}", d_TblName), "{field_list}", d_FieldList), "{values_list}", Valores!B416), "")</f>
        <v>INSERT INTO syslog.rh_movimiento (clave_trab, id_plaza, id_ausencia_por, fec_inicio, fec_termino, tipo_mov, descr, docs, motivo, referencia, ref_motivo) VALUES (866468, 16, , '2018-1-1', '2018-1-28', 'TEMPORAL', '', '', '', '', '');</v>
      </c>
    </row>
    <row r="417" spans="1:1" x14ac:dyDescent="0.25">
      <c r="A417" t="str">
        <f ca="1">IF(Valores!B417&lt;&gt;"", SUBSTITUTE(SUBSTITUTE(SUBSTITUTE($A$2, "{tbl}", d_TblName), "{field_list}", d_FieldList), "{values_list}", Valores!B417), "")</f>
        <v>INSERT INTO syslog.rh_movimiento (clave_trab, id_plaza, id_ausencia_por, fec_inicio, fec_termino, tipo_mov, descr, docs, motivo, referencia, ref_motivo) VALUES (511424, 22, , '2018-1-1', '2018-1-28', 'TEMPORAL', '12-5 20148600', '', '', '', '');</v>
      </c>
    </row>
    <row r="418" spans="1:1" x14ac:dyDescent="0.25">
      <c r="A418" t="str">
        <f ca="1">IF(Valores!B418&lt;&gt;"", SUBSTITUTE(SUBSTITUTE(SUBSTITUTE($A$2, "{tbl}", d_TblName), "{field_list}", d_FieldList), "{values_list}", Valores!B418), "")</f>
        <v>INSERT INTO syslog.rh_movimiento (clave_trab, id_plaza, id_ausencia_por, fec_inicio, fec_termino, tipo_mov, descr, docs, motivo, referencia, ref_motivo) VALUES (466603, 69, , '2018-1-1', '2018-1-28', 'TEMPORAL', '12-5 20148846', '', '', '', '');</v>
      </c>
    </row>
    <row r="419" spans="1:1" x14ac:dyDescent="0.25">
      <c r="A419" t="str">
        <f ca="1">IF(Valores!B419&lt;&gt;"", SUBSTITUTE(SUBSTITUTE(SUBSTITUTE($A$2, "{tbl}", d_TblName), "{field_list}", d_FieldList), "{values_list}", Valores!B419), "")</f>
        <v>INSERT INTO syslog.rh_movimiento (clave_trab, id_plaza, id_ausencia_por, fec_inicio, fec_termino, tipo_mov, descr, docs, motivo, referencia, ref_motivo) VALUES (361730, 53, , '2018-1-1', '2018-1-22', 'TEMPORAL', '12-5 20148848', '', '', '', '');</v>
      </c>
    </row>
    <row r="420" spans="1:1" x14ac:dyDescent="0.25">
      <c r="A420" t="str">
        <f ca="1">IF(Valores!B420&lt;&gt;"", SUBSTITUTE(SUBSTITUTE(SUBSTITUTE($A$2, "{tbl}", d_TblName), "{field_list}", d_FieldList), "{values_list}", Valores!B420), "")</f>
        <v>INSERT INTO syslog.rh_movimiento (clave_trab, id_plaza, id_ausencia_por, fec_inicio, fec_termino, tipo_mov, descr, docs, motivo, referencia, ref_motivo) VALUES (558037, 53, , '2018-1-1', '2018-1-22', 'TEMPORAL', '', '', '', '', '');</v>
      </c>
    </row>
    <row r="421" spans="1:1" x14ac:dyDescent="0.25">
      <c r="A421" t="str">
        <f ca="1">IF(Valores!B421&lt;&gt;"", SUBSTITUTE(SUBSTITUTE(SUBSTITUTE($A$2, "{tbl}", d_TblName), "{field_list}", d_FieldList), "{values_list}", Valores!B421), "")</f>
        <v>INSERT INTO syslog.rh_movimiento (clave_trab, id_plaza, id_ausencia_por, fec_inicio, fec_termino, tipo_mov, descr, docs, motivo, referencia, ref_motivo) VALUES (200953, 1, , '2018-1-1', '2018-12-31', 'TEMPORAL', '', '', '', '', '');</v>
      </c>
    </row>
    <row r="422" spans="1:1" x14ac:dyDescent="0.25">
      <c r="A422" t="str">
        <f ca="1">IF(Valores!B422&lt;&gt;"", SUBSTITUTE(SUBSTITUTE(SUBSTITUTE($A$2, "{tbl}", d_TblName), "{field_list}", d_FieldList), "{values_list}", Valores!B422), "")</f>
        <v>INSERT INTO syslog.rh_movimiento (clave_trab, id_plaza, id_ausencia_por, fec_inicio, fec_termino, tipo_mov, descr, docs, motivo, referencia, ref_motivo) VALUES (203376, 4, , '2018-1-1', '2018-1-4', 'TEMPORAL', '', '', '', '', '');</v>
      </c>
    </row>
    <row r="423" spans="1:1" x14ac:dyDescent="0.25">
      <c r="A423" t="str">
        <f ca="1">IF(Valores!B423&lt;&gt;"", SUBSTITUTE(SUBSTITUTE(SUBSTITUTE($A$2, "{tbl}", d_TblName), "{field_list}", d_FieldList), "{values_list}", Valores!B423), "")</f>
        <v>INSERT INTO syslog.rh_movimiento (clave_trab, id_plaza, id_ausencia_por, fec_inicio, fec_termino, tipo_mov, descr, docs, motivo, referencia, ref_motivo) VALUES (434039, 5, , '2018-1-1', '2018-1-2', 'TEMPORAL', '', '', '', '', '');</v>
      </c>
    </row>
    <row r="424" spans="1:1" x14ac:dyDescent="0.25">
      <c r="A424" t="str">
        <f ca="1">IF(Valores!B424&lt;&gt;"", SUBSTITUTE(SUBSTITUTE(SUBSTITUTE($A$2, "{tbl}", d_TblName), "{field_list}", d_FieldList), "{values_list}", Valores!B424), "")</f>
        <v>INSERT INTO syslog.rh_movimiento (clave_trab, id_plaza, id_ausencia_por, fec_inicio, fec_termino, tipo_mov, descr, docs, motivo, referencia, ref_motivo) VALUES (204126, 5, , '2018-1-1', '2018-12-31', 'TEMPORAL', '', '', '', '', '');</v>
      </c>
    </row>
    <row r="425" spans="1:1" x14ac:dyDescent="0.25">
      <c r="A425" t="str">
        <f ca="1">IF(Valores!B425&lt;&gt;"", SUBSTITUTE(SUBSTITUTE(SUBSTITUTE($A$2, "{tbl}", d_TblName), "{field_list}", d_FieldList), "{values_list}", Valores!B425), "")</f>
        <v>INSERT INTO syslog.rh_movimiento (clave_trab, id_plaza, id_ausencia_por, fec_inicio, fec_termino, tipo_mov, descr, docs, motivo, referencia, ref_motivo) VALUES (327144, 8, , '2018-1-1', '2018-12-31', 'TEMPORAL', '12-8 20149533', '', '', '', '');</v>
      </c>
    </row>
    <row r="426" spans="1:1" x14ac:dyDescent="0.25">
      <c r="A426" t="str">
        <f ca="1">IF(Valores!B426&lt;&gt;"", SUBSTITUTE(SUBSTITUTE(SUBSTITUTE($A$2, "{tbl}", d_TblName), "{field_list}", d_FieldList), "{values_list}", Valores!B426), "")</f>
        <v>INSERT INTO syslog.rh_movimiento (clave_trab, id_plaza, id_ausencia_por, fec_inicio, fec_termino, tipo_mov, descr, docs, motivo, referencia, ref_motivo) VALUES (312224, 21, , '2018-1-1', '2018-5-3', 'TEMPORAL', '', '', '', '', '');</v>
      </c>
    </row>
    <row r="427" spans="1:1" x14ac:dyDescent="0.25">
      <c r="A427" t="str">
        <f ca="1">IF(Valores!B427&lt;&gt;"", SUBSTITUTE(SUBSTITUTE(SUBSTITUTE($A$2, "{tbl}", d_TblName), "{field_list}", d_FieldList), "{values_list}", Valores!B427), "")</f>
        <v>INSERT INTO syslog.rh_movimiento (clave_trab, id_plaza, id_ausencia_por, fec_inicio, fec_termino, tipo_mov, descr, docs, motivo, referencia, ref_motivo) VALUES (588783, 9, , '2018-1-1', '2018-1-2', 'TEMPORAL', '12-5 20159976', '', '', '', '');</v>
      </c>
    </row>
    <row r="428" spans="1:1" x14ac:dyDescent="0.25">
      <c r="A428" t="str">
        <f ca="1">IF(Valores!B428&lt;&gt;"", SUBSTITUTE(SUBSTITUTE(SUBSTITUTE($A$2, "{tbl}", d_TblName), "{field_list}", d_FieldList), "{values_list}", Valores!B428), "")</f>
        <v>INSERT INTO syslog.rh_movimiento (clave_trab, id_plaza, id_ausencia_por, fec_inicio, fec_termino, tipo_mov, descr, docs, motivo, referencia, ref_motivo) VALUES (482433, 7, , '2018-1-1', '2018-1-4', 'TEMPORAL', '', '', '', '', '');</v>
      </c>
    </row>
    <row r="429" spans="1:1" x14ac:dyDescent="0.25">
      <c r="A429" t="str">
        <f ca="1">IF(Valores!B429&lt;&gt;"", SUBSTITUTE(SUBSTITUTE(SUBSTITUTE($A$2, "{tbl}", d_TblName), "{field_list}", d_FieldList), "{values_list}", Valores!B429), "")</f>
        <v>INSERT INTO syslog.rh_movimiento (clave_trab, id_plaza, id_ausencia_por, fec_inicio, fec_termino, tipo_mov, descr, docs, motivo, referencia, ref_motivo) VALUES (566818, 20, , '2018-1-1', '2018-1-28', 'TEMPORAL', '12-5 20146868', '', '', '', '');</v>
      </c>
    </row>
    <row r="430" spans="1:1" x14ac:dyDescent="0.25">
      <c r="A430" t="str">
        <f ca="1">IF(Valores!B430&lt;&gt;"", SUBSTITUTE(SUBSTITUTE(SUBSTITUTE($A$2, "{tbl}", d_TblName), "{field_list}", d_FieldList), "{values_list}", Valores!B430), "")</f>
        <v>INSERT INTO syslog.rh_movimiento (clave_trab, id_plaza, id_ausencia_por, fec_inicio, fec_termino, tipo_mov, descr, docs, motivo, referencia, ref_motivo) VALUES (324382, 20, , '2018-1-1', '2018-1-7', 'TEMPORAL', '12-5 20151410', '', '', '', '');</v>
      </c>
    </row>
    <row r="431" spans="1:1" x14ac:dyDescent="0.25">
      <c r="A431" t="str">
        <f ca="1">IF(Valores!B431&lt;&gt;"", SUBSTITUTE(SUBSTITUTE(SUBSTITUTE($A$2, "{tbl}", d_TblName), "{field_list}", d_FieldList), "{values_list}", Valores!B431), "")</f>
        <v>INSERT INTO syslog.rh_movimiento (clave_trab, id_plaza, id_ausencia_por, fec_inicio, fec_termino, tipo_mov, descr, docs, motivo, referencia, ref_motivo) VALUES (312010, 17, , '2018-1-1', '2018-2-10', 'TEMPORAL', '', '', '', '', '');</v>
      </c>
    </row>
    <row r="432" spans="1:1" x14ac:dyDescent="0.25">
      <c r="A432" t="str">
        <f ca="1">IF(Valores!B432&lt;&gt;"", SUBSTITUTE(SUBSTITUTE(SUBSTITUTE($A$2, "{tbl}", d_TblName), "{field_list}", d_FieldList), "{values_list}", Valores!B432), "")</f>
        <v>INSERT INTO syslog.rh_movimiento (clave_trab, id_plaza, id_ausencia_por, fec_inicio, fec_termino, tipo_mov, descr, docs, motivo, referencia, ref_motivo) VALUES (779082, 23, , '2018-1-1', '2018-1-28', 'TEMPORAL', '', '', '', '', '');</v>
      </c>
    </row>
    <row r="433" spans="1:1" x14ac:dyDescent="0.25">
      <c r="A433" t="str">
        <f ca="1">IF(Valores!B433&lt;&gt;"", SUBSTITUTE(SUBSTITUTE(SUBSTITUTE($A$2, "{tbl}", d_TblName), "{field_list}", d_FieldList), "{values_list}", Valores!B433), "")</f>
        <v>INSERT INTO syslog.rh_movimiento (clave_trab, id_plaza, id_ausencia_por, fec_inicio, fec_termino, tipo_mov, descr, docs, motivo, referencia, ref_motivo) VALUES (814776, 30, , '2018-1-1', '2018-1-28', 'TEMPORAL', '12-8 814776', '', '', '', '');</v>
      </c>
    </row>
    <row r="434" spans="1:1" x14ac:dyDescent="0.25">
      <c r="A434" t="str">
        <f ca="1">IF(Valores!B434&lt;&gt;"", SUBSTITUTE(SUBSTITUTE(SUBSTITUTE($A$2, "{tbl}", d_TblName), "{field_list}", d_FieldList), "{values_list}", Valores!B434), "")</f>
        <v>INSERT INTO syslog.rh_movimiento (clave_trab, id_plaza, id_ausencia_por, fec_inicio, fec_termino, tipo_mov, descr, docs, motivo, referencia, ref_motivo) VALUES (435741, 13, , '2018-1-1', '2018-1-28', 'TEMPORAL', '12-8 20146493', '', '', '', '');</v>
      </c>
    </row>
    <row r="435" spans="1:1" x14ac:dyDescent="0.25">
      <c r="A435" t="str">
        <f ca="1">IF(Valores!B435&lt;&gt;"", SUBSTITUTE(SUBSTITUTE(SUBSTITUTE($A$2, "{tbl}", d_TblName), "{field_list}", d_FieldList), "{values_list}", Valores!B435), "")</f>
        <v>INSERT INTO syslog.rh_movimiento (clave_trab, id_plaza, id_ausencia_por, fec_inicio, fec_termino, tipo_mov, descr, docs, motivo, referencia, ref_motivo) VALUES (498009, 33, , '2018-1-1', '2018-1-28', 'TEMPORAL', '12-5 20149471', '', '', '', '');</v>
      </c>
    </row>
    <row r="436" spans="1:1" x14ac:dyDescent="0.25">
      <c r="A436" t="str">
        <f ca="1">IF(Valores!B436&lt;&gt;"", SUBSTITUTE(SUBSTITUTE(SUBSTITUTE($A$2, "{tbl}", d_TblName), "{field_list}", d_FieldList), "{values_list}", Valores!B436), "")</f>
        <v>INSERT INTO syslog.rh_movimiento (clave_trab, id_plaza, id_ausencia_por, fec_inicio, fec_termino, tipo_mov, descr, docs, motivo, referencia, ref_motivo) VALUES (681065, 67, , '2018-1-1', '2018-1-28', 'TEMPORAL', '', '', '', '', '');</v>
      </c>
    </row>
    <row r="437" spans="1:1" x14ac:dyDescent="0.25">
      <c r="A437" t="str">
        <f ca="1">IF(Valores!B437&lt;&gt;"", SUBSTITUTE(SUBSTITUTE(SUBSTITUTE($A$2, "{tbl}", d_TblName), "{field_list}", d_FieldList), "{values_list}", Valores!B437), "")</f>
        <v>INSERT INTO syslog.rh_movimiento (clave_trab, id_plaza, id_ausencia_por, fec_inicio, fec_termino, tipo_mov, descr, docs, motivo, referencia, ref_motivo) VALUES (891095, 40, , '2017-12-16', '2017-12-16', 'TEMPORAL', '12-5 20147046', '', '', '', '');</v>
      </c>
    </row>
    <row r="438" spans="1:1" x14ac:dyDescent="0.25">
      <c r="A438" t="str">
        <f ca="1">IF(Valores!B438&lt;&gt;"", SUBSTITUTE(SUBSTITUTE(SUBSTITUTE($A$2, "{tbl}", d_TblName), "{field_list}", d_FieldList), "{values_list}", Valores!B438), "")</f>
        <v>INSERT INTO syslog.rh_movimiento (clave_trab, id_plaza, id_ausencia_por, fec_inicio, fec_termino, tipo_mov, descr, docs, motivo, referencia, ref_motivo) VALUES (511701, 65, , '2018-1-1', '2018-1-28', 'TEMPORAL', '12-5 20146633', '', '', '', '');</v>
      </c>
    </row>
    <row r="439" spans="1:1" x14ac:dyDescent="0.25">
      <c r="A439" t="str">
        <f ca="1">IF(Valores!B439&lt;&gt;"", SUBSTITUTE(SUBSTITUTE(SUBSTITUTE($A$2, "{tbl}", d_TblName), "{field_list}", d_FieldList), "{values_list}", Valores!B439), "")</f>
        <v>INSERT INTO syslog.rh_movimiento (clave_trab, id_plaza, id_ausencia_por, fec_inicio, fec_termino, tipo_mov, descr, docs, motivo, referencia, ref_motivo) VALUES (539259, 63, , '2018-1-1', '2018-1-28', 'TEMPORAL', '12-5 20149155', '', '', '', '');</v>
      </c>
    </row>
    <row r="440" spans="1:1" x14ac:dyDescent="0.25">
      <c r="A440" t="str">
        <f ca="1">IF(Valores!B440&lt;&gt;"", SUBSTITUTE(SUBSTITUTE(SUBSTITUTE($A$2, "{tbl}", d_TblName), "{field_list}", d_FieldList), "{values_list}", Valores!B440), "")</f>
        <v>INSERT INTO syslog.rh_movimiento (clave_trab, id_plaza, id_ausencia_por, fec_inicio, fec_termino, tipo_mov, descr, docs, motivo, referencia, ref_motivo) VALUES (516899, 68, , '2018-1-1', '2018-1-28', 'TEMPORAL', '', '', '', '', '');</v>
      </c>
    </row>
    <row r="441" spans="1:1" x14ac:dyDescent="0.25">
      <c r="A441" t="str">
        <f ca="1">IF(Valores!B441&lt;&gt;"", SUBSTITUTE(SUBSTITUTE(SUBSTITUTE($A$2, "{tbl}", d_TblName), "{field_list}", d_FieldList), "{values_list}", Valores!B441), "")</f>
        <v>INSERT INTO syslog.rh_movimiento (clave_trab, id_plaza, id_ausencia_por, fec_inicio, fec_termino, tipo_mov, descr, docs, motivo, referencia, ref_motivo) VALUES (549473, 40, , '2018-1-1', '2018-1-28', 'TEMPORAL', '', '', '', '', '');</v>
      </c>
    </row>
    <row r="442" spans="1:1" x14ac:dyDescent="0.25">
      <c r="A442" t="str">
        <f ca="1">IF(Valores!B442&lt;&gt;"", SUBSTITUTE(SUBSTITUTE(SUBSTITUTE($A$2, "{tbl}", d_TblName), "{field_list}", d_FieldList), "{values_list}", Valores!B442), "")</f>
        <v>INSERT INTO syslog.rh_movimiento (clave_trab, id_plaza, id_ausencia_por, fec_inicio, fec_termino, tipo_mov, descr, docs, motivo, referencia, ref_motivo) VALUES (267971, 66, , '2018-1-1', '2018-1-28', 'TEMPORAL', '12-5 20146555', '', '', '', '');</v>
      </c>
    </row>
    <row r="443" spans="1:1" x14ac:dyDescent="0.25">
      <c r="A443" t="str">
        <f ca="1">IF(Valores!B443&lt;&gt;"", SUBSTITUTE(SUBSTITUTE(SUBSTITUTE($A$2, "{tbl}", d_TblName), "{field_list}", d_FieldList), "{values_list}", Valores!B443), "")</f>
        <v>INSERT INTO syslog.rh_movimiento (clave_trab, id_plaza, id_ausencia_por, fec_inicio, fec_termino, tipo_mov, descr, docs, motivo, referencia, ref_motivo) VALUES (500095, 64, , '2018-1-1', '2018-1-28', 'TEMPORAL', '', '', '', '', '');</v>
      </c>
    </row>
    <row r="444" spans="1:1" x14ac:dyDescent="0.25">
      <c r="A444" t="str">
        <f ca="1">IF(Valores!B444&lt;&gt;"", SUBSTITUTE(SUBSTITUTE(SUBSTITUTE($A$2, "{tbl}", d_TblName), "{field_list}", d_FieldList), "{values_list}", Valores!B444), "")</f>
        <v>INSERT INTO syslog.rh_movimiento (clave_trab, id_plaza, id_ausencia_por, fec_inicio, fec_termino, tipo_mov, descr, docs, motivo, referencia, ref_motivo) VALUES (542634, 71, , '2017-1-1', '2018-1-31', 'TEMPORAL', '', '', '', '', '');</v>
      </c>
    </row>
    <row r="445" spans="1:1" x14ac:dyDescent="0.25">
      <c r="A445" t="str">
        <f ca="1">IF(Valores!B445&lt;&gt;"", SUBSTITUTE(SUBSTITUTE(SUBSTITUTE($A$2, "{tbl}", d_TblName), "{field_list}", d_FieldList), "{values_list}", Valores!B445), "")</f>
        <v>INSERT INTO syslog.rh_movimiento (clave_trab, id_plaza, id_ausencia_por, fec_inicio, fec_termino, tipo_mov, descr, docs, motivo, referencia, ref_motivo) VALUES (481382, 72, , '2018-1-1', '2018-1-31', 'TEMPORAL', '', '', '', '', '');</v>
      </c>
    </row>
    <row r="446" spans="1:1" x14ac:dyDescent="0.25">
      <c r="A446" t="str">
        <f ca="1">IF(Valores!B446&lt;&gt;"", SUBSTITUTE(SUBSTITUTE(SUBSTITUTE($A$2, "{tbl}", d_TblName), "{field_list}", d_FieldList), "{values_list}", Valores!B446), "")</f>
        <v>INSERT INTO syslog.rh_movimiento (clave_trab, id_plaza, id_ausencia_por, fec_inicio, fec_termino, tipo_mov, descr, docs, motivo, referencia, ref_motivo) VALUES (447360, 73, , '2017-12-31', '2018-1-31', 'TEMPORAL', '', '', '', '', '');</v>
      </c>
    </row>
    <row r="447" spans="1:1" x14ac:dyDescent="0.25">
      <c r="A447" t="str">
        <f ca="1">IF(Valores!B447&lt;&gt;"", SUBSTITUTE(SUBSTITUTE(SUBSTITUTE($A$2, "{tbl}", d_TblName), "{field_list}", d_FieldList), "{values_list}", Valores!B447), "")</f>
        <v>INSERT INTO syslog.rh_movimiento (clave_trab, id_plaza, id_ausencia_por, fec_inicio, fec_termino, tipo_mov, descr, docs, motivo, referencia, ref_motivo) VALUES (516702, 40, , '2017-1-1', '2018-1-15', 'TEMPORAL', '', '', '', '', '');</v>
      </c>
    </row>
    <row r="448" spans="1:1" x14ac:dyDescent="0.25">
      <c r="A448" t="str">
        <f ca="1">IF(Valores!B448&lt;&gt;"", SUBSTITUTE(SUBSTITUTE(SUBSTITUTE($A$2, "{tbl}", d_TblName), "{field_list}", d_FieldList), "{values_list}", Valores!B448), "")</f>
        <v>INSERT INTO syslog.rh_movimiento (clave_trab, id_plaza, id_ausencia_por, fec_inicio, fec_termino, tipo_mov, descr, docs, motivo, referencia, ref_motivo) VALUES (419235, 56, , '2017-12-31', '2018-1-22', 'TEMPORAL', '12-5 20150248', '', '', '', '');</v>
      </c>
    </row>
    <row r="449" spans="1:1" x14ac:dyDescent="0.25">
      <c r="A449" t="str">
        <f ca="1">IF(Valores!B449&lt;&gt;"", SUBSTITUTE(SUBSTITUTE(SUBSTITUTE($A$2, "{tbl}", d_TblName), "{field_list}", d_FieldList), "{values_list}", Valores!B449), "")</f>
        <v>INSERT INTO syslog.rh_movimiento (clave_trab, id_plaza, id_ausencia_por, fec_inicio, fec_termino, tipo_mov, descr, docs, motivo, referencia, ref_motivo) VALUES (203376, 4, , '2018-1-6', '2018-2-10', 'TEMPORAL', '', '', '', '', '');</v>
      </c>
    </row>
    <row r="450" spans="1:1" x14ac:dyDescent="0.25">
      <c r="A450" t="str">
        <f ca="1">IF(Valores!B450&lt;&gt;"", SUBSTITUTE(SUBSTITUTE(SUBSTITUTE($A$2, "{tbl}", d_TblName), "{field_list}", d_FieldList), "{values_list}", Valores!B450), "")</f>
        <v>INSERT INTO syslog.rh_movimiento (clave_trab, id_plaza, id_ausencia_por, fec_inicio, fec_termino, tipo_mov, descr, docs, motivo, referencia, ref_motivo) VALUES (482433, 7, , '2018-1-6', '2018-2-10', 'TEMPORAL', '', '', '', '', '');</v>
      </c>
    </row>
    <row r="451" spans="1:1" x14ac:dyDescent="0.25">
      <c r="A451" t="str">
        <f ca="1">IF(Valores!B451&lt;&gt;"", SUBSTITUTE(SUBSTITUTE(SUBSTITUTE($A$2, "{tbl}", d_TblName), "{field_list}", d_FieldList), "{values_list}", Valores!B451), "")</f>
        <v>INSERT INTO syslog.rh_movimiento (clave_trab, id_plaza, id_ausencia_por, fec_inicio, fec_termino, tipo_mov, descr, docs, motivo, referencia, ref_motivo) VALUES (355556, 24, , '2018-1-10', '2018-1-11', 'TEMPORAL', '12-5 20162751, 12-5 10162753', '', '', '', '');</v>
      </c>
    </row>
    <row r="452" spans="1:1" x14ac:dyDescent="0.25">
      <c r="A452" t="str">
        <f ca="1">IF(Valores!B452&lt;&gt;"", SUBSTITUTE(SUBSTITUTE(SUBSTITUTE($A$2, "{tbl}", d_TblName), "{field_list}", d_FieldList), "{values_list}", Valores!B452), "")</f>
        <v>INSERT INTO syslog.rh_movimiento (clave_trab, id_plaza, id_ausencia_por, fec_inicio, fec_termino, tipo_mov, descr, docs, motivo, referencia, ref_motivo) VALUES (588783, 9, , '2018-1-3', '2018-1-5', 'TEMPORAL', '12-5 10161302', '', '', '', '');</v>
      </c>
    </row>
    <row r="453" spans="1:1" x14ac:dyDescent="0.25">
      <c r="A453" t="str">
        <f ca="1">IF(Valores!B453&lt;&gt;"", SUBSTITUTE(SUBSTITUTE(SUBSTITUTE($A$2, "{tbl}", d_TblName), "{field_list}", d_FieldList), "{values_list}", Valores!B453), "")</f>
        <v>INSERT INTO syslog.rh_movimiento (clave_trab, id_plaza, id_ausencia_por, fec_inicio, fec_termino, tipo_mov, descr, docs, motivo, referencia, ref_motivo) VALUES (434039, 5, , '2018-1-3', '2018-1-5', 'TEMPORAL', '', '', '', '', '');</v>
      </c>
    </row>
    <row r="454" spans="1:1" x14ac:dyDescent="0.25">
      <c r="A454" t="str">
        <f ca="1">IF(Valores!B454&lt;&gt;"", SUBSTITUTE(SUBSTITUTE(SUBSTITUTE($A$2, "{tbl}", d_TblName), "{field_list}", d_FieldList), "{values_list}", Valores!B454), "")</f>
        <v>INSERT INTO syslog.rh_movimiento (clave_trab, id_plaza, id_ausencia_por, fec_inicio, fec_termino, tipo_mov, descr, docs, motivo, referencia, ref_motivo) VALUES (675094, 71, , '2018-1-15', '2018-2-8', 'TEMPORAL', '', '', '', '', '');</v>
      </c>
    </row>
    <row r="455" spans="1:1" x14ac:dyDescent="0.25">
      <c r="A455" t="str">
        <f ca="1">IF(Valores!B455&lt;&gt;"", SUBSTITUTE(SUBSTITUTE(SUBSTITUTE($A$2, "{tbl}", d_TblName), "{field_list}", d_FieldList), "{values_list}", Valores!B455), "")</f>
        <v>INSERT INTO syslog.rh_movimiento (clave_trab, id_plaza, id_ausencia_por, fec_inicio, fec_termino, tipo_mov, descr, docs, motivo, referencia, ref_motivo) VALUES (355556, 18, , '2018-1-16', '2018-1-21', 'TEMPORAL', '', '', '', '', '');</v>
      </c>
    </row>
    <row r="456" spans="1:1" x14ac:dyDescent="0.25">
      <c r="A456" t="str">
        <f ca="1">IF(Valores!B456&lt;&gt;"", SUBSTITUTE(SUBSTITUTE(SUBSTITUTE($A$2, "{tbl}", d_TblName), "{field_list}", d_FieldList), "{values_list}", Valores!B456), "")</f>
        <v>INSERT INTO syslog.rh_movimiento (clave_trab, id_plaza, id_ausencia_por, fec_inicio, fec_termino, tipo_mov, descr, docs, motivo, referencia, ref_motivo) VALUES (317014, 28, , '2018-1-16', '2018-1-21', 'TEMPORAL', '', '', '', '', '');</v>
      </c>
    </row>
    <row r="457" spans="1:1" x14ac:dyDescent="0.25">
      <c r="A457" t="str">
        <f ca="1">IF(Valores!B457&lt;&gt;"", SUBSTITUTE(SUBSTITUTE(SUBSTITUTE($A$2, "{tbl}", d_TblName), "{field_list}", d_FieldList), "{values_list}", Valores!B457), "")</f>
        <v>INSERT INTO syslog.rh_movimiento (clave_trab, id_plaza, id_ausencia_por, fec_inicio, fec_termino, tipo_mov, descr, docs, motivo, referencia, ref_motivo) VALUES (317014, 28, , '2018-1-22', '2018-1-28', 'TEMPORAL', '25-01 12-5 20175603', '', '', '', '');</v>
      </c>
    </row>
    <row r="458" spans="1:1" x14ac:dyDescent="0.25">
      <c r="A458" t="str">
        <f ca="1">IF(Valores!B458&lt;&gt;"", SUBSTITUTE(SUBSTITUTE(SUBSTITUTE($A$2, "{tbl}", d_TblName), "{field_list}", d_FieldList), "{values_list}", Valores!B458), "")</f>
        <v>INSERT INTO syslog.rh_movimiento (clave_trab, id_plaza, id_ausencia_por, fec_inicio, fec_termino, tipo_mov, descr, docs, motivo, referencia, ref_motivo) VALUES (452405, 31, , '2018-1-24', '2018-1-25', 'TEMPORAL', 'INICIACION', '', '', '', '');</v>
      </c>
    </row>
    <row r="459" spans="1:1" x14ac:dyDescent="0.25">
      <c r="A459" t="str">
        <f ca="1">IF(Valores!B459&lt;&gt;"", SUBSTITUTE(SUBSTITUTE(SUBSTITUTE($A$2, "{tbl}", d_TblName), "{field_list}", d_FieldList), "{values_list}", Valores!B459), "")</f>
        <v>INSERT INTO syslog.rh_movimiento (clave_trab, id_plaza, id_ausencia_por, fec_inicio, fec_termino, tipo_mov, descr, docs, motivo, referencia, ref_motivo) VALUES (566173, 41, , '2018-1-26', '2018-1-28', 'TEMPORAL', 'POR PERMISO ECONOMICO', '', '', '', '');</v>
      </c>
    </row>
    <row r="460" spans="1:1" x14ac:dyDescent="0.25">
      <c r="A460" t="str">
        <f ca="1">IF(Valores!B460&lt;&gt;"", SUBSTITUTE(SUBSTITUTE(SUBSTITUTE($A$2, "{tbl}", d_TblName), "{field_list}", d_FieldList), "{values_list}", Valores!B460), "")</f>
        <v>INSERT INTO syslog.rh_movimiento (clave_trab, id_plaza, id_ausencia_por, fec_inicio, fec_termino, tipo_mov, descr, docs, motivo, referencia, ref_motivo) VALUES (466911, 36, , '2018-1-29', '2018-2-26', 'TEMPORAL', '', '', '', '', '');</v>
      </c>
    </row>
    <row r="461" spans="1:1" x14ac:dyDescent="0.25">
      <c r="A461" t="str">
        <f ca="1">IF(Valores!B461&lt;&gt;"", SUBSTITUTE(SUBSTITUTE(SUBSTITUTE($A$2, "{tbl}", d_TblName), "{field_list}", d_FieldList), "{values_list}", Valores!B461), "")</f>
        <v>INSERT INTO syslog.rh_movimiento (clave_trab, id_plaza, id_ausencia_por, fec_inicio, fec_termino, tipo_mov, descr, docs, motivo, referencia, ref_motivo) VALUES (605887, 27, , '2018-1-29', '2018-2-26', 'TEMPORAL', '', '', '', '', '');</v>
      </c>
    </row>
    <row r="462" spans="1:1" x14ac:dyDescent="0.25">
      <c r="A462" t="str">
        <f ca="1">IF(Valores!B462&lt;&gt;"", SUBSTITUTE(SUBSTITUTE(SUBSTITUTE($A$2, "{tbl}", d_TblName), "{field_list}", d_FieldList), "{values_list}", Valores!B462), "")</f>
        <v>INSERT INTO syslog.rh_movimiento (clave_trab, id_plaza, id_ausencia_por, fec_inicio, fec_termino, tipo_mov, descr, docs, motivo, referencia, ref_motivo) VALUES (318478, 25, , '2018-1-29', '2018-2-25', 'TEMPORAL', '12-5 20185392', '', '', '', '');</v>
      </c>
    </row>
    <row r="463" spans="1:1" x14ac:dyDescent="0.25">
      <c r="A463" t="str">
        <f ca="1">IF(Valores!B463&lt;&gt;"", SUBSTITUTE(SUBSTITUTE(SUBSTITUTE($A$2, "{tbl}", d_TblName), "{field_list}", d_FieldList), "{values_list}", Valores!B463), "")</f>
        <v>INSERT INTO syslog.rh_movimiento (clave_trab, id_plaza, id_ausencia_por, fec_inicio, fec_termino, tipo_mov, descr, docs, motivo, referencia, ref_motivo) VALUES (600316, 35, , '2018-1-29', '2018-2-25', 'TEMPORAL', '12-5 20182738', '', '', '', '');</v>
      </c>
    </row>
    <row r="464" spans="1:1" x14ac:dyDescent="0.25">
      <c r="A464" t="str">
        <f ca="1">IF(Valores!B464&lt;&gt;"", SUBSTITUTE(SUBSTITUTE(SUBSTITUTE($A$2, "{tbl}", d_TblName), "{field_list}", d_FieldList), "{values_list}", Valores!B464), "")</f>
        <v>INSERT INTO syslog.rh_movimiento (clave_trab, id_plaza, id_ausencia_por, fec_inicio, fec_termino, tipo_mov, descr, docs, motivo, referencia, ref_motivo) VALUES (490746, 14, , '2018-1-29', '2018-2-26', 'TEMPORAL', '', '', '', '', '');</v>
      </c>
    </row>
    <row r="465" spans="1:1" x14ac:dyDescent="0.25">
      <c r="A465" t="str">
        <f ca="1">IF(Valores!B465&lt;&gt;"", SUBSTITUTE(SUBSTITUTE(SUBSTITUTE($A$2, "{tbl}", d_TblName), "{field_list}", d_FieldList), "{values_list}", Valores!B465), "")</f>
        <v>INSERT INTO syslog.rh_movimiento (clave_trab, id_plaza, id_ausencia_por, fec_inicio, fec_termino, tipo_mov, descr, docs, motivo, referencia, ref_motivo) VALUES (317017, 53, , '2018-1-29', '2018-2-25', 'TEMPORAL', '12-8 20182826', '', '', '', '');</v>
      </c>
    </row>
    <row r="466" spans="1:1" x14ac:dyDescent="0.25">
      <c r="A466" t="str">
        <f ca="1">IF(Valores!B466&lt;&gt;"", SUBSTITUTE(SUBSTITUTE(SUBSTITUTE($A$2, "{tbl}", d_TblName), "{field_list}", d_FieldList), "{values_list}", Valores!B466), "")</f>
        <v>INSERT INTO syslog.rh_movimiento (clave_trab, id_plaza, id_ausencia_por, fec_inicio, fec_termino, tipo_mov, descr, docs, motivo, referencia, ref_motivo) VALUES (426226, 24, , '2018-1-29', '2018-2-26', 'TEMPORAL', '', '', '', '', '');</v>
      </c>
    </row>
    <row r="467" spans="1:1" x14ac:dyDescent="0.25">
      <c r="A467" t="str">
        <f ca="1">IF(Valores!B467&lt;&gt;"", SUBSTITUTE(SUBSTITUTE(SUBSTITUTE($A$2, "{tbl}", d_TblName), "{field_list}", d_FieldList), "{values_list}", Valores!B467), "")</f>
        <v>INSERT INTO syslog.rh_movimiento (clave_trab, id_plaza, id_ausencia_por, fec_inicio, fec_termino, tipo_mov, descr, docs, motivo, referencia, ref_motivo) VALUES (557767, 59, , '2018-1-29', '2018-2-25', 'TEMPORAL', '12-8 20182952', '', '', '', '');</v>
      </c>
    </row>
    <row r="468" spans="1:1" x14ac:dyDescent="0.25">
      <c r="A468" t="str">
        <f ca="1">IF(Valores!B468&lt;&gt;"", SUBSTITUTE(SUBSTITUTE(SUBSTITUTE($A$2, "{tbl}", d_TblName), "{field_list}", d_FieldList), "{values_list}", Valores!B468), "")</f>
        <v>INSERT INTO syslog.rh_movimiento (clave_trab, id_plaza, id_ausencia_por, fec_inicio, fec_termino, tipo_mov, descr, docs, motivo, referencia, ref_motivo) VALUES (652482, 56, , '2018-1-29', '2018-2-26', 'TEMPORAL', '', '', '', '', '');</v>
      </c>
    </row>
    <row r="469" spans="1:1" x14ac:dyDescent="0.25">
      <c r="A469" t="str">
        <f ca="1">IF(Valores!B469&lt;&gt;"", SUBSTITUTE(SUBSTITUTE(SUBSTITUTE($A$2, "{tbl}", d_TblName), "{field_list}", d_FieldList), "{values_list}", Valores!B469), "")</f>
        <v>INSERT INTO syslog.rh_movimiento (clave_trab, id_plaza, id_ausencia_por, fec_inicio, fec_termino, tipo_mov, descr, docs, motivo, referencia, ref_motivo) VALUES (388176, 58, , '2018-1-29', '2018-2-26', 'TEMPORAL', '', '', '', '', '');</v>
      </c>
    </row>
    <row r="470" spans="1:1" x14ac:dyDescent="0.25">
      <c r="A470" t="str">
        <f ca="1">IF(Valores!B470&lt;&gt;"", SUBSTITUTE(SUBSTITUTE(SUBSTITUTE($A$2, "{tbl}", d_TblName), "{field_list}", d_FieldList), "{values_list}", Valores!B470), "")</f>
        <v>INSERT INTO syslog.rh_movimiento (clave_trab, id_plaza, id_ausencia_por, fec_inicio, fec_termino, tipo_mov, descr, docs, motivo, referencia, ref_motivo) VALUES (517366, 57, , '2018-1-29', '2018-2-26', 'TEMPORAL', '', '', '', '', '');</v>
      </c>
    </row>
    <row r="471" spans="1:1" x14ac:dyDescent="0.25">
      <c r="A471" t="str">
        <f ca="1">IF(Valores!B471&lt;&gt;"", SUBSTITUTE(SUBSTITUTE(SUBSTITUTE($A$2, "{tbl}", d_TblName), "{field_list}", d_FieldList), "{values_list}", Valores!B471), "")</f>
        <v>INSERT INTO syslog.rh_movimiento (clave_trab, id_plaza, id_ausencia_por, fec_inicio, fec_termino, tipo_mov, descr, docs, motivo, referencia, ref_motivo) VALUES (315758, 62, , '2018-1-29', '2018-2-25', 'TEMPORAL', '12-8 20185399', '', '', '', '');</v>
      </c>
    </row>
    <row r="472" spans="1:1" x14ac:dyDescent="0.25">
      <c r="A472" t="str">
        <f ca="1">IF(Valores!B472&lt;&gt;"", SUBSTITUTE(SUBSTITUTE(SUBSTITUTE($A$2, "{tbl}", d_TblName), "{field_list}", d_FieldList), "{values_list}", Valores!B472), "")</f>
        <v>INSERT INTO syslog.rh_movimiento (clave_trab, id_plaza, id_ausencia_por, fec_inicio, fec_termino, tipo_mov, descr, docs, motivo, referencia, ref_motivo) VALUES (369907, 61, , '2018-1-29', '2018-2-26', 'TEMPORAL', '', '', '', '', '');</v>
      </c>
    </row>
    <row r="473" spans="1:1" x14ac:dyDescent="0.25">
      <c r="A473" t="str">
        <f ca="1">IF(Valores!B473&lt;&gt;"", SUBSTITUTE(SUBSTITUTE(SUBSTITUTE($A$2, "{tbl}", d_TblName), "{field_list}", d_FieldList), "{values_list}", Valores!B473), "")</f>
        <v>INSERT INTO syslog.rh_movimiento (clave_trab, id_plaza, id_ausencia_por, fec_inicio, fec_termino, tipo_mov, descr, docs, motivo, referencia, ref_motivo) VALUES (419041, 6, , '2018-1-29', '2018-2-26', 'TEMPORAL', '', '', '', '', '');</v>
      </c>
    </row>
    <row r="474" spans="1:1" x14ac:dyDescent="0.25">
      <c r="A474" t="str">
        <f ca="1">IF(Valores!B474&lt;&gt;"", SUBSTITUTE(SUBSTITUTE(SUBSTITUTE($A$2, "{tbl}", d_TblName), "{field_list}", d_FieldList), "{values_list}", Valores!B474), "")</f>
        <v>INSERT INTO syslog.rh_movimiento (clave_trab, id_plaza, id_ausencia_por, fec_inicio, fec_termino, tipo_mov, descr, docs, motivo, referencia, ref_motivo) VALUES (333892, 11, , '2018-1-29', '2018-2-26', 'TEMPORAL', '', '', '', '', '');</v>
      </c>
    </row>
    <row r="475" spans="1:1" x14ac:dyDescent="0.25">
      <c r="A475" t="str">
        <f ca="1">IF(Valores!B475&lt;&gt;"", SUBSTITUTE(SUBSTITUTE(SUBSTITUTE($A$2, "{tbl}", d_TblName), "{field_list}", d_FieldList), "{values_list}", Valores!B475), "")</f>
        <v>INSERT INTO syslog.rh_movimiento (clave_trab, id_plaza, id_ausencia_por, fec_inicio, fec_termino, tipo_mov, descr, docs, motivo, referencia, ref_motivo) VALUES (178194, 15, , '2018-1-29', '2018-2-26', 'TEMPORAL', '', '', '', '', '');</v>
      </c>
    </row>
    <row r="476" spans="1:1" x14ac:dyDescent="0.25">
      <c r="A476" t="str">
        <f ca="1">IF(Valores!B476&lt;&gt;"", SUBSTITUTE(SUBSTITUTE(SUBSTITUTE($A$2, "{tbl}", d_TblName), "{field_list}", d_FieldList), "{values_list}", Valores!B476), "")</f>
        <v>INSERT INTO syslog.rh_movimiento (clave_trab, id_plaza, id_ausencia_por, fec_inicio, fec_termino, tipo_mov, descr, docs, motivo, referencia, ref_motivo) VALUES (403938, 74, , '2018-1-29', '2018-2-25', 'TEMPORAL', '12-8 20185009', '', '', '', '');</v>
      </c>
    </row>
    <row r="477" spans="1:1" x14ac:dyDescent="0.25">
      <c r="A477" t="str">
        <f ca="1">IF(Valores!B477&lt;&gt;"", SUBSTITUTE(SUBSTITUTE(SUBSTITUTE($A$2, "{tbl}", d_TblName), "{field_list}", d_FieldList), "{values_list}", Valores!B477), "")</f>
        <v>INSERT INTO syslog.rh_movimiento (clave_trab, id_plaza, id_ausencia_por, fec_inicio, fec_termino, tipo_mov, descr, docs, motivo, referencia, ref_motivo) VALUES (866468, 16, , '2018-1-29', '2018-2-26', 'TEMPORAL', '', '', '', '', '');</v>
      </c>
    </row>
    <row r="478" spans="1:1" x14ac:dyDescent="0.25">
      <c r="A478" t="str">
        <f ca="1">IF(Valores!B478&lt;&gt;"", SUBSTITUTE(SUBSTITUTE(SUBSTITUTE($A$2, "{tbl}", d_TblName), "{field_list}", d_FieldList), "{values_list}", Valores!B478), "")</f>
        <v>INSERT INTO syslog.rh_movimiento (clave_trab, id_plaza, id_ausencia_por, fec_inicio, fec_termino, tipo_mov, descr, docs, motivo, referencia, ref_motivo) VALUES (511424, 22, , '2018-1-29', '2018-2-25', 'TEMPORAL', '12-5 20187092', '', '', '', '');</v>
      </c>
    </row>
    <row r="479" spans="1:1" x14ac:dyDescent="0.25">
      <c r="A479" t="str">
        <f ca="1">IF(Valores!B479&lt;&gt;"", SUBSTITUTE(SUBSTITUTE(SUBSTITUTE($A$2, "{tbl}", d_TblName), "{field_list}", d_FieldList), "{values_list}", Valores!B479), "")</f>
        <v>INSERT INTO syslog.rh_movimiento (clave_trab, id_plaza, id_ausencia_por, fec_inicio, fec_termino, tipo_mov, descr, docs, motivo, referencia, ref_motivo) VALUES (466603, 69, , '2018-1-29', '2018-2-25', 'TEMPORAL', '12-5 20182915', '', '', '', '');</v>
      </c>
    </row>
    <row r="480" spans="1:1" x14ac:dyDescent="0.25">
      <c r="A480" t="str">
        <f ca="1">IF(Valores!B480&lt;&gt;"", SUBSTITUTE(SUBSTITUTE(SUBSTITUTE($A$2, "{tbl}", d_TblName), "{field_list}", d_FieldList), "{values_list}", Valores!B480), "")</f>
        <v>INSERT INTO syslog.rh_movimiento (clave_trab, id_plaza, id_ausencia_por, fec_inicio, fec_termino, tipo_mov, descr, docs, motivo, referencia, ref_motivo) VALUES (566818, 20, , '2018-1-29', '2018-2-26', 'TEMPORAL', '', '', '', '', '');</v>
      </c>
    </row>
    <row r="481" spans="1:1" x14ac:dyDescent="0.25">
      <c r="A481" t="str">
        <f ca="1">IF(Valores!B481&lt;&gt;"", SUBSTITUTE(SUBSTITUTE(SUBSTITUTE($A$2, "{tbl}", d_TblName), "{field_list}", d_FieldList), "{values_list}", Valores!B481), "")</f>
        <v>INSERT INTO syslog.rh_movimiento (clave_trab, id_plaza, id_ausencia_por, fec_inicio, fec_termino, tipo_mov, descr, docs, motivo, referencia, ref_motivo) VALUES (779082, 23, , '2018-1-29', '2018-2-26', 'TEMPORAL', '', '', '', '', '');</v>
      </c>
    </row>
    <row r="482" spans="1:1" x14ac:dyDescent="0.25">
      <c r="A482" t="str">
        <f ca="1">IF(Valores!B482&lt;&gt;"", SUBSTITUTE(SUBSTITUTE(SUBSTITUTE($A$2, "{tbl}", d_TblName), "{field_list}", d_FieldList), "{values_list}", Valores!B482), "")</f>
        <v>INSERT INTO syslog.rh_movimiento (clave_trab, id_plaza, id_ausencia_por, fec_inicio, fec_termino, tipo_mov, descr, docs, motivo, referencia, ref_motivo) VALUES (814776, 30, , '2018-1-29', '2018-2-26', 'TEMPORAL', '', '', '', '', '');</v>
      </c>
    </row>
    <row r="483" spans="1:1" x14ac:dyDescent="0.25">
      <c r="A483" t="str">
        <f ca="1">IF(Valores!B483&lt;&gt;"", SUBSTITUTE(SUBSTITUTE(SUBSTITUTE($A$2, "{tbl}", d_TblName), "{field_list}", d_FieldList), "{values_list}", Valores!B483), "")</f>
        <v>INSERT INTO syslog.rh_movimiento (clave_trab, id_plaza, id_ausencia_por, fec_inicio, fec_termino, tipo_mov, descr, docs, motivo, referencia, ref_motivo) VALUES (435741, 13, , '2018-1-29', '2018-2-26', 'TEMPORAL', '', '', '', '', '');</v>
      </c>
    </row>
    <row r="484" spans="1:1" x14ac:dyDescent="0.25">
      <c r="A484" t="str">
        <f ca="1">IF(Valores!B484&lt;&gt;"", SUBSTITUTE(SUBSTITUTE(SUBSTITUTE($A$2, "{tbl}", d_TblName), "{field_list}", d_FieldList), "{values_list}", Valores!B484), "")</f>
        <v>INSERT INTO syslog.rh_movimiento (clave_trab, id_plaza, id_ausencia_por, fec_inicio, fec_termino, tipo_mov, descr, docs, motivo, referencia, ref_motivo) VALUES (498009, 33, , '2018-1-29', '2018-2-25', 'TEMPORAL', '12-5 20185005', '', '', '', '');</v>
      </c>
    </row>
    <row r="485" spans="1:1" x14ac:dyDescent="0.25">
      <c r="A485" t="str">
        <f ca="1">IF(Valores!B485&lt;&gt;"", SUBSTITUTE(SUBSTITUTE(SUBSTITUTE($A$2, "{tbl}", d_TblName), "{field_list}", d_FieldList), "{values_list}", Valores!B485), "")</f>
        <v>INSERT INTO syslog.rh_movimiento (clave_trab, id_plaza, id_ausencia_por, fec_inicio, fec_termino, tipo_mov, descr, docs, motivo, referencia, ref_motivo) VALUES (681065, 67, , '2018-1-29', '2018-2-25', 'TEMPORAL', '12-8 20185004', '', '', '', '');</v>
      </c>
    </row>
    <row r="486" spans="1:1" x14ac:dyDescent="0.25">
      <c r="A486" t="str">
        <f ca="1">IF(Valores!B486&lt;&gt;"", SUBSTITUTE(SUBSTITUTE(SUBSTITUTE($A$2, "{tbl}", d_TblName), "{field_list}", d_FieldList), "{values_list}", Valores!B486), "")</f>
        <v>INSERT INTO syslog.rh_movimiento (clave_trab, id_plaza, id_ausencia_por, fec_inicio, fec_termino, tipo_mov, descr, docs, motivo, referencia, ref_motivo) VALUES (321084, 54, , '2018-1-30', '2018-2-27', 'TEMPORAL', '12-8 20183455', '', '', '', '');</v>
      </c>
    </row>
    <row r="487" spans="1:1" x14ac:dyDescent="0.25">
      <c r="A487" t="str">
        <f ca="1">IF(Valores!B487&lt;&gt;"", SUBSTITUTE(SUBSTITUTE(SUBSTITUTE($A$2, "{tbl}", d_TblName), "{field_list}", d_FieldList), "{values_list}", Valores!B487), "")</f>
        <v>INSERT INTO syslog.rh_movimiento (clave_trab, id_plaza, id_ausencia_por, fec_inicio, fec_termino, tipo_mov, descr, docs, motivo, referencia, ref_motivo) VALUES (539259, 63, , '2018-1-29', '2018-2-25', 'TEMPORAL', '12-5 20185412', '', '', '', '');</v>
      </c>
    </row>
    <row r="488" spans="1:1" x14ac:dyDescent="0.25">
      <c r="A488" t="str">
        <f ca="1">IF(Valores!B488&lt;&gt;"", SUBSTITUTE(SUBSTITUTE(SUBSTITUTE($A$2, "{tbl}", d_TblName), "{field_list}", d_FieldList), "{values_list}", Valores!B488), "")</f>
        <v>INSERT INTO syslog.rh_movimiento (clave_trab, id_plaza, id_ausencia_por, fec_inicio, fec_termino, tipo_mov, descr, docs, motivo, referencia, ref_motivo) VALUES (516899, 68, , '2018-1-29', '2018-2-26', 'TEMPORAL', '', '', '', '', '');</v>
      </c>
    </row>
    <row r="489" spans="1:1" x14ac:dyDescent="0.25">
      <c r="A489" t="str">
        <f ca="1">IF(Valores!B489&lt;&gt;"", SUBSTITUTE(SUBSTITUTE(SUBSTITUTE($A$2, "{tbl}", d_TblName), "{field_list}", d_FieldList), "{values_list}", Valores!B489), "")</f>
        <v>INSERT INTO syslog.rh_movimiento (clave_trab, id_plaza, id_ausencia_por, fec_inicio, fec_termino, tipo_mov, descr, docs, motivo, referencia, ref_motivo) VALUES (500095, 64, , '2018-1-29', '2018-2-26', 'TEMPORAL', '', '', '', '', '');</v>
      </c>
    </row>
    <row r="490" spans="1:1" x14ac:dyDescent="0.25">
      <c r="A490" t="str">
        <f ca="1">IF(Valores!B490&lt;&gt;"", SUBSTITUTE(SUBSTITUTE(SUBSTITUTE($A$2, "{tbl}", d_TblName), "{field_list}", d_FieldList), "{values_list}", Valores!B490), "")</f>
        <v>INSERT INTO syslog.rh_movimiento (clave_trab, id_plaza, id_ausencia_por, fec_inicio, fec_termino, tipo_mov, descr, docs, motivo, referencia, ref_motivo) VALUES (511701, 65, , '2018-1-29', '2018-2-25', 'TEMPORAL', '12-5 20183392', '', '', '', '');</v>
      </c>
    </row>
    <row r="491" spans="1:1" x14ac:dyDescent="0.25">
      <c r="A491" t="str">
        <f ca="1">IF(Valores!B491&lt;&gt;"", SUBSTITUTE(SUBSTITUTE(SUBSTITUTE($A$2, "{tbl}", d_TblName), "{field_list}", d_FieldList), "{values_list}", Valores!B491), "")</f>
        <v>INSERT INTO syslog.rh_movimiento (clave_trab, id_plaza, id_ausencia_por, fec_inicio, fec_termino, tipo_mov, descr, docs, motivo, referencia, ref_motivo) VALUES (549473, 40, , '2018-1-29', '2018-2-26', 'TEMPORAL', '', '', '', '', '');</v>
      </c>
    </row>
    <row r="492" spans="1:1" x14ac:dyDescent="0.25">
      <c r="A492" t="str">
        <f ca="1">IF(Valores!B492&lt;&gt;"", SUBSTITUTE(SUBSTITUTE(SUBSTITUTE($A$2, "{tbl}", d_TblName), "{field_list}", d_FieldList), "{values_list}", Valores!B492), "")</f>
        <v>INSERT INTO syslog.rh_movimiento (clave_trab, id_plaza, id_ausencia_por, fec_inicio, fec_termino, tipo_mov, descr, docs, motivo, referencia, ref_motivo) VALUES (267971, 66, , '2018-1-29', '2018-2-26', 'TEMPORAL', '', '', '', '', '');</v>
      </c>
    </row>
    <row r="493" spans="1:1" x14ac:dyDescent="0.25">
      <c r="A493" t="str">
        <f ca="1">IF(Valores!B493&lt;&gt;"", SUBSTITUTE(SUBSTITUTE(SUBSTITUTE($A$2, "{tbl}", d_TblName), "{field_list}", d_FieldList), "{values_list}", Valores!B493), "")</f>
        <v>INSERT INTO syslog.rh_movimiento (clave_trab, id_plaza, id_ausencia_por, fec_inicio, fec_termino, tipo_mov, descr, docs, motivo, referencia, ref_motivo) VALUES (419235, 34, , '2018-1-29', '2018-2-4', 'TEMPORAL', '12-5 20181320', '', '', '', '');</v>
      </c>
    </row>
    <row r="494" spans="1:1" x14ac:dyDescent="0.25">
      <c r="A494" t="str">
        <f ca="1">IF(Valores!B494&lt;&gt;"", SUBSTITUTE(SUBSTITUTE(SUBSTITUTE($A$2, "{tbl}", d_TblName), "{field_list}", d_FieldList), "{values_list}", Valores!B494), "")</f>
        <v>INSERT INTO syslog.rh_movimiento (clave_trab, id_plaza, id_ausencia_por, fec_inicio, fec_termino, tipo_mov, descr, docs, motivo, referencia, ref_motivo) VALUES (355556, 14, , '2018-1-29', '2018-2-3', 'TEMPORAL', 'PROPUESTO', '', '', '', '');</v>
      </c>
    </row>
    <row r="495" spans="1:1" x14ac:dyDescent="0.25">
      <c r="A495" t="str">
        <f ca="1">IF(Valores!B495&lt;&gt;"", SUBSTITUTE(SUBSTITUTE(SUBSTITUTE($A$2, "{tbl}", d_TblName), "{field_list}", d_FieldList), "{values_list}", Valores!B495), "")</f>
        <v>INSERT INTO syslog.rh_movimiento (clave_trab, id_plaza, id_ausencia_por, fec_inicio, fec_termino, tipo_mov, descr, docs, motivo, referencia, ref_motivo) VALUES (934947, 18, , '2018-1-29', '2018-2-4', 'TEMPORAL', 'PROPUESTO', '', '', '', '');</v>
      </c>
    </row>
    <row r="496" spans="1:1" x14ac:dyDescent="0.25">
      <c r="A496" t="str">
        <f ca="1">IF(Valores!B496&lt;&gt;"", SUBSTITUTE(SUBSTITUTE(SUBSTITUTE($A$2, "{tbl}", d_TblName), "{field_list}", d_FieldList), "{values_list}", Valores!B496), "")</f>
        <v>INSERT INTO syslog.rh_movimiento (clave_trab, id_plaza, id_ausencia_por, fec_inicio, fec_termino, tipo_mov, descr, docs, motivo, referencia, ref_motivo) VALUES (317014, 31, , '2018-1-29', '2018-2-3', 'TEMPORAL', 'PROPUESTO', '', '', '', '');</v>
      </c>
    </row>
    <row r="497" spans="1:1" x14ac:dyDescent="0.25">
      <c r="A497" t="str">
        <f ca="1">IF(Valores!B497&lt;&gt;"", SUBSTITUTE(SUBSTITUTE(SUBSTITUTE($A$2, "{tbl}", d_TblName), "{field_list}", d_FieldList), "{values_list}", Valores!B497), "")</f>
        <v>INSERT INTO syslog.rh_movimiento (clave_trab, id_plaza, id_ausencia_por, fec_inicio, fec_termino, tipo_mov, descr, docs, motivo, referencia, ref_motivo) VALUES (588783, 8, , '2018-1-31', '2018-2-2', 'TEMPORAL', '12-5 20183597 20183595', '', '', '', '');</v>
      </c>
    </row>
    <row r="498" spans="1:1" x14ac:dyDescent="0.25">
      <c r="A498" t="str">
        <f ca="1">IF(Valores!B498&lt;&gt;"", SUBSTITUTE(SUBSTITUTE(SUBSTITUTE($A$2, "{tbl}", d_TblName), "{field_list}", d_FieldList), "{values_list}", Valores!B498), "")</f>
        <v>INSERT INTO syslog.rh_movimiento (clave_trab, id_plaza, id_ausencia_por, fec_inicio, fec_termino, tipo_mov, descr, docs, motivo, referencia, ref_motivo) VALUES (516702, 24, , '2018-1-31', '2018-2-2', 'TEMPORAL', 'PROPUESTO', '', '', '', '');</v>
      </c>
    </row>
    <row r="499" spans="1:1" x14ac:dyDescent="0.25">
      <c r="A499" t="str">
        <f ca="1">IF(Valores!B499&lt;&gt;"", SUBSTITUTE(SUBSTITUTE(SUBSTITUTE($A$2, "{tbl}", d_TblName), "{field_list}", d_FieldList), "{values_list}", Valores!B499), "")</f>
        <v>INSERT INTO syslog.rh_movimiento (clave_trab, id_plaza, id_ausencia_por, fec_inicio, fec_termino, tipo_mov, descr, docs, motivo, referencia, ref_motivo) VALUES (852387, 55, , '2018-2-1', '2018-2-26', 'TEMPORAL', '', '', '', '', '');</v>
      </c>
    </row>
    <row r="500" spans="1:1" x14ac:dyDescent="0.25">
      <c r="A500" t="str">
        <f ca="1">IF(Valores!B500&lt;&gt;"", SUBSTITUTE(SUBSTITUTE(SUBSTITUTE($A$2, "{tbl}", d_TblName), "{field_list}", d_FieldList), "{values_list}", Valores!B500), "")</f>
        <v>INSERT INTO syslog.rh_movimiento (clave_trab, id_plaza, id_ausencia_por, fec_inicio, fec_termino, tipo_mov, descr, docs, motivo, referencia, ref_motivo) VALUES (370184, 60, , '2018-2-1', '2018-2-26', 'TEMPORAL', '', '', '', '', '');</v>
      </c>
    </row>
    <row r="501" spans="1:1" x14ac:dyDescent="0.25">
      <c r="A501" t="str">
        <f ca="1">IF(Valores!B501&lt;&gt;"", SUBSTITUTE(SUBSTITUTE(SUBSTITUTE($A$2, "{tbl}", d_TblName), "{field_list}", d_FieldList), "{values_list}", Valores!B501), "")</f>
        <v>INSERT INTO syslog.rh_movimiento (clave_trab, id_plaza, id_ausencia_por, fec_inicio, fec_termino, tipo_mov, descr, docs, motivo, referencia, ref_motivo) VALUES (566173, 42, , '2018-2-4', '2018-2-4', 'TEMPORAL', '12-5 20185765', '', '', '', '');</v>
      </c>
    </row>
    <row r="502" spans="1:1" x14ac:dyDescent="0.25">
      <c r="A502" t="str">
        <f ca="1">IF(Valores!B502&lt;&gt;"", SUBSTITUTE(SUBSTITUTE(SUBSTITUTE($A$2, "{tbl}", d_TblName), "{field_list}", d_FieldList), "{values_list}", Valores!B502), "")</f>
        <v>INSERT INTO syslog.rh_movimiento (clave_trab, id_plaza, id_ausencia_por, fec_inicio, fec_termino, tipo_mov, descr, docs, motivo, referencia, ref_motivo) VALUES (566173, 31, , '2018-2-5', '2018-2-11', 'TEMPORAL', '', '', '', '', '');</v>
      </c>
    </row>
    <row r="503" spans="1:1" x14ac:dyDescent="0.25">
      <c r="A503" t="str">
        <f ca="1">IF(Valores!B503&lt;&gt;"", SUBSTITUTE(SUBSTITUTE(SUBSTITUTE($A$2, "{tbl}", d_TblName), "{field_list}", d_FieldList), "{values_list}", Valores!B503), "")</f>
        <v>INSERT INTO syslog.rh_movimiento (clave_trab, id_plaza, id_ausencia_por, fec_inicio, fec_termino, tipo_mov, descr, docs, motivo, referencia, ref_motivo) VALUES (405756, 9, , '2018-2-5', '2018-2-11', 'TEMPORAL', '', '', '', '', '');</v>
      </c>
    </row>
    <row r="504" spans="1:1" x14ac:dyDescent="0.25">
      <c r="A504" t="str">
        <f ca="1">IF(Valores!B504&lt;&gt;"", SUBSTITUTE(SUBSTITUTE(SUBSTITUTE($A$2, "{tbl}", d_TblName), "{field_list}", d_FieldList), "{values_list}", Valores!B504), "")</f>
        <v>INSERT INTO syslog.rh_movimiento (clave_trab, id_plaza, id_ausencia_por, fec_inicio, fec_termino, tipo_mov, descr, docs, motivo, referencia, ref_motivo) VALUES (361730, 34, , '2018-2-6', '2018-2-11', 'TEMPORAL', 'INICIACION', '', '', '', '');</v>
      </c>
    </row>
    <row r="505" spans="1:1" x14ac:dyDescent="0.25">
      <c r="A505" t="str">
        <f ca="1">IF(Valores!B505&lt;&gt;"", SUBSTITUTE(SUBSTITUTE(SUBSTITUTE($A$2, "{tbl}", d_TblName), "{field_list}", d_FieldList), "{values_list}", Valores!B505), "")</f>
        <v>INSERT INTO syslog.rh_movimiento (clave_trab, id_plaza, id_ausencia_por, fec_inicio, fec_termino, tipo_mov, descr, docs, motivo, referencia, ref_motivo) VALUES (934947, 18, , '2018-2-5', '2018-2-11', 'TEMPORAL', 'PROPUESTO', '', '', '', '');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005"/>
  <sheetViews>
    <sheetView workbookViewId="0">
      <selection activeCell="A16" sqref="A16"/>
    </sheetView>
  </sheetViews>
  <sheetFormatPr baseColWidth="10" defaultRowHeight="15" x14ac:dyDescent="0.25"/>
  <sheetData>
    <row r="2" spans="1:1" x14ac:dyDescent="0.25">
      <c r="A2" t="s">
        <v>818</v>
      </c>
    </row>
    <row r="5" spans="1:1" x14ac:dyDescent="0.25">
      <c r="A5" t="str">
        <f ca="1">IF(Valores!B5&lt;&gt;"",   SUBSTITUTE(SUBSTITUTE($A$2, "{tbl}", d_TblName), "{values_array}", Valores!A5), "")</f>
        <v>$this-&gt;insert ('syslog.rh_movimiento', array('clave_trab' =&gt; 150851, 'id_plaza' =&gt; 1, 'id_ausencia_por' =&gt; 1, 'fec_inicio' =&gt; '2015-2-11', 'fec_termino' =&gt; '9999-12-31', 'tipo_mov' =&gt; 'DEFINITIVA', 'descr' =&gt; '', 'docs' =&gt; '', 'motivo' =&gt; '', 'referencia' =&gt; '', 'ref_motivo' =&gt; ''));</v>
      </c>
    </row>
    <row r="6" spans="1:1" x14ac:dyDescent="0.25">
      <c r="A6" t="str">
        <f ca="1">IF(Valores!B6&lt;&gt;"",   SUBSTITUTE(SUBSTITUTE($A$2, "{tbl}", d_TblName), "{values_array}", Valores!A6), "")</f>
        <v>$this-&gt;insert ('syslog.rh_movimiento', array('clave_trab' =&gt; 210154, 'id_plaza' =&gt; 4, 'id_ausencia_por' =&gt; 2, 'fec_inicio' =&gt; '2016-10-20', 'fec_termino' =&gt; '9999-12-31', 'tipo_mov' =&gt; 'DEFINITIVA', 'descr' =&gt; '', 'docs' =&gt; '', 'motivo' =&gt; '', 'referencia' =&gt; '', 'ref_motivo' =&gt; ''));</v>
      </c>
    </row>
    <row r="7" spans="1:1" x14ac:dyDescent="0.25">
      <c r="A7" t="str">
        <f ca="1">IF(Valores!B7&lt;&gt;"",   SUBSTITUTE(SUBSTITUTE($A$2, "{tbl}", d_TblName), "{values_array}", Valores!A7), "")</f>
        <v>$this-&gt;insert ('syslog.rh_movimiento', array('clave_trab' =&gt; 205891, 'id_plaza' =&gt; 5, 'id_ausencia_por' =&gt; 3, 'fec_inicio' =&gt; '2015-6-18', 'fec_termino' =&gt; '2017-11-12', 'tipo_mov' =&gt; 'TEMPORAL', 'descr' =&gt; '', 'docs' =&gt; '', 'motivo' =&gt; '', 'referencia' =&gt; '', 'ref_motivo' =&gt; ''));</v>
      </c>
    </row>
    <row r="8" spans="1:1" x14ac:dyDescent="0.25">
      <c r="A8" t="str">
        <f ca="1">IF(Valores!B8&lt;&gt;"",   SUBSTITUTE(SUBSTITUTE($A$2, "{tbl}", d_TblName), "{values_array}", Valores!A8), "")</f>
        <v>$this-&gt;insert ('syslog.rh_movimiento', array('clave_trab' =&gt; 200953, 'id_plaza' =&gt; 9, 'id_ausencia_por' =&gt; , 'fec_inicio' =&gt; '2013-6-24', 'fec_termino' =&gt; '2017-11-12', 'tipo_mov' =&gt; 'TEMPORAL', 'descr' =&gt; '', 'docs' =&gt; '', 'motivo' =&gt; '', 'referencia' =&gt; '', 'ref_motivo' =&gt; ''));</v>
      </c>
    </row>
    <row r="9" spans="1:1" x14ac:dyDescent="0.25">
      <c r="A9" t="str">
        <f ca="1">IF(Valores!B9&lt;&gt;"",   SUBSTITUTE(SUBSTITUTE($A$2, "{tbl}", d_TblName), "{values_array}", Valores!A9), "")</f>
        <v>$this-&gt;insert ('syslog.rh_movimiento', array('clave_trab' =&gt; 204126, 'id_plaza' =&gt; 8, 'id_ausencia_por' =&gt; , 'fec_inicio' =&gt; '2015-5-27', 'fec_termino' =&gt; '9999-12-31', 'tipo_mov' =&gt; 'DEFINITIVA', 'descr' =&gt; '', 'docs' =&gt; '', 'motivo' =&gt; '', 'referencia' =&gt; '', 'ref_motivo' =&gt; ''));</v>
      </c>
    </row>
    <row r="10" spans="1:1" x14ac:dyDescent="0.25">
      <c r="A10" t="str">
        <f ca="1">IF(Valores!B10&lt;&gt;"",   SUBSTITUTE(SUBSTITUTE($A$2, "{tbl}", d_TblName), "{values_array}", Valores!A10), "")</f>
        <v>$this-&gt;insert ('syslog.rh_movimiento', array('clave_trab' =&gt; 203376, 'id_plaza' =&gt; 7, 'id_ausencia_por' =&gt; , 'fec_inicio' =&gt; '2015-6-24', 'fec_termino' =&gt; '9999-12-31', 'tipo_mov' =&gt; 'DEFINITIVA', 'descr' =&gt; '', 'docs' =&gt; '', 'motivo' =&gt; '', 'referencia' =&gt; '', 'ref_motivo' =&gt; ''));</v>
      </c>
    </row>
    <row r="11" spans="1:1" x14ac:dyDescent="0.25">
      <c r="A11" t="str">
        <f ca="1">IF(Valores!B11&lt;&gt;"",   SUBSTITUTE(SUBSTITUTE($A$2, "{tbl}", d_TblName), "{values_array}", Valores!A11), "")</f>
        <v>$this-&gt;insert ('syslog.rh_movimiento', array('clave_trab' =&gt; 633190, 'id_plaza' =&gt; 10, 'id_ausencia_por' =&gt; , 'fec_inicio' =&gt; '2017-3-1', 'fec_termino' =&gt; '9999-12-31', 'tipo_mov' =&gt; 'DEFINITIVA', 'descr' =&gt; '', 'docs' =&gt; '', 'motivo' =&gt; '', 'referencia' =&gt; '', 'ref_motivo' =&gt; ''));</v>
      </c>
    </row>
    <row r="12" spans="1:1" x14ac:dyDescent="0.25">
      <c r="A12" t="str">
        <f ca="1">IF(Valores!B12&lt;&gt;"",   SUBSTITUTE(SUBSTITUTE($A$2, "{tbl}", d_TblName), "{values_array}", Valores!A12), "")</f>
        <v>$this-&gt;insert ('syslog.rh_movimiento', array('clave_trab' =&gt; 866468, 'id_plaza' =&gt; 22, 'id_ausencia_por' =&gt; , 'fec_inicio' =&gt; '2017-1-10', 'fec_termino' =&gt; '9999-12-31', 'tipo_mov' =&gt; 'DEFINITIVA', 'descr' =&gt; '', 'docs' =&gt; '', 'motivo' =&gt; '', 'referencia' =&gt; '', 'ref_motivo' =&gt; ''));</v>
      </c>
    </row>
    <row r="13" spans="1:1" x14ac:dyDescent="0.25">
      <c r="A13" t="str">
        <f ca="1">IF(Valores!B13&lt;&gt;"",   SUBSTITUTE(SUBSTITUTE($A$2, "{tbl}", d_TblName), "{values_array}", Valores!A13), "")</f>
        <v>$this-&gt;insert ('syslog.rh_movimiento', array('clave_trab' =&gt; 434039, 'id_plaza' =&gt; 21, 'id_ausencia_por' =&gt; , 'fec_inicio' =&gt; '2011-5-19', 'fec_termino' =&gt; '2017-11-12', 'tipo_mov' =&gt; 'TEMPORAL', 'descr' =&gt; '', 'docs' =&gt; '', 'motivo' =&gt; '', 'referencia' =&gt; '', 'ref_motivo' =&gt; ''));</v>
      </c>
    </row>
    <row r="14" spans="1:1" x14ac:dyDescent="0.25">
      <c r="A14" t="str">
        <f ca="1">IF(Valores!B14&lt;&gt;"",   SUBSTITUTE(SUBSTITUTE($A$2, "{tbl}", d_TblName), "{values_array}", Valores!A14), "")</f>
        <v>$this-&gt;insert ('syslog.rh_movimiento', array('clave_trab' =&gt; 419041, 'id_plaza' =&gt; 16, 'id_ausencia_por' =&gt; , 'fec_inicio' =&gt; '2016-10-20', 'fec_termino' =&gt; '9999-12-31', 'tipo_mov' =&gt; 'DEFINITIVA', 'descr' =&gt; '', 'docs' =&gt; '', 'motivo' =&gt; '', 'referencia' =&gt; '', 'ref_motivo' =&gt; ''));</v>
      </c>
    </row>
    <row r="15" spans="1:1" x14ac:dyDescent="0.25">
      <c r="A15" t="str">
        <f ca="1">IF(Valores!B15&lt;&gt;"",   SUBSTITUTE(SUBSTITUTE($A$2, "{tbl}", d_TblName), "{values_array}", Valores!A15), "")</f>
        <v>$this-&gt;insert ('syslog.rh_movimiento', array('clave_trab' =&gt; 327144, 'id_plaza' =&gt; 19, 'id_ausencia_por' =&gt; , 'fec_inicio' =&gt; '2013-6-27', 'fec_termino' =&gt; '2017-11-12', 'tipo_mov' =&gt; 'TEMPORAL', 'descr' =&gt; '', 'docs' =&gt; '', 'motivo' =&gt; '', 'referencia' =&gt; '', 'ref_motivo' =&gt; ''));</v>
      </c>
    </row>
    <row r="16" spans="1:1" x14ac:dyDescent="0.25">
      <c r="A16" t="str">
        <f ca="1">IF(Valores!B16&lt;&gt;"",   SUBSTITUTE(SUBSTITUTE($A$2, "{tbl}", d_TblName), "{values_array}", Valores!A16), "")</f>
        <v>$this-&gt;insert ('syslog.rh_movimiento', array('clave_trab' =&gt; 435741, 'id_plaza' =&gt; 23, 'id_ausencia_por' =&gt; , 'fec_inicio' =&gt; '2013-9-12', 'fec_termino' =&gt; '9999-12-31', 'tipo_mov' =&gt; 'DEFINITIVA', 'descr' =&gt; '', 'docs' =&gt; '', 'motivo' =&gt; '', 'referencia' =&gt; '', 'ref_motivo' =&gt; ''));</v>
      </c>
    </row>
    <row r="17" spans="1:1" x14ac:dyDescent="0.25">
      <c r="A17" t="str">
        <f ca="1">IF(Valores!B17&lt;&gt;"",   SUBSTITUTE(SUBSTITUTE($A$2, "{tbl}", d_TblName), "{values_array}", Valores!A17), "")</f>
        <v>$this-&gt;insert ('syslog.rh_movimiento', array('clave_trab' =&gt; 312224, 'id_plaza' =&gt; 71, 'id_ausencia_por' =&gt; , 'fec_inicio' =&gt; '2015-5-28', 'fec_termino' =&gt; '9999-12-31', 'tipo_mov' =&gt; 'DEFINITIVA', 'descr' =&gt; '', 'docs' =&gt; '', 'motivo' =&gt; '', 'referencia' =&gt; '', 'ref_motivo' =&gt; ''));</v>
      </c>
    </row>
    <row r="18" spans="1:1" x14ac:dyDescent="0.25">
      <c r="A18" t="str">
        <f ca="1">IF(Valores!B18&lt;&gt;"",   SUBSTITUTE(SUBSTITUTE($A$2, "{tbl}", d_TblName), "{values_array}", Valores!A18), "")</f>
        <v>$this-&gt;insert ('syslog.rh_movimiento', array('clave_trab' =&gt; 333892, 'id_plaza' =&gt; 20, 'id_ausencia_por' =&gt; , 'fec_inicio' =&gt; '2015-6-29', 'fec_termino' =&gt; '9999-12-31', 'tipo_mov' =&gt; 'DEFINITIVA', 'descr' =&gt; '', 'docs' =&gt; '', 'motivo' =&gt; '', 'referencia' =&gt; '', 'ref_motivo' =&gt; ''));</v>
      </c>
    </row>
    <row r="19" spans="1:1" x14ac:dyDescent="0.25">
      <c r="A19" t="str">
        <f ca="1">IF(Valores!B19&lt;&gt;"",   SUBSTITUTE(SUBSTITUTE($A$2, "{tbl}", d_TblName), "{values_array}", Valores!A19), "")</f>
        <v>$this-&gt;insert ('syslog.rh_movimiento', array('clave_trab' =&gt; 307452, 'id_plaza' =&gt; 18, 'id_ausencia_por' =&gt; , 'fec_inicio' =&gt; '2016-10-27', 'fec_termino' =&gt; '9999-12-31', 'tipo_mov' =&gt; 'DEFINITIVA', 'descr' =&gt; '', 'docs' =&gt; '', 'motivo' =&gt; '', 'referencia' =&gt; '', 'ref_motivo' =&gt; ''));</v>
      </c>
    </row>
    <row r="20" spans="1:1" x14ac:dyDescent="0.25">
      <c r="A20" t="str">
        <f ca="1">IF(Valores!B20&lt;&gt;"",   SUBSTITUTE(SUBSTITUTE($A$2, "{tbl}", d_TblName), "{values_array}", Valores!A20), "")</f>
        <v>$this-&gt;insert ('syslog.rh_movimiento', array('clave_trab' =&gt; 482433, 'id_plaza' =&gt; 17, 'id_ausencia_por' =&gt; , 'fec_inicio' =&gt; '2016-12-13', 'fec_termino' =&gt; '9999-12-31', 'tipo_mov' =&gt; 'DEFINITIVA', 'descr' =&gt; '', 'docs' =&gt; '', 'motivo' =&gt; '', 'referencia' =&gt; '', 'ref_motivo' =&gt; ''));</v>
      </c>
    </row>
    <row r="21" spans="1:1" x14ac:dyDescent="0.25">
      <c r="A21" t="str">
        <f ca="1">IF(Valores!B21&lt;&gt;"",   SUBSTITUTE(SUBSTITUTE($A$2, "{tbl}", d_TblName), "{values_array}", Valores!A21), "")</f>
        <v>$this-&gt;insert ('syslog.rh_movimiento', array('clave_trab' =&gt; 242758, 'id_plaza' =&gt; 45, 'id_ausencia_por' =&gt; , 'fec_inicio' =&gt; '1993-12-24', 'fec_termino' =&gt; '9999-12-31', 'tipo_mov' =&gt; 'DEFINITIVA', 'descr' =&gt; '', 'docs' =&gt; '', 'motivo' =&gt; '', 'referencia' =&gt; '', 'ref_motivo' =&gt; ''));</v>
      </c>
    </row>
    <row r="22" spans="1:1" x14ac:dyDescent="0.25">
      <c r="A22" t="str">
        <f ca="1">IF(Valores!B22&lt;&gt;"",   SUBSTITUTE(SUBSTITUTE($A$2, "{tbl}", d_TblName), "{values_array}", Valores!A22), "")</f>
        <v>$this-&gt;insert ('syslog.rh_movimiento', array('clave_trab' =&gt; 178194, 'id_plaza' =&gt; 40, 'id_ausencia_por' =&gt; , 'fec_inicio' =&gt; '1996-8-21', 'fec_termino' =&gt; '9999-12-31', 'tipo_mov' =&gt; 'DEFINITIVA', 'descr' =&gt; '', 'docs' =&gt; '', 'motivo' =&gt; '', 'referencia' =&gt; '', 'ref_motivo' =&gt; ''));</v>
      </c>
    </row>
    <row r="23" spans="1:1" x14ac:dyDescent="0.25">
      <c r="A23" t="str">
        <f ca="1">IF(Valores!B23&lt;&gt;"",   SUBSTITUTE(SUBSTITUTE($A$2, "{tbl}", d_TblName), "{values_array}", Valores!A23), "")</f>
        <v>$this-&gt;insert ('syslog.rh_movimiento', array('clave_trab' =&gt; 313919, 'id_plaza' =&gt; 42, 'id_ausencia_por' =&gt; , 'fec_inicio' =&gt; '2002-12-2', 'fec_termino' =&gt; '9999-12-31', 'tipo_mov' =&gt; 'DEFINITIVA', 'descr' =&gt; '', 'docs' =&gt; '', 'motivo' =&gt; '', 'referencia' =&gt; '', 'ref_motivo' =&gt; ''));</v>
      </c>
    </row>
    <row r="24" spans="1:1" x14ac:dyDescent="0.25">
      <c r="A24" t="str">
        <f ca="1">IF(Valores!B24&lt;&gt;"",   SUBSTITUTE(SUBSTITUTE($A$2, "{tbl}", d_TblName), "{values_array}", Valores!A24), "")</f>
        <v>$this-&gt;insert ('syslog.rh_movimiento', array('clave_trab' =&gt; 328901, 'id_plaza' =&gt; 44, 'id_ausencia_por' =&gt; , 'fec_inicio' =&gt; '2003-6-13', 'fec_termino' =&gt; '9999-12-31', 'tipo_mov' =&gt; 'DEFINITIVA', 'descr' =&gt; '', 'docs' =&gt; '', 'motivo' =&gt; '', 'referencia' =&gt; '', 'ref_motivo' =&gt; ''));</v>
      </c>
    </row>
    <row r="25" spans="1:1" x14ac:dyDescent="0.25">
      <c r="A25" t="str">
        <f ca="1">IF(Valores!B25&lt;&gt;"",   SUBSTITUTE(SUBSTITUTE($A$2, "{tbl}", d_TblName), "{values_array}", Valores!A25), "")</f>
        <v>$this-&gt;insert ('syslog.rh_movimiento', array('clave_trab' =&gt; 386444, 'id_plaza' =&gt; 52, 'id_ausencia_por' =&gt; , 'fec_inicio' =&gt; '2003-8-30', 'fec_termino' =&gt; '9999-12-31', 'tipo_mov' =&gt; 'DEFINITIVA', 'descr' =&gt; '', 'docs' =&gt; '', 'motivo' =&gt; '', 'referencia' =&gt; '', 'ref_motivo' =&gt; ''));</v>
      </c>
    </row>
    <row r="26" spans="1:1" x14ac:dyDescent="0.25">
      <c r="A26" t="str">
        <f ca="1">IF(Valores!B26&lt;&gt;"",   SUBSTITUTE(SUBSTITUTE($A$2, "{tbl}", d_TblName), "{values_array}", Valores!A26), "")</f>
        <v>$this-&gt;insert ('syslog.rh_movimiento', array('clave_trab' =&gt; 333884, 'id_plaza' =&gt; 39, 'id_ausencia_por' =&gt; , 'fec_inicio' =&gt; '2003-12-6', 'fec_termino' =&gt; '9999-12-31', 'tipo_mov' =&gt; 'DEFINITIVA', 'descr' =&gt; '', 'docs' =&gt; '', 'motivo' =&gt; '', 'referencia' =&gt; '', 'ref_motivo' =&gt; ''));</v>
      </c>
    </row>
    <row r="27" spans="1:1" x14ac:dyDescent="0.25">
      <c r="A27" t="str">
        <f ca="1">IF(Valores!B27&lt;&gt;"",   SUBSTITUTE(SUBSTITUTE($A$2, "{tbl}", d_TblName), "{values_array}", Valores!A27), "")</f>
        <v>$this-&gt;insert ('syslog.rh_movimiento', array('clave_trab' =&gt; 395224, 'id_plaza' =&gt; 51, 'id_ausencia_por' =&gt; , 'fec_inicio' =&gt; '2004-2-3', 'fec_termino' =&gt; '9999-12-31', 'tipo_mov' =&gt; 'DEFINITIVA', 'descr' =&gt; '', 'docs' =&gt; '', 'motivo' =&gt; '', 'referencia' =&gt; '', 'ref_motivo' =&gt; ''));</v>
      </c>
    </row>
    <row r="28" spans="1:1" x14ac:dyDescent="0.25">
      <c r="A28" t="str">
        <f ca="1">IF(Valores!B28&lt;&gt;"",   SUBSTITUTE(SUBSTITUTE($A$2, "{tbl}", d_TblName), "{values_array}", Valores!A28), "")</f>
        <v>$this-&gt;insert ('syslog.rh_movimiento', array('clave_trab' =&gt; 258993, 'id_plaza' =&gt; 43, 'id_ausencia_por' =&gt; , 'fec_inicio' =&gt; '2006-8-2', 'fec_termino' =&gt; '9999-12-31', 'tipo_mov' =&gt; 'DEFINITIVA', 'descr' =&gt; '', 'docs' =&gt; '', 'motivo' =&gt; '', 'referencia' =&gt; '', 'ref_motivo' =&gt; ''));</v>
      </c>
    </row>
    <row r="29" spans="1:1" x14ac:dyDescent="0.25">
      <c r="A29" t="str">
        <f ca="1">IF(Valores!B29&lt;&gt;"",   SUBSTITUTE(SUBSTITUTE($A$2, "{tbl}", d_TblName), "{values_array}", Valores!A29), "")</f>
        <v>$this-&gt;insert ('syslog.rh_movimiento', array('clave_trab' =&gt; 465378, 'id_plaza' =&gt; 49, 'id_ausencia_por' =&gt; , 'fec_inicio' =&gt; '2011-7-31', 'fec_termino' =&gt; '9999-12-31', 'tipo_mov' =&gt; 'DEFINITIVA', 'descr' =&gt; '', 'docs' =&gt; '', 'motivo' =&gt; '', 'referencia' =&gt; '', 'ref_motivo' =&gt; ''));</v>
      </c>
    </row>
    <row r="30" spans="1:1" x14ac:dyDescent="0.25">
      <c r="A30" t="str">
        <f ca="1">IF(Valores!B30&lt;&gt;"",   SUBSTITUTE(SUBSTITUTE($A$2, "{tbl}", d_TblName), "{values_array}", Valores!A30), "")</f>
        <v>$this-&gt;insert ('syslog.rh_movimiento', array('clave_trab' =&gt; 860778, 'id_plaza' =&gt; 41, 'id_ausencia_por' =&gt; , 'fec_inicio' =&gt; '2012-12-5', 'fec_termino' =&gt; '9999-12-31', 'tipo_mov' =&gt; 'DEFINITIVA', 'descr' =&gt; '', 'docs' =&gt; '', 'motivo' =&gt; '', 'referencia' =&gt; '', 'ref_motivo' =&gt; ''));</v>
      </c>
    </row>
    <row r="31" spans="1:1" x14ac:dyDescent="0.25">
      <c r="A31" t="str">
        <f ca="1">IF(Valores!B31&lt;&gt;"",   SUBSTITUTE(SUBSTITUTE($A$2, "{tbl}", d_TblName), "{values_array}", Valores!A31), "")</f>
        <v>$this-&gt;insert ('syslog.rh_movimiento', array('clave_trab' =&gt; 315758, 'id_plaza' =&gt; 63, 'id_ausencia_por' =&gt; , 'fec_inicio' =&gt; '2013-4-10', 'fec_termino' =&gt; '9999-12-31', 'tipo_mov' =&gt; 'DEFINITIVA', 'descr' =&gt; '', 'docs' =&gt; '', 'motivo' =&gt; '', 'referencia' =&gt; '', 'ref_motivo' =&gt; ''));</v>
      </c>
    </row>
    <row r="32" spans="1:1" x14ac:dyDescent="0.25">
      <c r="A32" t="str">
        <f ca="1">IF(Valores!B32&lt;&gt;"",   SUBSTITUTE(SUBSTITUTE($A$2, "{tbl}", d_TblName), "{values_array}", Valores!A32), "")</f>
        <v>$this-&gt;insert ('syslog.rh_movimiento', array('clave_trab' =&gt; 321084, 'id_plaza' =&gt; 68, 'id_ausencia_por' =&gt; , 'fec_inicio' =&gt; '2013-9-17', 'fec_termino' =&gt; '9999-12-31', 'tipo_mov' =&gt; 'DEFINITIVA', 'descr' =&gt; '', 'docs' =&gt; '', 'motivo' =&gt; '', 'referencia' =&gt; '', 'ref_motivo' =&gt; ''));</v>
      </c>
    </row>
    <row r="33" spans="1:1" x14ac:dyDescent="0.25">
      <c r="A33" t="str">
        <f ca="1">IF(Valores!B33&lt;&gt;"",   SUBSTITUTE(SUBSTITUTE($A$2, "{tbl}", d_TblName), "{values_array}", Valores!A33), "")</f>
        <v>$this-&gt;insert ('syslog.rh_movimiento', array('clave_trab' =&gt; 369907, 'id_plaza' =&gt; 75, 'id_ausencia_por' =&gt; , 'fec_inicio' =&gt; '2014-2-15', 'fec_termino' =&gt; '9999-12-31', 'tipo_mov' =&gt; 'DEFINITIVA', 'descr' =&gt; '', 'docs' =&gt; '', 'motivo' =&gt; '', 'referencia' =&gt; '', 'ref_motivo' =&gt; ''));</v>
      </c>
    </row>
    <row r="34" spans="1:1" x14ac:dyDescent="0.25">
      <c r="A34" t="str">
        <f ca="1">IF(Valores!B34&lt;&gt;"",   SUBSTITUTE(SUBSTITUTE($A$2, "{tbl}", d_TblName), "{values_array}", Valores!A34), "")</f>
        <v>$this-&gt;insert ('syslog.rh_movimiento', array('clave_trab' =&gt; 549473, 'id_plaza' =&gt; 66, 'id_ausencia_por' =&gt; , 'fec_inicio' =&gt; '2017-1-10', 'fec_termino' =&gt; '9999-12-31', 'tipo_mov' =&gt; 'DEFINITIVA', 'descr' =&gt; '', 'docs' =&gt; '', 'motivo' =&gt; '', 'referencia' =&gt; '', 'ref_motivo' =&gt; ''));</v>
      </c>
    </row>
    <row r="35" spans="1:1" x14ac:dyDescent="0.25">
      <c r="A35" t="str">
        <f ca="1">IF(Valores!B35&lt;&gt;"",   SUBSTITUTE(SUBSTITUTE($A$2, "{tbl}", d_TblName), "{values_array}", Valores!A35), "")</f>
        <v>$this-&gt;insert ('syslog.rh_movimiento', array('clave_trab' =&gt; 462962, 'id_plaza' =&gt; 70, 'id_ausencia_por' =&gt; , 'fec_inicio' =&gt; '2015-3-23', 'fec_termino' =&gt; '2017-11-12', 'tipo_mov' =&gt; 'TEMPORAL', 'descr' =&gt; '', 'docs' =&gt; '', 'motivo' =&gt; '', 'referencia' =&gt; '', 'ref_motivo' =&gt; ''));</v>
      </c>
    </row>
    <row r="36" spans="1:1" x14ac:dyDescent="0.25">
      <c r="A36" t="str">
        <f ca="1">IF(Valores!B36&lt;&gt;"",   SUBSTITUTE(SUBSTITUTE($A$2, "{tbl}", d_TblName), "{values_array}", Valores!A36), "")</f>
        <v>$this-&gt;insert ('syslog.rh_movimiento', array('clave_trab' =&gt; 370184, 'id_plaza' =&gt; 72, 'id_ausencia_por' =&gt; , 'fec_inicio' =&gt; '2016-2-3', 'fec_termino' =&gt; '9999-12-31', 'tipo_mov' =&gt; 'DEFINITIVA', 'descr' =&gt; '', 'docs' =&gt; '', 'motivo' =&gt; '', 'referencia' =&gt; '', 'ref_motivo' =&gt; ''));</v>
      </c>
    </row>
    <row r="37" spans="1:1" x14ac:dyDescent="0.25">
      <c r="A37" t="str">
        <f ca="1">IF(Valores!B37&lt;&gt;"",   SUBSTITUTE(SUBSTITUTE($A$2, "{tbl}", d_TblName), "{values_array}", Valores!A37), "")</f>
        <v>$this-&gt;insert ('syslog.rh_movimiento', array('clave_trab' =&gt; 652482, 'id_plaza' =&gt; 64, 'id_ausencia_por' =&gt; , 'fec_inicio' =&gt; '2016-4-18', 'fec_termino' =&gt; '9999-12-31', 'tipo_mov' =&gt; 'DEFINITIVA', 'descr' =&gt; '', 'docs' =&gt; '', 'motivo' =&gt; '', 'referencia' =&gt; '', 'ref_motivo' =&gt; ''));</v>
      </c>
    </row>
    <row r="38" spans="1:1" x14ac:dyDescent="0.25">
      <c r="A38" t="str">
        <f ca="1">IF(Valores!B38&lt;&gt;"",   SUBSTITUTE(SUBSTITUTE($A$2, "{tbl}", d_TblName), "{values_array}", Valores!A38), "")</f>
        <v>$this-&gt;insert ('syslog.rh_movimiento', array('clave_trab' =&gt; 317017, 'id_plaza' =&gt; 69, 'id_ausencia_por' =&gt; , 'fec_inicio' =&gt; '2016-10-28', 'fec_termino' =&gt; '9999-12-31', 'tipo_mov' =&gt; 'DEFINITIVA', 'descr' =&gt; '', 'docs' =&gt; '', 'motivo' =&gt; '', 'referencia' =&gt; '', 'ref_motivo' =&gt; ''));</v>
      </c>
    </row>
    <row r="39" spans="1:1" x14ac:dyDescent="0.25">
      <c r="A39" t="str">
        <f ca="1">IF(Valores!B39&lt;&gt;"",   SUBSTITUTE(SUBSTITUTE($A$2, "{tbl}", d_TblName), "{values_array}", Valores!A39), "")</f>
        <v>$this-&gt;insert ('syslog.rh_movimiento', array('clave_trab' =&gt; 557767, 'id_plaza' =&gt; 73, 'id_ausencia_por' =&gt; , 'fec_inicio' =&gt; '2016-11-24', 'fec_termino' =&gt; '9999-12-31', 'tipo_mov' =&gt; 'DEFINITIVA', 'descr' =&gt; '', 'docs' =&gt; '', 'motivo' =&gt; '', 'referencia' =&gt; '', 'ref_motivo' =&gt; ''));</v>
      </c>
    </row>
    <row r="40" spans="1:1" x14ac:dyDescent="0.25">
      <c r="A40" t="str">
        <f ca="1">IF(Valores!B40&lt;&gt;"",   SUBSTITUTE(SUBSTITUTE($A$2, "{tbl}", d_TblName), "{values_array}", Valores!A40), "")</f>
        <v>$this-&gt;insert ('syslog.rh_movimiento', array('clave_trab' =&gt; 388176, 'id_plaza' =&gt; 65, 'id_ausencia_por' =&gt; , 'fec_inicio' =&gt; '2016-12-7', 'fec_termino' =&gt; '9999-12-31', 'tipo_mov' =&gt; 'DEFINITIVA', 'descr' =&gt; '', 'docs' =&gt; '', 'motivo' =&gt; '', 'referencia' =&gt; '', 'ref_motivo' =&gt; ''));</v>
      </c>
    </row>
    <row r="41" spans="1:1" x14ac:dyDescent="0.25">
      <c r="A41" t="str">
        <f ca="1">IF(Valores!B41&lt;&gt;"",   SUBSTITUTE(SUBSTITUTE($A$2, "{tbl}", d_TblName), "{values_array}", Valores!A41), "")</f>
        <v>$this-&gt;insert ('syslog.rh_movimiento', array('clave_trab' =&gt; 517366, 'id_plaza' =&gt; 67, 'id_ausencia_por' =&gt; , 'fec_inicio' =&gt; '2016-12-15', 'fec_termino' =&gt; '9999-12-31', 'tipo_mov' =&gt; 'DEFINITIVA', 'descr' =&gt; '', 'docs' =&gt; '', 'motivo' =&gt; '', 'referencia' =&gt; '', 'ref_motivo' =&gt; ''));</v>
      </c>
    </row>
    <row r="42" spans="1:1" x14ac:dyDescent="0.25">
      <c r="A42" t="str">
        <f ca="1">IF(Valores!B42&lt;&gt;"",   SUBSTITUTE(SUBSTITUTE($A$2, "{tbl}", d_TblName), "{values_array}", Valores!A42), "")</f>
        <v>$this-&gt;insert ('syslog.rh_movimiento', array('clave_trab' =&gt; 426226, 'id_plaza' =&gt; 30, 'id_ausencia_por' =&gt; , 'fec_inicio' =&gt; '2006-10-14', 'fec_termino' =&gt; '9999-12-31', 'tipo_mov' =&gt; 'DEFINITIVA', 'descr' =&gt; '', 'docs' =&gt; '', 'motivo' =&gt; '', 'referencia' =&gt; '', 'ref_motivo' =&gt; ''));</v>
      </c>
    </row>
    <row r="43" spans="1:1" x14ac:dyDescent="0.25">
      <c r="A43" t="str">
        <f ca="1">IF(Valores!B43&lt;&gt;"",   SUBSTITUTE(SUBSTITUTE($A$2, "{tbl}", d_TblName), "{values_array}", Valores!A43), "")</f>
        <v>$this-&gt;insert ('syslog.rh_movimiento', array('clave_trab' =&gt; 681065, 'id_plaza' =&gt; 33, 'id_ausencia_por' =&gt; , 'fec_inicio' =&gt; '2016-12-15', 'fec_termino' =&gt; '2018-4-23', 'tipo_mov' =&gt; 'TEMPORAL', 'descr' =&gt; 'JUBILACION', 'docs' =&gt; '', 'motivo' =&gt; '', 'referencia' =&gt; '', 'ref_motivo' =&gt; ''));</v>
      </c>
    </row>
    <row r="44" spans="1:1" x14ac:dyDescent="0.25">
      <c r="A44" t="str">
        <f ca="1">IF(Valores!B44&lt;&gt;"",   SUBSTITUTE(SUBSTITUTE($A$2, "{tbl}", d_TblName), "{values_array}", Valores!A44), "")</f>
        <v>$this-&gt;insert ('syslog.rh_movimiento', array('clave_trab' =&gt; 502171, 'id_plaza' =&gt; 31, 'id_ausencia_por' =&gt; , 'fec_inicio' =&gt; '2016-2-27', 'fec_termino' =&gt; '9999-12-31', 'tipo_mov' =&gt; 'DEFINITIVA', 'descr' =&gt; '', 'docs' =&gt; '', 'motivo' =&gt; '', 'referencia' =&gt; '', 'ref_motivo' =&gt; ''));</v>
      </c>
    </row>
    <row r="45" spans="1:1" x14ac:dyDescent="0.25">
      <c r="A45" t="str">
        <f ca="1">IF(Valores!B45&lt;&gt;"",   SUBSTITUTE(SUBSTITUTE($A$2, "{tbl}", d_TblName), "{values_array}", Valores!A45), "")</f>
        <v>$this-&gt;insert ('syslog.rh_movimiento', array('clave_trab' =&gt; 582776, 'id_plaza' =&gt; 34, 'id_ausencia_por' =&gt; , 'fec_inicio' =&gt; '2017-1-11', 'fec_termino' =&gt; '9999-12-31', 'tipo_mov' =&gt; 'DEFINITIVA', 'descr' =&gt; '', 'docs' =&gt; '', 'motivo' =&gt; '', 'referencia' =&gt; '', 'ref_motivo' =&gt; ''));</v>
      </c>
    </row>
    <row r="46" spans="1:1" x14ac:dyDescent="0.25">
      <c r="A46" t="str">
        <f ca="1">IF(Valores!B46&lt;&gt;"",   SUBSTITUTE(SUBSTITUTE($A$2, "{tbl}", d_TblName), "{values_array}", Valores!A46), "")</f>
        <v>$this-&gt;insert ('syslog.rh_movimiento', array('clave_trab' =&gt; 539767, 'id_plaza' =&gt; 28, 'id_ausencia_por' =&gt; , 'fec_inicio' =&gt; '2016-11-24', 'fec_termino' =&gt; '2017-11-12', 'tipo_mov' =&gt; 'TEMPORAL', 'descr' =&gt; '', 'docs' =&gt; '', 'motivo' =&gt; '', 'referencia' =&gt; '', 'ref_motivo' =&gt; ''));</v>
      </c>
    </row>
    <row r="47" spans="1:1" x14ac:dyDescent="0.25">
      <c r="A47" t="str">
        <f ca="1">IF(Valores!B47&lt;&gt;"",   SUBSTITUTE(SUBSTITUTE($A$2, "{tbl}", d_TblName), "{values_array}", Valores!A47), "")</f>
        <v>$this-&gt;insert ('syslog.rh_movimiento', array('clave_trab' =&gt; 567997, 'id_plaza' =&gt; 29, 'id_ausencia_por' =&gt; , 'fec_inicio' =&gt; '2017-1-11', 'fec_termino' =&gt; '2017-11-12', 'tipo_mov' =&gt; 'TEMPORAL', 'descr' =&gt; '', 'docs' =&gt; '', 'motivo' =&gt; '', 'referencia' =&gt; '', 'ref_motivo' =&gt; ''));</v>
      </c>
    </row>
    <row r="48" spans="1:1" x14ac:dyDescent="0.25">
      <c r="A48" t="str">
        <f ca="1">IF(Valores!B48&lt;&gt;"",   SUBSTITUTE(SUBSTITUTE($A$2, "{tbl}", d_TblName), "{values_array}", Valores!A48), "")</f>
        <v>$this-&gt;insert ('syslog.rh_movimiento', array('clave_trab' =&gt; 510225, 'id_plaza' =&gt; 3, 'id_ausencia_por' =&gt; , 'fec_inicio' =&gt; '2017-1-1', 'fec_termino' =&gt; '9999-12-31', 'tipo_mov' =&gt; 'DEFINITIVA', 'descr' =&gt; '', 'docs' =&gt; '', 'motivo' =&gt; '', 'referencia' =&gt; '', 'ref_motivo' =&gt; ''));</v>
      </c>
    </row>
    <row r="49" spans="1:1" x14ac:dyDescent="0.25">
      <c r="A49" t="str">
        <f ca="1">IF(Valores!B49&lt;&gt;"",   SUBSTITUTE(SUBSTITUTE($A$2, "{tbl}", d_TblName), "{values_array}", Valores!A49), "")</f>
        <v>$this-&gt;insert ('syslog.rh_movimiento', array('clave_trab' =&gt; 200953, 'id_plaza' =&gt; 1, 'id_ausencia_por' =&gt; , 'fec_inicio' =&gt; '2017-1-1', 'fec_termino' =&gt; '2017-11-12', 'tipo_mov' =&gt; 'TEMPORAL', 'descr' =&gt; '', 'docs' =&gt; '', 'motivo' =&gt; '', 'referencia' =&gt; '', 'ref_motivo' =&gt; ''));</v>
      </c>
    </row>
    <row r="50" spans="1:1" x14ac:dyDescent="0.25">
      <c r="A50" t="str">
        <f ca="1">IF(Valores!B50&lt;&gt;"",   SUBSTITUTE(SUBSTITUTE($A$2, "{tbl}", d_TblName), "{values_array}", Valores!A50), "")</f>
        <v>$this-&gt;insert ('syslog.rh_movimiento', array('clave_trab' =&gt; 419041, 'id_plaza' =&gt; 9, 'id_ausencia_por' =&gt; , 'fec_inicio' =&gt; '2017-1-1', 'fec_termino' =&gt; '2017-12-31', 'tipo_mov' =&gt; 'TEMPORAL', 'descr' =&gt; '', 'docs' =&gt; '', 'motivo' =&gt; '', 'referencia' =&gt; '', 'ref_motivo' =&gt; ''));</v>
      </c>
    </row>
    <row r="51" spans="1:1" x14ac:dyDescent="0.25">
      <c r="A51" t="str">
        <f ca="1">IF(Valores!B51&lt;&gt;"",   SUBSTITUTE(SUBSTITUTE($A$2, "{tbl}", d_TblName), "{values_array}", Valores!A51), "")</f>
        <v>$this-&gt;insert ('syslog.rh_movimiento', array('clave_trab' =&gt; 507634, 'id_plaza' =&gt; 1, 'id_ausencia_por' =&gt; , 'fec_inicio' =&gt; '2017-6-19', 'fec_termino' =&gt; '2017-6-23', 'tipo_mov' =&gt; 'TEMPORAL', 'descr' =&gt; '', 'docs' =&gt; '', 'motivo' =&gt; '', 'referencia' =&gt; '', 'ref_motivo' =&gt; ''));</v>
      </c>
    </row>
    <row r="52" spans="1:1" x14ac:dyDescent="0.25">
      <c r="A52" t="str">
        <f ca="1">IF(Valores!B52&lt;&gt;"",   SUBSTITUTE(SUBSTITUTE($A$2, "{tbl}", d_TblName), "{values_array}", Valores!A52), "")</f>
        <v>$this-&gt;insert ('syslog.rh_movimiento', array('clave_trab' =&gt; 403938, 'id_plaza' =&gt; 74, 'id_ausencia_por' =&gt; , 'fec_inicio' =&gt; '2017-6-1', 'fec_termino' =&gt; '2017-6-25', 'tipo_mov' =&gt; 'TEMPORAL', 'descr' =&gt; '', 'docs' =&gt; '', 'motivo' =&gt; '', 'referencia' =&gt; '', 'ref_motivo' =&gt; ''));</v>
      </c>
    </row>
    <row r="53" spans="1:1" x14ac:dyDescent="0.25">
      <c r="A53" t="str">
        <f ca="1">IF(Valores!B53&lt;&gt;"",   SUBSTITUTE(SUBSTITUTE($A$2, "{tbl}", d_TblName), "{values_array}", Valores!A53), "")</f>
        <v>$this-&gt;insert ('syslog.rh_movimiento', array('clave_trab' =&gt; 490746, 'id_plaza' =&gt; 14, 'id_ausencia_por' =&gt; , 'fec_inicio' =&gt; '2017-6-1', 'fec_termino' =&gt; '2017-6-25', 'tipo_mov' =&gt; 'TEMPORAL', 'descr' =&gt; '', 'docs' =&gt; '', 'motivo' =&gt; '', 'referencia' =&gt; '', 'ref_motivo' =&gt; ''));</v>
      </c>
    </row>
    <row r="54" spans="1:1" x14ac:dyDescent="0.25">
      <c r="A54" t="str">
        <f ca="1">IF(Valores!B54&lt;&gt;"",   SUBSTITUTE(SUBSTITUTE($A$2, "{tbl}", d_TblName), "{values_array}", Valores!A54), "")</f>
        <v>$this-&gt;insert ('syslog.rh_movimiento', array('clave_trab' =&gt; 435741, 'id_plaza' =&gt; 13, 'id_ausencia_por' =&gt; , 'fec_inicio' =&gt; '2017-6-22', 'fec_termino' =&gt; '2017-8-13', 'tipo_mov' =&gt; 'TEMPORAL', 'descr' =&gt; '', 'docs' =&gt; '', 'motivo' =&gt; '', 'referencia' =&gt; '', 'ref_motivo' =&gt; ''));</v>
      </c>
    </row>
    <row r="55" spans="1:1" x14ac:dyDescent="0.25">
      <c r="A55" t="str">
        <f ca="1">IF(Valores!B55&lt;&gt;"",   SUBSTITUTE(SUBSTITUTE($A$2, "{tbl}", d_TblName), "{values_array}", Valores!A55), "")</f>
        <v>$this-&gt;insert ('syslog.rh_movimiento', array('clave_trab' =&gt; 178194, 'id_plaza' =&gt; 15, 'id_ausencia_por' =&gt; , 'fec_inicio' =&gt; '2017-6-1', 'fec_termino' =&gt; '2017-6-25', 'tipo_mov' =&gt; 'TEMPORAL', 'descr' =&gt; '', 'docs' =&gt; '', 'motivo' =&gt; '', 'referencia' =&gt; '', 'ref_motivo' =&gt; ''));</v>
      </c>
    </row>
    <row r="56" spans="1:1" x14ac:dyDescent="0.25">
      <c r="A56" t="str">
        <f ca="1">IF(Valores!B56&lt;&gt;"",   SUBSTITUTE(SUBSTITUTE($A$2, "{tbl}", d_TblName), "{values_array}", Valores!A56), "")</f>
        <v>$this-&gt;insert ('syslog.rh_movimiento', array('clave_trab' =&gt; 333892, 'id_plaza' =&gt; 11, 'id_ausencia_por' =&gt; , 'fec_inicio' =&gt; '2017-6-21', 'fec_termino' =&gt; '2017-8-13', 'tipo_mov' =&gt; 'TEMPORAL', 'descr' =&gt; '', 'docs' =&gt; '', 'motivo' =&gt; '', 'referencia' =&gt; '', 'ref_motivo' =&gt; ''));</v>
      </c>
    </row>
    <row r="57" spans="1:1" x14ac:dyDescent="0.25">
      <c r="A57" t="str">
        <f ca="1">IF(Valores!B57&lt;&gt;"",   SUBSTITUTE(SUBSTITUTE($A$2, "{tbl}", d_TblName), "{values_array}", Valores!A57), "")</f>
        <v>$this-&gt;insert ('syslog.rh_movimiento', array('clave_trab' =&gt; 466911, 'id_plaza' =&gt; 27, 'id_ausencia_por' =&gt; , 'fec_inicio' =&gt; '2017-5-2', 'fec_termino' =&gt; '2017-6-25', 'tipo_mov' =&gt; 'TEMPORAL', 'descr' =&gt; '', 'docs' =&gt; '', 'motivo' =&gt; '', 'referencia' =&gt; '', 'ref_motivo' =&gt; ''));</v>
      </c>
    </row>
    <row r="58" spans="1:1" x14ac:dyDescent="0.25">
      <c r="A58" t="str">
        <f ca="1">IF(Valores!B58&lt;&gt;"",   SUBSTITUTE(SUBSTITUTE($A$2, "{tbl}", d_TblName), "{values_array}", Valores!A58), "")</f>
        <v>$this-&gt;insert ('syslog.rh_movimiento', array('clave_trab' =&gt; 934947, 'id_plaza' =&gt; 36, 'id_ausencia_por' =&gt; , 'fec_inicio' =&gt; '2017-6-23', 'fec_termino' =&gt; '2017-8-13', 'tipo_mov' =&gt; 'TEMPORAL', 'descr' =&gt; '', 'docs' =&gt; '', 'motivo' =&gt; '', 'referencia' =&gt; '', 'ref_motivo' =&gt; ''));</v>
      </c>
    </row>
    <row r="59" spans="1:1" x14ac:dyDescent="0.25">
      <c r="A59" t="str">
        <f ca="1">IF(Valores!B59&lt;&gt;"",   SUBSTITUTE(SUBSTITUTE($A$2, "{tbl}", d_TblName), "{values_array}", Valores!A59), "")</f>
        <v>$this-&gt;insert ('syslog.rh_movimiento', array('clave_trab' =&gt; 600316, 'id_plaza' =&gt; 35, 'id_ausencia_por' =&gt; , 'fec_inicio' =&gt; '2017-6-1', 'fec_termino' =&gt; '2017-6-25', 'tipo_mov' =&gt; 'TEMPORAL', 'descr' =&gt; '', 'docs' =&gt; '', 'motivo' =&gt; '', 'referencia' =&gt; '', 'ref_motivo' =&gt; ''));</v>
      </c>
    </row>
    <row r="60" spans="1:1" x14ac:dyDescent="0.25">
      <c r="A60" t="str">
        <f ca="1">IF(Valores!B60&lt;&gt;"",   SUBSTITUTE(SUBSTITUTE($A$2, "{tbl}", d_TblName), "{values_array}", Valores!A60), "")</f>
        <v>$this-&gt;insert ('syslog.rh_movimiento', array('clave_trab' =&gt; 317017, 'id_plaza' =&gt; 53, 'id_ausencia_por' =&gt; , 'fec_inicio' =&gt; '2017-6-25', 'fec_termino' =&gt; '2017-8-13', 'tipo_mov' =&gt; 'TEMPORAL', 'descr' =&gt; '', 'docs' =&gt; '', 'motivo' =&gt; '', 'referencia' =&gt; '', 'ref_motivo' =&gt; ''));</v>
      </c>
    </row>
    <row r="61" spans="1:1" x14ac:dyDescent="0.25">
      <c r="A61" t="str">
        <f ca="1">IF(Valores!B61&lt;&gt;"",   SUBSTITUTE(SUBSTITUTE($A$2, "{tbl}", d_TblName), "{values_array}", Valores!A61), "")</f>
        <v>$this-&gt;insert ('syslog.rh_movimiento', array('clave_trab' =&gt; 321084, 'id_plaza' =&gt; 54, 'id_ausencia_por' =&gt; , 'fec_inicio' =&gt; '2017-6-20', 'fec_termino' =&gt; '2017-8-14', 'tipo_mov' =&gt; 'TEMPORAL', 'descr' =&gt; '', 'docs' =&gt; '', 'motivo' =&gt; '', 'referencia' =&gt; '', 'ref_motivo' =&gt; ''));</v>
      </c>
    </row>
    <row r="62" spans="1:1" x14ac:dyDescent="0.25">
      <c r="A62" t="str">
        <f ca="1">IF(Valores!B62&lt;&gt;"",   SUBSTITUTE(SUBSTITUTE($A$2, "{tbl}", d_TblName), "{values_array}", Valores!A62), "")</f>
        <v>$this-&gt;insert ('syslog.rh_movimiento', array('clave_trab' =&gt; 852387, 'id_plaza' =&gt; 55, 'id_ausencia_por' =&gt; , 'fec_inicio' =&gt; '2017-6-20', 'fec_termino' =&gt; '2017-8-14', 'tipo_mov' =&gt; 'TEMPORAL', 'descr' =&gt; '', 'docs' =&gt; '', 'motivo' =&gt; '', 'referencia' =&gt; '', 'ref_motivo' =&gt; ''));</v>
      </c>
    </row>
    <row r="63" spans="1:1" x14ac:dyDescent="0.25">
      <c r="A63" t="str">
        <f ca="1">IF(Valores!B63&lt;&gt;"",   SUBSTITUTE(SUBSTITUTE($A$2, "{tbl}", d_TblName), "{values_array}", Valores!A63), "")</f>
        <v>$this-&gt;insert ('syslog.rh_movimiento', array('clave_trab' =&gt; 434039, 'id_plaza' =&gt; 6, 'id_ausencia_por' =&gt; , 'fec_inicio' =&gt; '2017-6-25', 'fec_termino' =&gt; '2017-8-13', 'tipo_mov' =&gt; 'TEMPORAL', 'descr' =&gt; '', 'docs' =&gt; '', 'motivo' =&gt; '', 'referencia' =&gt; '', 'ref_motivo' =&gt; ''));</v>
      </c>
    </row>
    <row r="64" spans="1:1" x14ac:dyDescent="0.25">
      <c r="A64" t="str">
        <f ca="1">IF(Valores!B64&lt;&gt;"",   SUBSTITUTE(SUBSTITUTE($A$2, "{tbl}", d_TblName), "{values_array}", Valores!A64), "")</f>
        <v>$this-&gt;insert ('syslog.rh_movimiento', array('clave_trab' =&gt; 426226, 'id_plaza' =&gt; 24, 'id_ausencia_por' =&gt; , 'fec_inicio' =&gt; '2017-6-1', 'fec_termino' =&gt; '2017-6-25', 'tipo_mov' =&gt; 'TEMPORAL', 'descr' =&gt; '', 'docs' =&gt; '', 'motivo' =&gt; '', 'referencia' =&gt; '', 'ref_motivo' =&gt; ''));</v>
      </c>
    </row>
    <row r="65" spans="1:1" x14ac:dyDescent="0.25">
      <c r="A65" t="str">
        <f ca="1">IF(Valores!B65&lt;&gt;"",   SUBSTITUTE(SUBSTITUTE($A$2, "{tbl}", d_TblName), "{values_array}", Valores!A65), "")</f>
        <v>$this-&gt;insert ('syslog.rh_movimiento', array('clave_trab' =&gt; 318478, 'id_plaza' =&gt; 25, 'id_ausencia_por' =&gt; , 'fec_inicio' =&gt; '2017-6-1', 'fec_termino' =&gt; '2017-6-25', 'tipo_mov' =&gt; 'TEMPORAL', 'descr' =&gt; '', 'docs' =&gt; '', 'motivo' =&gt; '', 'referencia' =&gt; '', 'ref_motivo' =&gt; ''));</v>
      </c>
    </row>
    <row r="66" spans="1:1" x14ac:dyDescent="0.25">
      <c r="A66" t="str">
        <f ca="1">IF(Valores!B66&lt;&gt;"",   SUBSTITUTE(SUBSTITUTE($A$2, "{tbl}", d_TblName), "{values_array}", Valores!A66), "")</f>
        <v>$this-&gt;insert ('syslog.rh_movimiento', array('clave_trab' =&gt; 652482, 'id_plaza' =&gt; 56, 'id_ausencia_por' =&gt; , 'fec_inicio' =&gt; '2017-6-20', 'fec_termino' =&gt; '2017-8-14', 'tipo_mov' =&gt; 'TEMPORAL', 'descr' =&gt; '', 'docs' =&gt; '', 'motivo' =&gt; '', 'referencia' =&gt; '', 'ref_motivo' =&gt; ''));</v>
      </c>
    </row>
    <row r="67" spans="1:1" x14ac:dyDescent="0.25">
      <c r="A67" t="str">
        <f ca="1">IF(Valores!B67&lt;&gt;"",   SUBSTITUTE(SUBSTITUTE($A$2, "{tbl}", d_TblName), "{values_array}", Valores!A67), "")</f>
        <v>$this-&gt;insert ('syslog.rh_movimiento', array('clave_trab' =&gt; 517366, 'id_plaza' =&gt; 57, 'id_ausencia_por' =&gt; , 'fec_inicio' =&gt; '2017-6-22', 'fec_termino' =&gt; '2017-8-13', 'tipo_mov' =&gt; 'TEMPORAL', 'descr' =&gt; '', 'docs' =&gt; '', 'motivo' =&gt; '', 'referencia' =&gt; '', 'ref_motivo' =&gt; ''));</v>
      </c>
    </row>
    <row r="68" spans="1:1" x14ac:dyDescent="0.25">
      <c r="A68" t="str">
        <f ca="1">IF(Valores!B68&lt;&gt;"",   SUBSTITUTE(SUBSTITUTE($A$2, "{tbl}", d_TblName), "{values_array}", Valores!A68), "")</f>
        <v>$this-&gt;insert ('syslog.rh_movimiento', array('clave_trab' =&gt; 557767, 'id_plaza' =&gt; 59, 'id_ausencia_por' =&gt; , 'fec_inicio' =&gt; '2017-6-21', 'fec_termino' =&gt; '2017-8-13', 'tipo_mov' =&gt; 'TEMPORAL', 'descr' =&gt; '', 'docs' =&gt; '', 'motivo' =&gt; '', 'referencia' =&gt; '', 'ref_motivo' =&gt; ''));</v>
      </c>
    </row>
    <row r="69" spans="1:1" x14ac:dyDescent="0.25">
      <c r="A69" t="str">
        <f ca="1">IF(Valores!B69&lt;&gt;"",   SUBSTITUTE(SUBSTITUTE($A$2, "{tbl}", d_TblName), "{values_array}", Valores!A69), "")</f>
        <v>$this-&gt;insert ('syslog.rh_movimiento', array('clave_trab' =&gt; 370184, 'id_plaza' =&gt; 60, 'id_ausencia_por' =&gt; , 'fec_inicio' =&gt; '2017-6-23', 'fec_termino' =&gt; '2017-8-13', 'tipo_mov' =&gt; 'TEMPORAL', 'descr' =&gt; '', 'docs' =&gt; '', 'motivo' =&gt; '', 'referencia' =&gt; '', 'ref_motivo' =&gt; ''));</v>
      </c>
    </row>
    <row r="70" spans="1:1" x14ac:dyDescent="0.25">
      <c r="A70" t="str">
        <f ca="1">IF(Valores!B70&lt;&gt;"",   SUBSTITUTE(SUBSTITUTE($A$2, "{tbl}", d_TblName), "{values_array}", Valores!A70), "")</f>
        <v>$this-&gt;insert ('syslog.rh_movimiento', array('clave_trab' =&gt; 369907, 'id_plaza' =&gt; 61, 'id_ausencia_por' =&gt; , 'fec_inicio' =&gt; '2017-6-25', 'fec_termino' =&gt; '2017-8-13', 'tipo_mov' =&gt; 'TEMPORAL', 'descr' =&gt; '', 'docs' =&gt; '', 'motivo' =&gt; '', 'referencia' =&gt; '', 'ref_motivo' =&gt; ''));</v>
      </c>
    </row>
    <row r="71" spans="1:1" x14ac:dyDescent="0.25">
      <c r="A71" t="str">
        <f ca="1">IF(Valores!B71&lt;&gt;"",   SUBSTITUTE(SUBSTITUTE($A$2, "{tbl}", d_TblName), "{values_array}", Valores!A71), "")</f>
        <v>$this-&gt;insert ('syslog.rh_movimiento', array('clave_trab' =&gt; 315758, 'id_plaza' =&gt; 62, 'id_ausencia_por' =&gt; , 'fec_inicio' =&gt; '2017-6-1', 'fec_termino' =&gt; '2017-6-25', 'tipo_mov' =&gt; 'TEMPORAL', 'descr' =&gt; '', 'docs' =&gt; '', 'motivo' =&gt; '', 'referencia' =&gt; '', 'ref_motivo' =&gt; ''));</v>
      </c>
    </row>
    <row r="72" spans="1:1" x14ac:dyDescent="0.25">
      <c r="A72" t="str">
        <f ca="1">IF(Valores!B72&lt;&gt;"",   SUBSTITUTE(SUBSTITUTE($A$2, "{tbl}", d_TblName), "{values_array}", Valores!A72), "")</f>
        <v>$this-&gt;insert ('syslog.rh_movimiento', array('clave_trab' =&gt; 681065, 'id_plaza' =&gt; 67, 'id_ausencia_por' =&gt; , 'fec_inicio' =&gt; '2017-6-22', 'fec_termino' =&gt; '2017-8-13', 'tipo_mov' =&gt; 'TEMPORAL', 'descr' =&gt; '', 'docs' =&gt; '', 'motivo' =&gt; '', 'referencia' =&gt; '', 'ref_motivo' =&gt; ''));</v>
      </c>
    </row>
    <row r="73" spans="1:1" x14ac:dyDescent="0.25">
      <c r="A73" t="str">
        <f ca="1">IF(Valores!B73&lt;&gt;"",   SUBSTITUTE(SUBSTITUTE($A$2, "{tbl}", d_TblName), "{values_array}", Valores!A73), "")</f>
        <v>$this-&gt;insert ('syslog.rh_movimiento', array('clave_trab' =&gt; 498009, 'id_plaza' =&gt; 33, 'id_ausencia_por' =&gt; , 'fec_inicio' =&gt; '2017-6-22', 'fec_termino' =&gt; '2017-8-13', 'tipo_mov' =&gt; 'TEMPORAL', 'descr' =&gt; '', 'docs' =&gt; '', 'motivo' =&gt; '', 'referencia' =&gt; '', 'ref_motivo' =&gt; ''));</v>
      </c>
    </row>
    <row r="74" spans="1:1" x14ac:dyDescent="0.25">
      <c r="A74" t="str">
        <f ca="1">IF(Valores!B74&lt;&gt;"",   SUBSTITUTE(SUBSTITUTE($A$2, "{tbl}", d_TblName), "{values_array}", Valores!A74), "")</f>
        <v>$this-&gt;insert ('syslog.rh_movimiento', array('clave_trab' =&gt; 566818, 'id_plaza' =&gt; 20, 'id_ausencia_por' =&gt; , 'fec_inicio' =&gt; '2017-6-21', 'fec_termino' =&gt; '2017-8-13', 'tipo_mov' =&gt; 'TEMPORAL', 'descr' =&gt; '', 'docs' =&gt; '', 'motivo' =&gt; '', 'referencia' =&gt; '', 'ref_motivo' =&gt; ''));</v>
      </c>
    </row>
    <row r="75" spans="1:1" x14ac:dyDescent="0.25">
      <c r="A75" t="str">
        <f ca="1">IF(Valores!B75&lt;&gt;"",   SUBSTITUTE(SUBSTITUTE($A$2, "{tbl}", d_TblName), "{values_array}", Valores!A75), "")</f>
        <v>$this-&gt;insert ('syslog.rh_movimiento', array('clave_trab' =&gt; 312224, 'id_plaza' =&gt; 21, 'id_ausencia_por' =&gt; , 'fec_inicio' =&gt; '2017-6-25', 'fec_termino' =&gt; '2017-8-13', 'tipo_mov' =&gt; 'TEMPORAL', 'descr' =&gt; '', 'docs' =&gt; '', 'motivo' =&gt; '', 'referencia' =&gt; '', 'ref_motivo' =&gt; ''));</v>
      </c>
    </row>
    <row r="76" spans="1:1" x14ac:dyDescent="0.25">
      <c r="A76" t="str">
        <f ca="1">IF(Valores!B76&lt;&gt;"",   SUBSTITUTE(SUBSTITUTE($A$2, "{tbl}", d_TblName), "{values_array}", Valores!A76), "")</f>
        <v>$this-&gt;insert ('syslog.rh_movimiento', array('clave_trab' =&gt; 542634, 'id_plaza' =&gt; 71, 'id_ausencia_por' =&gt; , 'fec_inicio' =&gt; '2017-6-25', 'fec_termino' =&gt; '2017-8-13', 'tipo_mov' =&gt; 'TEMPORAL', 'descr' =&gt; '', 'docs' =&gt; '', 'motivo' =&gt; '', 'referencia' =&gt; '', 'ref_motivo' =&gt; ''));</v>
      </c>
    </row>
    <row r="77" spans="1:1" x14ac:dyDescent="0.25">
      <c r="A77" t="str">
        <f ca="1">IF(Valores!B77&lt;&gt;"",   SUBSTITUTE(SUBSTITUTE($A$2, "{tbl}", d_TblName), "{values_array}", Valores!A77), "")</f>
        <v>$this-&gt;insert ('syslog.rh_movimiento', array('clave_trab' =&gt; 313919, 'id_plaza' =&gt; 6, 'id_ausencia_por' =&gt; , 'fec_inicio' =&gt; '2017-6-5', 'fec_termino' =&gt; '2017-7-2', 'tipo_mov' =&gt; 'TEMPORAL', 'descr' =&gt; '', 'docs' =&gt; '', 'motivo' =&gt; '', 'referencia' =&gt; '', 'ref_motivo' =&gt; ''));</v>
      </c>
    </row>
    <row r="78" spans="1:1" x14ac:dyDescent="0.25">
      <c r="A78" t="str">
        <f ca="1">IF(Valores!B78&lt;&gt;"",   SUBSTITUTE(SUBSTITUTE($A$2, "{tbl}", d_TblName), "{values_array}", Valores!A78), "")</f>
        <v>$this-&gt;insert ('syslog.rh_movimiento', array('clave_trab' =&gt; 307452, 'id_plaza' =&gt; 9, 'id_ausencia_por' =&gt; , 'fec_inicio' =&gt; '2017-6-7', 'fec_termino' =&gt; '2017-7-11', 'tipo_mov' =&gt; 'TEMPORAL', 'descr' =&gt; '', 'docs' =&gt; '', 'motivo' =&gt; '', 'referencia' =&gt; '', 'ref_motivo' =&gt; ''));</v>
      </c>
    </row>
    <row r="79" spans="1:1" x14ac:dyDescent="0.25">
      <c r="A79" t="str">
        <f ca="1">IF(Valores!B79&lt;&gt;"",   SUBSTITUTE(SUBSTITUTE($A$2, "{tbl}", d_TblName), "{values_array}", Valores!A79), "")</f>
        <v>$this-&gt;insert ('syslog.rh_movimiento', array('clave_trab' =&gt; 327144, 'id_plaza' =&gt; 10, 'id_ausencia_por' =&gt; , 'fec_inicio' =&gt; '2017-6-10', 'fec_termino' =&gt; '2017-7-14', 'tipo_mov' =&gt; 'TEMPORAL', 'descr' =&gt; '', 'docs' =&gt; '', 'motivo' =&gt; '', 'referencia' =&gt; '', 'ref_motivo' =&gt; ''));</v>
      </c>
    </row>
    <row r="80" spans="1:1" x14ac:dyDescent="0.25">
      <c r="A80" t="str">
        <f ca="1">IF(Valores!B80&lt;&gt;"",   SUBSTITUTE(SUBSTITUTE($A$2, "{tbl}", d_TblName), "{values_array}", Valores!A80), "")</f>
        <v>$this-&gt;insert ('syslog.rh_movimiento', array('clave_trab' =&gt; 462962, 'id_plaza' =&gt; 19, 'id_ausencia_por' =&gt; , 'fec_inicio' =&gt; '2017-6-12', 'fec_termino' =&gt; '2017-7-14', 'tipo_mov' =&gt; 'TEMPORAL', 'descr' =&gt; '', 'docs' =&gt; '', 'motivo' =&gt; '', 'referencia' =&gt; '', 'ref_motivo' =&gt; ''));</v>
      </c>
    </row>
    <row r="81" spans="1:1" x14ac:dyDescent="0.25">
      <c r="A81" t="str">
        <f ca="1">IF(Valores!B81&lt;&gt;"",   SUBSTITUTE(SUBSTITUTE($A$2, "{tbl}", d_TblName), "{values_array}", Valores!A81), "")</f>
        <v>$this-&gt;insert ('syslog.rh_movimiento', array('clave_trab' =&gt; 511424, 'id_plaza' =&gt; 18, 'id_ausencia_por' =&gt; , 'fec_inicio' =&gt; '2017-6-7', 'fec_termino' =&gt; '2017-7-11', 'tipo_mov' =&gt; 'TEMPORAL', 'descr' =&gt; '', 'docs' =&gt; '', 'motivo' =&gt; '', 'referencia' =&gt; '', 'ref_motivo' =&gt; ''));</v>
      </c>
    </row>
    <row r="82" spans="1:1" x14ac:dyDescent="0.25">
      <c r="A82" t="str">
        <f ca="1">IF(Valores!B82&lt;&gt;"",   SUBSTITUTE(SUBSTITUTE($A$2, "{tbl}", d_TblName), "{values_array}", Valores!A82), "")</f>
        <v>$this-&gt;insert ('syslog.rh_movimiento', array('clave_trab' =&gt; 355556, 'id_plaza' =&gt; 8, 'id_ausencia_por' =&gt; , 'fec_inicio' =&gt; '2017-6-20', 'fec_termino' =&gt; '2017-6-24', 'tipo_mov' =&gt; 'TEMPORAL', 'descr' =&gt; '', 'docs' =&gt; '', 'motivo' =&gt; '', 'referencia' =&gt; '', 'ref_motivo' =&gt; ''));</v>
      </c>
    </row>
    <row r="83" spans="1:1" x14ac:dyDescent="0.25">
      <c r="A83" t="str">
        <f ca="1">IF(Valores!B83&lt;&gt;"",   SUBSTITUTE(SUBSTITUTE($A$2, "{tbl}", d_TblName), "{values_array}", Valores!A83), "")</f>
        <v>$this-&gt;insert ('syslog.rh_movimiento', array('clave_trab' =&gt; 891095, 'id_plaza' =&gt; 34, 'id_ausencia_por' =&gt; , 'fec_inicio' =&gt; '2017-6-19', 'fec_termino' =&gt; '2017-7-16', 'tipo_mov' =&gt; 'TEMPORAL', 'descr' =&gt; '', 'docs' =&gt; '', 'motivo' =&gt; '', 'referencia' =&gt; '', 'ref_motivo' =&gt; ''));</v>
      </c>
    </row>
    <row r="84" spans="1:1" x14ac:dyDescent="0.25">
      <c r="A84" t="str">
        <f ca="1">IF(Valores!B84&lt;&gt;"",   SUBSTITUTE(SUBSTITUTE($A$2, "{tbl}", d_TblName), "{values_array}", Valores!A84), "")</f>
        <v>$this-&gt;insert ('syslog.rh_movimiento', array('clave_trab' =&gt; 405756, 'id_plaza' =&gt; 11, 'id_ausencia_por' =&gt; , 'fec_inicio' =&gt; '2017-6-21', 'fec_termino' =&gt; '2017-7-16', 'tipo_mov' =&gt; 'TEMPORAL', 'descr' =&gt; '', 'docs' =&gt; '', 'motivo' =&gt; '', 'referencia' =&gt; '', 'ref_motivo' =&gt; ''));</v>
      </c>
    </row>
    <row r="85" spans="1:1" x14ac:dyDescent="0.25">
      <c r="A85" t="str">
        <f ca="1">IF(Valores!B85&lt;&gt;"",   SUBSTITUTE(SUBSTITUTE($A$2, "{tbl}", d_TblName), "{values_array}", Valores!A85), "")</f>
        <v>$this-&gt;insert ('syslog.rh_movimiento', array('clave_trab' =&gt; 588783, 'id_plaza' =&gt; 50, 'id_ausencia_por' =&gt; , 'fec_inicio' =&gt; '2017-6-19', 'fec_termino' =&gt; '2017-7-16', 'tipo_mov' =&gt; 'TEMPORAL', 'descr' =&gt; '', 'docs' =&gt; '', 'motivo' =&gt; '', 'referencia' =&gt; '', 'ref_motivo' =&gt; ''));</v>
      </c>
    </row>
    <row r="86" spans="1:1" x14ac:dyDescent="0.25">
      <c r="A86" t="str">
        <f ca="1">IF(Valores!B86&lt;&gt;"",   SUBSTITUTE(SUBSTITUTE($A$2, "{tbl}", d_TblName), "{values_array}", Valores!A86), "")</f>
        <v>$this-&gt;insert ('syslog.rh_movimiento', array('clave_trab' =&gt; 466603, 'id_plaza' =&gt; 69, 'id_ausencia_por' =&gt; , 'fec_inicio' =&gt; '2017-6-25', 'fec_termino' =&gt; '2017-8-13', 'tipo_mov' =&gt; 'TEMPORAL', 'descr' =&gt; '', 'docs' =&gt; '', 'motivo' =&gt; '', 'referencia' =&gt; '', 'ref_motivo' =&gt; ''));</v>
      </c>
    </row>
    <row r="87" spans="1:1" x14ac:dyDescent="0.25">
      <c r="A87" t="str">
        <f ca="1">IF(Valores!B87&lt;&gt;"",   SUBSTITUTE(SUBSTITUTE($A$2, "{tbl}", d_TblName), "{values_array}", Valores!A87), "")</f>
        <v>$this-&gt;insert ('syslog.rh_movimiento', array('clave_trab' =&gt; 488475, 'id_plaza' =&gt; 6, 'id_ausencia_por' =&gt; , 'fec_inicio' =&gt; '2017-6-26', 'fec_termino' =&gt; '2017-6-26', 'tipo_mov' =&gt; 'TEMPORAL', 'descr' =&gt; '', 'docs' =&gt; '', 'motivo' =&gt; '', 'referencia' =&gt; '', 'ref_motivo' =&gt; ''));</v>
      </c>
    </row>
    <row r="88" spans="1:1" x14ac:dyDescent="0.25">
      <c r="A88" t="str">
        <f ca="1">IF(Valores!B88&lt;&gt;"",   SUBSTITUTE(SUBSTITUTE($A$2, "{tbl}", d_TblName), "{values_array}", Valores!A88), "")</f>
        <v>$this-&gt;insert ('syslog.rh_movimiento', array('clave_trab' =&gt; 355556, 'id_plaza' =&gt; 9, 'id_ausencia_por' =&gt; , 'fec_inicio' =&gt; '2017-6-25', 'fec_termino' =&gt; '2017-7-1', 'tipo_mov' =&gt; 'TEMPORAL', 'descr' =&gt; '', 'docs' =&gt; '', 'motivo' =&gt; '', 'referencia' =&gt; '', 'ref_motivo' =&gt; ''));</v>
      </c>
    </row>
    <row r="89" spans="1:1" x14ac:dyDescent="0.25">
      <c r="A89" t="str">
        <f ca="1">IF(Valores!B89&lt;&gt;"",   SUBSTITUTE(SUBSTITUTE($A$2, "{tbl}", d_TblName), "{values_array}", Valores!A89), "")</f>
        <v>$this-&gt;insert ('syslog.rh_movimiento', array('clave_trab' =&gt; 403938, 'id_plaza' =&gt; 74, 'id_ausencia_por' =&gt; , 'fec_inicio' =&gt; '2017-6-26', 'fec_termino' =&gt; '2017-8-13', 'tipo_mov' =&gt; 'TEMPORAL', 'descr' =&gt; '', 'docs' =&gt; '', 'motivo' =&gt; '', 'referencia' =&gt; '', 'ref_motivo' =&gt; ''));</v>
      </c>
    </row>
    <row r="90" spans="1:1" x14ac:dyDescent="0.25">
      <c r="A90" t="str">
        <f ca="1">IF(Valores!B90&lt;&gt;"",   SUBSTITUTE(SUBSTITUTE($A$2, "{tbl}", d_TblName), "{values_array}", Valores!A90), "")</f>
        <v>$this-&gt;insert ('syslog.rh_movimiento', array('clave_trab' =&gt; 426226, 'id_plaza' =&gt; 24, 'id_ausencia_por' =&gt; , 'fec_inicio' =&gt; '2017-6-26', 'fec_termino' =&gt; '2017-8-13', 'tipo_mov' =&gt; 'TEMPORAL', 'descr' =&gt; '', 'docs' =&gt; '', 'motivo' =&gt; '', 'referencia' =&gt; '', 'ref_motivo' =&gt; ''));</v>
      </c>
    </row>
    <row r="91" spans="1:1" x14ac:dyDescent="0.25">
      <c r="A91" t="str">
        <f ca="1">IF(Valores!B91&lt;&gt;"",   SUBSTITUTE(SUBSTITUTE($A$2, "{tbl}", d_TblName), "{values_array}", Valores!A91), "")</f>
        <v>$this-&gt;insert ('syslog.rh_movimiento', array('clave_trab' =&gt; 315758, 'id_plaza' =&gt; 62, 'id_ausencia_por' =&gt; , 'fec_inicio' =&gt; '2017-6-26', 'fec_termino' =&gt; '2017-8-13', 'tipo_mov' =&gt; 'TEMPORAL', 'descr' =&gt; '', 'docs' =&gt; '', 'motivo' =&gt; '', 'referencia' =&gt; '', 'ref_motivo' =&gt; ''));</v>
      </c>
    </row>
    <row r="92" spans="1:1" x14ac:dyDescent="0.25">
      <c r="A92" t="str">
        <f ca="1">IF(Valores!B92&lt;&gt;"",   SUBSTITUTE(SUBSTITUTE($A$2, "{tbl}", d_TblName), "{values_array}", Valores!A92), "")</f>
        <v>$this-&gt;insert ('syslog.rh_movimiento', array('clave_trab' =&gt; 814776, 'id_plaza' =&gt; 30, 'id_ausencia_por' =&gt; , 'fec_inicio' =&gt; '2017-6-26', 'fec_termino' =&gt; '2017-8-13', 'tipo_mov' =&gt; 'TEMPORAL', 'descr' =&gt; '', 'docs' =&gt; '', 'motivo' =&gt; '', 'referencia' =&gt; '', 'ref_motivo' =&gt; ''));</v>
      </c>
    </row>
    <row r="93" spans="1:1" x14ac:dyDescent="0.25">
      <c r="A93" t="str">
        <f ca="1">IF(Valores!B93&lt;&gt;"",   SUBSTITUTE(SUBSTITUTE($A$2, "{tbl}", d_TblName), "{values_array}", Valores!A93), "")</f>
        <v>$this-&gt;insert ('syslog.rh_movimiento', array('clave_trab' =&gt; 549473, 'id_plaza' =&gt; 40, 'id_ausencia_por' =&gt; , 'fec_inicio' =&gt; '2017-6-26', 'fec_termino' =&gt; '2017-8-13', 'tipo_mov' =&gt; 'TEMPORAL', 'descr' =&gt; '', 'docs' =&gt; '', 'motivo' =&gt; '', 'referencia' =&gt; '', 'ref_motivo' =&gt; ''));</v>
      </c>
    </row>
    <row r="94" spans="1:1" x14ac:dyDescent="0.25">
      <c r="A94" t="str">
        <f ca="1">IF(Valores!B94&lt;&gt;"",   SUBSTITUTE(SUBSTITUTE($A$2, "{tbl}", d_TblName), "{values_array}", Valores!A94), "")</f>
        <v>$this-&gt;insert ('syslog.rh_movimiento', array('clave_trab' =&gt; 814911, 'id_plaza' =&gt; 42, 'id_ausencia_por' =&gt; , 'fec_inicio' =&gt; '2017-6-25', 'fec_termino' =&gt; '2017-7-2', 'tipo_mov' =&gt; 'TEMPORAL', 'descr' =&gt; '', 'docs' =&gt; '', 'motivo' =&gt; '', 'referencia' =&gt; '', 'ref_motivo' =&gt; ''));</v>
      </c>
    </row>
    <row r="95" spans="1:1" x14ac:dyDescent="0.25">
      <c r="A95" t="str">
        <f ca="1">IF(Valores!B95&lt;&gt;"",   SUBSTITUTE(SUBSTITUTE($A$2, "{tbl}", d_TblName), "{values_array}", Valores!A95), "")</f>
        <v>$this-&gt;insert ('syslog.rh_movimiento', array('clave_trab' =&gt; 779082, 'id_plaza' =&gt; 23, 'id_ausencia_por' =&gt; , 'fec_inicio' =&gt; '2017-6-22', 'fec_termino' =&gt; '2017-8-13', 'tipo_mov' =&gt; 'TEMPORAL', 'descr' =&gt; '', 'docs' =&gt; '', 'motivo' =&gt; '', 'referencia' =&gt; '', 'ref_motivo' =&gt; ''));</v>
      </c>
    </row>
    <row r="96" spans="1:1" x14ac:dyDescent="0.25">
      <c r="A96" t="str">
        <f ca="1">IF(Valores!B96&lt;&gt;"",   SUBSTITUTE(SUBSTITUTE($A$2, "{tbl}", d_TblName), "{values_array}", Valores!A96), "")</f>
        <v>$this-&gt;insert ('syslog.rh_movimiento', array('clave_trab' =&gt; 516899, 'id_plaza' =&gt; 68, 'id_ausencia_por' =&gt; , 'fec_inicio' =&gt; '2017-6-20', 'fec_termino' =&gt; '2017-8-14', 'tipo_mov' =&gt; 'TEMPORAL', 'descr' =&gt; '', 'docs' =&gt; '', 'motivo' =&gt; '', 'referencia' =&gt; '', 'ref_motivo' =&gt; ''));</v>
      </c>
    </row>
    <row r="97" spans="1:1" x14ac:dyDescent="0.25">
      <c r="A97" t="str">
        <f ca="1">IF(Valores!B97&lt;&gt;"",   SUBSTITUTE(SUBSTITUTE($A$2, "{tbl}", d_TblName), "{values_array}", Valores!A97), "")</f>
        <v>$this-&gt;insert ('syslog.rh_movimiento', array('clave_trab' =&gt; 466911, 'id_plaza' =&gt; 27, 'id_ausencia_por' =&gt; , 'fec_inicio' =&gt; '2017-6-26', 'fec_termino' =&gt; '2017-8-13', 'tipo_mov' =&gt; 'TEMPORAL', 'descr' =&gt; '', 'docs' =&gt; '', 'motivo' =&gt; '', 'referencia' =&gt; '', 'ref_motivo' =&gt; ''));</v>
      </c>
    </row>
    <row r="98" spans="1:1" x14ac:dyDescent="0.25">
      <c r="A98" t="str">
        <f ca="1">IF(Valores!B98&lt;&gt;"",   SUBSTITUTE(SUBSTITUTE($A$2, "{tbl}", d_TblName), "{values_array}", Valores!A98), "")</f>
        <v>$this-&gt;insert ('syslog.rh_movimiento', array('clave_trab' =&gt; 318478, 'id_plaza' =&gt; 25, 'id_ausencia_por' =&gt; , 'fec_inicio' =&gt; '2017-6-26', 'fec_termino' =&gt; '2017-8-13', 'tipo_mov' =&gt; 'TEMPORAL', 'descr' =&gt; '', 'docs' =&gt; '', 'motivo' =&gt; '', 'referencia' =&gt; '', 'ref_motivo' =&gt; ''));</v>
      </c>
    </row>
    <row r="99" spans="1:1" x14ac:dyDescent="0.25">
      <c r="A99" t="str">
        <f ca="1">IF(Valores!B99&lt;&gt;"",   SUBSTITUTE(SUBSTITUTE($A$2, "{tbl}", d_TblName), "{values_array}", Valores!A99), "")</f>
        <v>$this-&gt;insert ('syslog.rh_movimiento', array('clave_trab' =&gt; 452405, 'id_plaza' =&gt; 66, 'id_ausencia_por' =&gt; , 'fec_inicio' =&gt; '2017-6-26', 'fec_termino' =&gt; '2017-8-13', 'tipo_mov' =&gt; 'TEMPORAL', 'descr' =&gt; '', 'docs' =&gt; '', 'motivo' =&gt; '', 'referencia' =&gt; '', 'ref_motivo' =&gt; ''));</v>
      </c>
    </row>
    <row r="100" spans="1:1" x14ac:dyDescent="0.25">
      <c r="A100" t="str">
        <f ca="1">IF(Valores!B100&lt;&gt;"",   SUBSTITUTE(SUBSTITUTE($A$2, "{tbl}", d_TblName), "{values_array}", Valores!A100), "")</f>
        <v>$this-&gt;insert ('syslog.rh_movimiento', array('clave_trab' =&gt; 600316, 'id_plaza' =&gt; 35, 'id_ausencia_por' =&gt; , 'fec_inicio' =&gt; '2017-6-26', 'fec_termino' =&gt; '2017-8-13', 'tipo_mov' =&gt; 'TEMPORAL', 'descr' =&gt; '', 'docs' =&gt; '', 'motivo' =&gt; '', 'referencia' =&gt; '', 'ref_motivo' =&gt; ''));</v>
      </c>
    </row>
    <row r="101" spans="1:1" x14ac:dyDescent="0.25">
      <c r="A101" t="str">
        <f ca="1">IF(Valores!B101&lt;&gt;"",   SUBSTITUTE(SUBSTITUTE($A$2, "{tbl}", d_TblName), "{values_array}", Valores!A101), "")</f>
        <v>$this-&gt;insert ('syslog.rh_movimiento', array('clave_trab' =&gt; 539259, 'id_plaza' =&gt; 63, 'id_ausencia_por' =&gt; , 'fec_inicio' =&gt; '2017-6-26', 'fec_termino' =&gt; '2017-8-13', 'tipo_mov' =&gt; 'TEMPORAL', 'descr' =&gt; '', 'docs' =&gt; '', 'motivo' =&gt; '', 'referencia' =&gt; '', 'ref_motivo' =&gt; ''));</v>
      </c>
    </row>
    <row r="102" spans="1:1" x14ac:dyDescent="0.25">
      <c r="A102" t="str">
        <f ca="1">IF(Valores!B102&lt;&gt;"",   SUBSTITUTE(SUBSTITUTE($A$2, "{tbl}", d_TblName), "{values_array}", Valores!A102), "")</f>
        <v>$this-&gt;insert ('syslog.rh_movimiento', array('clave_trab' =&gt; 482433, 'id_plaza' =&gt; 8, 'id_ausencia_por' =&gt; , 'fec_inicio' =&gt; '2017-6-26', 'fec_termino' =&gt; '2017-7-16', 'tipo_mov' =&gt; 'TEMPORAL', 'descr' =&gt; '', 'docs' =&gt; '', 'motivo' =&gt; '', 'referencia' =&gt; '', 'ref_motivo' =&gt; ''));</v>
      </c>
    </row>
    <row r="103" spans="1:1" x14ac:dyDescent="0.25">
      <c r="A103" t="str">
        <f ca="1">IF(Valores!B103&lt;&gt;"",   SUBSTITUTE(SUBSTITUTE($A$2, "{tbl}", d_TblName), "{values_array}", Valores!A103), "")</f>
        <v>$this-&gt;insert ('syslog.rh_movimiento', array('clave_trab' =&gt; 419235, 'id_plaza' =&gt; 17, 'id_ausencia_por' =&gt; , 'fec_inicio' =&gt; '2017-6-26', 'fec_termino' =&gt; '2017-7-16', 'tipo_mov' =&gt; 'TEMPORAL', 'descr' =&gt; '', 'docs' =&gt; '', 'motivo' =&gt; '', 'referencia' =&gt; '', 'ref_motivo' =&gt; ''));</v>
      </c>
    </row>
    <row r="104" spans="1:1" x14ac:dyDescent="0.25">
      <c r="A104" t="str">
        <f ca="1">IF(Valores!B104&lt;&gt;"",   SUBSTITUTE(SUBSTITUTE($A$2, "{tbl}", d_TblName), "{values_array}", Valores!A104), "")</f>
        <v>$this-&gt;insert ('syslog.rh_movimiento', array('clave_trab' =&gt; 500095, 'id_plaza' =&gt; 64, 'id_ausencia_por' =&gt; , 'fec_inicio' =&gt; '2017-6-20', 'fec_termino' =&gt; '2017-8-18', 'tipo_mov' =&gt; 'TEMPORAL', 'descr' =&gt; '', 'docs' =&gt; '', 'motivo' =&gt; '', 'referencia' =&gt; '', 'ref_motivo' =&gt; ''));</v>
      </c>
    </row>
    <row r="105" spans="1:1" x14ac:dyDescent="0.25">
      <c r="A105" t="str">
        <f ca="1">IF(Valores!B105&lt;&gt;"",   SUBSTITUTE(SUBSTITUTE($A$2, "{tbl}", d_TblName), "{values_array}", Valores!A105), "")</f>
        <v>$this-&gt;insert ('syslog.rh_movimiento', array('clave_trab' =&gt; 346744, 'id_plaza' =&gt; 24, 'id_ausencia_por' =&gt; , 'fec_inicio' =&gt; '2017-6-22', 'fec_termino' =&gt; '2017-7-1', 'tipo_mov' =&gt; 'TEMPORAL', 'descr' =&gt; '', 'docs' =&gt; '', 'motivo' =&gt; '', 'referencia' =&gt; '', 'ref_motivo' =&gt; ''));</v>
      </c>
    </row>
    <row r="106" spans="1:1" x14ac:dyDescent="0.25">
      <c r="A106" t="str">
        <f ca="1">IF(Valores!B106&lt;&gt;"",   SUBSTITUTE(SUBSTITUTE($A$2, "{tbl}", d_TblName), "{values_array}", Valores!A106), "")</f>
        <v>$this-&gt;insert ('syslog.rh_movimiento', array('clave_trab' =&gt; 516702, 'id_plaza' =&gt; 66, 'id_ausencia_por' =&gt; , 'fec_inicio' =&gt; '2017-6-26', 'fec_termino' =&gt; '2017-7-5', 'tipo_mov' =&gt; 'TEMPORAL', 'descr' =&gt; '', 'docs' =&gt; '', 'motivo' =&gt; '', 'referencia' =&gt; '', 'ref_motivo' =&gt; ''));</v>
      </c>
    </row>
    <row r="107" spans="1:1" x14ac:dyDescent="0.25">
      <c r="A107" t="str">
        <f ca="1">IF(Valores!B107&lt;&gt;"",   SUBSTITUTE(SUBSTITUTE($A$2, "{tbl}", d_TblName), "{values_array}", Valores!A107), "")</f>
        <v>$this-&gt;insert ('syslog.rh_movimiento', array('clave_trab' =&gt; 267971, 'id_plaza' =&gt; 70, 'id_ausencia_por' =&gt; , 'fec_inicio' =&gt; '2017-6-12', 'fec_termino' =&gt; '2017-7-14', 'tipo_mov' =&gt; 'TEMPORAL', 'descr' =&gt; '', 'docs' =&gt; '', 'motivo' =&gt; '', 'referencia' =&gt; '', 'ref_motivo' =&gt; ''));</v>
      </c>
    </row>
    <row r="108" spans="1:1" x14ac:dyDescent="0.25">
      <c r="A108" t="str">
        <f ca="1">IF(Valores!B108&lt;&gt;"",   SUBSTITUTE(SUBSTITUTE($A$2, "{tbl}", d_TblName), "{values_array}", Valores!A108), "")</f>
        <v>$this-&gt;insert ('syslog.rh_movimiento', array('clave_trab' =&gt; 523990, 'id_plaza' =&gt; 28, 'id_ausencia_por' =&gt; , 'fec_inicio' =&gt; '2017-6-27', 'fec_termino' =&gt; '2017-7-1', 'tipo_mov' =&gt; 'TEMPORAL', 'descr' =&gt; '', 'docs' =&gt; '', 'motivo' =&gt; '', 'referencia' =&gt; '', 'ref_motivo' =&gt; ''));</v>
      </c>
    </row>
    <row r="109" spans="1:1" x14ac:dyDescent="0.25">
      <c r="A109" t="str">
        <f ca="1">IF(Valores!B109&lt;&gt;"",   SUBSTITUTE(SUBSTITUTE($A$2, "{tbl}", d_TblName), "{values_array}", Valores!A109), "")</f>
        <v>$this-&gt;insert ('syslog.rh_movimiento', array('clave_trab' =&gt; 490746, 'id_plaza' =&gt; 14, 'id_ausencia_por' =&gt; , 'fec_inicio' =&gt; '2017-6-26', 'fec_termino' =&gt; '2017-8-13', 'tipo_mov' =&gt; 'TEMPORAL', 'descr' =&gt; '', 'docs' =&gt; '', 'motivo' =&gt; '', 'referencia' =&gt; '', 'ref_motivo' =&gt; ''));</v>
      </c>
    </row>
    <row r="110" spans="1:1" x14ac:dyDescent="0.25">
      <c r="A110" t="str">
        <f ca="1">IF(Valores!B110&lt;&gt;"",   SUBSTITUTE(SUBSTITUTE($A$2, "{tbl}", d_TblName), "{values_array}", Valores!A110), "")</f>
        <v>$this-&gt;insert ('syslog.rh_movimiento', array('clave_trab' =&gt; 178194, 'id_plaza' =&gt; 15, 'id_ausencia_por' =&gt; , 'fec_inicio' =&gt; '2017-6-26', 'fec_termino' =&gt; '2017-8-13', 'tipo_mov' =&gt; 'TEMPORAL', 'descr' =&gt; '', 'docs' =&gt; '', 'motivo' =&gt; '', 'referencia' =&gt; '', 'ref_motivo' =&gt; ''));</v>
      </c>
    </row>
    <row r="111" spans="1:1" x14ac:dyDescent="0.25">
      <c r="A111" t="str">
        <f ca="1">IF(Valores!B111&lt;&gt;"",   SUBSTITUTE(SUBSTITUTE($A$2, "{tbl}", d_TblName), "{values_array}", Valores!A111), "")</f>
        <v>$this-&gt;insert ('syslog.rh_movimiento', array('clave_trab' =&gt; 866468, 'id_plaza' =&gt; 16, 'id_ausencia_por' =&gt; , 'fec_inicio' =&gt; '2017-1-11', 'fec_termino' =&gt; '2017-12-31', 'tipo_mov' =&gt; 'TEMPORAL', 'descr' =&gt; '', 'docs' =&gt; '', 'motivo' =&gt; '', 'referencia' =&gt; '', 'ref_motivo' =&gt; ''));</v>
      </c>
    </row>
    <row r="112" spans="1:1" x14ac:dyDescent="0.25">
      <c r="A112" t="str">
        <f ca="1">IF(Valores!B112&lt;&gt;"",   SUBSTITUTE(SUBSTITUTE($A$2, "{tbl}", d_TblName), "{values_array}", Valores!A112), "")</f>
        <v>$this-&gt;insert ('syslog.rh_movimiento', array('clave_trab' =&gt; 675094, 'id_plaza' =&gt; 22, 'id_ausencia_por' =&gt; , 'fec_inicio' =&gt; '2017-1-11', 'fec_termino' =&gt; '2017-11-12', 'tipo_mov' =&gt; 'TEMPORAL', 'descr' =&gt; '', 'docs' =&gt; '', 'motivo' =&gt; '', 'referencia' =&gt; '', 'ref_motivo' =&gt; ''));</v>
      </c>
    </row>
    <row r="113" spans="1:1" x14ac:dyDescent="0.25">
      <c r="A113" t="str">
        <f ca="1">IF(Valores!B113&lt;&gt;"",   SUBSTITUTE(SUBSTITUTE($A$2, "{tbl}", d_TblName), "{values_array}", Valores!A113), "")</f>
        <v>$this-&gt;insert ('syslog.rh_movimiento', array('clave_trab' =&gt; 481382, 'id_plaza' =&gt; 72, 'id_ausencia_por' =&gt; , 'fec_inicio' =&gt; '2017-6-23', 'fec_termino' =&gt; '2017-8-13', 'tipo_mov' =&gt; 'TEMPORAL', 'descr' =&gt; '', 'docs' =&gt; '', 'motivo' =&gt; '', 'referencia' =&gt; '', 'ref_motivo' =&gt; ''));</v>
      </c>
    </row>
    <row r="114" spans="1:1" x14ac:dyDescent="0.25">
      <c r="A114" t="str">
        <f ca="1">IF(Valores!B114&lt;&gt;"",   SUBSTITUTE(SUBSTITUTE($A$2, "{tbl}", d_TblName), "{values_array}", Valores!A114), "")</f>
        <v>$this-&gt;insert ('syslog.rh_movimiento', array('clave_trab' =&gt; 305721, 'id_plaza' =&gt; 75, 'id_ausencia_por' =&gt; , 'fec_inicio' =&gt; '2017-6-25', 'fec_termino' =&gt; '2017-8-13', 'tipo_mov' =&gt; 'TEMPORAL', 'descr' =&gt; '', 'docs' =&gt; '', 'motivo' =&gt; '', 'referencia' =&gt; '', 'ref_motivo' =&gt; ''));</v>
      </c>
    </row>
    <row r="115" spans="1:1" x14ac:dyDescent="0.25">
      <c r="A115" t="str">
        <f ca="1">IF(Valores!B115&lt;&gt;"",   SUBSTITUTE(SUBSTITUTE($A$2, "{tbl}", d_TblName), "{values_array}", Valores!A115), "")</f>
        <v>$this-&gt;insert ('syslog.rh_movimiento', array('clave_trab' =&gt; 447360, 'id_plaza' =&gt; 73, 'id_ausencia_por' =&gt; , 'fec_inicio' =&gt; '2017-6-21', 'fec_termino' =&gt; '2017-8-13', 'tipo_mov' =&gt; 'TEMPORAL', 'descr' =&gt; '', 'docs' =&gt; '', 'motivo' =&gt; '', 'referencia' =&gt; '', 'ref_motivo' =&gt; ''));</v>
      </c>
    </row>
    <row r="116" spans="1:1" x14ac:dyDescent="0.25">
      <c r="A116" t="str">
        <f ca="1">IF(Valores!B116&lt;&gt;"",   SUBSTITUTE(SUBSTITUTE($A$2, "{tbl}", d_TblName), "{values_array}", Valores!A116), "")</f>
        <v>$this-&gt;insert ('syslog.rh_movimiento', array('clave_trab' =&gt; 373290, 'id_plaza' =&gt; 40, 'id_ausencia_por' =&gt; , 'fec_inicio' =&gt; '2017-6-19', 'fec_termino' =&gt; '2017-7-16', 'tipo_mov' =&gt; 'TEMPORAL', 'descr' =&gt; '', 'docs' =&gt; '', 'motivo' =&gt; '', 'referencia' =&gt; '', 'ref_motivo' =&gt; ''));</v>
      </c>
    </row>
    <row r="117" spans="1:1" x14ac:dyDescent="0.25">
      <c r="A117" t="str">
        <f ca="1">IF(Valores!B117&lt;&gt;"",   SUBSTITUTE(SUBSTITUTE($A$2, "{tbl}", d_TblName), "{values_array}", Valores!A117), "")</f>
        <v>$this-&gt;insert ('syslog.rh_movimiento', array('clave_trab' =&gt; 805878, 'id_plaza' =&gt; 62, 'id_ausencia_por' =&gt; , 'fec_inicio' =&gt; '2017-6-19', 'fec_termino' =&gt; '2017-7-16', 'tipo_mov' =&gt; 'TEMPORAL', 'descr' =&gt; '', 'docs' =&gt; '', 'motivo' =&gt; '', 'referencia' =&gt; '', 'ref_motivo' =&gt; ''));</v>
      </c>
    </row>
    <row r="118" spans="1:1" x14ac:dyDescent="0.25">
      <c r="A118" t="str">
        <f ca="1">IF(Valores!B118&lt;&gt;"",   SUBSTITUTE(SUBSTITUTE($A$2, "{tbl}", d_TblName), "{values_array}", Valores!A118), "")</f>
        <v>$this-&gt;insert ('syslog.rh_movimiento', array('clave_trab' =&gt; 419985, 'id_plaza' =&gt; 57, 'id_ausencia_por' =&gt; , 'fec_inicio' =&gt; '2017-6-19', 'fec_termino' =&gt; '2017-7-16', 'tipo_mov' =&gt; 'TEMPORAL', 'descr' =&gt; '', 'docs' =&gt; '', 'motivo' =&gt; '', 'referencia' =&gt; '', 'ref_motivo' =&gt; ''));</v>
      </c>
    </row>
    <row r="119" spans="1:1" x14ac:dyDescent="0.25">
      <c r="A119" t="str">
        <f ca="1">IF(Valores!B119&lt;&gt;"",   SUBSTITUTE(SUBSTITUTE($A$2, "{tbl}", d_TblName), "{values_array}", Valores!A119), "")</f>
        <v>$this-&gt;insert ('syslog.rh_movimiento', array('clave_trab' =&gt; 420806, 'id_plaza' =&gt; 69, 'id_ausencia_por' =&gt; , 'fec_inicio' =&gt; '2017-6-30', 'fec_termino' =&gt; '2017-6-30', 'tipo_mov' =&gt; 'TEMPORAL', 'descr' =&gt; '', 'docs' =&gt; '', 'motivo' =&gt; '', 'referencia' =&gt; '', 'ref_motivo' =&gt; ''));</v>
      </c>
    </row>
    <row r="120" spans="1:1" x14ac:dyDescent="0.25">
      <c r="A120" t="str">
        <f ca="1">IF(Valores!B120&lt;&gt;"",   SUBSTITUTE(SUBSTITUTE($A$2, "{tbl}", d_TblName), "{values_array}", Valores!A120), "")</f>
        <v>$this-&gt;insert ('syslog.rh_movimiento', array('clave_trab' =&gt; 388176, 'id_plaza' =&gt; 58, 'id_ausencia_por' =&gt; , 'fec_inicio' =&gt; '2017-6-25', 'fec_termino' =&gt; '2017-8-13', 'tipo_mov' =&gt; 'TEMPORAL', 'descr' =&gt; '', 'docs' =&gt; '', 'motivo' =&gt; '', 'referencia' =&gt; '', 'ref_motivo' =&gt; ''));</v>
      </c>
    </row>
    <row r="121" spans="1:1" x14ac:dyDescent="0.25">
      <c r="A121" t="str">
        <f ca="1">IF(Valores!B121&lt;&gt;"",   SUBSTITUTE(SUBSTITUTE($A$2, "{tbl}", d_TblName), "{values_array}", Valores!A121), "")</f>
        <v>$this-&gt;insert ('syslog.rh_movimiento', array('clave_trab' =&gt; 511701, 'id_plaza' =&gt; 65, 'id_ausencia_por' =&gt; , 'fec_inicio' =&gt; '2017-6-26', 'fec_termino' =&gt; '2017-8-13', 'tipo_mov' =&gt; 'TEMPORAL', 'descr' =&gt; '', 'docs' =&gt; '', 'motivo' =&gt; '', 'referencia' =&gt; '', 'ref_motivo' =&gt; ''));</v>
      </c>
    </row>
    <row r="122" spans="1:1" x14ac:dyDescent="0.25">
      <c r="A122" t="str">
        <f ca="1">IF(Valores!B122&lt;&gt;"",   SUBSTITUTE(SUBSTITUTE($A$2, "{tbl}", d_TblName), "{values_array}", Valores!A122), "")</f>
        <v>$this-&gt;insert ('syslog.rh_movimiento', array('clave_trab' =&gt; 566173, 'id_plaza' =&gt; 58, 'id_ausencia_por' =&gt; , 'fec_inicio' =&gt; '2017-6-25', 'fec_termino' =&gt; '2017-7-16', 'tipo_mov' =&gt; 'TEMPORAL', 'descr' =&gt; '', 'docs' =&gt; '', 'motivo' =&gt; '', 'referencia' =&gt; '', 'ref_motivo' =&gt; ''));</v>
      </c>
    </row>
    <row r="123" spans="1:1" x14ac:dyDescent="0.25">
      <c r="A123" t="str">
        <f ca="1">IF(Valores!B123&lt;&gt;"",   SUBSTITUTE(SUBSTITUTE($A$2, "{tbl}", d_TblName), "{values_array}", Valores!A123), "")</f>
        <v>$this-&gt;insert ('syslog.rh_movimiento', array('clave_trab' =&gt; 420806, 'id_plaza' =&gt; 69, 'id_ausencia_por' =&gt; , 'fec_inicio' =&gt; '2017-7-3', 'fec_termino' =&gt; '2017-7-3', 'tipo_mov' =&gt; 'TEMPORAL', 'descr' =&gt; '', 'docs' =&gt; '', 'motivo' =&gt; '', 'referencia' =&gt; '', 'ref_motivo' =&gt; ''));</v>
      </c>
    </row>
    <row r="124" spans="1:1" x14ac:dyDescent="0.25">
      <c r="A124" t="str">
        <f ca="1">IF(Valores!B124&lt;&gt;"",   SUBSTITUTE(SUBSTITUTE($A$2, "{tbl}", d_TblName), "{values_array}", Valores!A124), "")</f>
        <v>$this-&gt;insert ('syslog.rh_movimiento', array('clave_trab' =&gt; 558037, 'id_plaza' =&gt; 24, 'id_ausencia_por' =&gt; , 'fec_inicio' =&gt; '2017-7-2', 'fec_termino' =&gt; '2017-7-16', 'tipo_mov' =&gt; 'TEMPORAL', 'descr' =&gt; '', 'docs' =&gt; '', 'motivo' =&gt; '', 'referencia' =&gt; '', 'ref_motivo' =&gt; ''));</v>
      </c>
    </row>
    <row r="125" spans="1:1" x14ac:dyDescent="0.25">
      <c r="A125" t="str">
        <f ca="1">IF(Valores!B125&lt;&gt;"",   SUBSTITUTE(SUBSTITUTE($A$2, "{tbl}", d_TblName), "{values_array}", Valores!A125), "")</f>
        <v>$this-&gt;insert ('syslog.rh_movimiento', array('clave_trab' =&gt; 496820, 'id_plaza' =&gt; 31, 'id_ausencia_por' =&gt; , 'fec_inicio' =&gt; '2017-7-3', 'fec_termino' =&gt; '2017-7-9', 'tipo_mov' =&gt; 'TEMPORAL', 'descr' =&gt; '', 'docs' =&gt; '', 'motivo' =&gt; '', 'referencia' =&gt; '', 'ref_motivo' =&gt; ''));</v>
      </c>
    </row>
    <row r="126" spans="1:1" x14ac:dyDescent="0.25">
      <c r="A126" t="str">
        <f ca="1">IF(Valores!B126&lt;&gt;"",   SUBSTITUTE(SUBSTITUTE($A$2, "{tbl}", d_TblName), "{values_array}", Valores!A126), "")</f>
        <v>$this-&gt;insert ('syslog.rh_movimiento', array('clave_trab' =&gt; 355556, 'id_plaza' =&gt; 9, 'id_ausencia_por' =&gt; , 'fec_inicio' =&gt; '2017-7-3', 'fec_termino' =&gt; '2017-7-9', 'tipo_mov' =&gt; 'TEMPORAL', 'descr' =&gt; '', 'docs' =&gt; '', 'motivo' =&gt; '', 'referencia' =&gt; '', 'ref_motivo' =&gt; ''));</v>
      </c>
    </row>
    <row r="127" spans="1:1" x14ac:dyDescent="0.25">
      <c r="A127" t="str">
        <f ca="1">IF(Valores!B127&lt;&gt;"",   SUBSTITUTE(SUBSTITUTE($A$2, "{tbl}", d_TblName), "{values_array}", Valores!A127), "")</f>
        <v>$this-&gt;insert ('syslog.rh_movimiento', array('clave_trab' =&gt; 313919, 'id_plaza' =&gt; 6, 'id_ausencia_por' =&gt; , 'fec_inicio' =&gt; '2017-7-3', 'fec_termino' =&gt; '2017-7-6', 'tipo_mov' =&gt; 'TEMPORAL', 'descr' =&gt; '', 'docs' =&gt; '', 'motivo' =&gt; '', 'referencia' =&gt; '', 'ref_motivo' =&gt; ''));</v>
      </c>
    </row>
    <row r="128" spans="1:1" x14ac:dyDescent="0.25">
      <c r="A128" t="str">
        <f ca="1">IF(Valores!B128&lt;&gt;"",   SUBSTITUTE(SUBSTITUTE($A$2, "{tbl}", d_TblName), "{values_array}", Valores!A128), "")</f>
        <v>$this-&gt;insert ('syslog.rh_movimiento', array('clave_trab' =&gt; 814911, 'id_plaza' =&gt; 42, 'id_ausencia_por' =&gt; , 'fec_inicio' =&gt; '2017-7-3', 'fec_termino' =&gt; '2017-7-6', 'tipo_mov' =&gt; 'TEMPORAL', 'descr' =&gt; '', 'docs' =&gt; '', 'motivo' =&gt; '', 'referencia' =&gt; '', 'ref_motivo' =&gt; ''));</v>
      </c>
    </row>
    <row r="129" spans="1:1" x14ac:dyDescent="0.25">
      <c r="A129" t="str">
        <f ca="1">IF(Valores!B129&lt;&gt;"",   SUBSTITUTE(SUBSTITUTE($A$2, "{tbl}", d_TblName), "{values_array}", Valores!A129), "")</f>
        <v>$this-&gt;insert ('syslog.rh_movimiento', array('clave_trab' =&gt; 346744, 'id_plaza' =&gt; 58, 'id_ausencia_por' =&gt; , 'fec_inicio' =&gt; '2017-7-2', 'fec_termino' =&gt; '2017-7-6', 'tipo_mov' =&gt; 'TEMPORAL', 'descr' =&gt; '', 'docs' =&gt; '', 'motivo' =&gt; '', 'referencia' =&gt; '', 'ref_motivo' =&gt; ''));</v>
      </c>
    </row>
    <row r="130" spans="1:1" x14ac:dyDescent="0.25">
      <c r="A130" t="str">
        <f ca="1">IF(Valores!B130&lt;&gt;"",   SUBSTITUTE(SUBSTITUTE($A$2, "{tbl}", d_TblName), "{values_array}", Valores!A130), "")</f>
        <v>$this-&gt;insert ('syslog.rh_movimiento', array('clave_trab' =&gt; 417200, 'id_plaza' =&gt; 35, 'id_ausencia_por' =&gt; , 'fec_inicio' =&gt; '2017-7-3', 'fec_termino' =&gt; '2017-7-5', 'tipo_mov' =&gt; 'TEMPORAL', 'descr' =&gt; '', 'docs' =&gt; '', 'motivo' =&gt; '', 'referencia' =&gt; '', 'ref_motivo' =&gt; ''));</v>
      </c>
    </row>
    <row r="131" spans="1:1" x14ac:dyDescent="0.25">
      <c r="A131" t="str">
        <f ca="1">IF(Valores!B131&lt;&gt;"",   SUBSTITUTE(SUBSTITUTE($A$2, "{tbl}", d_TblName), "{values_array}", Valores!A131), "")</f>
        <v>$this-&gt;insert ('syslog.rh_movimiento', array('clave_trab' =&gt; 313919, 'id_plaza' =&gt; 6, 'id_ausencia_por' =&gt; , 'fec_inicio' =&gt; '2017-7-7', 'fec_termino' =&gt; '2017-7-28', 'tipo_mov' =&gt; 'TEMPORAL', 'descr' =&gt; '', 'docs' =&gt; '', 'motivo' =&gt; '', 'referencia' =&gt; '', 'ref_motivo' =&gt; ''));</v>
      </c>
    </row>
    <row r="132" spans="1:1" x14ac:dyDescent="0.25">
      <c r="A132" t="str">
        <f ca="1">IF(Valores!B132&lt;&gt;"",   SUBSTITUTE(SUBSTITUTE($A$2, "{tbl}", d_TblName), "{values_array}", Valores!A132), "")</f>
        <v>$this-&gt;insert ('syslog.rh_movimiento', array('clave_trab' =&gt; 814911, 'id_plaza' =&gt; 42, 'id_ausencia_por' =&gt; , 'fec_inicio' =&gt; '2017-7-7', 'fec_termino' =&gt; '2017-7-28', 'tipo_mov' =&gt; 'TEMPORAL', 'descr' =&gt; '', 'docs' =&gt; '', 'motivo' =&gt; '', 'referencia' =&gt; '', 'ref_motivo' =&gt; ''));</v>
      </c>
    </row>
    <row r="133" spans="1:1" x14ac:dyDescent="0.25">
      <c r="A133" t="str">
        <f ca="1">IF(Valores!B133&lt;&gt;"",   SUBSTITUTE(SUBSTITUTE($A$2, "{tbl}", d_TblName), "{values_array}", Valores!A133), "")</f>
        <v>$this-&gt;insert ('syslog.rh_movimiento', array('clave_trab' =&gt; 420806, 'id_plaza' =&gt; 69, 'id_ausencia_por' =&gt; , 'fec_inicio' =&gt; '2017-7-7', 'fec_termino' =&gt; '2017-7-7', 'tipo_mov' =&gt; 'TEMPORAL', 'descr' =&gt; '', 'docs' =&gt; '', 'motivo' =&gt; '', 'referencia' =&gt; '', 'ref_motivo' =&gt; ''));</v>
      </c>
    </row>
    <row r="134" spans="1:1" x14ac:dyDescent="0.25">
      <c r="A134" t="str">
        <f ca="1">IF(Valores!B134&lt;&gt;"",   SUBSTITUTE(SUBSTITUTE($A$2, "{tbl}", d_TblName), "{values_array}", Valores!A134), "")</f>
        <v>$this-&gt;insert ('syslog.rh_movimiento', array('clave_trab' =&gt; 488475, 'id_plaza' =&gt; 58, 'id_ausencia_por' =&gt; , 'fec_inicio' =&gt; '2017-7-7', 'fec_termino' =&gt; '2017-7-10', 'tipo_mov' =&gt; 'TEMPORAL', 'descr' =&gt; '', 'docs' =&gt; '', 'motivo' =&gt; '', 'referencia' =&gt; '', 'ref_motivo' =&gt; ''));</v>
      </c>
    </row>
    <row r="135" spans="1:1" x14ac:dyDescent="0.25">
      <c r="A135" t="str">
        <f ca="1">IF(Valores!B135&lt;&gt;"",   SUBSTITUTE(SUBSTITUTE($A$2, "{tbl}", d_TblName), "{values_array}", Valores!A135), "")</f>
        <v>$this-&gt;insert ('syslog.rh_movimiento', array('clave_trab' =&gt; 516702, 'id_plaza' =&gt; 54, 'id_ausencia_por' =&gt; , 'fec_inicio' =&gt; '2017-7-7', 'fec_termino' =&gt; '2017-7-7', 'tipo_mov' =&gt; 'TEMPORAL', 'descr' =&gt; '', 'docs' =&gt; '', 'motivo' =&gt; '', 'referencia' =&gt; '', 'ref_motivo' =&gt; ''));</v>
      </c>
    </row>
    <row r="136" spans="1:1" x14ac:dyDescent="0.25">
      <c r="A136" t="str">
        <f ca="1">IF(Valores!B136&lt;&gt;"",   SUBSTITUTE(SUBSTITUTE($A$2, "{tbl}", d_TblName), "{values_array}", Valores!A136), "")</f>
        <v>$this-&gt;insert ('syslog.rh_movimiento', array('clave_trab' =&gt; 446766, 'id_plaza' =&gt; 67, 'id_ausencia_por' =&gt; , 'fec_inicio' =&gt; '2017-7-10', 'fec_termino' =&gt; '2017-8-13', 'tipo_mov' =&gt; 'TEMPORAL', 'descr' =&gt; '', 'docs' =&gt; '', 'motivo' =&gt; '', 'referencia' =&gt; '', 'ref_motivo' =&gt; ''));</v>
      </c>
    </row>
    <row r="137" spans="1:1" x14ac:dyDescent="0.25">
      <c r="A137" t="str">
        <f ca="1">IF(Valores!B137&lt;&gt;"",   SUBSTITUTE(SUBSTITUTE($A$2, "{tbl}", d_TblName), "{values_array}", Valores!A137), "")</f>
        <v>$this-&gt;insert ('syslog.rh_movimiento', array('clave_trab' =&gt; 361730, 'id_plaza' =&gt; 31, 'id_ausencia_por' =&gt; , 'fec_inicio' =&gt; '2017-7-10', 'fec_termino' =&gt; '2017-7-11', 'tipo_mov' =&gt; 'TEMPORAL', 'descr' =&gt; '', 'docs' =&gt; '', 'motivo' =&gt; '', 'referencia' =&gt; '', 'ref_motivo' =&gt; ''));</v>
      </c>
    </row>
    <row r="138" spans="1:1" x14ac:dyDescent="0.25">
      <c r="A138" t="str">
        <f ca="1">IF(Valores!B138&lt;&gt;"",   SUBSTITUTE(SUBSTITUTE($A$2, "{tbl}", d_TblName), "{values_array}", Valores!A138), "")</f>
        <v>$this-&gt;insert ('syslog.rh_movimiento', array('clave_trab' =&gt; 516702, 'id_plaza' =&gt; 49, 'id_ausencia_por' =&gt; , 'fec_inicio' =&gt; '2017-7-10', 'fec_termino' =&gt; '2017-8-2', 'tipo_mov' =&gt; 'TEMPORAL', 'descr' =&gt; '', 'docs' =&gt; '', 'motivo' =&gt; '', 'referencia' =&gt; '', 'ref_motivo' =&gt; ''));</v>
      </c>
    </row>
    <row r="139" spans="1:1" x14ac:dyDescent="0.25">
      <c r="A139" t="str">
        <f ca="1">IF(Valores!B139&lt;&gt;"",   SUBSTITUTE(SUBSTITUTE($A$2, "{tbl}", d_TblName), "{values_array}", Valores!A139), "")</f>
        <v>$this-&gt;insert ('syslog.rh_movimiento', array('clave_trab' =&gt; 567997, 'id_plaza' =&gt; 51, 'id_ausencia_por' =&gt; , 'fec_inicio' =&gt; '2017-7-10', 'fec_termino' =&gt; '2017-8-13', 'tipo_mov' =&gt; 'TEMPORAL', 'descr' =&gt; '', 'docs' =&gt; '', 'motivo' =&gt; '', 'referencia' =&gt; '', 'ref_motivo' =&gt; ''));</v>
      </c>
    </row>
    <row r="140" spans="1:1" x14ac:dyDescent="0.25">
      <c r="A140" t="str">
        <f ca="1">IF(Valores!B140&lt;&gt;"",   SUBSTITUTE(SUBSTITUTE($A$2, "{tbl}", d_TblName), "{values_array}", Valores!A140), "")</f>
        <v>$this-&gt;insert ('syslog.rh_movimiento', array('clave_trab' =&gt; 355556, 'id_plaza' =&gt; 28, 'id_ausencia_por' =&gt; , 'fec_inicio' =&gt; '2017-7-11', 'fec_termino' =&gt; '2017-7-16', 'tipo_mov' =&gt; 'TEMPORAL', 'descr' =&gt; '', 'docs' =&gt; '', 'motivo' =&gt; '', 'referencia' =&gt; '', 'ref_motivo' =&gt; ''));</v>
      </c>
    </row>
    <row r="141" spans="1:1" x14ac:dyDescent="0.25">
      <c r="A141" t="str">
        <f ca="1">IF(Valores!B141&lt;&gt;"",   SUBSTITUTE(SUBSTITUTE($A$2, "{tbl}", d_TblName), "{values_array}", Valores!A141), "")</f>
        <v>$this-&gt;insert ('syslog.rh_movimiento', array('clave_trab' =&gt; 361730, 'id_plaza' =&gt; 35, 'id_ausencia_por' =&gt; , 'fec_inicio' =&gt; '2017-7-12', 'fec_termino' =&gt; '2017-7-16', 'tipo_mov' =&gt; 'TEMPORAL', 'descr' =&gt; '', 'docs' =&gt; '', 'motivo' =&gt; '', 'referencia' =&gt; '', 'ref_motivo' =&gt; ''));</v>
      </c>
    </row>
    <row r="142" spans="1:1" x14ac:dyDescent="0.25">
      <c r="A142" t="str">
        <f ca="1">IF(Valores!B142&lt;&gt;"",   SUBSTITUTE(SUBSTITUTE($A$2, "{tbl}", d_TblName), "{values_array}", Valores!A142), "")</f>
        <v>$this-&gt;insert ('syslog.rh_movimiento', array('clave_trab' =&gt; 420806, 'id_plaza' =&gt; 69, 'id_ausencia_por' =&gt; , 'fec_inicio' =&gt; '2017-7-11', 'fec_termino' =&gt; '2017-7-14', 'tipo_mov' =&gt; 'TEMPORAL', 'descr' =&gt; '', 'docs' =&gt; '', 'motivo' =&gt; '', 'referencia' =&gt; '', 'ref_motivo' =&gt; ''));</v>
      </c>
    </row>
    <row r="143" spans="1:1" x14ac:dyDescent="0.25">
      <c r="A143" t="str">
        <f ca="1">IF(Valores!B143&lt;&gt;"",   SUBSTITUTE(SUBSTITUTE($A$2, "{tbl}", d_TblName), "{values_array}", Valores!A143), "")</f>
        <v>$this-&gt;insert ('syslog.rh_movimiento', array('clave_trab' =&gt; 420357, 'id_plaza' =&gt; 25, 'id_ausencia_por' =&gt; , 'fec_inicio' =&gt; '2017-7-11', 'fec_termino' =&gt; '2017-8-13', 'tipo_mov' =&gt; 'TEMPORAL', 'descr' =&gt; '', 'docs' =&gt; '', 'motivo' =&gt; '', 'referencia' =&gt; '', 'ref_motivo' =&gt; ''));</v>
      </c>
    </row>
    <row r="144" spans="1:1" x14ac:dyDescent="0.25">
      <c r="A144" t="str">
        <f ca="1">IF(Valores!B144&lt;&gt;"",   SUBSTITUTE(SUBSTITUTE($A$2, "{tbl}", d_TblName), "{values_array}", Valores!A144), "")</f>
        <v>$this-&gt;insert ('syslog.rh_movimiento', array('clave_trab' =&gt; 603001, 'id_plaza' =&gt; 59, 'id_ausencia_por' =&gt; , 'fec_inicio' =&gt; '2017-7-12', 'fec_termino' =&gt; '2017-8-4', 'tipo_mov' =&gt; 'TEMPORAL', 'descr' =&gt; '', 'docs' =&gt; '', 'motivo' =&gt; '', 'referencia' =&gt; '', 'ref_motivo' =&gt; ''));</v>
      </c>
    </row>
    <row r="145" spans="1:1" x14ac:dyDescent="0.25">
      <c r="A145" t="str">
        <f ca="1">IF(Valores!B145&lt;&gt;"",   SUBSTITUTE(SUBSTITUTE($A$2, "{tbl}", d_TblName), "{values_array}", Valores!A145), "")</f>
        <v>$this-&gt;insert ('syslog.rh_movimiento', array('clave_trab' =&gt; 523990, 'id_plaza' =&gt; 52, 'id_ausencia_por' =&gt; , 'fec_inicio' =&gt; '2017-7-12', 'fec_termino' =&gt; '2017-8-15', 'tipo_mov' =&gt; 'TEMPORAL', 'descr' =&gt; '', 'docs' =&gt; '', 'motivo' =&gt; '', 'referencia' =&gt; '', 'ref_motivo' =&gt; ''));</v>
      </c>
    </row>
    <row r="146" spans="1:1" x14ac:dyDescent="0.25">
      <c r="A146" t="str">
        <f ca="1">IF(Valores!B146&lt;&gt;"",   SUBSTITUTE(SUBSTITUTE($A$2, "{tbl}", d_TblName), "{values_array}", Valores!A146), "")</f>
        <v>$this-&gt;insert ('syslog.rh_movimiento', array('clave_trab' =&gt; 886222, 'id_plaza' =&gt; 34, 'id_ausencia_por' =&gt; , 'fec_inicio' =&gt; '2017-7-12', 'fec_termino' =&gt; '2017-7-15', 'tipo_mov' =&gt; 'TEMPORAL', 'descr' =&gt; '', 'docs' =&gt; '', 'motivo' =&gt; '', 'referencia' =&gt; '', 'ref_motivo' =&gt; ''));</v>
      </c>
    </row>
    <row r="147" spans="1:1" x14ac:dyDescent="0.25">
      <c r="A147" t="str">
        <f ca="1">IF(Valores!B147&lt;&gt;"",   SUBSTITUTE(SUBSTITUTE($A$2, "{tbl}", d_TblName), "{values_array}", Valores!A147), "")</f>
        <v>$this-&gt;insert ('syslog.rh_movimiento', array('clave_trab' =&gt; 488475, 'id_plaza' =&gt; 58, 'id_ausencia_por' =&gt; , 'fec_inicio' =&gt; '2017-7-11', 'fec_termino' =&gt; '2017-7-13', 'tipo_mov' =&gt; 'TEMPORAL', 'descr' =&gt; '', 'docs' =&gt; '', 'motivo' =&gt; '', 'referencia' =&gt; '', 'ref_motivo' =&gt; ''));</v>
      </c>
    </row>
    <row r="148" spans="1:1" x14ac:dyDescent="0.25">
      <c r="A148" t="str">
        <f ca="1">IF(Valores!B148&lt;&gt;"",   SUBSTITUTE(SUBSTITUTE($A$2, "{tbl}", d_TblName), "{values_array}", Valores!A148), "")</f>
        <v>$this-&gt;insert ('syslog.rh_movimiento', array('clave_trab' =&gt; 507634, 'id_plaza' =&gt; 8, 'id_ausencia_por' =&gt; , 'fec_inicio' =&gt; '2017-7-14', 'fec_termino' =&gt; '2017-7-16', 'tipo_mov' =&gt; 'TEMPORAL', 'descr' =&gt; '', 'docs' =&gt; '', 'motivo' =&gt; '', 'referencia' =&gt; '', 'ref_motivo' =&gt; ''));</v>
      </c>
    </row>
    <row r="149" spans="1:1" x14ac:dyDescent="0.25">
      <c r="A149" t="str">
        <f ca="1">IF(Valores!B149&lt;&gt;"",   SUBSTITUTE(SUBSTITUTE($A$2, "{tbl}", d_TblName), "{values_array}", Valores!A149), "")</f>
        <v>$this-&gt;insert ('syslog.rh_movimiento', array('clave_trab' =&gt; 511424, 'id_plaza' =&gt; 18, 'id_ausencia_por' =&gt; , 'fec_inicio' =&gt; '2017-7-17', 'fec_termino' =&gt; '2017-8-20', 'tipo_mov' =&gt; 'TEMPORAL', 'descr' =&gt; '', 'docs' =&gt; '', 'motivo' =&gt; '', 'referencia' =&gt; '', 'ref_motivo' =&gt; ''));</v>
      </c>
    </row>
    <row r="150" spans="1:1" x14ac:dyDescent="0.25">
      <c r="A150" t="str">
        <f ca="1">IF(Valores!B150&lt;&gt;"",   SUBSTITUTE(SUBSTITUTE($A$2, "{tbl}", d_TblName), "{values_array}", Valores!A150), "")</f>
        <v>$this-&gt;insert ('syslog.rh_movimiento', array('clave_trab' =&gt; 361730, 'id_plaza' =&gt; 17, 'id_ausencia_por' =&gt; , 'fec_inicio' =&gt; '2017-7-17', 'fec_termino' =&gt; '2017-8-6', 'tipo_mov' =&gt; 'TEMPORAL', 'descr' =&gt; '', 'docs' =&gt; '', 'motivo' =&gt; '', 'referencia' =&gt; '', 'ref_motivo' =&gt; ''));</v>
      </c>
    </row>
    <row r="151" spans="1:1" x14ac:dyDescent="0.25">
      <c r="A151" t="str">
        <f ca="1">IF(Valores!B151&lt;&gt;"",   SUBSTITUTE(SUBSTITUTE($A$2, "{tbl}", d_TblName), "{values_array}", Valores!A151), "")</f>
        <v>$this-&gt;insert ('syslog.rh_movimiento', array('clave_trab' =&gt; 507634, 'id_plaza' =&gt; 13, 'id_ausencia_por' =&gt; , 'fec_inicio' =&gt; '2017-7-18', 'fec_termino' =&gt; '2017-7-18', 'tipo_mov' =&gt; 'TEMPORAL', 'descr' =&gt; '', 'docs' =&gt; '', 'motivo' =&gt; '', 'referencia' =&gt; '', 'ref_motivo' =&gt; ''));</v>
      </c>
    </row>
    <row r="152" spans="1:1" x14ac:dyDescent="0.25">
      <c r="A152" t="str">
        <f ca="1">IF(Valores!B152&lt;&gt;"",   SUBSTITUTE(SUBSTITUTE($A$2, "{tbl}", d_TblName), "{values_array}", Valores!A152), "")</f>
        <v>$this-&gt;insert ('syslog.rh_movimiento', array('clave_trab' =&gt; 588783, 'id_plaza' =&gt; 8, 'id_ausencia_por' =&gt; , 'fec_inicio' =&gt; '2017-7-19', 'fec_termino' =&gt; '2017-7-19', 'tipo_mov' =&gt; 'TEMPORAL', 'descr' =&gt; '', 'docs' =&gt; '', 'motivo' =&gt; '', 'referencia' =&gt; '', 'ref_motivo' =&gt; ''));</v>
      </c>
    </row>
    <row r="153" spans="1:1" x14ac:dyDescent="0.25">
      <c r="A153" t="str">
        <f ca="1">IF(Valores!B153&lt;&gt;"",   SUBSTITUTE(SUBSTITUTE($A$2, "{tbl}", d_TblName), "{values_array}", Valores!A153), "")</f>
        <v>$this-&gt;insert ('syslog.rh_movimiento', array('clave_trab' =&gt; 805878, 'id_plaza' =&gt; 52, 'id_ausencia_por' =&gt; , 'fec_inicio' =&gt; '2017-7-19', 'fec_termino' =&gt; '2017-7-30', 'tipo_mov' =&gt; 'TEMPORAL', 'descr' =&gt; '', 'docs' =&gt; '', 'motivo' =&gt; '', 'referencia' =&gt; '', 'ref_motivo' =&gt; ''));</v>
      </c>
    </row>
    <row r="154" spans="1:1" x14ac:dyDescent="0.25">
      <c r="A154" t="str">
        <f ca="1">IF(Valores!B154&lt;&gt;"",   SUBSTITUTE(SUBSTITUTE($A$2, "{tbl}", d_TblName), "{values_array}", Valores!A154), "")</f>
        <v>$this-&gt;insert ('syslog.rh_movimiento', array('clave_trab' =&gt; 507634, 'id_plaza' =&gt; 56, 'id_ausencia_por' =&gt; , 'fec_inicio' =&gt; '2017-7-20', 'fec_termino' =&gt; '2017-7-20', 'tipo_mov' =&gt; 'TEMPORAL', 'descr' =&gt; '', 'docs' =&gt; '', 'motivo' =&gt; '', 'referencia' =&gt; '', 'ref_motivo' =&gt; ''));</v>
      </c>
    </row>
    <row r="155" spans="1:1" x14ac:dyDescent="0.25">
      <c r="A155" t="str">
        <f ca="1">IF(Valores!B155&lt;&gt;"",   SUBSTITUTE(SUBSTITUTE($A$2, "{tbl}", d_TblName), "{values_array}", Valores!A155), "")</f>
        <v>$this-&gt;insert ('syslog.rh_movimiento', array('clave_trab' =&gt; 582776, 'id_plaza' =&gt; 42, 'id_ausencia_por' =&gt; , 'fec_inicio' =&gt; '2017-7-19', 'fec_termino' =&gt; '2017-8-22', 'tipo_mov' =&gt; 'TEMPORAL', 'descr' =&gt; '', 'docs' =&gt; '', 'motivo' =&gt; '', 'referencia' =&gt; '', 'ref_motivo' =&gt; ''));</v>
      </c>
    </row>
    <row r="156" spans="1:1" x14ac:dyDescent="0.25">
      <c r="A156" t="str">
        <f ca="1">IF(Valores!B156&lt;&gt;"",   SUBSTITUTE(SUBSTITUTE($A$2, "{tbl}", d_TblName), "{values_array}", Valores!A156), "")</f>
        <v>$this-&gt;insert ('syslog.rh_movimiento', array('clave_trab' =&gt; 419985, 'id_plaza' =&gt; 34, 'id_ausencia_por' =&gt; , 'fec_inicio' =&gt; '2017-7-18', 'fec_termino' =&gt; '2017-7-26', 'tipo_mov' =&gt; 'TEMPORAL', 'descr' =&gt; '', 'docs' =&gt; '', 'motivo' =&gt; '', 'referencia' =&gt; '', 'ref_motivo' =&gt; ''));</v>
      </c>
    </row>
    <row r="157" spans="1:1" x14ac:dyDescent="0.25">
      <c r="A157" t="str">
        <f ca="1">IF(Valores!B157&lt;&gt;"",   SUBSTITUTE(SUBSTITUTE($A$2, "{tbl}", d_TblName), "{values_array}", Valores!A157), "")</f>
        <v>$this-&gt;insert ('syslog.rh_movimiento', array('clave_trab' =&gt; 488475, 'id_plaza' =&gt; 10, 'id_ausencia_por' =&gt; , 'fec_inicio' =&gt; '2017-7-20', 'fec_termino' =&gt; '2017-7-20', 'tipo_mov' =&gt; 'TEMPORAL', 'descr' =&gt; '', 'docs' =&gt; '', 'motivo' =&gt; '', 'referencia' =&gt; '', 'ref_motivo' =&gt; ''));</v>
      </c>
    </row>
    <row r="158" spans="1:1" x14ac:dyDescent="0.25">
      <c r="A158" t="str">
        <f ca="1">IF(Valores!B158&lt;&gt;"",   SUBSTITUTE(SUBSTITUTE($A$2, "{tbl}", d_TblName), "{values_array}", Valores!A158), "")</f>
        <v>$this-&gt;insert ('syslog.rh_movimiento', array('clave_trab' =&gt; 558037, 'id_plaza' =&gt; 24, 'id_ausencia_por' =&gt; , 'fec_inicio' =&gt; '2017-7-20', 'fec_termino' =&gt; '2017-7-21', 'tipo_mov' =&gt; 'TEMPORAL', 'descr' =&gt; '', 'docs' =&gt; '', 'motivo' =&gt; '', 'referencia' =&gt; '', 'ref_motivo' =&gt; ''));</v>
      </c>
    </row>
    <row r="159" spans="1:1" x14ac:dyDescent="0.25">
      <c r="A159" t="str">
        <f ca="1">IF(Valores!B159&lt;&gt;"",   SUBSTITUTE(SUBSTITUTE($A$2, "{tbl}", d_TblName), "{values_array}", Valores!A159), "")</f>
        <v>$this-&gt;insert ('syslog.rh_movimiento', array('clave_trab' =&gt; 507634, 'id_plaza' =&gt; 61, 'id_ausencia_por' =&gt; , 'fec_inicio' =&gt; '2017-7-21', 'fec_termino' =&gt; '2017-7-21', 'tipo_mov' =&gt; 'TEMPORAL', 'descr' =&gt; '', 'docs' =&gt; '', 'motivo' =&gt; '', 'referencia' =&gt; '', 'ref_motivo' =&gt; ''));</v>
      </c>
    </row>
    <row r="160" spans="1:1" x14ac:dyDescent="0.25">
      <c r="A160" t="str">
        <f ca="1">IF(Valores!B160&lt;&gt;"",   SUBSTITUTE(SUBSTITUTE($A$2, "{tbl}", d_TblName), "{values_array}", Valores!A160), "")</f>
        <v>$this-&gt;insert ('syslog.rh_movimiento', array('clave_trab' =&gt; 496820, 'id_plaza' =&gt; 31, 'id_ausencia_por' =&gt; , 'fec_inicio' =&gt; '2017-7-15', 'fec_termino' =&gt; '2017-8-7', 'tipo_mov' =&gt; 'TEMPORAL', 'descr' =&gt; '', 'docs' =&gt; '', 'motivo' =&gt; '', 'referencia' =&gt; '', 'ref_motivo' =&gt; ''));</v>
      </c>
    </row>
    <row r="161" spans="1:1" x14ac:dyDescent="0.25">
      <c r="A161" t="str">
        <f ca="1">IF(Valores!B161&lt;&gt;"",   SUBSTITUTE(SUBSTITUTE($A$2, "{tbl}", d_TblName), "{values_array}", Valores!A161), "")</f>
        <v>$this-&gt;insert ('syslog.rh_movimiento', array('clave_trab' =&gt; 355556, 'id_plaza' =&gt; 21, 'id_ausencia_por' =&gt; , 'fec_inicio' =&gt; '2017-7-23', 'fec_termino' =&gt; '2017-8-13', 'tipo_mov' =&gt; 'TEMPORAL', 'descr' =&gt; '', 'docs' =&gt; '', 'motivo' =&gt; '', 'referencia' =&gt; '', 'ref_motivo' =&gt; ''));</v>
      </c>
    </row>
    <row r="162" spans="1:1" x14ac:dyDescent="0.25">
      <c r="A162" t="str">
        <f ca="1">IF(Valores!B162&lt;&gt;"",   SUBSTITUTE(SUBSTITUTE($A$2, "{tbl}", d_TblName), "{values_array}", Valores!A162), "")</f>
        <v>$this-&gt;insert ('syslog.rh_movimiento', array('clave_trab' =&gt; 403938, 'id_plaza' =&gt; 74, 'id_ausencia_por' =&gt; , 'fec_inicio' =&gt; '2017-8-23', 'fec_termino' =&gt; '2017-9-24', 'tipo_mov' =&gt; 'TEMPORAL', 'descr' =&gt; '', 'docs' =&gt; '', 'motivo' =&gt; '', 'referencia' =&gt; '', 'ref_motivo' =&gt; ''));</v>
      </c>
    </row>
    <row r="163" spans="1:1" x14ac:dyDescent="0.25">
      <c r="A163" t="str">
        <f ca="1">IF(Valores!B163&lt;&gt;"",   SUBSTITUTE(SUBSTITUTE($A$2, "{tbl}", d_TblName), "{values_array}", Valores!A163), "")</f>
        <v>$this-&gt;insert ('syslog.rh_movimiento', array('clave_trab' =&gt; 318478, 'id_plaza' =&gt; 25, 'id_ausencia_por' =&gt; , 'fec_inicio' =&gt; '2017-8-23', 'fec_termino' =&gt; '2017-9-24', 'tipo_mov' =&gt; 'TEMPORAL', 'descr' =&gt; '', 'docs' =&gt; '', 'motivo' =&gt; '', 'referencia' =&gt; '', 'ref_motivo' =&gt; ''));</v>
      </c>
    </row>
    <row r="164" spans="1:1" x14ac:dyDescent="0.25">
      <c r="A164" t="str">
        <f ca="1">IF(Valores!B164&lt;&gt;"",   SUBSTITUTE(SUBSTITUTE($A$2, "{tbl}", d_TblName), "{values_array}", Valores!A164), "")</f>
        <v>$this-&gt;insert ('syslog.rh_movimiento', array('clave_trab' =&gt; 490746, 'id_plaza' =&gt; 14, 'id_ausencia_por' =&gt; , 'fec_inicio' =&gt; '2017-8-14', 'fec_termino' =&gt; '2017-9-24', 'tipo_mov' =&gt; 'TEMPORAL', 'descr' =&gt; '', 'docs' =&gt; '', 'motivo' =&gt; '', 'referencia' =&gt; '', 'ref_motivo' =&gt; ''));</v>
      </c>
    </row>
    <row r="165" spans="1:1" x14ac:dyDescent="0.25">
      <c r="A165" t="str">
        <f ca="1">IF(Valores!B165&lt;&gt;"",   SUBSTITUTE(SUBSTITUTE($A$2, "{tbl}", d_TblName), "{values_array}", Valores!A165), "")</f>
        <v>$this-&gt;insert ('syslog.rh_movimiento', array('clave_trab' =&gt; 435741, 'id_plaza' =&gt; 13, 'id_ausencia_por' =&gt; , 'fec_inicio' =&gt; '2017-8-14', 'fec_termino' =&gt; '2017-9-24', 'tipo_mov' =&gt; 'TEMPORAL', 'descr' =&gt; '', 'docs' =&gt; '', 'motivo' =&gt; '', 'referencia' =&gt; '', 'ref_motivo' =&gt; ''));</v>
      </c>
    </row>
    <row r="166" spans="1:1" x14ac:dyDescent="0.25">
      <c r="A166" t="str">
        <f ca="1">IF(Valores!B166&lt;&gt;"",   SUBSTITUTE(SUBSTITUTE($A$2, "{tbl}", d_TblName), "{values_array}", Valores!A166), "")</f>
        <v>$this-&gt;insert ('syslog.rh_movimiento', array('clave_trab' =&gt; 178194, 'id_plaza' =&gt; 15, 'id_ausencia_por' =&gt; , 'fec_inicio' =&gt; '2017-8-14', 'fec_termino' =&gt; '2017-9-24', 'tipo_mov' =&gt; 'TEMPORAL', 'descr' =&gt; '', 'docs' =&gt; '', 'motivo' =&gt; '', 'referencia' =&gt; '', 'ref_motivo' =&gt; ''));</v>
      </c>
    </row>
    <row r="167" spans="1:1" x14ac:dyDescent="0.25">
      <c r="A167" t="str">
        <f ca="1">IF(Valores!B167&lt;&gt;"",   SUBSTITUTE(SUBSTITUTE($A$2, "{tbl}", d_TblName), "{values_array}", Valores!A167), "")</f>
        <v>$this-&gt;insert ('syslog.rh_movimiento', array('clave_trab' =&gt; 333892, 'id_plaza' =&gt; 11, 'id_ausencia_por' =&gt; , 'fec_inicio' =&gt; '2017-8-14', 'fec_termino' =&gt; '2017-9-24', 'tipo_mov' =&gt; 'TEMPORAL', 'descr' =&gt; '', 'docs' =&gt; '', 'motivo' =&gt; '', 'referencia' =&gt; '', 'ref_motivo' =&gt; ''));</v>
      </c>
    </row>
    <row r="168" spans="1:1" x14ac:dyDescent="0.25">
      <c r="A168" t="str">
        <f ca="1">IF(Valores!B168&lt;&gt;"",   SUBSTITUTE(SUBSTITUTE($A$2, "{tbl}", d_TblName), "{values_array}", Valores!A168), "")</f>
        <v>$this-&gt;insert ('syslog.rh_movimiento', array('clave_trab' =&gt; 466911, 'id_plaza' =&gt; 27, 'id_ausencia_por' =&gt; , 'fec_inicio' =&gt; '2017-8-14', 'fec_termino' =&gt; '2017-9-24', 'tipo_mov' =&gt; 'TEMPORAL', 'descr' =&gt; '', 'docs' =&gt; '', 'motivo' =&gt; '', 'referencia' =&gt; '', 'ref_motivo' =&gt; ''));</v>
      </c>
    </row>
    <row r="169" spans="1:1" x14ac:dyDescent="0.25">
      <c r="A169" t="str">
        <f ca="1">IF(Valores!B169&lt;&gt;"",   SUBSTITUTE(SUBSTITUTE($A$2, "{tbl}", d_TblName), "{values_array}", Valores!A169), "")</f>
        <v>$this-&gt;insert ('syslog.rh_movimiento', array('clave_trab' =&gt; 934947, 'id_plaza' =&gt; 36, 'id_ausencia_por' =&gt; , 'fec_inicio' =&gt; '2017-8-14', 'fec_termino' =&gt; '2017-9-24', 'tipo_mov' =&gt; 'TEMPORAL', 'descr' =&gt; '', 'docs' =&gt; '', 'motivo' =&gt; '', 'referencia' =&gt; '', 'ref_motivo' =&gt; ''));</v>
      </c>
    </row>
    <row r="170" spans="1:1" x14ac:dyDescent="0.25">
      <c r="A170" t="str">
        <f ca="1">IF(Valores!B170&lt;&gt;"",   SUBSTITUTE(SUBSTITUTE($A$2, "{tbl}", d_TblName), "{values_array}", Valores!A170), "")</f>
        <v>$this-&gt;insert ('syslog.rh_movimiento', array('clave_trab' =&gt; 600316, 'id_plaza' =&gt; 35, 'id_ausencia_por' =&gt; , 'fec_inicio' =&gt; '2017-8-14', 'fec_termino' =&gt; '2017-9-24', 'tipo_mov' =&gt; 'TEMPORAL', 'descr' =&gt; '', 'docs' =&gt; '', 'motivo' =&gt; '', 'referencia' =&gt; '', 'ref_motivo' =&gt; ''));</v>
      </c>
    </row>
    <row r="171" spans="1:1" x14ac:dyDescent="0.25">
      <c r="A171" t="str">
        <f ca="1">IF(Valores!B171&lt;&gt;"",   SUBSTITUTE(SUBSTITUTE($A$2, "{tbl}", d_TblName), "{values_array}", Valores!A171), "")</f>
        <v>$this-&gt;insert ('syslog.rh_movimiento', array('clave_trab' =&gt; 317017, 'id_plaza' =&gt; 53, 'id_ausencia_por' =&gt; , 'fec_inicio' =&gt; '2017-8-14', 'fec_termino' =&gt; '2017-9-24', 'tipo_mov' =&gt; 'TEMPORAL', 'descr' =&gt; '', 'docs' =&gt; '', 'motivo' =&gt; '', 'referencia' =&gt; '', 'ref_motivo' =&gt; ''));</v>
      </c>
    </row>
    <row r="172" spans="1:1" x14ac:dyDescent="0.25">
      <c r="A172" t="str">
        <f ca="1">IF(Valores!B172&lt;&gt;"",   SUBSTITUTE(SUBSTITUTE($A$2, "{tbl}", d_TblName), "{values_array}", Valores!A172), "")</f>
        <v>$this-&gt;insert ('syslog.rh_movimiento', array('clave_trab' =&gt; 321084, 'id_plaza' =&gt; 54, 'id_ausencia_por' =&gt; , 'fec_inicio' =&gt; '2017-8-15', 'fec_termino' =&gt; '2017-9-25', 'tipo_mov' =&gt; 'TEMPORAL', 'descr' =&gt; '', 'docs' =&gt; '', 'motivo' =&gt; '', 'referencia' =&gt; '', 'ref_motivo' =&gt; ''));</v>
      </c>
    </row>
    <row r="173" spans="1:1" x14ac:dyDescent="0.25">
      <c r="A173" t="str">
        <f ca="1">IF(Valores!B173&lt;&gt;"",   SUBSTITUTE(SUBSTITUTE($A$2, "{tbl}", d_TblName), "{values_array}", Valores!A173), "")</f>
        <v>$this-&gt;insert ('syslog.rh_movimiento', array('clave_trab' =&gt; 852387, 'id_plaza' =&gt; 55, 'id_ausencia_por' =&gt; , 'fec_inicio' =&gt; '2017-8-14', 'fec_termino' =&gt; '2017-9-24', 'tipo_mov' =&gt; 'TEMPORAL', 'descr' =&gt; '', 'docs' =&gt; '', 'motivo' =&gt; '', 'referencia' =&gt; '', 'ref_motivo' =&gt; ''));</v>
      </c>
    </row>
    <row r="174" spans="1:1" x14ac:dyDescent="0.25">
      <c r="A174" t="str">
        <f ca="1">IF(Valores!B174&lt;&gt;"",   SUBSTITUTE(SUBSTITUTE($A$2, "{tbl}", d_TblName), "{values_array}", Valores!A174), "")</f>
        <v>$this-&gt;insert ('syslog.rh_movimiento', array('clave_trab' =&gt; 434039, 'id_plaza' =&gt; 6, 'id_ausencia_por' =&gt; , 'fec_inicio' =&gt; '2017-8-23', 'fec_termino' =&gt; '2017-9-24', 'tipo_mov' =&gt; 'TEMPORAL', 'descr' =&gt; '', 'docs' =&gt; '', 'motivo' =&gt; '', 'referencia' =&gt; '', 'ref_motivo' =&gt; ''));</v>
      </c>
    </row>
    <row r="175" spans="1:1" x14ac:dyDescent="0.25">
      <c r="A175" t="str">
        <f ca="1">IF(Valores!B175&lt;&gt;"",   SUBSTITUTE(SUBSTITUTE($A$2, "{tbl}", d_TblName), "{values_array}", Valores!A175), "")</f>
        <v>$this-&gt;insert ('syslog.rh_movimiento', array('clave_trab' =&gt; 426226, 'id_plaza' =&gt; 24, 'id_ausencia_por' =&gt; , 'fec_inicio' =&gt; '2017-8-14', 'fec_termino' =&gt; '2017-9-24', 'tipo_mov' =&gt; 'TEMPORAL', 'descr' =&gt; '', 'docs' =&gt; '', 'motivo' =&gt; '', 'referencia' =&gt; '', 'ref_motivo' =&gt; ''));</v>
      </c>
    </row>
    <row r="176" spans="1:1" x14ac:dyDescent="0.25">
      <c r="A176" t="str">
        <f ca="1">IF(Valores!B176&lt;&gt;"",   SUBSTITUTE(SUBSTITUTE($A$2, "{tbl}", d_TblName), "{values_array}", Valores!A176), "")</f>
        <v>$this-&gt;insert ('syslog.rh_movimiento', array('clave_trab' =&gt; 318478, 'id_plaza' =&gt; 25, 'id_ausencia_por' =&gt; , 'fec_inicio' =&gt; '2017-8-14', 'fec_termino' =&gt; '2017-8-22', 'tipo_mov' =&gt; 'TEMPORAL', 'descr' =&gt; '', 'docs' =&gt; '', 'motivo' =&gt; '', 'referencia' =&gt; '', 'ref_motivo' =&gt; ''));</v>
      </c>
    </row>
    <row r="177" spans="1:1" x14ac:dyDescent="0.25">
      <c r="A177" t="str">
        <f ca="1">IF(Valores!B177&lt;&gt;"",   SUBSTITUTE(SUBSTITUTE($A$2, "{tbl}", d_TblName), "{values_array}", Valores!A177), "")</f>
        <v>$this-&gt;insert ('syslog.rh_movimiento', array('clave_trab' =&gt; 652482, 'id_plaza' =&gt; 56, 'id_ausencia_por' =&gt; , 'fec_inicio' =&gt; '2017-8-15', 'fec_termino' =&gt; '2017-9-25', 'tipo_mov' =&gt; 'TEMPORAL', 'descr' =&gt; '', 'docs' =&gt; '', 'motivo' =&gt; '', 'referencia' =&gt; '', 'ref_motivo' =&gt; ''));</v>
      </c>
    </row>
    <row r="178" spans="1:1" x14ac:dyDescent="0.25">
      <c r="A178" t="str">
        <f ca="1">IF(Valores!B178&lt;&gt;"",   SUBSTITUTE(SUBSTITUTE($A$2, "{tbl}", d_TblName), "{values_array}", Valores!A178), "")</f>
        <v>$this-&gt;insert ('syslog.rh_movimiento', array('clave_trab' =&gt; 517366, 'id_plaza' =&gt; 57, 'id_ausencia_por' =&gt; , 'fec_inicio' =&gt; '2017-8-14', 'fec_termino' =&gt; '2017-9-24', 'tipo_mov' =&gt; 'TEMPORAL', 'descr' =&gt; '', 'docs' =&gt; '', 'motivo' =&gt; '', 'referencia' =&gt; '', 'ref_motivo' =&gt; ''));</v>
      </c>
    </row>
    <row r="179" spans="1:1" x14ac:dyDescent="0.25">
      <c r="A179" t="str">
        <f ca="1">IF(Valores!B179&lt;&gt;"",   SUBSTITUTE(SUBSTITUTE($A$2, "{tbl}", d_TblName), "{values_array}", Valores!A179), "")</f>
        <v>$this-&gt;insert ('syslog.rh_movimiento', array('clave_trab' =&gt; 388176, 'id_plaza' =&gt; 58, 'id_ausencia_por' =&gt; , 'fec_inicio' =&gt; '2017-8-23', 'fec_termino' =&gt; '2017-9-24', 'tipo_mov' =&gt; 'TEMPORAL', 'descr' =&gt; '', 'docs' =&gt; '', 'motivo' =&gt; '', 'referencia' =&gt; '', 'ref_motivo' =&gt; ''));</v>
      </c>
    </row>
    <row r="180" spans="1:1" x14ac:dyDescent="0.25">
      <c r="A180" t="str">
        <f ca="1">IF(Valores!B180&lt;&gt;"",   SUBSTITUTE(SUBSTITUTE($A$2, "{tbl}", d_TblName), "{values_array}", Valores!A180), "")</f>
        <v>$this-&gt;insert ('syslog.rh_movimiento', array('clave_trab' =&gt; 557767, 'id_plaza' =&gt; 59, 'id_ausencia_por' =&gt; , 'fec_inicio' =&gt; '2017-8-14', 'fec_termino' =&gt; '2017-9-24', 'tipo_mov' =&gt; 'TEMPORAL', 'descr' =&gt; '', 'docs' =&gt; '', 'motivo' =&gt; '', 'referencia' =&gt; '', 'ref_motivo' =&gt; ''));</v>
      </c>
    </row>
    <row r="181" spans="1:1" x14ac:dyDescent="0.25">
      <c r="A181" t="str">
        <f ca="1">IF(Valores!B181&lt;&gt;"",   SUBSTITUTE(SUBSTITUTE($A$2, "{tbl}", d_TblName), "{values_array}", Valores!A181), "")</f>
        <v>$this-&gt;insert ('syslog.rh_movimiento', array('clave_trab' =&gt; 370184, 'id_plaza' =&gt; 60, 'id_ausencia_por' =&gt; , 'fec_inicio' =&gt; '2017-8-14', 'fec_termino' =&gt; '2017-9-24', 'tipo_mov' =&gt; 'TEMPORAL', 'descr' =&gt; '', 'docs' =&gt; '', 'motivo' =&gt; '', 'referencia' =&gt; '', 'ref_motivo' =&gt; ''));</v>
      </c>
    </row>
    <row r="182" spans="1:1" x14ac:dyDescent="0.25">
      <c r="A182" t="str">
        <f ca="1">IF(Valores!B182&lt;&gt;"",   SUBSTITUTE(SUBSTITUTE($A$2, "{tbl}", d_TblName), "{values_array}", Valores!A182), "")</f>
        <v>$this-&gt;insert ('syslog.rh_movimiento', array('clave_trab' =&gt; 369907, 'id_plaza' =&gt; 61, 'id_ausencia_por' =&gt; , 'fec_inicio' =&gt; '2017-8-14', 'fec_termino' =&gt; '2017-9-24', 'tipo_mov' =&gt; 'TEMPORAL', 'descr' =&gt; '', 'docs' =&gt; '', 'motivo' =&gt; '', 'referencia' =&gt; '', 'ref_motivo' =&gt; ''));</v>
      </c>
    </row>
    <row r="183" spans="1:1" x14ac:dyDescent="0.25">
      <c r="A183" t="str">
        <f ca="1">IF(Valores!B183&lt;&gt;"",   SUBSTITUTE(SUBSTITUTE($A$2, "{tbl}", d_TblName), "{values_array}", Valores!A183), "")</f>
        <v>$this-&gt;insert ('syslog.rh_movimiento', array('clave_trab' =&gt; 315758, 'id_plaza' =&gt; 62, 'id_ausencia_por' =&gt; , 'fec_inicio' =&gt; '2017-8-14', 'fec_termino' =&gt; '2017-9-24', 'tipo_mov' =&gt; 'TEMPORAL', 'descr' =&gt; '', 'docs' =&gt; '', 'motivo' =&gt; '', 'referencia' =&gt; '', 'ref_motivo' =&gt; ''));</v>
      </c>
    </row>
    <row r="184" spans="1:1" x14ac:dyDescent="0.25">
      <c r="A184" t="str">
        <f ca="1">IF(Valores!B184&lt;&gt;"",   SUBSTITUTE(SUBSTITUTE($A$2, "{tbl}", d_TblName), "{values_array}", Valores!A184), "")</f>
        <v>$this-&gt;insert ('syslog.rh_movimiento', array('clave_trab' =&gt; 204126, 'id_plaza' =&gt; 4, 'id_ausencia_por' =&gt; , 'fec_inicio' =&gt; '2017-8-28', 'fec_termino' =&gt; '2017-9-13', 'tipo_mov' =&gt; 'TEMPORAL', 'descr' =&gt; '', 'docs' =&gt; '', 'motivo' =&gt; '', 'referencia' =&gt; '', 'ref_motivo' =&gt; ''));</v>
      </c>
    </row>
    <row r="185" spans="1:1" x14ac:dyDescent="0.25">
      <c r="A185" t="str">
        <f ca="1">IF(Valores!B185&lt;&gt;"",   SUBSTITUTE(SUBSTITUTE($A$2, "{tbl}", d_TblName), "{values_array}", Valores!A185), "")</f>
        <v>$this-&gt;insert ('syslog.rh_movimiento', array('clave_trab' =&gt; 327144, 'id_plaza' =&gt; 8, 'id_ausencia_por' =&gt; , 'fec_inicio' =&gt; '2017-8-28', 'fec_termino' =&gt; '2017-9-13', 'tipo_mov' =&gt; 'TEMPORAL', 'descr' =&gt; '', 'docs' =&gt; '', 'motivo' =&gt; '', 'referencia' =&gt; '', 'ref_motivo' =&gt; ''));</v>
      </c>
    </row>
    <row r="186" spans="1:1" x14ac:dyDescent="0.25">
      <c r="A186" t="str">
        <f ca="1">IF(Valores!B186&lt;&gt;"",   SUBSTITUTE(SUBSTITUTE($A$2, "{tbl}", d_TblName), "{values_array}", Valores!A186), "")</f>
        <v>$this-&gt;insert ('syslog.rh_movimiento', array('clave_trab' =&gt; 462962, 'id_plaza' =&gt; 19, 'id_ausencia_por' =&gt; , 'fec_inicio' =&gt; '2017-8-28', 'fec_termino' =&gt; '2017-9-13', 'tipo_mov' =&gt; 'TEMPORAL', 'descr' =&gt; '', 'docs' =&gt; '', 'motivo' =&gt; '', 'referencia' =&gt; '', 'ref_motivo' =&gt; ''));</v>
      </c>
    </row>
    <row r="187" spans="1:1" x14ac:dyDescent="0.25">
      <c r="A187" t="str">
        <f ca="1">IF(Valores!B187&lt;&gt;"",   SUBSTITUTE(SUBSTITUTE($A$2, "{tbl}", d_TblName), "{values_array}", Valores!A187), "")</f>
        <v>$this-&gt;insert ('syslog.rh_movimiento', array('clave_trab' =&gt; 567997, 'id_plaza' =&gt; 61, 'id_ausencia_por' =&gt; , 'fec_inicio' =&gt; '2017-8-8', 'fec_termino' =&gt; '2017-9-24', 'tipo_mov' =&gt; 'TEMPORAL', 'descr' =&gt; '', 'docs' =&gt; '', 'motivo' =&gt; '', 'referencia' =&gt; '', 'ref_motivo' =&gt; ''));</v>
      </c>
    </row>
    <row r="188" spans="1:1" x14ac:dyDescent="0.25">
      <c r="A188" t="str">
        <f ca="1">IF(Valores!B188&lt;&gt;"",   SUBSTITUTE(SUBSTITUTE($A$2, "{tbl}", d_TblName), "{values_array}", Valores!A188), "")</f>
        <v>$this-&gt;insert ('syslog.rh_movimiento', array('clave_trab' =&gt; 419235, 'id_plaza' =&gt; 61, 'id_ausencia_por' =&gt; , 'fec_inicio' =&gt; '2017-8-30', 'fec_termino' =&gt; '2017-9-2', 'tipo_mov' =&gt; 'TEMPORAL', 'descr' =&gt; '', 'docs' =&gt; '', 'motivo' =&gt; '', 'referencia' =&gt; '', 'ref_motivo' =&gt; ''));</v>
      </c>
    </row>
    <row r="189" spans="1:1" x14ac:dyDescent="0.25">
      <c r="A189" t="str">
        <f ca="1">IF(Valores!B189&lt;&gt;"",   SUBSTITUTE(SUBSTITUTE($A$2, "{tbl}", d_TblName), "{values_array}", Valores!A189), "")</f>
        <v>$this-&gt;insert ('syslog.rh_movimiento', array('clave_trab' =&gt; 525085, 'id_plaza' =&gt; 28, 'id_ausencia_por' =&gt; , 'fec_inicio' =&gt; '2017-8-28', 'fec_termino' =&gt; '2017-9-2', 'tipo_mov' =&gt; 'TEMPORAL', 'descr' =&gt; '', 'docs' =&gt; '', 'motivo' =&gt; '', 'referencia' =&gt; '', 'ref_motivo' =&gt; ''));</v>
      </c>
    </row>
    <row r="190" spans="1:1" x14ac:dyDescent="0.25">
      <c r="A190" t="str">
        <f ca="1">IF(Valores!B190&lt;&gt;"",   SUBSTITUTE(SUBSTITUTE($A$2, "{tbl}", d_TblName), "{values_array}", Valores!A190), "")</f>
        <v>$this-&gt;insert ('syslog.rh_movimiento', array('clave_trab' =&gt; 355556, 'id_plaza' =&gt; 18, 'id_ausencia_por' =&gt; , 'fec_inicio' =&gt; '2017-8-28', 'fec_termino' =&gt; '2017-9-2', 'tipo_mov' =&gt; 'TEMPORAL', 'descr' =&gt; '', 'docs' =&gt; '', 'motivo' =&gt; '', 'referencia' =&gt; '', 'ref_motivo' =&gt; ''));</v>
      </c>
    </row>
    <row r="191" spans="1:1" x14ac:dyDescent="0.25">
      <c r="A191" t="str">
        <f ca="1">IF(Valores!B191&lt;&gt;"",   SUBSTITUTE(SUBSTITUTE($A$2, "{tbl}", d_TblName), "{values_array}", Valores!A191), "")</f>
        <v>$this-&gt;insert ('syslog.rh_movimiento', array('clave_trab' =&gt; 511424, 'id_plaza' =&gt; 29, 'id_ausencia_por' =&gt; , 'fec_inicio' =&gt; '2017-8-28', 'fec_termino' =&gt; '2017-9-24', 'tipo_mov' =&gt; 'TEMPORAL', 'descr' =&gt; '', 'docs' =&gt; '', 'motivo' =&gt; '', 'referencia' =&gt; '', 'ref_motivo' =&gt; ''));</v>
      </c>
    </row>
    <row r="192" spans="1:1" x14ac:dyDescent="0.25">
      <c r="A192" t="str">
        <f ca="1">IF(Valores!B192&lt;&gt;"",   SUBSTITUTE(SUBSTITUTE($A$2, "{tbl}", d_TblName), "{values_array}", Valores!A192), "")</f>
        <v>$this-&gt;insert ('syslog.rh_movimiento', array('clave_trab' =&gt; 588783, 'id_plaza' =&gt; 15, 'id_ausencia_por' =&gt; , 'fec_inicio' =&gt; '2017-8-28', 'fec_termino' =&gt; '2017-9-3', 'tipo_mov' =&gt; 'TEMPORAL', 'descr' =&gt; '', 'docs' =&gt; '', 'motivo' =&gt; '', 'referencia' =&gt; '', 'ref_motivo' =&gt; ''));</v>
      </c>
    </row>
    <row r="193" spans="1:1" x14ac:dyDescent="0.25">
      <c r="A193" t="str">
        <f ca="1">IF(Valores!B193&lt;&gt;"",   SUBSTITUTE(SUBSTITUTE($A$2, "{tbl}", d_TblName), "{values_array}", Valores!A193), "")</f>
        <v>$this-&gt;insert ('syslog.rh_movimiento', array('clave_trab' =&gt; 312224, 'id_plaza' =&gt; 21, 'id_ausencia_por' =&gt; , 'fec_inicio' =&gt; '2017-8-14', 'fec_termino' =&gt; '2017-9-24', 'tipo_mov' =&gt; 'TEMPORAL', 'descr' =&gt; '', 'docs' =&gt; '', 'motivo' =&gt; '', 'referencia' =&gt; '', 'ref_motivo' =&gt; ''));</v>
      </c>
    </row>
    <row r="194" spans="1:1" x14ac:dyDescent="0.25">
      <c r="A194" t="str">
        <f ca="1">IF(Valores!B194&lt;&gt;"",   SUBSTITUTE(SUBSTITUTE($A$2, "{tbl}", d_TblName), "{values_array}", Valores!A194), "")</f>
        <v>$this-&gt;insert ('syslog.rh_movimiento', array('clave_trab' =&gt; 522535, 'id_plaza' =&gt; 74, 'id_ausencia_por' =&gt; , 'fec_inicio' =&gt; '2017-8-31', 'fec_termino' =&gt; '2017-8-31', 'tipo_mov' =&gt; 'TEMPORAL', 'descr' =&gt; '', 'docs' =&gt; '', 'motivo' =&gt; '', 'referencia' =&gt; '', 'ref_motivo' =&gt; ''));</v>
      </c>
    </row>
    <row r="195" spans="1:1" x14ac:dyDescent="0.25">
      <c r="A195" t="str">
        <f ca="1">IF(Valores!B195&lt;&gt;"",   SUBSTITUTE(SUBSTITUTE($A$2, "{tbl}", d_TblName), "{values_array}", Valores!A195), "")</f>
        <v>$this-&gt;insert ('syslog.rh_movimiento', array('clave_trab' =&gt; 346744, 'id_plaza' =&gt; 69, 'id_ausencia_por' =&gt; , 'fec_inicio' =&gt; '2017-8-14', 'fec_termino' =&gt; '2017-9-24', 'tipo_mov' =&gt; 'TEMPORAL', 'descr' =&gt; '', 'docs' =&gt; '', 'motivo' =&gt; '', 'referencia' =&gt; '', 'ref_motivo' =&gt; ''));</v>
      </c>
    </row>
    <row r="196" spans="1:1" x14ac:dyDescent="0.25">
      <c r="A196" t="str">
        <f ca="1">IF(Valores!B196&lt;&gt;"",   SUBSTITUTE(SUBSTITUTE($A$2, "{tbl}", d_TblName), "{values_array}", Valores!A196), "")</f>
        <v>$this-&gt;insert ('syslog.rh_movimiento', array('clave_trab' =&gt; 312010, 'id_plaza' =&gt; 69, 'id_ausencia_por' =&gt; , 'fec_inicio' =&gt; '2017-8-28', 'fec_termino' =&gt; '2017-9-21', 'tipo_mov' =&gt; 'TEMPORAL', 'descr' =&gt; '', 'docs' =&gt; '', 'motivo' =&gt; '', 'referencia' =&gt; '', 'ref_motivo' =&gt; ''));</v>
      </c>
    </row>
    <row r="197" spans="1:1" x14ac:dyDescent="0.25">
      <c r="A197" t="str">
        <f ca="1">IF(Valores!B197&lt;&gt;"",   SUBSTITUTE(SUBSTITUTE($A$2, "{tbl}", d_TblName), "{values_array}", Valores!A197), "")</f>
        <v>$this-&gt;insert ('syslog.rh_movimiento', array('clave_trab' =&gt; 452405, 'id_plaza' =&gt; 31, 'id_ausencia_por' =&gt; , 'fec_inicio' =&gt; '2017-8-30', 'fec_termino' =&gt; '2017-9-3', 'tipo_mov' =&gt; 'TEMPORAL', 'descr' =&gt; '', 'docs' =&gt; '', 'motivo' =&gt; '', 'referencia' =&gt; '', 'ref_motivo' =&gt; ''));</v>
      </c>
    </row>
    <row r="198" spans="1:1" x14ac:dyDescent="0.25">
      <c r="A198" t="str">
        <f ca="1">IF(Valores!B198&lt;&gt;"",   SUBSTITUTE(SUBSTITUTE($A$2, "{tbl}", d_TblName), "{values_array}", Valores!A198), "")</f>
        <v>$this-&gt;insert ('syslog.rh_movimiento', array('clave_trab' =&gt; 361730, 'id_plaza' =&gt; 24, 'id_ausencia_por' =&gt; , 'fec_inicio' =&gt; '2017-8-28', 'fec_termino' =&gt; '2017-9-2', 'tipo_mov' =&gt; 'TEMPORAL', 'descr' =&gt; '', 'docs' =&gt; '', 'motivo' =&gt; '', 'referencia' =&gt; '', 'ref_motivo' =&gt; ''));</v>
      </c>
    </row>
    <row r="199" spans="1:1" x14ac:dyDescent="0.25">
      <c r="A199" t="str">
        <f ca="1">IF(Valores!B199&lt;&gt;"",   SUBSTITUTE(SUBSTITUTE($A$2, "{tbl}", d_TblName), "{values_array}", Valores!A199), "")</f>
        <v>$this-&gt;insert ('syslog.rh_movimiento', array('clave_trab' =&gt; 481382, 'id_plaza' =&gt; 72, 'id_ausencia_por' =&gt; , 'fec_inicio' =&gt; '2017-8-14', 'fec_termino' =&gt; '2017-9-24', 'tipo_mov' =&gt; 'TEMPORAL', 'descr' =&gt; '', 'docs' =&gt; '', 'motivo' =&gt; '', 'referencia' =&gt; '', 'ref_motivo' =&gt; ''));</v>
      </c>
    </row>
    <row r="200" spans="1:1" x14ac:dyDescent="0.25">
      <c r="A200" t="str">
        <f ca="1">IF(Valores!B200&lt;&gt;"",   SUBSTITUTE(SUBSTITUTE($A$2, "{tbl}", d_TblName), "{values_array}", Valores!A200), "")</f>
        <v>$this-&gt;insert ('syslog.rh_movimiento', array('clave_trab' =&gt; 482433, 'id_plaza' =&gt; 7, 'id_ausencia_por' =&gt; , 'fec_inicio' =&gt; '2017-8-10', 'fec_termino' =&gt; '2017-9-1', 'tipo_mov' =&gt; 'TEMPORAL', 'descr' =&gt; '', 'docs' =&gt; '', 'motivo' =&gt; '', 'referencia' =&gt; '', 'ref_motivo' =&gt; ''));</v>
      </c>
    </row>
    <row r="201" spans="1:1" x14ac:dyDescent="0.25">
      <c r="A201" t="str">
        <f ca="1">IF(Valores!B201&lt;&gt;"",   SUBSTITUTE(SUBSTITUTE($A$2, "{tbl}", d_TblName), "{values_array}", Valores!A201), "")</f>
        <v>$this-&gt;insert ('syslog.rh_movimiento', array('clave_trab' =&gt; 549473, 'id_plaza' =&gt; 40, 'id_ausencia_por' =&gt; , 'fec_inicio' =&gt; '2017-8-24', 'fec_termino' =&gt; '2017-9-24', 'tipo_mov' =&gt; 'TEMPORAL', 'descr' =&gt; '', 'docs' =&gt; '', 'motivo' =&gt; '', 'referencia' =&gt; '', 'ref_motivo' =&gt; ''));</v>
      </c>
    </row>
    <row r="202" spans="1:1" x14ac:dyDescent="0.25">
      <c r="A202" t="str">
        <f ca="1">IF(Valores!B202&lt;&gt;"",   SUBSTITUTE(SUBSTITUTE($A$2, "{tbl}", d_TblName), "{values_array}", Valores!A202), "")</f>
        <v>$this-&gt;insert ('syslog.rh_movimiento', array('clave_trab' =&gt; 267971, 'id_plaza' =&gt; 66, 'id_ausencia_por' =&gt; , 'fec_inicio' =&gt; '2017-8-24', 'fec_termino' =&gt; '2017-9-24', 'tipo_mov' =&gt; 'TEMPORAL', 'descr' =&gt; '', 'docs' =&gt; '', 'motivo' =&gt; '', 'referencia' =&gt; '', 'ref_motivo' =&gt; ''));</v>
      </c>
    </row>
    <row r="203" spans="1:1" x14ac:dyDescent="0.25">
      <c r="A203" t="str">
        <f ca="1">IF(Valores!B203&lt;&gt;"",   SUBSTITUTE(SUBSTITUTE($A$2, "{tbl}", d_TblName), "{values_array}", Valores!A203), "")</f>
        <v>$this-&gt;insert ('syslog.rh_movimiento', array('clave_trab' =&gt; 582776, 'id_plaza' =&gt; 7, 'id_ausencia_por' =&gt; , 'fec_inicio' =&gt; '2017-7-28', 'fec_termino' =&gt; '2017-8-31', 'tipo_mov' =&gt; 'TEMPORAL', 'descr' =&gt; '', 'docs' =&gt; '', 'motivo' =&gt; '', 'referencia' =&gt; '', 'ref_motivo' =&gt; ''));</v>
      </c>
    </row>
    <row r="204" spans="1:1" x14ac:dyDescent="0.25">
      <c r="A204" t="str">
        <f ca="1">IF(Valores!B204&lt;&gt;"",   SUBSTITUTE(SUBSTITUTE($A$2, "{tbl}", d_TblName), "{values_array}", Valores!A204), "")</f>
        <v>$this-&gt;insert ('syslog.rh_movimiento', array('clave_trab' =&gt; 542634, 'id_plaza' =&gt; 71, 'id_ausencia_por' =&gt; , 'fec_inicio' =&gt; '2017-8-14', 'fec_termino' =&gt; '2017-9-24', 'tipo_mov' =&gt; 'TEMPORAL', 'descr' =&gt; '', 'docs' =&gt; '', 'motivo' =&gt; '', 'referencia' =&gt; '', 'ref_motivo' =&gt; ''));</v>
      </c>
    </row>
    <row r="205" spans="1:1" x14ac:dyDescent="0.25">
      <c r="A205" t="str">
        <f ca="1">IF(Valores!B205&lt;&gt;"",   SUBSTITUTE(SUBSTITUTE($A$2, "{tbl}", d_TblName), "{values_array}", Valores!A205), "")</f>
        <v>$this-&gt;insert ('syslog.rh_movimiento', array('clave_trab' =&gt; 305721, 'id_plaza' =&gt; 75, 'id_ausencia_por' =&gt; , 'fec_inicio' =&gt; '2017-8-14', 'fec_termino' =&gt; '2017-9-24', 'tipo_mov' =&gt; 'TEMPORAL', 'descr' =&gt; '', 'docs' =&gt; '', 'motivo' =&gt; '', 'referencia' =&gt; '', 'ref_motivo' =&gt; ''));</v>
      </c>
    </row>
    <row r="206" spans="1:1" x14ac:dyDescent="0.25">
      <c r="A206" t="str">
        <f ca="1">IF(Valores!B206&lt;&gt;"",   SUBSTITUTE(SUBSTITUTE($A$2, "{tbl}", d_TblName), "{values_array}", Valores!A206), "")</f>
        <v>$this-&gt;insert ('syslog.rh_movimiento', array('clave_trab' =&gt; 447360, 'id_plaza' =&gt; 73, 'id_ausencia_por' =&gt; , 'fec_inicio' =&gt; '2017-8-14', 'fec_termino' =&gt; '2017-9-24', 'tipo_mov' =&gt; 'TEMPORAL', 'descr' =&gt; '', 'docs' =&gt; '', 'motivo' =&gt; '', 'referencia' =&gt; '', 'ref_motivo' =&gt; ''));</v>
      </c>
    </row>
    <row r="207" spans="1:1" x14ac:dyDescent="0.25">
      <c r="A207" t="str">
        <f ca="1">IF(Valores!B207&lt;&gt;"",   SUBSTITUTE(SUBSTITUTE($A$2, "{tbl}", d_TblName), "{values_array}", Valores!A207), "")</f>
        <v>$this-&gt;insert ('syslog.rh_movimiento', array('clave_trab' =&gt; 566818, 'id_plaza' =&gt; 20, 'id_ausencia_por' =&gt; , 'fec_inicio' =&gt; '2017-8-14', 'fec_termino' =&gt; '2017-9-24', 'tipo_mov' =&gt; 'TEMPORAL', 'descr' =&gt; '', 'docs' =&gt; '', 'motivo' =&gt; '', 'referencia' =&gt; '', 'ref_motivo' =&gt; ''));</v>
      </c>
    </row>
    <row r="208" spans="1:1" x14ac:dyDescent="0.25">
      <c r="A208" t="str">
        <f ca="1">IF(Valores!B208&lt;&gt;"",   SUBSTITUTE(SUBSTITUTE($A$2, "{tbl}", d_TblName), "{values_array}", Valores!A208), "")</f>
        <v>$this-&gt;insert ('syslog.rh_movimiento', array('clave_trab' =&gt; 779082, 'id_plaza' =&gt; 23, 'id_ausencia_por' =&gt; , 'fec_inicio' =&gt; '2017-8-14', 'fec_termino' =&gt; '2017-9-24', 'tipo_mov' =&gt; 'TEMPORAL', 'descr' =&gt; '', 'docs' =&gt; '', 'motivo' =&gt; '', 'referencia' =&gt; '', 'ref_motivo' =&gt; ''));</v>
      </c>
    </row>
    <row r="209" spans="1:1" x14ac:dyDescent="0.25">
      <c r="A209" t="str">
        <f ca="1">IF(Valores!B209&lt;&gt;"",   SUBSTITUTE(SUBSTITUTE($A$2, "{tbl}", d_TblName), "{values_array}", Valores!A209), "")</f>
        <v>$this-&gt;insert ('syslog.rh_movimiento', array('clave_trab' =&gt; 814776, 'id_plaza' =&gt; 30, 'id_ausencia_por' =&gt; , 'fec_inicio' =&gt; '2017-8-14', 'fec_termino' =&gt; '2017-9-24', 'tipo_mov' =&gt; 'TEMPORAL', 'descr' =&gt; '', 'docs' =&gt; '', 'motivo' =&gt; '', 'referencia' =&gt; '', 'ref_motivo' =&gt; ''));</v>
      </c>
    </row>
    <row r="210" spans="1:1" x14ac:dyDescent="0.25">
      <c r="A210" t="str">
        <f ca="1">IF(Valores!B210&lt;&gt;"",   SUBSTITUTE(SUBSTITUTE($A$2, "{tbl}", d_TblName), "{values_array}", Valores!A210), "")</f>
        <v>$this-&gt;insert ('syslog.rh_movimiento', array('clave_trab' =&gt; 419985, 'id_plaza' =&gt; 34, 'id_ausencia_por' =&gt; , 'fec_inicio' =&gt; '2017-7-28', 'fec_termino' =&gt; '2017-8-31', 'tipo_mov' =&gt; 'TEMPORAL', 'descr' =&gt; '', 'docs' =&gt; '', 'motivo' =&gt; '', 'referencia' =&gt; '', 'ref_motivo' =&gt; ''));</v>
      </c>
    </row>
    <row r="211" spans="1:1" x14ac:dyDescent="0.25">
      <c r="A211" t="str">
        <f ca="1">IF(Valores!B211&lt;&gt;"",   SUBSTITUTE(SUBSTITUTE($A$2, "{tbl}", d_TblName), "{values_array}", Valores!A211), "")</f>
        <v>$this-&gt;insert ('syslog.rh_movimiento', array('clave_trab' =&gt; 516702, 'id_plaza' =&gt; 17, 'id_ausencia_por' =&gt; , 'fec_inicio' =&gt; '2017-8-10', 'fec_termino' =&gt; '2017-9-1', 'tipo_mov' =&gt; 'TEMPORAL', 'descr' =&gt; '', 'docs' =&gt; '', 'motivo' =&gt; '', 'referencia' =&gt; '', 'ref_motivo' =&gt; ''));</v>
      </c>
    </row>
    <row r="212" spans="1:1" x14ac:dyDescent="0.25">
      <c r="A212" t="str">
        <f ca="1">IF(Valores!B212&lt;&gt;"",   SUBSTITUTE(SUBSTITUTE($A$2, "{tbl}", d_TblName), "{values_array}", Valores!A212), "")</f>
        <v>$this-&gt;insert ('syslog.rh_movimiento', array('clave_trab' =&gt; 814911, 'id_plaza' =&gt; 70, 'id_ausencia_por' =&gt; , 'fec_inicio' =&gt; '2017-8-29', 'fec_termino' =&gt; '2017-9-7', 'tipo_mov' =&gt; 'TEMPORAL', 'descr' =&gt; '', 'docs' =&gt; '', 'motivo' =&gt; '', 'referencia' =&gt; '', 'ref_motivo' =&gt; ''));</v>
      </c>
    </row>
    <row r="213" spans="1:1" x14ac:dyDescent="0.25">
      <c r="A213" t="str">
        <f ca="1">IF(Valores!B213&lt;&gt;"",   SUBSTITUTE(SUBSTITUTE($A$2, "{tbl}", d_TblName), "{values_array}", Valores!A213), "")</f>
        <v>$this-&gt;insert ('syslog.rh_movimiento', array('clave_trab' =&gt; 511701, 'id_plaza' =&gt; 65, 'id_ausencia_por' =&gt; , 'fec_inicio' =&gt; '2017-8-23', 'fec_termino' =&gt; '2017-9-24', 'tipo_mov' =&gt; 'TEMPORAL', 'descr' =&gt; '', 'docs' =&gt; '', 'motivo' =&gt; '', 'referencia' =&gt; '', 'ref_motivo' =&gt; ''));</v>
      </c>
    </row>
    <row r="214" spans="1:1" x14ac:dyDescent="0.25">
      <c r="A214" t="str">
        <f ca="1">IF(Valores!B214&lt;&gt;"",   SUBSTITUTE(SUBSTITUTE($A$2, "{tbl}", d_TblName), "{values_array}", Valores!A214), "")</f>
        <v>$this-&gt;insert ('syslog.rh_movimiento', array('clave_trab' =&gt; 500095, 'id_plaza' =&gt; 64, 'id_ausencia_por' =&gt; , 'fec_inicio' =&gt; '2017-8-15', 'fec_termino' =&gt; '2017-9-25', 'tipo_mov' =&gt; 'TEMPORAL', 'descr' =&gt; '', 'docs' =&gt; '', 'motivo' =&gt; '', 'referencia' =&gt; '', 'ref_motivo' =&gt; ''));</v>
      </c>
    </row>
    <row r="215" spans="1:1" x14ac:dyDescent="0.25">
      <c r="A215" t="str">
        <f ca="1">IF(Valores!B215&lt;&gt;"",   SUBSTITUTE(SUBSTITUTE($A$2, "{tbl}", d_TblName), "{values_array}", Valores!A215), "")</f>
        <v>$this-&gt;insert ('syslog.rh_movimiento', array('clave_trab' =&gt; 516899, 'id_plaza' =&gt; 68, 'id_ausencia_por' =&gt; , 'fec_inicio' =&gt; '2017-8-15', 'fec_termino' =&gt; '2017-9-25', 'tipo_mov' =&gt; 'TEMPORAL', 'descr' =&gt; '', 'docs' =&gt; '', 'motivo' =&gt; '', 'referencia' =&gt; '', 'ref_motivo' =&gt; ''));</v>
      </c>
    </row>
    <row r="216" spans="1:1" x14ac:dyDescent="0.25">
      <c r="A216" t="str">
        <f ca="1">IF(Valores!B216&lt;&gt;"",   SUBSTITUTE(SUBSTITUTE($A$2, "{tbl}", d_TblName), "{values_array}", Valores!A216), "")</f>
        <v>$this-&gt;insert ('syslog.rh_movimiento', array('clave_trab' =&gt; 539259, 'id_plaza' =&gt; 63, 'id_ausencia_por' =&gt; , 'fec_inicio' =&gt; '2017-8-14', 'fec_termino' =&gt; '2017-9-24', 'tipo_mov' =&gt; 'TEMPORAL', 'descr' =&gt; '', 'docs' =&gt; '', 'motivo' =&gt; '', 'referencia' =&gt; '', 'ref_motivo' =&gt; ''));</v>
      </c>
    </row>
    <row r="217" spans="1:1" x14ac:dyDescent="0.25">
      <c r="A217" t="str">
        <f ca="1">IF(Valores!B217&lt;&gt;"",   SUBSTITUTE(SUBSTITUTE($A$2, "{tbl}", d_TblName), "{values_array}", Valores!A217), "")</f>
        <v>$this-&gt;insert ('syslog.rh_movimiento', array('clave_trab' =&gt; 681065, 'id_plaza' =&gt; 67, 'id_ausencia_por' =&gt; , 'fec_inicio' =&gt; '2017-8-14', 'fec_termino' =&gt; '2017-9-24', 'tipo_mov' =&gt; 'TEMPORAL', 'descr' =&gt; '', 'docs' =&gt; '', 'motivo' =&gt; '', 'referencia' =&gt; '', 'ref_motivo' =&gt; ''));</v>
      </c>
    </row>
    <row r="218" spans="1:1" x14ac:dyDescent="0.25">
      <c r="A218" t="str">
        <f ca="1">IF(Valores!B218&lt;&gt;"",   SUBSTITUTE(SUBSTITUTE($A$2, "{tbl}", d_TblName), "{values_array}", Valores!A218), "")</f>
        <v>$this-&gt;insert ('syslog.rh_movimiento', array('clave_trab' =&gt; 498009, 'id_plaza' =&gt; 33, 'id_ausencia_por' =&gt; , 'fec_inicio' =&gt; '2017-8-14', 'fec_termino' =&gt; '2017-9-24', 'tipo_mov' =&gt; 'TEMPORAL', 'descr' =&gt; '', 'docs' =&gt; '', 'motivo' =&gt; '', 'referencia' =&gt; '', 'ref_motivo' =&gt; ''));</v>
      </c>
    </row>
    <row r="219" spans="1:1" x14ac:dyDescent="0.25">
      <c r="A219" t="str">
        <f ca="1">IF(Valores!B219&lt;&gt;"",   SUBSTITUTE(SUBSTITUTE($A$2, "{tbl}", d_TblName), "{values_array}", Valores!A219), "")</f>
        <v>$this-&gt;insert ('syslog.rh_movimiento', array('clave_trab' =&gt; 389401, 'id_plaza' =&gt; 72, 'id_ausencia_por' =&gt; , 'fec_inicio' =&gt; '2017-8-30', 'fec_termino' =&gt; '2017-9-5', 'tipo_mov' =&gt; 'TEMPORAL', 'descr' =&gt; '', 'docs' =&gt; '', 'motivo' =&gt; '', 'referencia' =&gt; '', 'ref_motivo' =&gt; ''));</v>
      </c>
    </row>
    <row r="220" spans="1:1" x14ac:dyDescent="0.25">
      <c r="A220" t="str">
        <f ca="1">IF(Valores!B220&lt;&gt;"",   SUBSTITUTE(SUBSTITUTE($A$2, "{tbl}", d_TblName), "{values_array}", Valores!A220), "")</f>
        <v>$this-&gt;insert ('syslog.rh_movimiento', array('clave_trab' =&gt; 588783, 'id_plaza' =&gt; 10, 'id_ausencia_por' =&gt; , 'fec_inicio' =&gt; '2017-9-4', 'fec_termino' =&gt; '2017-9-10', 'tipo_mov' =&gt; 'TEMPORAL', 'descr' =&gt; '', 'docs' =&gt; '', 'motivo' =&gt; '', 'referencia' =&gt; '', 'ref_motivo' =&gt; ''));</v>
      </c>
    </row>
    <row r="221" spans="1:1" x14ac:dyDescent="0.25">
      <c r="A221" t="str">
        <f ca="1">IF(Valores!B221&lt;&gt;"",   SUBSTITUTE(SUBSTITUTE($A$2, "{tbl}", d_TblName), "{values_array}", Valores!A221), "")</f>
        <v>$this-&gt;insert ('syslog.rh_movimiento', array('clave_trab' =&gt; 419235, 'id_plaza' =&gt; 43, 'id_ausencia_por' =&gt; , 'fec_inicio' =&gt; '2017-9-5', 'fec_termino' =&gt; '2017-9-8', 'tipo_mov' =&gt; 'TEMPORAL', 'descr' =&gt; '', 'docs' =&gt; '', 'motivo' =&gt; '', 'referencia' =&gt; '', 'ref_motivo' =&gt; ''));</v>
      </c>
    </row>
    <row r="222" spans="1:1" x14ac:dyDescent="0.25">
      <c r="A222" t="str">
        <f ca="1">IF(Valores!B222&lt;&gt;"",   SUBSTITUTE(SUBSTITUTE($A$2, "{tbl}", d_TblName), "{values_array}", Valores!A222), "")</f>
        <v>$this-&gt;insert ('syslog.rh_movimiento', array('clave_trab' =&gt; 522535, 'id_plaza' =&gt; 61, 'id_ausencia_por' =&gt; , 'fec_inicio' =&gt; '2017-9-4', 'fec_termino' =&gt; '2017-9-8', 'tipo_mov' =&gt; 'TEMPORAL', 'descr' =&gt; '', 'docs' =&gt; '', 'motivo' =&gt; '', 'referencia' =&gt; '', 'ref_motivo' =&gt; ''));</v>
      </c>
    </row>
    <row r="223" spans="1:1" x14ac:dyDescent="0.25">
      <c r="A223" t="str">
        <f ca="1">IF(Valores!B223&lt;&gt;"",   SUBSTITUTE(SUBSTITUTE($A$2, "{tbl}", d_TblName), "{values_array}", Valores!A223), "")</f>
        <v>$this-&gt;insert ('syslog.rh_movimiento', array('clave_trab' =&gt; 361730, 'id_plaza' =&gt; 24, 'id_ausencia_por' =&gt; , 'fec_inicio' =&gt; '2017-9-4', 'fec_termino' =&gt; '2017-9-10', 'tipo_mov' =&gt; 'TEMPORAL', 'descr' =&gt; '', 'docs' =&gt; '', 'motivo' =&gt; '', 'referencia' =&gt; '', 'ref_motivo' =&gt; ''));</v>
      </c>
    </row>
    <row r="224" spans="1:1" x14ac:dyDescent="0.25">
      <c r="A224" t="str">
        <f ca="1">IF(Valores!B224&lt;&gt;"",   SUBSTITUTE(SUBSTITUTE($A$2, "{tbl}", d_TblName), "{values_array}", Valores!A224), "")</f>
        <v>$this-&gt;insert ('syslog.rh_movimiento', array('clave_trab' =&gt; 452405, 'id_plaza' =&gt; 36, 'id_ausencia_por' =&gt; , 'fec_inicio' =&gt; '2017-9-4', 'fec_termino' =&gt; '2017-9-9', 'tipo_mov' =&gt; 'TEMPORAL', 'descr' =&gt; '', 'docs' =&gt; '', 'motivo' =&gt; '', 'referencia' =&gt; '', 'ref_motivo' =&gt; ''));</v>
      </c>
    </row>
    <row r="225" spans="1:1" x14ac:dyDescent="0.25">
      <c r="A225" t="str">
        <f ca="1">IF(Valores!B225&lt;&gt;"",   SUBSTITUTE(SUBSTITUTE($A$2, "{tbl}", d_TblName), "{values_array}", Valores!A225), "")</f>
        <v>$this-&gt;insert ('syslog.rh_movimiento', array('clave_trab' =&gt; 566173, 'id_plaza' =&gt; 44, 'id_ausencia_por' =&gt; , 'fec_inicio' =&gt; '2017-9-5', 'fec_termino' =&gt; '2017-9-9', 'tipo_mov' =&gt; 'TEMPORAL', 'descr' =&gt; '', 'docs' =&gt; '', 'motivo' =&gt; '', 'referencia' =&gt; '', 'ref_motivo' =&gt; ''));</v>
      </c>
    </row>
    <row r="226" spans="1:1" x14ac:dyDescent="0.25">
      <c r="A226" t="str">
        <f ca="1">IF(Valores!B226&lt;&gt;"",   SUBSTITUTE(SUBSTITUTE($A$2, "{tbl}", d_TblName), "{values_array}", Valores!A226), "")</f>
        <v>$this-&gt;insert ('syslog.rh_movimiento', array('clave_trab' =&gt; 489726, 'id_plaza' =&gt; 70, 'id_ausencia_por' =&gt; , 'fec_inicio' =&gt; '2017-9-4', 'fec_termino' =&gt; '2017-9-10', 'tipo_mov' =&gt; 'TEMPORAL', 'descr' =&gt; '', 'docs' =&gt; '', 'motivo' =&gt; '', 'referencia' =&gt; '', 'ref_motivo' =&gt; ''));</v>
      </c>
    </row>
    <row r="227" spans="1:1" x14ac:dyDescent="0.25">
      <c r="A227" t="str">
        <f ca="1">IF(Valores!B227&lt;&gt;"",   SUBSTITUTE(SUBSTITUTE($A$2, "{tbl}", d_TblName), "{values_array}", Valores!A227), "")</f>
        <v>$this-&gt;insert ('syslog.rh_movimiento', array('clave_trab' =&gt; 488475, 'id_plaza' =&gt; 45, 'id_ausencia_por' =&gt; , 'fec_inicio' =&gt; '2017-9-4', 'fec_termino' =&gt; '2017-9-8', 'tipo_mov' =&gt; 'TEMPORAL', 'descr' =&gt; '', 'docs' =&gt; '', 'motivo' =&gt; '', 'referencia' =&gt; '', 'ref_motivo' =&gt; ''));</v>
      </c>
    </row>
    <row r="228" spans="1:1" x14ac:dyDescent="0.25">
      <c r="A228" t="str">
        <f ca="1">IF(Valores!B228&lt;&gt;"",   SUBSTITUTE(SUBSTITUTE($A$2, "{tbl}", d_TblName), "{values_array}", Valores!A228), "")</f>
        <v>$this-&gt;insert ('syslog.rh_movimiento', array('clave_trab' =&gt; 355556, 'id_plaza' =&gt; 18, 'id_ausencia_por' =&gt; , 'fec_inicio' =&gt; '2017-9-5', 'fec_termino' =&gt; '2017-9-8', 'tipo_mov' =&gt; 'TEMPORAL', 'descr' =&gt; '', 'docs' =&gt; '', 'motivo' =&gt; '', 'referencia' =&gt; '', 'ref_motivo' =&gt; ''));</v>
      </c>
    </row>
    <row r="229" spans="1:1" x14ac:dyDescent="0.25">
      <c r="A229" t="str">
        <f ca="1">IF(Valores!B229&lt;&gt;"",   SUBSTITUTE(SUBSTITUTE($A$2, "{tbl}", d_TblName), "{values_array}", Valores!A229), "")</f>
        <v>$this-&gt;insert ('syslog.rh_movimiento', array('clave_trab' =&gt; 603001, 'id_plaza' =&gt; 31, 'id_ausencia_por' =&gt; , 'fec_inicio' =&gt; '2017-9-5', 'fec_termino' =&gt; '2017-9-9', 'tipo_mov' =&gt; 'TEMPORAL', 'descr' =&gt; '', 'docs' =&gt; '', 'motivo' =&gt; '', 'referencia' =&gt; '', 'ref_motivo' =&gt; ''));</v>
      </c>
    </row>
    <row r="230" spans="1:1" x14ac:dyDescent="0.25">
      <c r="A230" t="str">
        <f ca="1">IF(Valores!B230&lt;&gt;"",   SUBSTITUTE(SUBSTITUTE($A$2, "{tbl}", d_TblName), "{values_array}", Valores!A230), "")</f>
        <v>$this-&gt;insert ('syslog.rh_movimiento', array('clave_trab' =&gt; 405756, 'id_plaza' =&gt; 6, 'id_ausencia_por' =&gt; , 'fec_inicio' =&gt; '2017-9-6', 'fec_termino' =&gt; '2017-9-8', 'tipo_mov' =&gt; 'TEMPORAL', 'descr' =&gt; '', 'docs' =&gt; '', 'motivo' =&gt; '', 'referencia' =&gt; '', 'ref_motivo' =&gt; ''));</v>
      </c>
    </row>
    <row r="231" spans="1:1" x14ac:dyDescent="0.25">
      <c r="A231" t="str">
        <f ca="1">IF(Valores!B231&lt;&gt;"",   SUBSTITUTE(SUBSTITUTE($A$2, "{tbl}", d_TblName), "{values_array}", Valores!A231), "")</f>
        <v>$this-&gt;insert ('syslog.rh_movimiento', array('clave_trab' =&gt; 891095, 'id_plaza' =&gt; 28, 'id_ausencia_por' =&gt; , 'fec_inicio' =&gt; '2017-9-6', 'fec_termino' =&gt; '2017-9-8', 'tipo_mov' =&gt; 'TEMPORAL', 'descr' =&gt; '', 'docs' =&gt; '', 'motivo' =&gt; '', 'referencia' =&gt; '', 'ref_motivo' =&gt; ''));</v>
      </c>
    </row>
    <row r="232" spans="1:1" x14ac:dyDescent="0.25">
      <c r="A232" t="str">
        <f ca="1">IF(Valores!B232&lt;&gt;"",   SUBSTITUTE(SUBSTITUTE($A$2, "{tbl}", d_TblName), "{values_array}", Valores!A232), "")</f>
        <v>$this-&gt;insert ('syslog.rh_movimiento', array('clave_trab' =&gt; 516702, 'id_plaza' =&gt; 34, 'id_ausencia_por' =&gt; , 'fec_inicio' =&gt; '2017-9-6', 'fec_termino' =&gt; '2017-9-8', 'tipo_mov' =&gt; 'TEMPORAL', 'descr' =&gt; '', 'docs' =&gt; '', 'motivo' =&gt; '', 'referencia' =&gt; '', 'ref_motivo' =&gt; ''));</v>
      </c>
    </row>
    <row r="233" spans="1:1" x14ac:dyDescent="0.25">
      <c r="A233" t="str">
        <f ca="1">IF(Valores!B233&lt;&gt;"",   SUBSTITUTE(SUBSTITUTE($A$2, "{tbl}", d_TblName), "{values_array}", Valores!A233), "")</f>
        <v>$this-&gt;insert ('syslog.rh_movimiento', array('clave_trab' =&gt; 569774, 'id_plaza' =&gt; 33, 'id_ausencia_por' =&gt; , 'fec_inicio' =&gt; '2017-9-7', 'fec_termino' =&gt; '2017-9-24', 'tipo_mov' =&gt; 'TEMPORAL', 'descr' =&gt; '', 'docs' =&gt; '', 'motivo' =&gt; '', 'referencia' =&gt; '', 'ref_motivo' =&gt; ''));</v>
      </c>
    </row>
    <row r="234" spans="1:1" x14ac:dyDescent="0.25">
      <c r="A234" t="str">
        <f ca="1">IF(Valores!B234&lt;&gt;"",   SUBSTITUTE(SUBSTITUTE($A$2, "{tbl}", d_TblName), "{values_array}", Valores!A234), "")</f>
        <v>$this-&gt;insert ('syslog.rh_movimiento', array('clave_trab' =&gt; 389401, 'id_plaza' =&gt; 56, 'id_ausencia_por' =&gt; , 'fec_inicio' =&gt; '2017-9-8', 'fec_termino' =&gt; '2017-9-8', 'tipo_mov' =&gt; 'TEMPORAL', 'descr' =&gt; '', 'docs' =&gt; '', 'motivo' =&gt; '', 'referencia' =&gt; '', 'ref_motivo' =&gt; ''));</v>
      </c>
    </row>
    <row r="235" spans="1:1" x14ac:dyDescent="0.25">
      <c r="A235" t="str">
        <f ca="1">IF(Valores!B235&lt;&gt;"",   SUBSTITUTE(SUBSTITUTE($A$2, "{tbl}", d_TblName), "{values_array}", Valores!A235), "")</f>
        <v>$this-&gt;insert ('syslog.rh_movimiento', array('clave_trab' =&gt; 603001, 'id_plaza' =&gt; 43, 'id_ausencia_por' =&gt; , 'fec_inicio' =&gt; '2017-9-12', 'fec_termino' =&gt; '2017-9-16', 'tipo_mov' =&gt; 'TEMPORAL', 'descr' =&gt; '', 'docs' =&gt; '', 'motivo' =&gt; '', 'referencia' =&gt; '', 'ref_motivo' =&gt; ''));</v>
      </c>
    </row>
    <row r="236" spans="1:1" x14ac:dyDescent="0.25">
      <c r="A236" t="str">
        <f ca="1">IF(Valores!B236&lt;&gt;"",   SUBSTITUTE(SUBSTITUTE($A$2, "{tbl}", d_TblName), "{values_array}", Valores!A236), "")</f>
        <v>$this-&gt;insert ('syslog.rh_movimiento', array('clave_trab' =&gt; 389401, 'id_plaza' =&gt; 44, 'id_ausencia_por' =&gt; , 'fec_inicio' =&gt; '2017-9-11', 'fec_termino' =&gt; '2017-9-16', 'tipo_mov' =&gt; 'TEMPORAL', 'descr' =&gt; '', 'docs' =&gt; '', 'motivo' =&gt; '', 'referencia' =&gt; '', 'ref_motivo' =&gt; ''));</v>
      </c>
    </row>
    <row r="237" spans="1:1" x14ac:dyDescent="0.25">
      <c r="A237" t="str">
        <f ca="1">IF(Valores!B237&lt;&gt;"",   SUBSTITUTE(SUBSTITUTE($A$2, "{tbl}", d_TblName), "{values_array}", Valores!A237), "")</f>
        <v>$this-&gt;insert ('syslog.rh_movimiento', array('clave_trab' =&gt; 452405, 'id_plaza' =&gt; 34, 'id_ausencia_por' =&gt; , 'fec_inicio' =&gt; '2017-9-18', 'fec_termino' =&gt; '2017-10-8', 'tipo_mov' =&gt; 'TEMPORAL', 'descr' =&gt; '', 'docs' =&gt; '', 'motivo' =&gt; '', 'referencia' =&gt; '', 'ref_motivo' =&gt; ''));</v>
      </c>
    </row>
    <row r="238" spans="1:1" x14ac:dyDescent="0.25">
      <c r="A238" t="str">
        <f ca="1">IF(Valores!B238&lt;&gt;"",   SUBSTITUTE(SUBSTITUTE($A$2, "{tbl}", d_TblName), "{values_array}", Valores!A238), "")</f>
        <v>$this-&gt;insert ('syslog.rh_movimiento', array('clave_trab' =&gt; 361730, 'id_plaza' =&gt; 58, 'id_ausencia_por' =&gt; , 'fec_inicio' =&gt; '2017-9-18', 'fec_termino' =&gt; '2017-9-24', 'tipo_mov' =&gt; 'TEMPORAL', 'descr' =&gt; '', 'docs' =&gt; '', 'motivo' =&gt; '', 'referencia' =&gt; '', 'ref_motivo' =&gt; ''));</v>
      </c>
    </row>
    <row r="239" spans="1:1" x14ac:dyDescent="0.25">
      <c r="A239" t="str">
        <f ca="1">IF(Valores!B239&lt;&gt;"",   SUBSTITUTE(SUBSTITUTE($A$2, "{tbl}", d_TblName), "{values_array}", Valores!A239), "")</f>
        <v>$this-&gt;insert ('syslog.rh_movimiento', array('clave_trab' =&gt; 403938, 'id_plaza' =&gt; 74, 'id_ausencia_por' =&gt; , 'fec_inicio' =&gt; '2017-9-25', 'fec_termino' =&gt; '2017-11-12', 'tipo_mov' =&gt; 'TEMPORAL', 'descr' =&gt; '', 'docs' =&gt; '', 'motivo' =&gt; '', 'referencia' =&gt; '', 'ref_motivo' =&gt; ''));</v>
      </c>
    </row>
    <row r="240" spans="1:1" x14ac:dyDescent="0.25">
      <c r="A240" t="str">
        <f ca="1">IF(Valores!B240&lt;&gt;"",   SUBSTITUTE(SUBSTITUTE($A$2, "{tbl}", d_TblName), "{values_array}", Valores!A240), "")</f>
        <v>$this-&gt;insert ('syslog.rh_movimiento', array('clave_trab' =&gt; 318478, 'id_plaza' =&gt; 25, 'id_ausencia_por' =&gt; , 'fec_inicio' =&gt; '2017-9-25', 'fec_termino' =&gt; '2017-11-12', 'tipo_mov' =&gt; 'TEMPORAL', 'descr' =&gt; '', 'docs' =&gt; '', 'motivo' =&gt; '', 'referencia' =&gt; '', 'ref_motivo' =&gt; ''));</v>
      </c>
    </row>
    <row r="241" spans="1:1" x14ac:dyDescent="0.25">
      <c r="A241" t="str">
        <f ca="1">IF(Valores!B241&lt;&gt;"",   SUBSTITUTE(SUBSTITUTE($A$2, "{tbl}", d_TblName), "{values_array}", Valores!A241), "")</f>
        <v>$this-&gt;insert ('syslog.rh_movimiento', array('clave_trab' =&gt; 490746, 'id_plaza' =&gt; 14, 'id_ausencia_por' =&gt; , 'fec_inicio' =&gt; '2017-9-25', 'fec_termino' =&gt; '2017-11-12', 'tipo_mov' =&gt; 'TEMPORAL', 'descr' =&gt; '', 'docs' =&gt; '', 'motivo' =&gt; '', 'referencia' =&gt; '', 'ref_motivo' =&gt; ''));</v>
      </c>
    </row>
    <row r="242" spans="1:1" x14ac:dyDescent="0.25">
      <c r="A242" t="str">
        <f ca="1">IF(Valores!B242&lt;&gt;"",   SUBSTITUTE(SUBSTITUTE($A$2, "{tbl}", d_TblName), "{values_array}", Valores!A242), "")</f>
        <v>$this-&gt;insert ('syslog.rh_movimiento', array('clave_trab' =&gt; 435741, 'id_plaza' =&gt; 13, 'id_ausencia_por' =&gt; , 'fec_inicio' =&gt; '2017-9-25', 'fec_termino' =&gt; '2017-11-12', 'tipo_mov' =&gt; 'TEMPORAL', 'descr' =&gt; '', 'docs' =&gt; '', 'motivo' =&gt; '', 'referencia' =&gt; '', 'ref_motivo' =&gt; ''));</v>
      </c>
    </row>
    <row r="243" spans="1:1" x14ac:dyDescent="0.25">
      <c r="A243" t="str">
        <f ca="1">IF(Valores!B243&lt;&gt;"",   SUBSTITUTE(SUBSTITUTE($A$2, "{tbl}", d_TblName), "{values_array}", Valores!A243), "")</f>
        <v>$this-&gt;insert ('syslog.rh_movimiento', array('clave_trab' =&gt; 178194, 'id_plaza' =&gt; 15, 'id_ausencia_por' =&gt; , 'fec_inicio' =&gt; '2017-9-25', 'fec_termino' =&gt; '2017-11-12', 'tipo_mov' =&gt; 'TEMPORAL', 'descr' =&gt; '', 'docs' =&gt; '', 'motivo' =&gt; '', 'referencia' =&gt; '', 'ref_motivo' =&gt; ''));</v>
      </c>
    </row>
    <row r="244" spans="1:1" x14ac:dyDescent="0.25">
      <c r="A244" t="str">
        <f ca="1">IF(Valores!B244&lt;&gt;"",   SUBSTITUTE(SUBSTITUTE($A$2, "{tbl}", d_TblName), "{values_array}", Valores!A244), "")</f>
        <v>$this-&gt;insert ('syslog.rh_movimiento', array('clave_trab' =&gt; 333892, 'id_plaza' =&gt; 11, 'id_ausencia_por' =&gt; , 'fec_inicio' =&gt; '2017-9-25', 'fec_termino' =&gt; '2017-11-12', 'tipo_mov' =&gt; 'TEMPORAL', 'descr' =&gt; '', 'docs' =&gt; '', 'motivo' =&gt; '', 'referencia' =&gt; '', 'ref_motivo' =&gt; ''));</v>
      </c>
    </row>
    <row r="245" spans="1:1" x14ac:dyDescent="0.25">
      <c r="A245" t="str">
        <f ca="1">IF(Valores!B245&lt;&gt;"",   SUBSTITUTE(SUBSTITUTE($A$2, "{tbl}", d_TblName), "{values_array}", Valores!A245), "")</f>
        <v>$this-&gt;insert ('syslog.rh_movimiento', array('clave_trab' =&gt; 466911, 'id_plaza' =&gt; 27, 'id_ausencia_por' =&gt; , 'fec_inicio' =&gt; '2017-9-25', 'fec_termino' =&gt; '2017-11-12', 'tipo_mov' =&gt; 'TEMPORAL', 'descr' =&gt; '', 'docs' =&gt; '', 'motivo' =&gt; '', 'referencia' =&gt; '', 'ref_motivo' =&gt; ''));</v>
      </c>
    </row>
    <row r="246" spans="1:1" x14ac:dyDescent="0.25">
      <c r="A246" t="str">
        <f ca="1">IF(Valores!B246&lt;&gt;"",   SUBSTITUTE(SUBSTITUTE($A$2, "{tbl}", d_TblName), "{values_array}", Valores!A246), "")</f>
        <v>$this-&gt;insert ('syslog.rh_movimiento', array('clave_trab' =&gt; 934947, 'id_plaza' =&gt; 36, 'id_ausencia_por' =&gt; , 'fec_inicio' =&gt; '2017-9-25', 'fec_termino' =&gt; '2017-11-12', 'tipo_mov' =&gt; 'TEMPORAL', 'descr' =&gt; '', 'docs' =&gt; '', 'motivo' =&gt; '', 'referencia' =&gt; '', 'ref_motivo' =&gt; ''));</v>
      </c>
    </row>
    <row r="247" spans="1:1" x14ac:dyDescent="0.25">
      <c r="A247" t="str">
        <f ca="1">IF(Valores!B247&lt;&gt;"",   SUBSTITUTE(SUBSTITUTE($A$2, "{tbl}", d_TblName), "{values_array}", Valores!A247), "")</f>
        <v>$this-&gt;insert ('syslog.rh_movimiento', array('clave_trab' =&gt; 600316, 'id_plaza' =&gt; 35, 'id_ausencia_por' =&gt; , 'fec_inicio' =&gt; '2017-9-25', 'fec_termino' =&gt; '2017-11-12', 'tipo_mov' =&gt; 'TEMPORAL', 'descr' =&gt; '', 'docs' =&gt; '', 'motivo' =&gt; '', 'referencia' =&gt; '', 'ref_motivo' =&gt; ''));</v>
      </c>
    </row>
    <row r="248" spans="1:1" x14ac:dyDescent="0.25">
      <c r="A248" t="str">
        <f ca="1">IF(Valores!B248&lt;&gt;"",   SUBSTITUTE(SUBSTITUTE($A$2, "{tbl}", d_TblName), "{values_array}", Valores!A248), "")</f>
        <v>$this-&gt;insert ('syslog.rh_movimiento', array('clave_trab' =&gt; 317017, 'id_plaza' =&gt; 53, 'id_ausencia_por' =&gt; , 'fec_inicio' =&gt; '2017-9-25', 'fec_termino' =&gt; '2017-11-12', 'tipo_mov' =&gt; 'TEMPORAL', 'descr' =&gt; '', 'docs' =&gt; '', 'motivo' =&gt; '', 'referencia' =&gt; '', 'ref_motivo' =&gt; ''));</v>
      </c>
    </row>
    <row r="249" spans="1:1" x14ac:dyDescent="0.25">
      <c r="A249" t="str">
        <f ca="1">IF(Valores!B249&lt;&gt;"",   SUBSTITUTE(SUBSTITUTE($A$2, "{tbl}", d_TblName), "{values_array}", Valores!A249), "")</f>
        <v>$this-&gt;insert ('syslog.rh_movimiento', array('clave_trab' =&gt; 321084, 'id_plaza' =&gt; 54, 'id_ausencia_por' =&gt; , 'fec_inicio' =&gt; '2017-9-26', 'fec_termino' =&gt; '2017-11-13', 'tipo_mov' =&gt; 'TEMPORAL', 'descr' =&gt; '', 'docs' =&gt; '', 'motivo' =&gt; '', 'referencia' =&gt; '', 'ref_motivo' =&gt; ''));</v>
      </c>
    </row>
    <row r="250" spans="1:1" x14ac:dyDescent="0.25">
      <c r="A250" t="str">
        <f ca="1">IF(Valores!B250&lt;&gt;"",   SUBSTITUTE(SUBSTITUTE($A$2, "{tbl}", d_TblName), "{values_array}", Valores!A250), "")</f>
        <v>$this-&gt;insert ('syslog.rh_movimiento', array('clave_trab' =&gt; 852387, 'id_plaza' =&gt; 55, 'id_ausencia_por' =&gt; , 'fec_inicio' =&gt; '2017-9-25', 'fec_termino' =&gt; '2017-11-12', 'tipo_mov' =&gt; 'TEMPORAL', 'descr' =&gt; '', 'docs' =&gt; '', 'motivo' =&gt; '', 'referencia' =&gt; '', 'ref_motivo' =&gt; ''));</v>
      </c>
    </row>
    <row r="251" spans="1:1" x14ac:dyDescent="0.25">
      <c r="A251" t="str">
        <f ca="1">IF(Valores!B251&lt;&gt;"",   SUBSTITUTE(SUBSTITUTE($A$2, "{tbl}", d_TblName), "{values_array}", Valores!A251), "")</f>
        <v>$this-&gt;insert ('syslog.rh_movimiento', array('clave_trab' =&gt; 434039, 'id_plaza' =&gt; 6, 'id_ausencia_por' =&gt; , 'fec_inicio' =&gt; '2017-9-25', 'fec_termino' =&gt; '2017-11-12', 'tipo_mov' =&gt; 'TEMPORAL', 'descr' =&gt; '', 'docs' =&gt; '', 'motivo' =&gt; '', 'referencia' =&gt; '', 'ref_motivo' =&gt; ''));</v>
      </c>
    </row>
    <row r="252" spans="1:1" x14ac:dyDescent="0.25">
      <c r="A252" t="str">
        <f ca="1">IF(Valores!B252&lt;&gt;"",   SUBSTITUTE(SUBSTITUTE($A$2, "{tbl}", d_TblName), "{values_array}", Valores!A252), "")</f>
        <v>$this-&gt;insert ('syslog.rh_movimiento', array('clave_trab' =&gt; 426226, 'id_plaza' =&gt; 24, 'id_ausencia_por' =&gt; , 'fec_inicio' =&gt; '2017-9-25', 'fec_termino' =&gt; '2017-11-12', 'tipo_mov' =&gt; 'TEMPORAL', 'descr' =&gt; '', 'docs' =&gt; '', 'motivo' =&gt; '', 'referencia' =&gt; '', 'ref_motivo' =&gt; ''));</v>
      </c>
    </row>
    <row r="253" spans="1:1" x14ac:dyDescent="0.25">
      <c r="A253" t="str">
        <f ca="1">IF(Valores!B253&lt;&gt;"",   SUBSTITUTE(SUBSTITUTE($A$2, "{tbl}", d_TblName), "{values_array}", Valores!A253), "")</f>
        <v>$this-&gt;insert ('syslog.rh_movimiento', array('clave_trab' =&gt; 318478, 'id_plaza' =&gt; 25, 'id_ausencia_por' =&gt; , 'fec_inicio' =&gt; '2017-9-25', 'fec_termino' =&gt; '2017-11-12', 'tipo_mov' =&gt; 'TEMPORAL', 'descr' =&gt; '', 'docs' =&gt; '', 'motivo' =&gt; '', 'referencia' =&gt; '', 'ref_motivo' =&gt; ''));</v>
      </c>
    </row>
    <row r="254" spans="1:1" x14ac:dyDescent="0.25">
      <c r="A254" t="str">
        <f ca="1">IF(Valores!B254&lt;&gt;"",   SUBSTITUTE(SUBSTITUTE($A$2, "{tbl}", d_TblName), "{values_array}", Valores!A254), "")</f>
        <v>$this-&gt;insert ('syslog.rh_movimiento', array('clave_trab' =&gt; 652482, 'id_plaza' =&gt; 56, 'id_ausencia_por' =&gt; , 'fec_inicio' =&gt; '2017-9-26', 'fec_termino' =&gt; '2017-11-13', 'tipo_mov' =&gt; 'TEMPORAL', 'descr' =&gt; '', 'docs' =&gt; '', 'motivo' =&gt; '', 'referencia' =&gt; '', 'ref_motivo' =&gt; ''));</v>
      </c>
    </row>
    <row r="255" spans="1:1" x14ac:dyDescent="0.25">
      <c r="A255" t="str">
        <f ca="1">IF(Valores!B255&lt;&gt;"",   SUBSTITUTE(SUBSTITUTE($A$2, "{tbl}", d_TblName), "{values_array}", Valores!A255), "")</f>
        <v>$this-&gt;insert ('syslog.rh_movimiento', array('clave_trab' =&gt; 517366, 'id_plaza' =&gt; 57, 'id_ausencia_por' =&gt; , 'fec_inicio' =&gt; '2017-9-25', 'fec_termino' =&gt; '2017-11-12', 'tipo_mov' =&gt; 'TEMPORAL', 'descr' =&gt; '', 'docs' =&gt; '', 'motivo' =&gt; '', 'referencia' =&gt; '', 'ref_motivo' =&gt; ''));</v>
      </c>
    </row>
    <row r="256" spans="1:1" x14ac:dyDescent="0.25">
      <c r="A256" t="str">
        <f ca="1">IF(Valores!B256&lt;&gt;"",   SUBSTITUTE(SUBSTITUTE($A$2, "{tbl}", d_TblName), "{values_array}", Valores!A256), "")</f>
        <v>$this-&gt;insert ('syslog.rh_movimiento', array('clave_trab' =&gt; 388176, 'id_plaza' =&gt; 58, 'id_ausencia_por' =&gt; , 'fec_inicio' =&gt; '2017-9-25', 'fec_termino' =&gt; '2017-11-12', 'tipo_mov' =&gt; 'TEMPORAL', 'descr' =&gt; '', 'docs' =&gt; '', 'motivo' =&gt; '', 'referencia' =&gt; '', 'ref_motivo' =&gt; ''));</v>
      </c>
    </row>
    <row r="257" spans="1:1" x14ac:dyDescent="0.25">
      <c r="A257" t="str">
        <f ca="1">IF(Valores!B257&lt;&gt;"",   SUBSTITUTE(SUBSTITUTE($A$2, "{tbl}", d_TblName), "{values_array}", Valores!A257), "")</f>
        <v>$this-&gt;insert ('syslog.rh_movimiento', array('clave_trab' =&gt; 557767, 'id_plaza' =&gt; 59, 'id_ausencia_por' =&gt; , 'fec_inicio' =&gt; '2017-9-25', 'fec_termino' =&gt; '2017-11-12', 'tipo_mov' =&gt; 'TEMPORAL', 'descr' =&gt; '', 'docs' =&gt; '', 'motivo' =&gt; '', 'referencia' =&gt; '', 'ref_motivo' =&gt; ''));</v>
      </c>
    </row>
    <row r="258" spans="1:1" x14ac:dyDescent="0.25">
      <c r="A258" t="str">
        <f ca="1">IF(Valores!B258&lt;&gt;"",   SUBSTITUTE(SUBSTITUTE($A$2, "{tbl}", d_TblName), "{values_array}", Valores!A258), "")</f>
        <v>$this-&gt;insert ('syslog.rh_movimiento', array('clave_trab' =&gt; 370184, 'id_plaza' =&gt; 60, 'id_ausencia_por' =&gt; , 'fec_inicio' =&gt; '2017-9-25', 'fec_termino' =&gt; '2017-11-12', 'tipo_mov' =&gt; 'TEMPORAL', 'descr' =&gt; '', 'docs' =&gt; '', 'motivo' =&gt; '', 'referencia' =&gt; '', 'ref_motivo' =&gt; ''));</v>
      </c>
    </row>
    <row r="259" spans="1:1" x14ac:dyDescent="0.25">
      <c r="A259" t="str">
        <f ca="1">IF(Valores!B259&lt;&gt;"",   SUBSTITUTE(SUBSTITUTE($A$2, "{tbl}", d_TblName), "{values_array}", Valores!A259), "")</f>
        <v>$this-&gt;insert ('syslog.rh_movimiento', array('clave_trab' =&gt; 369907, 'id_plaza' =&gt; 61, 'id_ausencia_por' =&gt; , 'fec_inicio' =&gt; '2017-9-25', 'fec_termino' =&gt; '2017-11-12', 'tipo_mov' =&gt; 'TEMPORAL', 'descr' =&gt; '', 'docs' =&gt; '', 'motivo' =&gt; '', 'referencia' =&gt; '', 'ref_motivo' =&gt; ''));</v>
      </c>
    </row>
    <row r="260" spans="1:1" x14ac:dyDescent="0.25">
      <c r="A260" t="str">
        <f ca="1">IF(Valores!B260&lt;&gt;"",   SUBSTITUTE(SUBSTITUTE($A$2, "{tbl}", d_TblName), "{values_array}", Valores!A260), "")</f>
        <v>$this-&gt;insert ('syslog.rh_movimiento', array('clave_trab' =&gt; 315758, 'id_plaza' =&gt; 62, 'id_ausencia_por' =&gt; , 'fec_inicio' =&gt; '2017-9-25', 'fec_termino' =&gt; '2017-11-12', 'tipo_mov' =&gt; 'TEMPORAL', 'descr' =&gt; '', 'docs' =&gt; '', 'motivo' =&gt; '', 'referencia' =&gt; '', 'ref_motivo' =&gt; ''));</v>
      </c>
    </row>
    <row r="261" spans="1:1" x14ac:dyDescent="0.25">
      <c r="A261" t="str">
        <f ca="1">IF(Valores!B261&lt;&gt;"",   SUBSTITUTE(SUBSTITUTE($A$2, "{tbl}", d_TblName), "{values_array}", Valores!A261), "")</f>
        <v>$this-&gt;insert ('syslog.rh_movimiento', array('clave_trab' =&gt; 312224, 'id_plaza' =&gt; 21, 'id_ausencia_por' =&gt; , 'fec_inicio' =&gt; '2017-9-25', 'fec_termino' =&gt; '2017-11-12', 'tipo_mov' =&gt; 'TEMPORAL', 'descr' =&gt; '', 'docs' =&gt; '', 'motivo' =&gt; '', 'referencia' =&gt; '', 'ref_motivo' =&gt; ''));</v>
      </c>
    </row>
    <row r="262" spans="1:1" x14ac:dyDescent="0.25">
      <c r="A262" t="str">
        <f ca="1">IF(Valores!B262&lt;&gt;"",   SUBSTITUTE(SUBSTITUTE($A$2, "{tbl}", d_TblName), "{values_array}", Valores!A262), "")</f>
        <v>$this-&gt;insert ('syslog.rh_movimiento', array('clave_trab' =&gt; 448750, 'id_plaza' =&gt; 57, 'id_ausencia_por' =&gt; , 'fec_inicio' =&gt; '2017-9-25', 'fec_termino' =&gt; '2017-10-8', 'tipo_mov' =&gt; 'TEMPORAL', 'descr' =&gt; '', 'docs' =&gt; '', 'motivo' =&gt; '', 'referencia' =&gt; '', 'ref_motivo' =&gt; ''));</v>
      </c>
    </row>
    <row r="263" spans="1:1" x14ac:dyDescent="0.25">
      <c r="A263" t="str">
        <f ca="1">IF(Valores!B263&lt;&gt;"",   SUBSTITUTE(SUBSTITUTE($A$2, "{tbl}", d_TblName), "{values_array}", Valores!A263), "")</f>
        <v>$this-&gt;insert ('syslog.rh_movimiento', array('clave_trab' =&gt; 511424, 'id_plaza' =&gt; 62, 'id_ausencia_por' =&gt; , 'fec_inicio' =&gt; '2017-10-2', 'fec_termino' =&gt; '2017-10-6', 'tipo_mov' =&gt; 'TEMPORAL', 'descr' =&gt; '', 'docs' =&gt; '', 'motivo' =&gt; '', 'referencia' =&gt; '', 'ref_motivo' =&gt; ''));</v>
      </c>
    </row>
    <row r="264" spans="1:1" x14ac:dyDescent="0.25">
      <c r="A264" t="str">
        <f ca="1">IF(Valores!B264&lt;&gt;"",   SUBSTITUTE(SUBSTITUTE($A$2, "{tbl}", d_TblName), "{values_array}", Valores!A264), "")</f>
        <v>$this-&gt;insert ('syslog.rh_movimiento', array('clave_trab' =&gt; 681065, 'id_plaza' =&gt; 67, 'id_ausencia_por' =&gt; , 'fec_inicio' =&gt; '2017-9-25', 'fec_termino' =&gt; '2017-11-12', 'tipo_mov' =&gt; 'TEMPORAL', 'descr' =&gt; '', 'docs' =&gt; '', 'motivo' =&gt; '', 'referencia' =&gt; '', 'ref_motivo' =&gt; ''));</v>
      </c>
    </row>
    <row r="265" spans="1:1" x14ac:dyDescent="0.25">
      <c r="A265" t="str">
        <f ca="1">IF(Valores!B265&lt;&gt;"",   SUBSTITUTE(SUBSTITUTE($A$2, "{tbl}", d_TblName), "{values_array}", Valores!A265), "")</f>
        <v>$this-&gt;insert ('syslog.rh_movimiento', array('clave_trab' =&gt; 203376, 'id_plaza' =&gt; 5, 'id_ausencia_por' =&gt; , 'fec_inicio' =&gt; '2017-10-10', 'fec_termino' =&gt; '2017-11-10', 'tipo_mov' =&gt; 'TEMPORAL', 'descr' =&gt; '', 'docs' =&gt; '', 'motivo' =&gt; '', 'referencia' =&gt; '', 'ref_motivo' =&gt; ''));</v>
      </c>
    </row>
    <row r="266" spans="1:1" x14ac:dyDescent="0.25">
      <c r="A266" t="str">
        <f ca="1">IF(Valores!B266&lt;&gt;"",   SUBSTITUTE(SUBSTITUTE($A$2, "{tbl}", d_TblName), "{values_array}", Valores!A266), "")</f>
        <v>$this-&gt;insert ('syslog.rh_movimiento', array('clave_trab' =&gt; 204126, 'id_plaza' =&gt; 4, 'id_ausencia_por' =&gt; , 'fec_inicio' =&gt; '2017-9-14', 'fec_termino' =&gt; '2017-11-10', 'tipo_mov' =&gt; 'TEMPORAL', 'descr' =&gt; '', 'docs' =&gt; '', 'motivo' =&gt; '', 'referencia' =&gt; '', 'ref_motivo' =&gt; ''));</v>
      </c>
    </row>
    <row r="267" spans="1:1" x14ac:dyDescent="0.25">
      <c r="A267" t="str">
        <f ca="1">IF(Valores!B267&lt;&gt;"",   SUBSTITUTE(SUBSTITUTE($A$2, "{tbl}", d_TblName), "{values_array}", Valores!A267), "")</f>
        <v>$this-&gt;insert ('syslog.rh_movimiento', array('clave_trab' =&gt; 566173, 'id_plaza' =&gt; 56, 'id_ausencia_por' =&gt; , 'fec_inicio' =&gt; '2017-11-10', 'fec_termino' =&gt; '2017-11-10', 'tipo_mov' =&gt; 'TEMPORAL', 'descr' =&gt; '', 'docs' =&gt; '', 'motivo' =&gt; '', 'referencia' =&gt; '', 'ref_motivo' =&gt; ''));</v>
      </c>
    </row>
    <row r="268" spans="1:1" x14ac:dyDescent="0.25">
      <c r="A268" t="str">
        <f ca="1">IF(Valores!B268&lt;&gt;"",   SUBSTITUTE(SUBSTITUTE($A$2, "{tbl}", d_TblName), "{values_array}", Valores!A268), "")</f>
        <v>$this-&gt;insert ('syslog.rh_movimiento', array('clave_trab' =&gt; 403938, 'id_plaza' =&gt; 74, 'id_ausencia_por' =&gt; , 'fec_inicio' =&gt; '2017-11-12', 'fec_termino' =&gt; '2017-12-30', 'tipo_mov' =&gt; 'TEMPORAL', 'descr' =&gt; '', 'docs' =&gt; '', 'motivo' =&gt; '', 'referencia' =&gt; '', 'ref_motivo' =&gt; ''));</v>
      </c>
    </row>
    <row r="269" spans="1:1" x14ac:dyDescent="0.25">
      <c r="A269" t="str">
        <f ca="1">IF(Valores!B269&lt;&gt;"",   SUBSTITUTE(SUBSTITUTE($A$2, "{tbl}", d_TblName), "{values_array}", Valores!A269), "")</f>
        <v>$this-&gt;insert ('syslog.rh_movimiento', array('clave_trab' =&gt; 318478, 'id_plaza' =&gt; 25, 'id_ausencia_por' =&gt; , 'fec_inicio' =&gt; '2017-11-12', 'fec_termino' =&gt; '2017-12-30', 'tipo_mov' =&gt; 'TEMPORAL', 'descr' =&gt; '', 'docs' =&gt; '', 'motivo' =&gt; '', 'referencia' =&gt; '', 'ref_motivo' =&gt; ''));</v>
      </c>
    </row>
    <row r="270" spans="1:1" x14ac:dyDescent="0.25">
      <c r="A270" t="str">
        <f ca="1">IF(Valores!B270&lt;&gt;"",   SUBSTITUTE(SUBSTITUTE($A$2, "{tbl}", d_TblName), "{values_array}", Valores!A270), "")</f>
        <v>$this-&gt;insert ('syslog.rh_movimiento', array('clave_trab' =&gt; 490746, 'id_plaza' =&gt; 14, 'id_ausencia_por' =&gt; , 'fec_inicio' =&gt; '2017-11-12', 'fec_termino' =&gt; '2017-12-30', 'tipo_mov' =&gt; 'TEMPORAL', 'descr' =&gt; '', 'docs' =&gt; '', 'motivo' =&gt; '', 'referencia' =&gt; '', 'ref_motivo' =&gt; ''));</v>
      </c>
    </row>
    <row r="271" spans="1:1" x14ac:dyDescent="0.25">
      <c r="A271" t="str">
        <f ca="1">IF(Valores!B271&lt;&gt;"",   SUBSTITUTE(SUBSTITUTE($A$2, "{tbl}", d_TblName), "{values_array}", Valores!A271), "")</f>
        <v>$this-&gt;insert ('syslog.rh_movimiento', array('clave_trab' =&gt; 435741, 'id_plaza' =&gt; 13, 'id_ausencia_por' =&gt; , 'fec_inicio' =&gt; '2017-11-12', 'fec_termino' =&gt; '2017-12-30', 'tipo_mov' =&gt; 'TEMPORAL', 'descr' =&gt; '', 'docs' =&gt; '', 'motivo' =&gt; '', 'referencia' =&gt; '', 'ref_motivo' =&gt; ''));</v>
      </c>
    </row>
    <row r="272" spans="1:1" x14ac:dyDescent="0.25">
      <c r="A272" t="str">
        <f ca="1">IF(Valores!B272&lt;&gt;"",   SUBSTITUTE(SUBSTITUTE($A$2, "{tbl}", d_TblName), "{values_array}", Valores!A272), "")</f>
        <v>$this-&gt;insert ('syslog.rh_movimiento', array('clave_trab' =&gt; 178194, 'id_plaza' =&gt; 15, 'id_ausencia_por' =&gt; , 'fec_inicio' =&gt; '2017-11-12', 'fec_termino' =&gt; '2017-12-30', 'tipo_mov' =&gt; 'TEMPORAL', 'descr' =&gt; '', 'docs' =&gt; '', 'motivo' =&gt; '', 'referencia' =&gt; '', 'ref_motivo' =&gt; ''));</v>
      </c>
    </row>
    <row r="273" spans="1:1" x14ac:dyDescent="0.25">
      <c r="A273" t="str">
        <f ca="1">IF(Valores!B273&lt;&gt;"",   SUBSTITUTE(SUBSTITUTE($A$2, "{tbl}", d_TblName), "{values_array}", Valores!A273), "")</f>
        <v>$this-&gt;insert ('syslog.rh_movimiento', array('clave_trab' =&gt; 333892, 'id_plaza' =&gt; 11, 'id_ausencia_por' =&gt; , 'fec_inicio' =&gt; '2017-11-12', 'fec_termino' =&gt; '2017-12-31', 'tipo_mov' =&gt; 'TEMPORAL', 'descr' =&gt; '', 'docs' =&gt; '', 'motivo' =&gt; '', 'referencia' =&gt; '', 'ref_motivo' =&gt; ''));</v>
      </c>
    </row>
    <row r="274" spans="1:1" x14ac:dyDescent="0.25">
      <c r="A274" t="str">
        <f ca="1">IF(Valores!B274&lt;&gt;"",   SUBSTITUTE(SUBSTITUTE($A$2, "{tbl}", d_TblName), "{values_array}", Valores!A274), "")</f>
        <v>$this-&gt;insert ('syslog.rh_movimiento', array('clave_trab' =&gt; 466911, 'id_plaza' =&gt; 27, 'id_ausencia_por' =&gt; , 'fec_inicio' =&gt; '2017-11-13', 'fec_termino' =&gt; '2017-12-12', 'tipo_mov' =&gt; 'TEMPORAL', 'descr' =&gt; '', 'docs' =&gt; '', 'motivo' =&gt; '', 'referencia' =&gt; '', 'ref_motivo' =&gt; ''));</v>
      </c>
    </row>
    <row r="275" spans="1:1" x14ac:dyDescent="0.25">
      <c r="A275" t="str">
        <f ca="1">IF(Valores!B275&lt;&gt;"",   SUBSTITUTE(SUBSTITUTE($A$2, "{tbl}", d_TblName), "{values_array}", Valores!A275), "")</f>
        <v>$this-&gt;insert ('syslog.rh_movimiento', array('clave_trab' =&gt; 934947, 'id_plaza' =&gt; 36, 'id_ausencia_por' =&gt; , 'fec_inicio' =&gt; '2017-11-12', 'fec_termino' =&gt; '2017-11-12', 'tipo_mov' =&gt; 'TEMPORAL', 'descr' =&gt; '', 'docs' =&gt; '', 'motivo' =&gt; '', 'referencia' =&gt; '', 'ref_motivo' =&gt; ''));</v>
      </c>
    </row>
    <row r="276" spans="1:1" x14ac:dyDescent="0.25">
      <c r="A276" t="str">
        <f ca="1">IF(Valores!B276&lt;&gt;"",   SUBSTITUTE(SUBSTITUTE($A$2, "{tbl}", d_TblName), "{values_array}", Valores!A276), "")</f>
        <v>$this-&gt;insert ('syslog.rh_movimiento', array('clave_trab' =&gt; 600316, 'id_plaza' =&gt; 35, 'id_ausencia_por' =&gt; , 'fec_inicio' =&gt; '2017-11-12', 'fec_termino' =&gt; '2017-12-28', 'tipo_mov' =&gt; 'TEMPORAL', 'descr' =&gt; '', 'docs' =&gt; '', 'motivo' =&gt; '', 'referencia' =&gt; '', 'ref_motivo' =&gt; ''));</v>
      </c>
    </row>
    <row r="277" spans="1:1" x14ac:dyDescent="0.25">
      <c r="A277" t="str">
        <f ca="1">IF(Valores!B277&lt;&gt;"",   SUBSTITUTE(SUBSTITUTE($A$2, "{tbl}", d_TblName), "{values_array}", Valores!A277), "")</f>
        <v>$this-&gt;insert ('syslog.rh_movimiento', array('clave_trab' =&gt; 317017, 'id_plaza' =&gt; 53, 'id_ausencia_por' =&gt; , 'fec_inicio' =&gt; '2017-11-12', 'fec_termino' =&gt; '2017-12-30', 'tipo_mov' =&gt; 'TEMPORAL', 'descr' =&gt; '', 'docs' =&gt; '', 'motivo' =&gt; '', 'referencia' =&gt; '', 'ref_motivo' =&gt; ''));</v>
      </c>
    </row>
    <row r="278" spans="1:1" x14ac:dyDescent="0.25">
      <c r="A278" t="str">
        <f ca="1">IF(Valores!B278&lt;&gt;"",   SUBSTITUTE(SUBSTITUTE($A$2, "{tbl}", d_TblName), "{values_array}", Valores!A278), "")</f>
        <v>$this-&gt;insert ('syslog.rh_movimiento', array('clave_trab' =&gt; 321084, 'id_plaza' =&gt; 54, 'id_ausencia_por' =&gt; , 'fec_inicio' =&gt; '2017-11-13', 'fec_termino' =&gt; '2017-12-31', 'tipo_mov' =&gt; 'TEMPORAL', 'descr' =&gt; '', 'docs' =&gt; '', 'motivo' =&gt; '', 'referencia' =&gt; '', 'ref_motivo' =&gt; ''));</v>
      </c>
    </row>
    <row r="279" spans="1:1" x14ac:dyDescent="0.25">
      <c r="A279" t="str">
        <f ca="1">IF(Valores!B279&lt;&gt;"",   SUBSTITUTE(SUBSTITUTE($A$2, "{tbl}", d_TblName), "{values_array}", Valores!A279), "")</f>
        <v>$this-&gt;insert ('syslog.rh_movimiento', array('clave_trab' =&gt; 852387, 'id_plaza' =&gt; 55, 'id_ausencia_por' =&gt; , 'fec_inicio' =&gt; '2017-11-12', 'fec_termino' =&gt; '2017-12-30', 'tipo_mov' =&gt; 'TEMPORAL', 'descr' =&gt; '', 'docs' =&gt; '', 'motivo' =&gt; '', 'referencia' =&gt; '', 'ref_motivo' =&gt; ''));</v>
      </c>
    </row>
    <row r="280" spans="1:1" x14ac:dyDescent="0.25">
      <c r="A280" t="str">
        <f ca="1">IF(Valores!B280&lt;&gt;"",   SUBSTITUTE(SUBSTITUTE($A$2, "{tbl}", d_TblName), "{values_array}", Valores!A280), "")</f>
        <v>$this-&gt;insert ('syslog.rh_movimiento', array('clave_trab' =&gt; 434039, 'id_plaza' =&gt; 6, 'id_ausencia_por' =&gt; , 'fec_inicio' =&gt; '2017-11-12', 'fec_termino' =&gt; '2017-11-12', 'tipo_mov' =&gt; 'TEMPORAL', 'descr' =&gt; '', 'docs' =&gt; '', 'motivo' =&gt; '', 'referencia' =&gt; '', 'ref_motivo' =&gt; ''));</v>
      </c>
    </row>
    <row r="281" spans="1:1" x14ac:dyDescent="0.25">
      <c r="A281" t="str">
        <f ca="1">IF(Valores!B281&lt;&gt;"",   SUBSTITUTE(SUBSTITUTE($A$2, "{tbl}", d_TblName), "{values_array}", Valores!A281), "")</f>
        <v>$this-&gt;insert ('syslog.rh_movimiento', array('clave_trab' =&gt; 426226, 'id_plaza' =&gt; 24, 'id_ausencia_por' =&gt; , 'fec_inicio' =&gt; '2017-11-12', 'fec_termino' =&gt; '2017-12-30', 'tipo_mov' =&gt; 'TEMPORAL', 'descr' =&gt; '', 'docs' =&gt; '', 'motivo' =&gt; '', 'referencia' =&gt; '', 'ref_motivo' =&gt; ''));</v>
      </c>
    </row>
    <row r="282" spans="1:1" x14ac:dyDescent="0.25">
      <c r="A282" t="str">
        <f ca="1">IF(Valores!B282&lt;&gt;"",   SUBSTITUTE(SUBSTITUTE($A$2, "{tbl}", d_TblName), "{values_array}", Valores!A282), "")</f>
        <v>$this-&gt;insert ('syslog.rh_movimiento', array('clave_trab' =&gt; 318478, 'id_plaza' =&gt; 25, 'id_ausencia_por' =&gt; , 'fec_inicio' =&gt; '2017-11-12', 'fec_termino' =&gt; '2017-12-31', 'tipo_mov' =&gt; 'TEMPORAL', 'descr' =&gt; '', 'docs' =&gt; '', 'motivo' =&gt; '', 'referencia' =&gt; '', 'ref_motivo' =&gt; ''));</v>
      </c>
    </row>
    <row r="283" spans="1:1" x14ac:dyDescent="0.25">
      <c r="A283" t="str">
        <f ca="1">IF(Valores!B283&lt;&gt;"",   SUBSTITUTE(SUBSTITUTE($A$2, "{tbl}", d_TblName), "{values_array}", Valores!A283), "")</f>
        <v>$this-&gt;insert ('syslog.rh_movimiento', array('clave_trab' =&gt; 652482, 'id_plaza' =&gt; 56, 'id_ausencia_por' =&gt; , 'fec_inicio' =&gt; '2017-11-13', 'fec_termino' =&gt; '2017-12-31', 'tipo_mov' =&gt; 'TEMPORAL', 'descr' =&gt; '', 'docs' =&gt; '', 'motivo' =&gt; '', 'referencia' =&gt; '', 'ref_motivo' =&gt; ''));</v>
      </c>
    </row>
    <row r="284" spans="1:1" x14ac:dyDescent="0.25">
      <c r="A284" t="str">
        <f ca="1">IF(Valores!B284&lt;&gt;"",   SUBSTITUTE(SUBSTITUTE($A$2, "{tbl}", d_TblName), "{values_array}", Valores!A284), "")</f>
        <v>$this-&gt;insert ('syslog.rh_movimiento', array('clave_trab' =&gt; 517366, 'id_plaza' =&gt; 57, 'id_ausencia_por' =&gt; , 'fec_inicio' =&gt; '2017-11-12', 'fec_termino' =&gt; '2017-12-31', 'tipo_mov' =&gt; 'TEMPORAL', 'descr' =&gt; '', 'docs' =&gt; '', 'motivo' =&gt; '', 'referencia' =&gt; '', 'ref_motivo' =&gt; ''));</v>
      </c>
    </row>
    <row r="285" spans="1:1" x14ac:dyDescent="0.25">
      <c r="A285" t="str">
        <f ca="1">IF(Valores!B285&lt;&gt;"",   SUBSTITUTE(SUBSTITUTE($A$2, "{tbl}", d_TblName), "{values_array}", Valores!A285), "")</f>
        <v>$this-&gt;insert ('syslog.rh_movimiento', array('clave_trab' =&gt; 388176, 'id_plaza' =&gt; 58, 'id_ausencia_por' =&gt; , 'fec_inicio' =&gt; '2017-11-12', 'fec_termino' =&gt; '2017-12-30', 'tipo_mov' =&gt; 'TEMPORAL', 'descr' =&gt; '', 'docs' =&gt; '', 'motivo' =&gt; '', 'referencia' =&gt; '', 'ref_motivo' =&gt; ''));</v>
      </c>
    </row>
    <row r="286" spans="1:1" x14ac:dyDescent="0.25">
      <c r="A286" t="str">
        <f ca="1">IF(Valores!B286&lt;&gt;"",   SUBSTITUTE(SUBSTITUTE($A$2, "{tbl}", d_TblName), "{values_array}", Valores!A286), "")</f>
        <v>$this-&gt;insert ('syslog.rh_movimiento', array('clave_trab' =&gt; 557767, 'id_plaza' =&gt; 59, 'id_ausencia_por' =&gt; , 'fec_inicio' =&gt; '2017-11-12', 'fec_termino' =&gt; '2017-12-30', 'tipo_mov' =&gt; 'TEMPORAL', 'descr' =&gt; '', 'docs' =&gt; '', 'motivo' =&gt; '', 'referencia' =&gt; '', 'ref_motivo' =&gt; ''));</v>
      </c>
    </row>
    <row r="287" spans="1:1" x14ac:dyDescent="0.25">
      <c r="A287" t="str">
        <f ca="1">IF(Valores!B287&lt;&gt;"",   SUBSTITUTE(SUBSTITUTE($A$2, "{tbl}", d_TblName), "{values_array}", Valores!A287), "")</f>
        <v>$this-&gt;insert ('syslog.rh_movimiento', array('clave_trab' =&gt; 370184, 'id_plaza' =&gt; 60, 'id_ausencia_por' =&gt; , 'fec_inicio' =&gt; '2017-11-12', 'fec_termino' =&gt; '2017-12-30', 'tipo_mov' =&gt; 'TEMPORAL', 'descr' =&gt; '', 'docs' =&gt; '', 'motivo' =&gt; '', 'referencia' =&gt; '', 'ref_motivo' =&gt; ''));</v>
      </c>
    </row>
    <row r="288" spans="1:1" x14ac:dyDescent="0.25">
      <c r="A288" t="str">
        <f ca="1">IF(Valores!B288&lt;&gt;"",   SUBSTITUTE(SUBSTITUTE($A$2, "{tbl}", d_TblName), "{values_array}", Valores!A288), "")</f>
        <v>$this-&gt;insert ('syslog.rh_movimiento', array('clave_trab' =&gt; 369907, 'id_plaza' =&gt; 61, 'id_ausencia_por' =&gt; , 'fec_inicio' =&gt; '2017-11-12', 'fec_termino' =&gt; '2017-12-30', 'tipo_mov' =&gt; 'TEMPORAL', 'descr' =&gt; '', 'docs' =&gt; '', 'motivo' =&gt; '', 'referencia' =&gt; '', 'ref_motivo' =&gt; ''));</v>
      </c>
    </row>
    <row r="289" spans="1:1" x14ac:dyDescent="0.25">
      <c r="A289" t="str">
        <f ca="1">IF(Valores!B289&lt;&gt;"",   SUBSTITUTE(SUBSTITUTE($A$2, "{tbl}", d_TblName), "{values_array}", Valores!A289), "")</f>
        <v>$this-&gt;insert ('syslog.rh_movimiento', array('clave_trab' =&gt; 315758, 'id_plaza' =&gt; 62, 'id_ausencia_por' =&gt; , 'fec_inicio' =&gt; '2017-11-12', 'fec_termino' =&gt; '2017-12-30', 'tipo_mov' =&gt; 'TEMPORAL', 'descr' =&gt; '', 'docs' =&gt; '', 'motivo' =&gt; '', 'referencia' =&gt; '', 'ref_motivo' =&gt; ''));</v>
      </c>
    </row>
    <row r="290" spans="1:1" x14ac:dyDescent="0.25">
      <c r="A290" t="str">
        <f ca="1">IF(Valores!B290&lt;&gt;"",   SUBSTITUTE(SUBSTITUTE($A$2, "{tbl}", d_TblName), "{values_array}", Valores!A290), "")</f>
        <v>$this-&gt;insert ('syslog.rh_movimiento', array('clave_trab' =&gt; 200953, 'id_plaza' =&gt; 5, 'id_ausencia_por' =&gt; , 'fec_inicio' =&gt; '2017-11-12', 'fec_termino' =&gt; '9999-12-31', 'tipo_mov' =&gt; 'DEFINITIVA', 'descr' =&gt; '', 'docs' =&gt; '', 'motivo' =&gt; '', 'referencia' =&gt; '', 'ref_motivo' =&gt; ''));</v>
      </c>
    </row>
    <row r="291" spans="1:1" x14ac:dyDescent="0.25">
      <c r="A291" t="str">
        <f ca="1">IF(Valores!B291&lt;&gt;"",   SUBSTITUTE(SUBSTITUTE($A$2, "{tbl}", d_TblName), "{values_array}", Valores!A291), "")</f>
        <v>$this-&gt;insert ('syslog.rh_movimiento', array('clave_trab' =&gt; 588783, 'id_plaza' =&gt; 18, 'id_ausencia_por' =&gt; , 'fec_inicio' =&gt; '2017-11-13', 'fec_termino' =&gt; '2017-11-19', 'tipo_mov' =&gt; 'TEMPORAL', 'descr' =&gt; '', 'docs' =&gt; '', 'motivo' =&gt; '', 'referencia' =&gt; '', 'ref_motivo' =&gt; ''));</v>
      </c>
    </row>
    <row r="292" spans="1:1" x14ac:dyDescent="0.25">
      <c r="A292" t="str">
        <f ca="1">IF(Valores!B292&lt;&gt;"",   SUBSTITUTE(SUBSTITUTE($A$2, "{tbl}", d_TblName), "{values_array}", Valores!A292), "")</f>
        <v>$this-&gt;insert ('syslog.rh_movimiento', array('clave_trab' =&gt; 516702, 'id_plaza' =&gt; 24, 'id_ausencia_por' =&gt; , 'fec_inicio' =&gt; '2017-11-13', 'fec_termino' =&gt; '2017-11-19', 'tipo_mov' =&gt; 'TEMPORAL', 'descr' =&gt; '', 'docs' =&gt; '', 'motivo' =&gt; '', 'referencia' =&gt; '', 'ref_motivo' =&gt; ''));</v>
      </c>
    </row>
    <row r="293" spans="1:1" x14ac:dyDescent="0.25">
      <c r="A293" t="str">
        <f ca="1">IF(Valores!B293&lt;&gt;"",   SUBSTITUTE(SUBSTITUTE($A$2, "{tbl}", d_TblName), "{values_array}", Valores!A293), "")</f>
        <v>$this-&gt;insert ('syslog.rh_movimiento', array('clave_trab' =&gt; 205891, 'id_plaza' =&gt; 5, 'id_ausencia_por' =&gt; , 'fec_inicio' =&gt; '2015-6-18', 'fec_termino' =&gt; '2017-11-12', 'tipo_mov' =&gt; 'TEMPORAL', 'descr' =&gt; '', 'docs' =&gt; '', 'motivo' =&gt; '', 'referencia' =&gt; '', 'ref_motivo' =&gt; ''));</v>
      </c>
    </row>
    <row r="294" spans="1:1" x14ac:dyDescent="0.25">
      <c r="A294" t="str">
        <f ca="1">IF(Valores!B294&lt;&gt;"",   SUBSTITUTE(SUBSTITUTE($A$2, "{tbl}", d_TblName), "{values_array}", Valores!A294), "")</f>
        <v>$this-&gt;insert ('syslog.rh_movimiento', array('clave_trab' =&gt; 434039, 'id_plaza' =&gt; 9, 'id_ausencia_por' =&gt; , 'fec_inicio' =&gt; '2017-11-13', 'fec_termino' =&gt; '9999-12-31', 'tipo_mov' =&gt; 'DEFINITIVA', 'descr' =&gt; '', 'docs' =&gt; '', 'motivo' =&gt; '', 'referencia' =&gt; '', 'ref_motivo' =&gt; ''));</v>
      </c>
    </row>
    <row r="295" spans="1:1" x14ac:dyDescent="0.25">
      <c r="A295" t="str">
        <f ca="1">IF(Valores!B295&lt;&gt;"",   SUBSTITUTE(SUBSTITUTE($A$2, "{tbl}", d_TblName), "{values_array}", Valores!A295), "")</f>
        <v>$this-&gt;insert ('syslog.rh_movimiento', array('clave_trab' =&gt; 419041, 'id_plaza' =&gt; 6, 'id_ausencia_por' =&gt; , 'fec_inicio' =&gt; '2017-11-13', 'fec_termino' =&gt; '2017-12-31', 'tipo_mov' =&gt; 'TEMPORAL', 'descr' =&gt; '12-8 20101941', 'docs' =&gt; '', 'motivo' =&gt; '', 'referencia' =&gt; '', 'ref_motivo' =&gt; ''));</v>
      </c>
    </row>
    <row r="296" spans="1:1" x14ac:dyDescent="0.25">
      <c r="A296" t="str">
        <f ca="1">IF(Valores!B296&lt;&gt;"",   SUBSTITUTE(SUBSTITUTE($A$2, "{tbl}", d_TblName), "{values_array}", Valores!A296), "")</f>
        <v>$this-&gt;insert ('syslog.rh_movimiento', array('clave_trab' =&gt; 327144, 'id_plaza' =&gt; 21, 'id_ausencia_por' =&gt; , 'fec_inicio' =&gt; '2017-11-12', 'fec_termino' =&gt; '9999-12-31', 'tipo_mov' =&gt; 'DEFINITIVA', 'descr' =&gt; '', 'docs' =&gt; '', 'motivo' =&gt; '', 'referencia' =&gt; '', 'ref_motivo' =&gt; ''));</v>
      </c>
    </row>
    <row r="297" spans="1:1" x14ac:dyDescent="0.25">
      <c r="A297" t="str">
        <f ca="1">IF(Valores!B297&lt;&gt;"",   SUBSTITUTE(SUBSTITUTE($A$2, "{tbl}", d_TblName), "{values_array}", Valores!A297), "")</f>
        <v>$this-&gt;insert ('syslog.rh_movimiento', array('clave_trab' =&gt; 462962, 'id_plaza' =&gt; 19, 'id_ausencia_por' =&gt; , 'fec_inicio' =&gt; '2017-11-13', 'fec_termino' =&gt; '9999-12-31', 'tipo_mov' =&gt; 'DEFINITIVA', 'descr' =&gt; '', 'docs' =&gt; '', 'motivo' =&gt; '', 'referencia' =&gt; '', 'ref_motivo' =&gt; ''));</v>
      </c>
    </row>
    <row r="298" spans="1:1" x14ac:dyDescent="0.25">
      <c r="A298" t="str">
        <f ca="1">IF(Valores!B298&lt;&gt;"",   SUBSTITUTE(SUBSTITUTE($A$2, "{tbl}", d_TblName), "{values_array}", Valores!A298), "")</f>
        <v>$this-&gt;insert ('syslog.rh_movimiento', array('clave_trab' =&gt; 539767, 'id_plaza' =&gt; 70, 'id_ausencia_por' =&gt; , 'fec_inicio' =&gt; '2017-11-13', 'fec_termino' =&gt; '9999-12-31', 'tipo_mov' =&gt; 'DEFINITIVA', 'descr' =&gt; '', 'docs' =&gt; '', 'motivo' =&gt; '', 'referencia' =&gt; '', 'ref_motivo' =&gt; ''));</v>
      </c>
    </row>
    <row r="299" spans="1:1" x14ac:dyDescent="0.25">
      <c r="A299" t="str">
        <f ca="1">IF(Valores!B299&lt;&gt;"",   SUBSTITUTE(SUBSTITUTE($A$2, "{tbl}", d_TblName), "{values_array}", Valores!A299), "")</f>
        <v>$this-&gt;insert ('syslog.rh_movimiento', array('clave_trab' =&gt; 567997, 'id_plaza' =&gt; 28, 'id_ausencia_por' =&gt; , 'fec_inicio' =&gt; '2017-11-13', 'fec_termino' =&gt; '9999-12-31', 'tipo_mov' =&gt; 'DEFINITIVA', 'descr' =&gt; '', 'docs' =&gt; '', 'motivo' =&gt; '', 'referencia' =&gt; '', 'ref_motivo' =&gt; ''));</v>
      </c>
    </row>
    <row r="300" spans="1:1" x14ac:dyDescent="0.25">
      <c r="A300" t="str">
        <f ca="1">IF(Valores!B300&lt;&gt;"",   SUBSTITUTE(SUBSTITUTE($A$2, "{tbl}", d_TblName), "{values_array}", Valores!A300), "")</f>
        <v>$this-&gt;insert ('syslog.rh_movimiento', array('clave_trab' =&gt; 574454, 'id_plaza' =&gt; 29, 'id_ausencia_por' =&gt; , 'fec_inicio' =&gt; '2017-11-13', 'fec_termino' =&gt; '2018-4-23', 'tipo_mov' =&gt; 'TEMPORAL', 'descr' =&gt; '', 'docs' =&gt; '', 'motivo' =&gt; '', 'referencia' =&gt; '', 'ref_motivo' =&gt; ''));</v>
      </c>
    </row>
    <row r="301" spans="1:1" x14ac:dyDescent="0.25">
      <c r="A301" t="str">
        <f ca="1">IF(Valores!B301&lt;&gt;"",   SUBSTITUTE(SUBSTITUTE($A$2, "{tbl}", d_TblName), "{values_array}", Valores!A301), "")</f>
        <v>$this-&gt;insert ('syslog.rh_movimiento', array('clave_trab' =&gt; 466911, 'id_plaza' =&gt; 36, 'id_ausencia_por' =&gt; , 'fec_inicio' =&gt; '2017-12-13', 'fec_termino' =&gt; '2017-12-31', 'tipo_mov' =&gt; 'TEMPORAL', 'descr' =&gt; '', 'docs' =&gt; '', 'motivo' =&gt; '', 'referencia' =&gt; '', 'ref_motivo' =&gt; ''));</v>
      </c>
    </row>
    <row r="302" spans="1:1" x14ac:dyDescent="0.25">
      <c r="A302" t="str">
        <f ca="1">IF(Valores!B302&lt;&gt;"",   SUBSTITUTE(SUBSTITUTE($A$2, "{tbl}", d_TblName), "{values_array}", Valores!A302), "")</f>
        <v>$this-&gt;insert ('syslog.rh_movimiento', array('clave_trab' =&gt; 605887, 'id_plaza' =&gt; 27, 'id_ausencia_por' =&gt; , 'fec_inicio' =&gt; '2017-12-13', 'fec_termino' =&gt; '2017-12-30', 'tipo_mov' =&gt; 'TEMPORAL', 'descr' =&gt; '', 'docs' =&gt; '', 'motivo' =&gt; '', 'referencia' =&gt; '', 'ref_motivo' =&gt; ''));</v>
      </c>
    </row>
    <row r="303" spans="1:1" x14ac:dyDescent="0.25">
      <c r="A303" t="str">
        <f ca="1">IF(Valores!B303&lt;&gt;"",   SUBSTITUTE(SUBSTITUTE($A$2, "{tbl}", d_TblName), "{values_array}", Valores!A303), "")</f>
        <v>$this-&gt;insert ('syslog.rh_movimiento', array('clave_trab' =&gt; 511424, 'id_plaza' =&gt; 22, 'id_ausencia_por' =&gt; , 'fec_inicio' =&gt; '2017-11-13', 'fec_termino' =&gt; '2017-12-31', 'tipo_mov' =&gt; 'TEMPORAL', 'descr' =&gt; '', 'docs' =&gt; '', 'motivo' =&gt; '', 'referencia' =&gt; '', 'ref_motivo' =&gt; ''));</v>
      </c>
    </row>
    <row r="304" spans="1:1" x14ac:dyDescent="0.25">
      <c r="A304" t="str">
        <f ca="1">IF(Valores!B304&lt;&gt;"",   SUBSTITUTE(SUBSTITUTE($A$2, "{tbl}", d_TblName), "{values_array}", Valores!A304), "")</f>
        <v>$this-&gt;insert ('syslog.rh_movimiento', array('clave_trab' =&gt; 539259, 'id_plaza' =&gt; 63, 'id_ausencia_por' =&gt; , 'fec_inicio' =&gt; '2017-11-12', 'fec_termino' =&gt; '2017-12-30', 'tipo_mov' =&gt; 'TEMPORAL', 'descr' =&gt; '', 'docs' =&gt; '', 'motivo' =&gt; '', 'referencia' =&gt; '', 'ref_motivo' =&gt; ''));</v>
      </c>
    </row>
    <row r="305" spans="1:1" x14ac:dyDescent="0.25">
      <c r="A305" t="str">
        <f ca="1">IF(Valores!B305&lt;&gt;"",   SUBSTITUTE(SUBSTITUTE($A$2, "{tbl}", d_TblName), "{values_array}", Valores!A305), "")</f>
        <v>$this-&gt;insert ('syslog.rh_movimiento', array('clave_trab' =&gt; 465230, 'id_plaza' =&gt; 63, 'id_ausencia_por' =&gt; , 'fec_inicio' =&gt; '2017-11-13', 'fec_termino' =&gt; '2017-11-17', 'tipo_mov' =&gt; 'TEMPORAL', 'descr' =&gt; '', 'docs' =&gt; '', 'motivo' =&gt; '', 'referencia' =&gt; '', 'ref_motivo' =&gt; ''));</v>
      </c>
    </row>
    <row r="306" spans="1:1" x14ac:dyDescent="0.25">
      <c r="A306" t="str">
        <f ca="1">IF(Valores!B306&lt;&gt;"",   SUBSTITUTE(SUBSTITUTE($A$2, "{tbl}", d_TblName), "{values_array}", Valores!A306), "")</f>
        <v>$this-&gt;insert ('syslog.rh_movimiento', array('clave_trab' =&gt; 511701, 'id_plaza' =&gt; 65, 'id_ausencia_por' =&gt; , 'fec_inicio' =&gt; '2017-11-12', 'fec_termino' =&gt; '2017-12-31', 'tipo_mov' =&gt; 'TEMPORAL', 'descr' =&gt; '', 'docs' =&gt; '', 'motivo' =&gt; '', 'referencia' =&gt; '', 'ref_motivo' =&gt; ''));</v>
      </c>
    </row>
    <row r="307" spans="1:1" x14ac:dyDescent="0.25">
      <c r="A307" t="str">
        <f ca="1">IF(Valores!B307&lt;&gt;"",   SUBSTITUTE(SUBSTITUTE($A$2, "{tbl}", d_TblName), "{values_array}", Valores!A307), "")</f>
        <v>$this-&gt;insert ('syslog.rh_movimiento', array('clave_trab' =&gt; 566818, 'id_plaza' =&gt; 20, 'id_ausencia_por' =&gt; , 'fec_inicio' =&gt; '2017-11-13', 'fec_termino' =&gt; '2017-12-31', 'tipo_mov' =&gt; 'TEMPORAL', 'descr' =&gt; '', 'docs' =&gt; '', 'motivo' =&gt; '', 'referencia' =&gt; '', 'ref_motivo' =&gt; ''));</v>
      </c>
    </row>
    <row r="308" spans="1:1" x14ac:dyDescent="0.25">
      <c r="A308" t="str">
        <f ca="1">IF(Valores!B308&lt;&gt;"",   SUBSTITUTE(SUBSTITUTE($A$2, "{tbl}", d_TblName), "{values_array}", Valores!A308), "")</f>
        <v>$this-&gt;insert ('syslog.rh_movimiento', array('clave_trab' =&gt; 886222, 'id_plaza' =&gt; 25, 'id_ausencia_por' =&gt; , 'fec_inicio' =&gt; '2017-11-13', 'fec_termino' =&gt; '2017-11-17', 'tipo_mov' =&gt; 'TEMPORAL', 'descr' =&gt; '', 'docs' =&gt; '', 'motivo' =&gt; '', 'referencia' =&gt; '', 'ref_motivo' =&gt; ''));</v>
      </c>
    </row>
    <row r="309" spans="1:1" x14ac:dyDescent="0.25">
      <c r="A309" t="str">
        <f ca="1">IF(Valores!B309&lt;&gt;"",   SUBSTITUTE(SUBSTITUTE($A$2, "{tbl}", d_TblName), "{values_array}", Valores!A309), "")</f>
        <v>$this-&gt;insert ('syslog.rh_movimiento', array('clave_trab' =&gt; 681065, 'id_plaza' =&gt; 67, 'id_ausencia_por' =&gt; , 'fec_inicio' =&gt; '2017-11-13', 'fec_termino' =&gt; '2017-12-31', 'tipo_mov' =&gt; 'TEMPORAL', 'descr' =&gt; '', 'docs' =&gt; '', 'motivo' =&gt; '', 'referencia' =&gt; '', 'ref_motivo' =&gt; ''));</v>
      </c>
    </row>
    <row r="310" spans="1:1" x14ac:dyDescent="0.25">
      <c r="A310" t="str">
        <f ca="1">IF(Valores!B310&lt;&gt;"",   SUBSTITUTE(SUBSTITUTE($A$2, "{tbl}", d_TblName), "{values_array}", Valores!A310), "")</f>
        <v>$this-&gt;insert ('syslog.rh_movimiento', array('clave_trab' =&gt; 498009, 'id_plaza' =&gt; 33, 'id_ausencia_por' =&gt; , 'fec_inicio' =&gt; '2017-11-13', 'fec_termino' =&gt; '2017-12-31', 'tipo_mov' =&gt; 'TEMPORAL', 'descr' =&gt; '', 'docs' =&gt; '', 'motivo' =&gt; '', 'referencia' =&gt; '', 'ref_motivo' =&gt; ''));</v>
      </c>
    </row>
    <row r="311" spans="1:1" x14ac:dyDescent="0.25">
      <c r="A311" t="str">
        <f ca="1">IF(Valores!B311&lt;&gt;"",   SUBSTITUTE(SUBSTITUTE($A$2, "{tbl}", d_TblName), "{values_array}", Valores!A311), "")</f>
        <v>$this-&gt;insert ('syslog.rh_movimiento', array('clave_trab' =&gt; 312224, 'id_plaza' =&gt; 21, 'id_ausencia_por' =&gt; , 'fec_inicio' =&gt; '2017-11-13', 'fec_termino' =&gt; '2017-11-17', 'tipo_mov' =&gt; 'TEMPORAL', 'descr' =&gt; '', 'docs' =&gt; '', 'motivo' =&gt; '', 'referencia' =&gt; '', 'ref_motivo' =&gt; ''));</v>
      </c>
    </row>
    <row r="312" spans="1:1" x14ac:dyDescent="0.25">
      <c r="A312" t="str">
        <f ca="1">IF(Valores!B312&lt;&gt;"",   SUBSTITUTE(SUBSTITUTE($A$2, "{tbl}", d_TblName), "{values_array}", Valores!A312), "")</f>
        <v>$this-&gt;insert ('syslog.rh_movimiento', array('clave_trab' =&gt; 203376, 'id_plaza' =&gt; 4, 'id_ausencia_por' =&gt; , 'fec_inicio' =&gt; '2017-11-13', 'fec_termino' =&gt; '2017-12-31', 'tipo_mov' =&gt; 'TEMPORAL', 'descr' =&gt; '', 'docs' =&gt; '', 'motivo' =&gt; '', 'referencia' =&gt; '', 'ref_motivo' =&gt; ''));</v>
      </c>
    </row>
    <row r="313" spans="1:1" x14ac:dyDescent="0.25">
      <c r="A313" t="str">
        <f ca="1">IF(Valores!B313&lt;&gt;"",   SUBSTITUTE(SUBSTITUTE($A$2, "{tbl}", d_TblName), "{values_array}", Valores!A313), "")</f>
        <v>$this-&gt;insert ('syslog.rh_movimiento', array('clave_trab' =&gt; 200953, 'id_plaza' =&gt; 1, 'id_ausencia_por' =&gt; , 'fec_inicio' =&gt; '2017-11-13', 'fec_termino' =&gt; '2017-12-31', 'tipo_mov' =&gt; 'TEMPORAL', 'descr' =&gt; '', 'docs' =&gt; '', 'motivo' =&gt; '', 'referencia' =&gt; '', 'ref_motivo' =&gt; ''));</v>
      </c>
    </row>
    <row r="314" spans="1:1" x14ac:dyDescent="0.25">
      <c r="A314" t="str">
        <f ca="1">IF(Valores!B314&lt;&gt;"",   SUBSTITUTE(SUBSTITUTE($A$2, "{tbl}", d_TblName), "{values_array}", Valores!A314), "")</f>
        <v>$this-&gt;insert ('syslog.rh_movimiento', array('clave_trab' =&gt; 204126, 'id_plaza' =&gt; 5, 'id_ausencia_por' =&gt; , 'fec_inicio' =&gt; '2017-11-13', 'fec_termino' =&gt; '2017-12-31', 'tipo_mov' =&gt; 'TEMPORAL', 'descr' =&gt; '', 'docs' =&gt; '', 'motivo' =&gt; '', 'referencia' =&gt; '', 'ref_motivo' =&gt; ''));</v>
      </c>
    </row>
    <row r="315" spans="1:1" x14ac:dyDescent="0.25">
      <c r="A315" t="str">
        <f ca="1">IF(Valores!B315&lt;&gt;"",   SUBSTITUTE(SUBSTITUTE($A$2, "{tbl}", d_TblName), "{values_array}", Valores!A315), "")</f>
        <v>$this-&gt;insert ('syslog.rh_movimiento', array('clave_trab' =&gt; 482433, 'id_plaza' =&gt; 7, 'id_ausencia_por' =&gt; , 'fec_inicio' =&gt; '2017-11-13', 'fec_termino' =&gt; '2017-12-31', 'tipo_mov' =&gt; 'TEMPORAL', 'descr' =&gt; '', 'docs' =&gt; '', 'motivo' =&gt; '', 'referencia' =&gt; '', 'ref_motivo' =&gt; ''));</v>
      </c>
    </row>
    <row r="316" spans="1:1" x14ac:dyDescent="0.25">
      <c r="A316" t="str">
        <f ca="1">IF(Valores!B316&lt;&gt;"",   SUBSTITUTE(SUBSTITUTE($A$2, "{tbl}", d_TblName), "{values_array}", Valores!A316), "")</f>
        <v>$this-&gt;insert ('syslog.rh_movimiento', array('clave_trab' =&gt; 675094, 'id_plaza' =&gt; 15, 'id_ausencia_por' =&gt; , 'fec_inicio' =&gt; '2017-11-13', 'fec_termino' =&gt; '2017-11-17', 'tipo_mov' =&gt; 'TEMPORAL', 'descr' =&gt; '', 'docs' =&gt; '', 'motivo' =&gt; '', 'referencia' =&gt; '', 'ref_motivo' =&gt; ''));</v>
      </c>
    </row>
    <row r="317" spans="1:1" x14ac:dyDescent="0.25">
      <c r="A317" t="str">
        <f ca="1">IF(Valores!B317&lt;&gt;"",   SUBSTITUTE(SUBSTITUTE($A$2, "{tbl}", d_TblName), "{values_array}", Valores!A317), "")</f>
        <v>$this-&gt;insert ('syslog.rh_movimiento', array('clave_trab' =&gt; 312010, 'id_plaza' =&gt; 17, 'id_ausencia_por' =&gt; , 'fec_inicio' =&gt; '2017-11-13', 'fec_termino' =&gt; '2017-12-31', 'tipo_mov' =&gt; 'TEMPORAL', 'descr' =&gt; '', 'docs' =&gt; '', 'motivo' =&gt; '', 'referencia' =&gt; '', 'ref_motivo' =&gt; ''));</v>
      </c>
    </row>
    <row r="318" spans="1:1" x14ac:dyDescent="0.25">
      <c r="A318" t="str">
        <f ca="1">IF(Valores!B318&lt;&gt;"",   SUBSTITUTE(SUBSTITUTE($A$2, "{tbl}", d_TblName), "{values_array}", Valores!A318), "")</f>
        <v>$this-&gt;insert ('syslog.rh_movimiento', array('clave_trab' =&gt; 779082, 'id_plaza' =&gt; 23, 'id_ausencia_por' =&gt; , 'fec_inicio' =&gt; '2017-11-13', 'fec_termino' =&gt; '2017-12-30', 'tipo_mov' =&gt; 'TEMPORAL', 'descr' =&gt; '', 'docs' =&gt; '', 'motivo' =&gt; '', 'referencia' =&gt; '', 'ref_motivo' =&gt; ''));</v>
      </c>
    </row>
    <row r="319" spans="1:1" x14ac:dyDescent="0.25">
      <c r="A319" t="str">
        <f ca="1">IF(Valores!B319&lt;&gt;"",   SUBSTITUTE(SUBSTITUTE($A$2, "{tbl}", d_TblName), "{values_array}", Valores!A319), "")</f>
        <v>$this-&gt;insert ('syslog.rh_movimiento', array('clave_trab' =&gt; 814776, 'id_plaza' =&gt; 30, 'id_ausencia_por' =&gt; , 'fec_inicio' =&gt; '2017-11-13', 'fec_termino' =&gt; '2017-12-31', 'tipo_mov' =&gt; 'TEMPORAL', 'descr' =&gt; '', 'docs' =&gt; '', 'motivo' =&gt; '', 'referencia' =&gt; '', 'ref_motivo' =&gt; ''));</v>
      </c>
    </row>
    <row r="320" spans="1:1" x14ac:dyDescent="0.25">
      <c r="A320" t="str">
        <f ca="1">IF(Valores!B320&lt;&gt;"",   SUBSTITUTE(SUBSTITUTE($A$2, "{tbl}", d_TblName), "{values_array}", Valores!A320), "")</f>
        <v>$this-&gt;insert ('syslog.rh_movimiento', array('clave_trab' =&gt; 361730, 'id_plaza' =&gt; 34, 'id_ausencia_por' =&gt; , 'fec_inicio' =&gt; '2017-11-13', 'fec_termino' =&gt; '2017-11-19', 'tipo_mov' =&gt; 'TEMPORAL', 'descr' =&gt; '', 'docs' =&gt; '', 'motivo' =&gt; '', 'referencia' =&gt; '', 'ref_motivo' =&gt; ''));</v>
      </c>
    </row>
    <row r="321" spans="1:1" x14ac:dyDescent="0.25">
      <c r="A321" t="str">
        <f ca="1">IF(Valores!B321&lt;&gt;"",   SUBSTITUTE(SUBSTITUTE($A$2, "{tbl}", d_TblName), "{values_array}", Valores!A321), "")</f>
        <v>$this-&gt;insert ('syslog.rh_movimiento', array('clave_trab' =&gt; 516899, 'id_plaza' =&gt; 68, 'id_ausencia_por' =&gt; , 'fec_inicio' =&gt; '2017-11-13', 'fec_termino' =&gt; '2017-12-31', 'tipo_mov' =&gt; 'TEMPORAL', 'descr' =&gt; '', 'docs' =&gt; '', 'motivo' =&gt; '', 'referencia' =&gt; '', 'ref_motivo' =&gt; ''));</v>
      </c>
    </row>
    <row r="322" spans="1:1" x14ac:dyDescent="0.25">
      <c r="A322" t="str">
        <f ca="1">IF(Valores!B322&lt;&gt;"",   SUBSTITUTE(SUBSTITUTE($A$2, "{tbl}", d_TblName), "{values_array}", Valores!A322), "")</f>
        <v>$this-&gt;insert ('syslog.rh_movimiento', array('clave_trab' =&gt; 569774, 'id_plaza' =&gt; 68, 'id_ausencia_por' =&gt; , 'fec_inicio' =&gt; '2017-11-13', 'fec_termino' =&gt; '2017-11-17', 'tipo_mov' =&gt; 'TEMPORAL', 'descr' =&gt; '', 'docs' =&gt; '', 'motivo' =&gt; '', 'referencia' =&gt; '', 'ref_motivo' =&gt; ''));</v>
      </c>
    </row>
    <row r="323" spans="1:1" x14ac:dyDescent="0.25">
      <c r="A323" t="str">
        <f ca="1">IF(Valores!B323&lt;&gt;"",   SUBSTITUTE(SUBSTITUTE($A$2, "{tbl}", d_TblName), "{values_array}", Valores!A323), "")</f>
        <v>$this-&gt;insert ('syslog.rh_movimiento', array('clave_trab' =&gt; 500095, 'id_plaza' =&gt; 64, 'id_ausencia_por' =&gt; , 'fec_inicio' =&gt; '2017-11-12', 'fec_termino' =&gt; '2017-12-31', 'tipo_mov' =&gt; 'TEMPORAL', 'descr' =&gt; '', 'docs' =&gt; '', 'motivo' =&gt; '', 'referencia' =&gt; '', 'ref_motivo' =&gt; ''));</v>
      </c>
    </row>
    <row r="324" spans="1:1" x14ac:dyDescent="0.25">
      <c r="A324" t="str">
        <f ca="1">IF(Valores!B324&lt;&gt;"",   SUBSTITUTE(SUBSTITUTE($A$2, "{tbl}", d_TblName), "{values_array}", Valores!A324), "")</f>
        <v>$this-&gt;insert ('syslog.rh_movimiento', array('clave_trab' =&gt; 466603, 'id_plaza' =&gt; 69, 'id_ausencia_por' =&gt; , 'fec_inicio' =&gt; '2017-11-12', 'fec_termino' =&gt; '2017-12-31', 'tipo_mov' =&gt; 'TEMPORAL', 'descr' =&gt; '', 'docs' =&gt; '', 'motivo' =&gt; '', 'referencia' =&gt; '', 'ref_motivo' =&gt; ''));</v>
      </c>
    </row>
    <row r="325" spans="1:1" x14ac:dyDescent="0.25">
      <c r="A325" t="str">
        <f ca="1">IF(Valores!B325&lt;&gt;"",   SUBSTITUTE(SUBSTITUTE($A$2, "{tbl}", d_TblName), "{values_array}", Valores!A325), "")</f>
        <v>$this-&gt;insert ('syslog.rh_movimiento', array('clave_trab' =&gt; 305721, 'id_plaza' =&gt; 75, 'id_ausencia_por' =&gt; , 'fec_inicio' =&gt; '2017-11-12', 'fec_termino' =&gt; '2017-12-31', 'tipo_mov' =&gt; 'TEMPORAL', 'descr' =&gt; '', 'docs' =&gt; '', 'motivo' =&gt; '', 'referencia' =&gt; '', 'ref_motivo' =&gt; ''));</v>
      </c>
    </row>
    <row r="326" spans="1:1" x14ac:dyDescent="0.25">
      <c r="A326" t="str">
        <f ca="1">IF(Valores!B326&lt;&gt;"",   SUBSTITUTE(SUBSTITUTE($A$2, "{tbl}", d_TblName), "{values_array}", Valores!A326), "")</f>
        <v>$this-&gt;insert ('syslog.rh_movimiento', array('clave_trab' =&gt; 549473, 'id_plaza' =&gt; 40, 'id_ausencia_por' =&gt; , 'fec_inicio' =&gt; '2017-11-12', 'fec_termino' =&gt; '2017-12-31', 'tipo_mov' =&gt; 'TEMPORAL', 'descr' =&gt; '', 'docs' =&gt; '', 'motivo' =&gt; '', 'referencia' =&gt; '', 'ref_motivo' =&gt; ''));</v>
      </c>
    </row>
    <row r="327" spans="1:1" x14ac:dyDescent="0.25">
      <c r="A327" t="str">
        <f ca="1">IF(Valores!B327&lt;&gt;"",   SUBSTITUTE(SUBSTITUTE($A$2, "{tbl}", d_TblName), "{values_array}", Valores!A327), "")</f>
        <v>$this-&gt;insert ('syslog.rh_movimiento', array('clave_trab' =&gt; 891095, 'id_plaza' =&gt; 19, 'id_ausencia_por' =&gt; , 'fec_inicio' =&gt; '2017-11-27', 'fec_termino' =&gt; '2017-11-28', 'tipo_mov' =&gt; 'TEMPORAL', 'descr' =&gt; '', 'docs' =&gt; '', 'motivo' =&gt; '', 'referencia' =&gt; '', 'ref_motivo' =&gt; ''));</v>
      </c>
    </row>
    <row r="328" spans="1:1" x14ac:dyDescent="0.25">
      <c r="A328" t="str">
        <f ca="1">IF(Valores!B328&lt;&gt;"",   SUBSTITUTE(SUBSTITUTE($A$2, "{tbl}", d_TblName), "{values_array}", Valores!A328), "")</f>
        <v>$this-&gt;insert ('syslog.rh_movimiento', array('clave_trab' =&gt; 373290, 'id_plaza' =&gt; 44, 'id_ausencia_por' =&gt; , 'fec_inicio' =&gt; '2017-11-18', 'fec_termino' =&gt; '2017-12-23', 'tipo_mov' =&gt; 'TEMPORAL', 'descr' =&gt; '', 'docs' =&gt; '', 'motivo' =&gt; '', 'referencia' =&gt; '', 'ref_motivo' =&gt; ''));</v>
      </c>
    </row>
    <row r="329" spans="1:1" x14ac:dyDescent="0.25">
      <c r="A329" t="str">
        <f ca="1">IF(Valores!B329&lt;&gt;"",   SUBSTITUTE(SUBSTITUTE($A$2, "{tbl}", d_TblName), "{values_array}", Valores!A329), "")</f>
        <v>$this-&gt;insert ('syslog.rh_movimiento', array('clave_trab' =&gt; 327144, 'id_plaza' =&gt; 8, 'id_ausencia_por' =&gt; , 'fec_inicio' =&gt; '2017-11-13', 'fec_termino' =&gt; '2017-12-31', 'tipo_mov' =&gt; 'TEMPORAL', 'descr' =&gt; '', 'docs' =&gt; '', 'motivo' =&gt; '', 'referencia' =&gt; '', 'ref_motivo' =&gt; ''));</v>
      </c>
    </row>
    <row r="330" spans="1:1" x14ac:dyDescent="0.25">
      <c r="A330" t="str">
        <f ca="1">IF(Valores!B330&lt;&gt;"",   SUBSTITUTE(SUBSTITUTE($A$2, "{tbl}", d_TblName), "{values_array}", Valores!A330), "")</f>
        <v>$this-&gt;insert ('syslog.rh_movimiento', array('clave_trab' =&gt; 434039, 'id_plaza' =&gt; 5, 'id_ausencia_por' =&gt; , 'fec_inicio' =&gt; '2017-11-26', 'fec_termino' =&gt; '2017-12-31', 'tipo_mov' =&gt; 'TEMPORAL', 'descr' =&gt; '', 'docs' =&gt; '', 'motivo' =&gt; '', 'referencia' =&gt; '', 'ref_motivo' =&gt; ''));</v>
      </c>
    </row>
    <row r="331" spans="1:1" x14ac:dyDescent="0.25">
      <c r="A331" t="str">
        <f ca="1">IF(Valores!B331&lt;&gt;"",   SUBSTITUTE(SUBSTITUTE($A$2, "{tbl}", d_TblName), "{values_array}", Valores!A331), "")</f>
        <v>$this-&gt;insert ('syslog.rh_movimiento', array('clave_trab' =&gt; 312224, 'id_plaza' =&gt; 21, 'id_ausencia_por' =&gt; , 'fec_inicio' =&gt; '2017-11-18', 'fec_termino' =&gt; '2017-12-31', 'tipo_mov' =&gt; 'TEMPORAL', 'descr' =&gt; '', 'docs' =&gt; '', 'motivo' =&gt; '', 'referencia' =&gt; '', 'ref_motivo' =&gt; ''));</v>
      </c>
    </row>
    <row r="332" spans="1:1" x14ac:dyDescent="0.25">
      <c r="A332" t="str">
        <f ca="1">IF(Valores!B332&lt;&gt;"",   SUBSTITUTE(SUBSTITUTE($A$2, "{tbl}", d_TblName), "{values_array}", Valores!A332), "")</f>
        <v>$this-&gt;insert ('syslog.rh_movimiento', array('clave_trab' =&gt; 588783, 'id_plaza' =&gt; 9, 'id_ausencia_por' =&gt; , 'fec_inicio' =&gt; '2017-11-27', 'fec_termino' =&gt; '2017-12-31', 'tipo_mov' =&gt; 'TEMPORAL', 'descr' =&gt; '', 'docs' =&gt; '', 'motivo' =&gt; '', 'referencia' =&gt; '', 'ref_motivo' =&gt; ''));</v>
      </c>
    </row>
    <row r="333" spans="1:1" x14ac:dyDescent="0.25">
      <c r="A333" t="str">
        <f ca="1">IF(Valores!B333&lt;&gt;"",   SUBSTITUTE(SUBSTITUTE($A$2, "{tbl}", d_TblName), "{values_array}", Valores!A333), "")</f>
        <v>$this-&gt;insert ('syslog.rh_movimiento', array('clave_trab' =&gt; 242758, 'id_plaza' =&gt; 16, 'id_ausencia_por' =&gt; , 'fec_inicio' =&gt; '2017-11-20', 'fec_termino' =&gt; '2017-12-26', 'tipo_mov' =&gt; 'TEMPORAL', 'descr' =&gt; '', 'docs' =&gt; '', 'motivo' =&gt; '', 'referencia' =&gt; '', 'ref_motivo' =&gt; ''));</v>
      </c>
    </row>
    <row r="334" spans="1:1" x14ac:dyDescent="0.25">
      <c r="A334" t="str">
        <f ca="1">IF(Valores!B334&lt;&gt;"",   SUBSTITUTE(SUBSTITUTE($A$2, "{tbl}", d_TblName), "{values_array}", Valores!A334), "")</f>
        <v>$this-&gt;insert ('syslog.rh_movimiento', array('clave_trab' =&gt; 539767, 'id_plaza' =&gt; 45, 'id_ausencia_por' =&gt; , 'fec_inicio' =&gt; '2017-11-20', 'fec_termino' =&gt; '2017-12-26', 'tipo_mov' =&gt; 'TEMPORAL', 'descr' =&gt; '', 'docs' =&gt; '', 'motivo' =&gt; '', 'referencia' =&gt; '', 'ref_motivo' =&gt; ''));</v>
      </c>
    </row>
    <row r="335" spans="1:1" x14ac:dyDescent="0.25">
      <c r="A335" t="str">
        <f ca="1">IF(Valores!B335&lt;&gt;"",   SUBSTITUTE(SUBSTITUTE($A$2, "{tbl}", d_TblName), "{values_array}", Valores!A335), "")</f>
        <v>$this-&gt;insert ('syslog.rh_movimiento', array('clave_trab' =&gt; 934947, 'id_plaza' =&gt; 70, 'id_ausencia_por' =&gt; , 'fec_inicio' =&gt; '2017-11-20', 'fec_termino' =&gt; '2017-12-27', 'tipo_mov' =&gt; 'TEMPORAL', 'descr' =&gt; '', 'docs' =&gt; '', 'motivo' =&gt; '', 'referencia' =&gt; '', 'ref_motivo' =&gt; ''));</v>
      </c>
    </row>
    <row r="336" spans="1:1" x14ac:dyDescent="0.25">
      <c r="A336" t="str">
        <f ca="1">IF(Valores!B336&lt;&gt;"",   SUBSTITUTE(SUBSTITUTE($A$2, "{tbl}", d_TblName), "{values_array}", Valores!A336), "")</f>
        <v>$this-&gt;insert ('syslog.rh_movimiento', array('clave_trab' =&gt; 516702, 'id_plaza' =&gt; 28, 'id_ausencia_por' =&gt; , 'fec_inicio' =&gt; '2017-11-27', 'fec_termino' =&gt; '2017-12-3', 'tipo_mov' =&gt; 'TEMPORAL', 'descr' =&gt; '', 'docs' =&gt; '', 'motivo' =&gt; '', 'referencia' =&gt; '', 'ref_motivo' =&gt; ''));</v>
      </c>
    </row>
    <row r="337" spans="1:1" x14ac:dyDescent="0.25">
      <c r="A337" t="str">
        <f ca="1">IF(Valores!B337&lt;&gt;"",   SUBSTITUTE(SUBSTITUTE($A$2, "{tbl}", d_TblName), "{values_array}", Valores!A337), "")</f>
        <v>$this-&gt;insert ('syslog.rh_movimiento', array('clave_trab' =&gt; 361730, 'id_plaza' =&gt; 34, 'id_ausencia_por' =&gt; , 'fec_inicio' =&gt; '2017-11-27', 'fec_termino' =&gt; '2017-12-3', 'tipo_mov' =&gt; 'TEMPORAL', 'descr' =&gt; '', 'docs' =&gt; '', 'motivo' =&gt; '', 'referencia' =&gt; '', 'ref_motivo' =&gt; ''));</v>
      </c>
    </row>
    <row r="338" spans="1:1" x14ac:dyDescent="0.25">
      <c r="A338" t="str">
        <f ca="1">IF(Valores!B338&lt;&gt;"",   SUBSTITUTE(SUBSTITUTE($A$2, "{tbl}", d_TblName), "{values_array}", Valores!A338), "")</f>
        <v>$this-&gt;insert ('syslog.rh_movimiento', array('clave_trab' =&gt; 355556, 'id_plaza' =&gt; 18, 'id_ausencia_por' =&gt; , 'fec_inicio' =&gt; '2017-11-28', 'fec_termino' =&gt; '2017-12-3', 'tipo_mov' =&gt; 'TEMPORAL', 'descr' =&gt; '', 'docs' =&gt; '', 'motivo' =&gt; '', 'referencia' =&gt; '', 'ref_motivo' =&gt; ''));</v>
      </c>
    </row>
    <row r="339" spans="1:1" x14ac:dyDescent="0.25">
      <c r="A339" t="str">
        <f ca="1">IF(Valores!B339&lt;&gt;"",   SUBSTITUTE(SUBSTITUTE($A$2, "{tbl}", d_TblName), "{values_array}", Valores!A339), "")</f>
        <v>$this-&gt;insert ('syslog.rh_movimiento', array('clave_trab' =&gt; 447554, 'id_plaza' =&gt; 20, 'id_ausencia_por' =&gt; , 'fec_inicio' =&gt; '2017-11-29', 'fec_termino' =&gt; '2017-11-30', 'tipo_mov' =&gt; 'TEMPORAL', 'descr' =&gt; '', 'docs' =&gt; '', 'motivo' =&gt; '', 'referencia' =&gt; '', 'ref_motivo' =&gt; ''));</v>
      </c>
    </row>
    <row r="340" spans="1:1" x14ac:dyDescent="0.25">
      <c r="A340" t="str">
        <f ca="1">IF(Valores!B340&lt;&gt;"",   SUBSTITUTE(SUBSTITUTE($A$2, "{tbl}", d_TblName), "{values_array}", Valores!A340), "")</f>
        <v>$this-&gt;insert ('syslog.rh_movimiento', array('clave_trab' =&gt; 566173, 'id_plaza' =&gt; 56, 'id_ausencia_por' =&gt; , 'fec_inicio' =&gt; '2017-11-29', 'fec_termino' =&gt; '2017-11-30', 'tipo_mov' =&gt; 'TEMPORAL', 'descr' =&gt; '', 'docs' =&gt; '', 'motivo' =&gt; '', 'referencia' =&gt; '', 'ref_motivo' =&gt; ''));</v>
      </c>
    </row>
    <row r="341" spans="1:1" x14ac:dyDescent="0.25">
      <c r="A341" t="str">
        <f ca="1">IF(Valores!B341&lt;&gt;"",   SUBSTITUTE(SUBSTITUTE($A$2, "{tbl}", d_TblName), "{values_array}", Valores!A341), "")</f>
        <v>$this-&gt;insert ('syslog.rh_movimiento', array('clave_trab' =&gt; 419235, 'id_plaza' =&gt; 54, 'id_ausencia_por' =&gt; , 'fec_inicio' =&gt; '2017-12-1', 'fec_termino' =&gt; '2017-12-3', 'tipo_mov' =&gt; 'TEMPORAL', 'descr' =&gt; '', 'docs' =&gt; '', 'motivo' =&gt; '', 'referencia' =&gt; '', 'ref_motivo' =&gt; ''));</v>
      </c>
    </row>
    <row r="342" spans="1:1" x14ac:dyDescent="0.25">
      <c r="A342" t="str">
        <f ca="1">IF(Valores!B342&lt;&gt;"",   SUBSTITUTE(SUBSTITUTE($A$2, "{tbl}", d_TblName), "{values_array}", Valores!A342), "")</f>
        <v>$this-&gt;insert ('syslog.rh_movimiento', array('clave_trab' =&gt; 569774, 'id_plaza' =&gt; 11, 'id_ausencia_por' =&gt; , 'fec_inicio' =&gt; '2017-12-3', 'fec_termino' =&gt; '2017-12-3', 'tipo_mov' =&gt; 'TEMPORAL', 'descr' =&gt; '', 'docs' =&gt; '', 'motivo' =&gt; '', 'referencia' =&gt; '', 'ref_motivo' =&gt; ''));</v>
      </c>
    </row>
    <row r="343" spans="1:1" x14ac:dyDescent="0.25">
      <c r="A343" t="str">
        <f ca="1">IF(Valores!B343&lt;&gt;"",   SUBSTITUTE(SUBSTITUTE($A$2, "{tbl}", d_TblName), "{values_array}", Valores!A343), "")</f>
        <v>$this-&gt;insert ('syslog.rh_movimiento', array('clave_trab' =&gt; 355556, 'id_plaza' =&gt; 68, 'id_ausencia_por' =&gt; , 'fec_inicio' =&gt; '2017-12-4', 'fec_termino' =&gt; '2017-12-28', 'tipo_mov' =&gt; 'TEMPORAL', 'descr' =&gt; '', 'docs' =&gt; '', 'motivo' =&gt; '', 'referencia' =&gt; '', 'ref_motivo' =&gt; ''));</v>
      </c>
    </row>
    <row r="344" spans="1:1" x14ac:dyDescent="0.25">
      <c r="A344" t="str">
        <f ca="1">IF(Valores!B344&lt;&gt;"",   SUBSTITUTE(SUBSTITUTE($A$2, "{tbl}", d_TblName), "{values_array}", Valores!A344), "")</f>
        <v>$this-&gt;insert ('syslog.rh_movimiento', array('clave_trab' =&gt; 267971, 'id_plaza' =&gt; 66, 'id_ausencia_por' =&gt; , 'fec_inicio' =&gt; '2017-11-13', 'fec_termino' =&gt; '2017-12-31', 'tipo_mov' =&gt; 'TEMPORAL', 'descr' =&gt; '', 'docs' =&gt; '', 'motivo' =&gt; '', 'referencia' =&gt; '', 'ref_motivo' =&gt; ''));</v>
      </c>
    </row>
    <row r="345" spans="1:1" x14ac:dyDescent="0.25">
      <c r="A345" t="str">
        <f ca="1">IF(Valores!B345&lt;&gt;"",   SUBSTITUTE(SUBSTITUTE($A$2, "{tbl}", d_TblName), "{values_array}", Valores!A345), "")</f>
        <v>$this-&gt;insert ('syslog.rh_movimiento', array('clave_trab' =&gt; 405756, 'id_plaza' =&gt; 66, 'id_ausencia_por' =&gt; , 'fec_inicio' =&gt; '2017-12-4', 'fec_termino' =&gt; '2017-12-28', 'tipo_mov' =&gt; 'TEMPORAL', 'descr' =&gt; '', 'docs' =&gt; '', 'motivo' =&gt; '', 'referencia' =&gt; '', 'ref_motivo' =&gt; ''));</v>
      </c>
    </row>
    <row r="346" spans="1:1" x14ac:dyDescent="0.25">
      <c r="A346" t="str">
        <f ca="1">IF(Valores!B346&lt;&gt;"",   SUBSTITUTE(SUBSTITUTE($A$2, "{tbl}", d_TblName), "{values_array}", Valores!A346), "")</f>
        <v>$this-&gt;insert ('syslog.rh_movimiento', array('clave_trab' =&gt; 452405, 'id_plaza' =&gt; 28, 'id_ausencia_por' =&gt; , 'fec_inicio' =&gt; '2017-12-4', 'fec_termino' =&gt; '2017-12-10', 'tipo_mov' =&gt; 'TEMPORAL', 'descr' =&gt; '', 'docs' =&gt; '', 'motivo' =&gt; '', 'referencia' =&gt; '', 'ref_motivo' =&gt; ''));</v>
      </c>
    </row>
    <row r="347" spans="1:1" x14ac:dyDescent="0.25">
      <c r="A347" t="str">
        <f ca="1">IF(Valores!B347&lt;&gt;"",   SUBSTITUTE(SUBSTITUTE($A$2, "{tbl}", d_TblName), "{values_array}", Valores!A347), "")</f>
        <v>$this-&gt;insert ('syslog.rh_movimiento', array('clave_trab' =&gt; 481382, 'id_plaza' =&gt; 72, 'id_ausencia_por' =&gt; , 'fec_inicio' =&gt; '2017-11-12', 'fec_termino' =&gt; '2017-12-30', 'tipo_mov' =&gt; 'TEMPORAL', 'descr' =&gt; '', 'docs' =&gt; '', 'motivo' =&gt; '', 'referencia' =&gt; '', 'ref_motivo' =&gt; ''));</v>
      </c>
    </row>
    <row r="348" spans="1:1" x14ac:dyDescent="0.25">
      <c r="A348" t="str">
        <f ca="1">IF(Valores!B348&lt;&gt;"",   SUBSTITUTE(SUBSTITUTE($A$2, "{tbl}", d_TblName), "{values_array}", Valores!A348), "")</f>
        <v>$this-&gt;insert ('syslog.rh_movimiento', array('clave_trab' =&gt; 542634, 'id_plaza' =&gt; 71, 'id_ausencia_por' =&gt; , 'fec_inicio' =&gt; '2017-11-24', 'fec_termino' =&gt; '2017-12-31', 'tipo_mov' =&gt; 'TEMPORAL', 'descr' =&gt; '', 'docs' =&gt; '', 'motivo' =&gt; '', 'referencia' =&gt; '', 'ref_motivo' =&gt; ''));</v>
      </c>
    </row>
    <row r="349" spans="1:1" x14ac:dyDescent="0.25">
      <c r="A349" t="str">
        <f ca="1">IF(Valores!B349&lt;&gt;"",   SUBSTITUTE(SUBSTITUTE($A$2, "{tbl}", d_TblName), "{values_array}", Valores!A349), "")</f>
        <v>$this-&gt;insert ('syslog.rh_movimiento', array('clave_trab' =&gt; 447360, 'id_plaza' =&gt; 73, 'id_ausencia_por' =&gt; , 'fec_inicio' =&gt; '2017-11-12', 'fec_termino' =&gt; '2017-12-30', 'tipo_mov' =&gt; 'TEMPORAL', 'descr' =&gt; '', 'docs' =&gt; '', 'motivo' =&gt; '', 'referencia' =&gt; '', 'ref_motivo' =&gt; ''));</v>
      </c>
    </row>
    <row r="350" spans="1:1" x14ac:dyDescent="0.25">
      <c r="A350" t="str">
        <f ca="1">IF(Valores!B350&lt;&gt;"",   SUBSTITUTE(SUBSTITUTE($A$2, "{tbl}", d_TblName), "{values_array}", Valores!A350), "")</f>
        <v>$this-&gt;insert ('syslog.rh_movimiento', array('clave_trab' =&gt; 569774, 'id_plaza' =&gt; 24, 'id_ausencia_por' =&gt; , 'fec_inicio' =&gt; '2017-12-8', 'fec_termino' =&gt; '2017-12-8', 'tipo_mov' =&gt; 'TEMPORAL', 'descr' =&gt; '', 'docs' =&gt; '', 'motivo' =&gt; '', 'referencia' =&gt; '', 'ref_motivo' =&gt; ''));</v>
      </c>
    </row>
    <row r="351" spans="1:1" x14ac:dyDescent="0.25">
      <c r="A351" t="str">
        <f ca="1">IF(Valores!B351&lt;&gt;"",   SUBSTITUTE(SUBSTITUTE($A$2, "{tbl}", d_TblName), "{values_array}", Valores!A351), "")</f>
        <v>$this-&gt;insert ('syslog.rh_movimiento', array('clave_trab' =&gt; 566508, 'id_plaza' =&gt; 18, 'id_ausencia_por' =&gt; , 'fec_inicio' =&gt; '2017-12-4', 'fec_termino' =&gt; '2017-12-10', 'tipo_mov' =&gt; 'TEMPORAL', 'descr' =&gt; '', 'docs' =&gt; '', 'motivo' =&gt; '', 'referencia' =&gt; '', 'ref_motivo' =&gt; ''));</v>
      </c>
    </row>
    <row r="352" spans="1:1" x14ac:dyDescent="0.25">
      <c r="A352" t="str">
        <f ca="1">IF(Valores!B352&lt;&gt;"",   SUBSTITUTE(SUBSTITUTE($A$2, "{tbl}", d_TblName), "{values_array}", Valores!A352), "")</f>
        <v>$this-&gt;insert ('syslog.rh_movimiento', array('clave_trab' =&gt; 569774, 'id_plaza' =&gt; 45, 'id_ausencia_por' =&gt; , 'fec_inicio' =&gt; '2017-12-10', 'fec_termino' =&gt; '2017-12-11', 'tipo_mov' =&gt; 'TEMPORAL', 'descr' =&gt; '', 'docs' =&gt; '', 'motivo' =&gt; '', 'referencia' =&gt; '', 'ref_motivo' =&gt; ''));</v>
      </c>
    </row>
    <row r="353" spans="1:1" x14ac:dyDescent="0.25">
      <c r="A353" t="str">
        <f ca="1">IF(Valores!B353&lt;&gt;"",   SUBSTITUTE(SUBSTITUTE($A$2, "{tbl}", d_TblName), "{values_array}", Valores!A353), "")</f>
        <v>$this-&gt;insert ('syslog.rh_movimiento', array('clave_trab' =&gt; 582776, 'id_plaza' =&gt; 43, 'id_ausencia_por' =&gt; , 'fec_inicio' =&gt; '2017-12-12', 'fec_termino' =&gt; '2018-1-15', 'tipo_mov' =&gt; 'TEMPORAL', 'descr' =&gt; '', 'docs' =&gt; '', 'motivo' =&gt; '', 'referencia' =&gt; '', 'ref_motivo' =&gt; ''));</v>
      </c>
    </row>
    <row r="354" spans="1:1" x14ac:dyDescent="0.25">
      <c r="A354" t="str">
        <f ca="1">IF(Valores!B354&lt;&gt;"",   SUBSTITUTE(SUBSTITUTE($A$2, "{tbl}", d_TblName), "{values_array}", Valores!A354), "")</f>
        <v>$this-&gt;insert ('syslog.rh_movimiento', array('clave_trab' =&gt; 361730, 'id_plaza' =&gt; 24, 'id_ausencia_por' =&gt; , 'fec_inicio' =&gt; '2017-12-11', 'fec_termino' =&gt; '2017-12-13', 'tipo_mov' =&gt; 'TEMPORAL', 'descr' =&gt; '', 'docs' =&gt; '', 'motivo' =&gt; '', 'referencia' =&gt; '', 'ref_motivo' =&gt; ''));</v>
      </c>
    </row>
    <row r="355" spans="1:1" x14ac:dyDescent="0.25">
      <c r="A355" t="str">
        <f ca="1">IF(Valores!B355&lt;&gt;"",   SUBSTITUTE(SUBSTITUTE($A$2, "{tbl}", d_TblName), "{values_array}", Valores!A355), "")</f>
        <v>$this-&gt;insert ('syslog.rh_movimiento', array('clave_trab' =&gt; 447554, 'id_plaza' =&gt; 18, 'id_ausencia_por' =&gt; , 'fec_inicio' =&gt; '2017-12-13', 'fec_termino' =&gt; '2017-12-17', 'tipo_mov' =&gt; 'TEMPORAL', 'descr' =&gt; '', 'docs' =&gt; '', 'motivo' =&gt; '', 'referencia' =&gt; '', 'ref_motivo' =&gt; ''));</v>
      </c>
    </row>
    <row r="356" spans="1:1" x14ac:dyDescent="0.25">
      <c r="A356" t="str">
        <f ca="1">IF(Valores!B356&lt;&gt;"",   SUBSTITUTE(SUBSTITUTE($A$2, "{tbl}", d_TblName), "{values_array}", Valores!A356), "")</f>
        <v>$this-&gt;insert ('syslog.rh_movimiento', array('clave_trab' =&gt; 324382, 'id_plaza' =&gt; 28, 'id_ausencia_por' =&gt; , 'fec_inicio' =&gt; '2017-12-5', 'fec_termino' =&gt; '2017-12-10', 'tipo_mov' =&gt; 'TEMPORAL', 'descr' =&gt; '', 'docs' =&gt; '', 'motivo' =&gt; '', 'referencia' =&gt; '', 'ref_motivo' =&gt; ''));</v>
      </c>
    </row>
    <row r="357" spans="1:1" x14ac:dyDescent="0.25">
      <c r="A357" t="str">
        <f ca="1">IF(Valores!B357&lt;&gt;"",   SUBSTITUTE(SUBSTITUTE($A$2, "{tbl}", d_TblName), "{values_array}", Valores!A357), "")</f>
        <v>$this-&gt;insert ('syslog.rh_movimiento', array('clave_trab' =&gt; 279446, 'id_plaza' =&gt; 29, 'id_ausencia_por' =&gt; , 'fec_inicio' =&gt; '2017-12-7', 'fec_termino' =&gt; '2017-12-10', 'tipo_mov' =&gt; 'TEMPORAL', 'descr' =&gt; '', 'docs' =&gt; '', 'motivo' =&gt; '', 'referencia' =&gt; '', 'ref_motivo' =&gt; ''));</v>
      </c>
    </row>
    <row r="358" spans="1:1" x14ac:dyDescent="0.25">
      <c r="A358" t="str">
        <f ca="1">IF(Valores!B358&lt;&gt;"",   SUBSTITUTE(SUBSTITUTE($A$2, "{tbl}", d_TblName), "{values_array}", Valores!A358), "")</f>
        <v>$this-&gt;insert ('syslog.rh_movimiento', array('clave_trab' =&gt; 361730, 'id_plaza' =&gt; 24, 'id_ausencia_por' =&gt; , 'fec_inicio' =&gt; '2017-12-14', 'fec_termino' =&gt; '2017-12-17', 'tipo_mov' =&gt; 'TEMPORAL', 'descr' =&gt; '', 'docs' =&gt; '', 'motivo' =&gt; '', 'referencia' =&gt; '', 'ref_motivo' =&gt; ''));</v>
      </c>
    </row>
    <row r="359" spans="1:1" x14ac:dyDescent="0.25">
      <c r="A359" t="str">
        <f ca="1">IF(Valores!B359&lt;&gt;"",   SUBSTITUTE(SUBSTITUTE($A$2, "{tbl}", d_TblName), "{values_array}", Valores!A359), "")</f>
        <v>$this-&gt;insert ('syslog.rh_movimiento', array('clave_trab' =&gt; 764361, 'id_plaza' =&gt; 29, 'id_ausencia_por' =&gt; , 'fec_inicio' =&gt; '2017-12-12', 'fec_termino' =&gt; '2017-12-17', 'tipo_mov' =&gt; 'TEMPORAL', 'descr' =&gt; '', 'docs' =&gt; '', 'motivo' =&gt; '', 'referencia' =&gt; '', 'ref_motivo' =&gt; ''));</v>
      </c>
    </row>
    <row r="360" spans="1:1" x14ac:dyDescent="0.25">
      <c r="A360" t="str">
        <f ca="1">IF(Valores!B360&lt;&gt;"",   SUBSTITUTE(SUBSTITUTE($A$2, "{tbl}", d_TblName), "{values_array}", Valores!A360), "")</f>
        <v>$this-&gt;insert ('syslog.rh_movimiento', array('clave_trab' =&gt; 502171, 'id_plaza' =&gt; 24, 'id_ausencia_por' =&gt; , 'fec_inicio' =&gt; '2017-12-11', 'fec_termino' =&gt; '2018-1-15', 'tipo_mov' =&gt; 'TEMPORAL', 'descr' =&gt; '', 'docs' =&gt; '', 'motivo' =&gt; '', 'referencia' =&gt; '', 'ref_motivo' =&gt; ''));</v>
      </c>
    </row>
    <row r="361" spans="1:1" x14ac:dyDescent="0.25">
      <c r="A361" t="str">
        <f ca="1">IF(Valores!B361&lt;&gt;"",   SUBSTITUTE(SUBSTITUTE($A$2, "{tbl}", d_TblName), "{values_array}", Valores!A361), "")</f>
        <v>$this-&gt;insert ('syslog.rh_movimiento', array('clave_trab' =&gt; 419235, 'id_plaza' =&gt; 53, 'id_ausencia_por' =&gt; , 'fec_inicio' =&gt; '2017-12-14', 'fec_termino' =&gt; '2017-12-15', 'tipo_mov' =&gt; 'TEMPORAL', 'descr' =&gt; '', 'docs' =&gt; '', 'motivo' =&gt; '', 'referencia' =&gt; '', 'ref_motivo' =&gt; ''));</v>
      </c>
    </row>
    <row r="362" spans="1:1" x14ac:dyDescent="0.25">
      <c r="A362" t="str">
        <f ca="1">IF(Valores!B362&lt;&gt;"",   SUBSTITUTE(SUBSTITUTE($A$2, "{tbl}", d_TblName), "{values_array}", Valores!A362), "")</f>
        <v>$this-&gt;insert ('syslog.rh_movimiento', array('clave_trab' =&gt; 324382, 'id_plaza' =&gt; 20, 'id_ausencia_por' =&gt; , 'fec_inicio' =&gt; '2017-12-11', 'fec_termino' =&gt; '2017-12-31', 'tipo_mov' =&gt; 'TEMPORAL', 'descr' =&gt; '', 'docs' =&gt; '', 'motivo' =&gt; '', 'referencia' =&gt; '', 'ref_motivo' =&gt; ''));</v>
      </c>
    </row>
    <row r="363" spans="1:1" x14ac:dyDescent="0.25">
      <c r="A363" t="str">
        <f ca="1">IF(Valores!B363&lt;&gt;"",   SUBSTITUTE(SUBSTITUTE($A$2, "{tbl}", d_TblName), "{values_array}", Valores!A363), "")</f>
        <v>$this-&gt;insert ('syslog.rh_movimiento', array('clave_trab' =&gt; 566173, 'id_plaza' =&gt; 31, 'id_ausencia_por' =&gt; , 'fec_inicio' =&gt; '2017-12-12', 'fec_termino' =&gt; '2018-1-15', 'tipo_mov' =&gt; 'TEMPORAL', 'descr' =&gt; '', 'docs' =&gt; '', 'motivo' =&gt; '', 'referencia' =&gt; '', 'ref_motivo' =&gt; ''));</v>
      </c>
    </row>
    <row r="364" spans="1:1" x14ac:dyDescent="0.25">
      <c r="A364" t="str">
        <f ca="1">IF(Valores!B364&lt;&gt;"",   SUBSTITUTE(SUBSTITUTE($A$2, "{tbl}", d_TblName), "{values_array}", Valores!A364), "")</f>
        <v>$this-&gt;insert ('syslog.rh_movimiento', array('clave_trab' =&gt; 452405, 'id_plaza' =&gt; 34, 'id_ausencia_por' =&gt; , 'fec_inicio' =&gt; '2017-12-12', 'fec_termino' =&gt; '2018-1-15', 'tipo_mov' =&gt; 'TEMPORAL', 'descr' =&gt; '', 'docs' =&gt; '', 'motivo' =&gt; '', 'referencia' =&gt; '', 'ref_motivo' =&gt; ''));</v>
      </c>
    </row>
    <row r="365" spans="1:1" x14ac:dyDescent="0.25">
      <c r="A365" t="str">
        <f ca="1">IF(Valores!B365&lt;&gt;"",   SUBSTITUTE(SUBSTITUTE($A$2, "{tbl}", d_TblName), "{values_array}", Valores!A365), "")</f>
        <v>$this-&gt;insert ('syslog.rh_movimiento', array('clave_trab' =&gt; 764361, 'id_plaza' =&gt; 29, 'id_ausencia_por' =&gt; , 'fec_inicio' =&gt; '2017-12-12', 'fec_termino' =&gt; '2017-12-17', 'tipo_mov' =&gt; 'TEMPORAL', 'descr' =&gt; '', 'docs' =&gt; '', 'motivo' =&gt; '', 'referencia' =&gt; '', 'ref_motivo' =&gt; ''));</v>
      </c>
    </row>
    <row r="366" spans="1:1" x14ac:dyDescent="0.25">
      <c r="A366" t="str">
        <f ca="1">IF(Valores!B366&lt;&gt;"",   SUBSTITUTE(SUBSTITUTE($A$2, "{tbl}", d_TblName), "{values_array}", Valores!A366), "")</f>
        <v>$this-&gt;insert ('syslog.rh_movimiento', array('clave_trab' =&gt; 779183, 'id_plaza' =&gt; 27, 'id_ausencia_por' =&gt; , 'fec_inicio' =&gt; '2017-12-19', 'fec_termino' =&gt; '2017-12-28', 'tipo_mov' =&gt; 'TEMPORAL', 'descr' =&gt; '12-5 20147041', 'docs' =&gt; '', 'motivo' =&gt; '', 'referencia' =&gt; '', 'ref_motivo' =&gt; ''));</v>
      </c>
    </row>
    <row r="367" spans="1:1" x14ac:dyDescent="0.25">
      <c r="A367" t="str">
        <f ca="1">IF(Valores!B367&lt;&gt;"",   SUBSTITUTE(SUBSTITUTE($A$2, "{tbl}", d_TblName), "{values_array}", Valores!A367), "")</f>
        <v>$this-&gt;insert ('syslog.rh_movimiento', array('clave_trab' =&gt; 361730, 'id_plaza' =&gt; 53, 'id_ausencia_por' =&gt; , 'fec_inicio' =&gt; '2017-12-18', 'fec_termino' =&gt; '2017-12-31', 'tipo_mov' =&gt; 'TEMPORAL', 'descr' =&gt; '', 'docs' =&gt; '', 'motivo' =&gt; '', 'referencia' =&gt; '', 'ref_motivo' =&gt; ''));</v>
      </c>
    </row>
    <row r="368" spans="1:1" x14ac:dyDescent="0.25">
      <c r="A368" t="str">
        <f ca="1">IF(Valores!B368&lt;&gt;"",   SUBSTITUTE(SUBSTITUTE($A$2, "{tbl}", d_TblName), "{values_array}", Valores!A368), "")</f>
        <v>$this-&gt;insert ('syslog.rh_movimiento', array('clave_trab' =&gt; 569774, 'id_plaza' =&gt; 42, 'id_ausencia_por' =&gt; , 'fec_inicio' =&gt; '2017-12-16', 'fec_termino' =&gt; '2017-12-17', 'tipo_mov' =&gt; 'TEMPORAL', 'descr' =&gt; '', 'docs' =&gt; '', 'motivo' =&gt; '', 'referencia' =&gt; '', 'ref_motivo' =&gt; ''));</v>
      </c>
    </row>
    <row r="369" spans="1:1" x14ac:dyDescent="0.25">
      <c r="A369" t="str">
        <f ca="1">IF(Valores!B369&lt;&gt;"",   SUBSTITUTE(SUBSTITUTE($A$2, "{tbl}", d_TblName), "{values_array}", Valores!A369), "")</f>
        <v>$this-&gt;insert ('syslog.rh_movimiento', array('clave_trab' =&gt; 891095, 'id_plaza' =&gt; 18, 'id_ausencia_por' =&gt; , 'fec_inicio' =&gt; '2017-12-18', 'fec_termino' =&gt; '2017-12-24', 'tipo_mov' =&gt; 'TEMPORAL', 'descr' =&gt; '12-5 20147048', 'docs' =&gt; '', 'motivo' =&gt; '', 'referencia' =&gt; '', 'ref_motivo' =&gt; ''));</v>
      </c>
    </row>
    <row r="370" spans="1:1" x14ac:dyDescent="0.25">
      <c r="A370" t="str">
        <f ca="1">IF(Valores!B370&lt;&gt;"",   SUBSTITUTE(SUBSTITUTE($A$2, "{tbl}", d_TblName), "{values_array}", Valores!A370), "")</f>
        <v>$this-&gt;insert ('syslog.rh_movimiento', array('clave_trab' =&gt; 488475, 'id_plaza' =&gt; 11, 'id_ausencia_por' =&gt; , 'fec_inicio' =&gt; '2017-12-16', 'fec_termino' =&gt; '2017-12-18', 'tipo_mov' =&gt; 'TEMPORAL', 'descr' =&gt; '12-5 20147222', 'docs' =&gt; '', 'motivo' =&gt; '', 'referencia' =&gt; '', 'ref_motivo' =&gt; ''));</v>
      </c>
    </row>
    <row r="371" spans="1:1" x14ac:dyDescent="0.25">
      <c r="A371" t="str">
        <f ca="1">IF(Valores!B371&lt;&gt;"",   SUBSTITUTE(SUBSTITUTE($A$2, "{tbl}", d_TblName), "{values_array}", Valores!A371), "")</f>
        <v>$this-&gt;insert ('syslog.rh_movimiento', array('clave_trab' =&gt; 532671, 'id_plaza' =&gt; 29, 'id_ausencia_por' =&gt; , 'fec_inicio' =&gt; '2017-12-19', 'fec_termino' =&gt; '2017-12-24', 'tipo_mov' =&gt; 'TEMPORAL', 'descr' =&gt; '12-5 20147050', 'docs' =&gt; '', 'motivo' =&gt; '', 'referencia' =&gt; '', 'ref_motivo' =&gt; ''));</v>
      </c>
    </row>
    <row r="372" spans="1:1" x14ac:dyDescent="0.25">
      <c r="A372" t="str">
        <f ca="1">IF(Valores!B372&lt;&gt;"",   SUBSTITUTE(SUBSTITUTE($A$2, "{tbl}", d_TblName), "{values_array}", Valores!A372), "")</f>
        <v>$this-&gt;insert ('syslog.rh_movimiento', array('clave_trab' =&gt; 419235, 'id_plaza' =&gt; 56, 'id_ausencia_por' =&gt; , 'fec_inicio' =&gt; '2017-12-19', 'fec_termino' =&gt; '2017-12-30', 'tipo_mov' =&gt; 'TEMPORAL', 'descr' =&gt; '', 'docs' =&gt; '', 'motivo' =&gt; '', 'referencia' =&gt; '', 'ref_motivo' =&gt; ''));</v>
      </c>
    </row>
    <row r="373" spans="1:1" x14ac:dyDescent="0.25">
      <c r="A373" t="str">
        <f ca="1">IF(Valores!B373&lt;&gt;"",   SUBSTITUTE(SUBSTITUTE($A$2, "{tbl}", d_TblName), "{values_array}", Valores!A373), "")</f>
        <v>$this-&gt;insert ('syslog.rh_movimiento', array('clave_trab' =&gt; 805878, 'id_plaza' =&gt; 54, 'id_ausencia_por' =&gt; , 'fec_inicio' =&gt; '2017-12-19', 'fec_termino' =&gt; '2018-1-22', 'tipo_mov' =&gt; 'TEMPORAL', 'descr' =&gt; '', 'docs' =&gt; '', 'motivo' =&gt; '', 'referencia' =&gt; '', 'ref_motivo' =&gt; ''));</v>
      </c>
    </row>
    <row r="374" spans="1:1" x14ac:dyDescent="0.25">
      <c r="A374" t="str">
        <f ca="1">IF(Valores!B374&lt;&gt;"",   SUBSTITUTE(SUBSTITUTE($A$2, "{tbl}", d_TblName), "{values_array}", Valores!A374), "")</f>
        <v>$this-&gt;insert ('syslog.rh_movimiento', array('clave_trab' =&gt; 488475, 'id_plaza' =&gt; 11, 'id_ausencia_por' =&gt; , 'fec_inicio' =&gt; '2017-12-19', 'fec_termino' =&gt; '2018-1-23', 'tipo_mov' =&gt; 'TEMPORAL', 'descr' =&gt; '12-5 20147223', 'docs' =&gt; '', 'motivo' =&gt; '', 'referencia' =&gt; '', 'ref_motivo' =&gt; ''));</v>
      </c>
    </row>
    <row r="375" spans="1:1" x14ac:dyDescent="0.25">
      <c r="A375" t="str">
        <f ca="1">IF(Valores!B375&lt;&gt;"",   SUBSTITUTE(SUBSTITUTE($A$2, "{tbl}", d_TblName), "{values_array}", Valores!A375), "")</f>
        <v>$this-&gt;insert ('syslog.rh_movimiento', array('clave_trab' =&gt; 873494, 'id_plaza' =&gt; 41, 'id_ausencia_por' =&gt; , 'fec_inicio' =&gt; '2017-12-15', 'fec_termino' =&gt; '2017-12-31', 'tipo_mov' =&gt; 'TEMPORAL', 'descr' =&gt; '12-5 20146462', 'docs' =&gt; '', 'motivo' =&gt; '', 'referencia' =&gt; '', 'ref_motivo' =&gt; ''));</v>
      </c>
    </row>
    <row r="376" spans="1:1" x14ac:dyDescent="0.25">
      <c r="A376" t="str">
        <f ca="1">IF(Valores!B376&lt;&gt;"",   SUBSTITUTE(SUBSTITUTE($A$2, "{tbl}", d_TblName), "{values_array}", Valores!A376), "")</f>
        <v>$this-&gt;insert ('syslog.rh_movimiento', array('clave_trab' =&gt; 447554, 'id_plaza' =&gt; 24, 'id_ausencia_por' =&gt; , 'fec_inicio' =&gt; '2017-12-18', 'fec_termino' =&gt; '2017-12-24', 'tipo_mov' =&gt; 'TEMPORAL', 'descr' =&gt; '', 'docs' =&gt; '', 'motivo' =&gt; '', 'referencia' =&gt; '', 'ref_motivo' =&gt; ''));</v>
      </c>
    </row>
    <row r="377" spans="1:1" x14ac:dyDescent="0.25">
      <c r="A377" t="str">
        <f ca="1">IF(Valores!B377&lt;&gt;"",   SUBSTITUTE(SUBSTITUTE($A$2, "{tbl}", d_TblName), "{values_array}", Valores!A377), "")</f>
        <v>$this-&gt;insert ('syslog.rh_movimiento', array('clave_trab' =&gt; 569774, 'id_plaza' =&gt; 42, 'id_ausencia_por' =&gt; , 'fec_inicio' =&gt; '2017-12-20', 'fec_termino' =&gt; '2018-1-25', 'tipo_mov' =&gt; 'TEMPORAL', 'descr' =&gt; '', 'docs' =&gt; '', 'motivo' =&gt; '', 'referencia' =&gt; '', 'ref_motivo' =&gt; ''));</v>
      </c>
    </row>
    <row r="378" spans="1:1" x14ac:dyDescent="0.25">
      <c r="A378" t="str">
        <f ca="1">IF(Valores!B378&lt;&gt;"",   SUBSTITUTE(SUBSTITUTE($A$2, "{tbl}", d_TblName), "{values_array}", Valores!A378), "")</f>
        <v>$this-&gt;insert ('syslog.rh_movimiento', array('clave_trab' =&gt; 516702, 'id_plaza' =&gt; 40, 'id_ausencia_por' =&gt; , 'fec_inicio' =&gt; '2017-12-21', 'fec_termino' =&gt; '2017-12-31', 'tipo_mov' =&gt; 'TEMPORAL', 'descr' =&gt; '', 'docs' =&gt; '', 'motivo' =&gt; '', 'referencia' =&gt; '', 'ref_motivo' =&gt; ''));</v>
      </c>
    </row>
    <row r="379" spans="1:1" x14ac:dyDescent="0.25">
      <c r="A379" t="str">
        <f ca="1">IF(Valores!B379&lt;&gt;"",   SUBSTITUTE(SUBSTITUTE($A$2, "{tbl}", d_TblName), "{values_array}", Valores!A379), "")</f>
        <v>$this-&gt;insert ('syslog.rh_movimiento', array('clave_trab' =&gt; 328894, 'id_plaza' =&gt; 57, 'id_ausencia_por' =&gt; , 'fec_inicio' =&gt; '2017-12-12', 'fec_termino' =&gt; '2018-1-15', 'tipo_mov' =&gt; 'TEMPORAL', 'descr' =&gt; '12-5 20163139', 'docs' =&gt; '', 'motivo' =&gt; '', 'referencia' =&gt; '', 'ref_motivo' =&gt; ''));</v>
      </c>
    </row>
    <row r="380" spans="1:1" x14ac:dyDescent="0.25">
      <c r="A380" t="str">
        <f ca="1">IF(Valores!B380&lt;&gt;"",   SUBSTITUTE(SUBSTITUTE($A$2, "{tbl}", d_TblName), "{values_array}", Valores!A380), "")</f>
        <v>$this-&gt;insert ('syslog.rh_movimiento', array('clave_trab' =&gt; 400383, 'id_plaza' =&gt; 36, 'id_ausencia_por' =&gt; , 'fec_inicio' =&gt; '2017-12-22', 'fec_termino' =&gt; '2018-1-16', 'tipo_mov' =&gt; 'TEMPORAL', 'descr' =&gt; '12-5 20145106', 'docs' =&gt; '', 'motivo' =&gt; '', 'referencia' =&gt; '', 'ref_motivo' =&gt; ''));</v>
      </c>
    </row>
    <row r="381" spans="1:1" x14ac:dyDescent="0.25">
      <c r="A381" t="str">
        <f ca="1">IF(Valores!B381&lt;&gt;"",   SUBSTITUTE(SUBSTITUTE($A$2, "{tbl}", d_TblName), "{values_array}", Valores!A381), "")</f>
        <v>$this-&gt;insert ('syslog.rh_movimiento', array('clave_trab' =&gt; 447554, 'id_plaza' =&gt; 60, 'id_ausencia_por' =&gt; , 'fec_inicio' =&gt; '2017-12-25', 'fec_termino' =&gt; '2017-12-25', 'tipo_mov' =&gt; 'TEMPORAL', 'descr' =&gt; '', 'docs' =&gt; '', 'motivo' =&gt; '', 'referencia' =&gt; '', 'ref_motivo' =&gt; ''));</v>
      </c>
    </row>
    <row r="382" spans="1:1" x14ac:dyDescent="0.25">
      <c r="A382" t="str">
        <f ca="1">IF(Valores!B382&lt;&gt;"",   SUBSTITUTE(SUBSTITUTE($A$2, "{tbl}", d_TblName), "{values_array}", Valores!A382), "")</f>
        <v>$this-&gt;insert ('syslog.rh_movimiento', array('clave_trab' =&gt; 317677, 'id_plaza' =&gt; 45, 'id_ausencia_por' =&gt; , 'fec_inicio' =&gt; '2017-12-24', 'fec_termino' =&gt; '2017-12-26', 'tipo_mov' =&gt; 'TEMPORAL', 'descr' =&gt; '12-5 20145595', 'docs' =&gt; '', 'motivo' =&gt; '', 'referencia' =&gt; '', 'ref_motivo' =&gt; ''));</v>
      </c>
    </row>
    <row r="383" spans="1:1" x14ac:dyDescent="0.25">
      <c r="A383" t="str">
        <f ca="1">IF(Valores!B383&lt;&gt;"",   SUBSTITUTE(SUBSTITUTE($A$2, "{tbl}", d_TblName), "{values_array}", Valores!A383), "")</f>
        <v>$this-&gt;insert ('syslog.rh_movimiento', array('clave_trab' =&gt; 566508, 'id_plaza' =&gt; 62, 'id_ausencia_por' =&gt; , 'fec_inicio' =&gt; '2017-12-25', 'fec_termino' =&gt; '2017-12-26', 'tipo_mov' =&gt; 'TEMPORAL', 'descr' =&gt; '12-5 20151779, 12-5 20151802', 'docs' =&gt; '', 'motivo' =&gt; '', 'referencia' =&gt; '', 'ref_motivo' =&gt; ''));</v>
      </c>
    </row>
    <row r="384" spans="1:1" x14ac:dyDescent="0.25">
      <c r="A384" t="str">
        <f ca="1">IF(Valores!B384&lt;&gt;"",   SUBSTITUTE(SUBSTITUTE($A$2, "{tbl}", d_TblName), "{values_array}", Valores!A384), "")</f>
        <v>$this-&gt;insert ('syslog.rh_movimiento', array('clave_trab' =&gt; 516057, 'id_plaza' =&gt; 28, 'id_ausencia_por' =&gt; , 'fec_inicio' =&gt; '2017-12-23', 'fec_termino' =&gt; '2018-1-10', 'tipo_mov' =&gt; 'TEMPORAL', 'descr' =&gt; '', 'docs' =&gt; '', 'motivo' =&gt; '', 'referencia' =&gt; '', 'ref_motivo' =&gt; ''));</v>
      </c>
    </row>
    <row r="385" spans="1:1" x14ac:dyDescent="0.25">
      <c r="A385" t="str">
        <f ca="1">IF(Valores!B385&lt;&gt;"",   SUBSTITUTE(SUBSTITUTE($A$2, "{tbl}", d_TblName), "{values_array}", Valores!A385), "")</f>
        <v>$this-&gt;insert ('syslog.rh_movimiento', array('clave_trab' =&gt; 279446, 'id_plaza' =&gt; 51, 'id_ausencia_por' =&gt; , 'fec_inicio' =&gt; '2017-12-26', 'fec_termino' =&gt; '2017-12-28', 'tipo_mov' =&gt; 'TEMPORAL', 'descr' =&gt; '12-5 20150891, 12-520150900', 'docs' =&gt; '', 'motivo' =&gt; '', 'referencia' =&gt; '', 'ref_motivo' =&gt; ''));</v>
      </c>
    </row>
    <row r="386" spans="1:1" x14ac:dyDescent="0.25">
      <c r="A386" t="str">
        <f ca="1">IF(Valores!B386&lt;&gt;"",   SUBSTITUTE(SUBSTITUTE($A$2, "{tbl}", d_TblName), "{values_array}", Valores!A386), "")</f>
        <v>$this-&gt;insert ('syslog.rh_movimiento', array('clave_trab' =&gt; 934947, 'id_plaza' =&gt; 39, 'id_ausencia_por' =&gt; , 'fec_inicio' =&gt; '2017-12-27', 'fec_termino' =&gt; '2018-1-26', 'tipo_mov' =&gt; 'TEMPORAL', 'descr' =&gt; '', 'docs' =&gt; '', 'motivo' =&gt; '', 'referencia' =&gt; '', 'ref_motivo' =&gt; ''));</v>
      </c>
    </row>
    <row r="387" spans="1:1" x14ac:dyDescent="0.25">
      <c r="A387" t="str">
        <f ca="1">IF(Valores!B387&lt;&gt;"",   SUBSTITUTE(SUBSTITUTE($A$2, "{tbl}", d_TblName), "{values_array}", Valores!A387), "")</f>
        <v>$this-&gt;insert ('syslog.rh_movimiento', array('clave_trab' =&gt; 373290, 'id_plaza' =&gt; 70, 'id_ausencia_por' =&gt; , 'fec_inicio' =&gt; '2017-12-24', 'fec_termino' =&gt; '2018-1-18', 'tipo_mov' =&gt; 'TEMPORAL', 'descr' =&gt; '12-8 20146467', 'docs' =&gt; '', 'motivo' =&gt; '', 'referencia' =&gt; '', 'ref_motivo' =&gt; ''));</v>
      </c>
    </row>
    <row r="388" spans="1:1" x14ac:dyDescent="0.25">
      <c r="A388" t="str">
        <f ca="1">IF(Valores!B388&lt;&gt;"",   SUBSTITUTE(SUBSTITUTE($A$2, "{tbl}", d_TblName), "{values_array}", Valores!A388), "")</f>
        <v>$this-&gt;insert ('syslog.rh_movimiento', array('clave_trab' =&gt; 204344, 'id_plaza' =&gt; 2, 'id_ausencia_por' =&gt; , 'fec_inicio' =&gt; '1995-4-1', 'fec_termino' =&gt; '9999-12-31', 'tipo_mov' =&gt; 'DEFINITIVA', 'descr' =&gt; '', 'docs' =&gt; '', 'motivo' =&gt; '', 'referencia' =&gt; '', 'ref_motivo' =&gt; ''));</v>
      </c>
    </row>
    <row r="389" spans="1:1" x14ac:dyDescent="0.25">
      <c r="A389" t="str">
        <f ca="1">IF(Valores!B389&lt;&gt;"",   SUBSTITUTE(SUBSTITUTE($A$2, "{tbl}", d_TblName), "{values_array}", Valores!A389), "")</f>
        <v>$this-&gt;insert ('syslog.rh_movimiento', array('clave_trab' =&gt; 566508, 'id_plaza' =&gt; 75, 'id_ausencia_por' =&gt; , 'fec_inicio' =&gt; '2017-12-29', 'fec_termino' =&gt; '2017-12-29', 'tipo_mov' =&gt; 'TEMPORAL', 'descr' =&gt; '', 'docs' =&gt; '', 'motivo' =&gt; '', 'referencia' =&gt; '', 'ref_motivo' =&gt; ''));</v>
      </c>
    </row>
    <row r="390" spans="1:1" x14ac:dyDescent="0.25">
      <c r="A390" t="str">
        <f ca="1">IF(Valores!B390&lt;&gt;"",   SUBSTITUTE(SUBSTITUTE($A$2, "{tbl}", d_TblName), "{values_array}", Valores!A390), "")</f>
        <v>$this-&gt;insert ('syslog.rh_movimiento', array('clave_trab' =&gt; 558037, 'id_plaza' =&gt; 53, 'id_ausencia_por' =&gt; , 'fec_inicio' =&gt; '2017-12-21', 'fec_termino' =&gt; '2017-12-31', 'tipo_mov' =&gt; 'TEMPORAL', 'descr' =&gt; '', 'docs' =&gt; '', 'motivo' =&gt; '', 'referencia' =&gt; '', 'ref_motivo' =&gt; ''));</v>
      </c>
    </row>
    <row r="391" spans="1:1" x14ac:dyDescent="0.25">
      <c r="A391" t="str">
        <f ca="1">IF(Valores!B391&lt;&gt;"",   SUBSTITUTE(SUBSTITUTE($A$2, "{tbl}", d_TblName), "{values_array}", Valores!A391), "")</f>
        <v>$this-&gt;insert ('syslog.rh_movimiento', array('clave_trab' =&gt; 566508, 'id_plaza' =&gt; 52, 'id_ausencia_por' =&gt; , 'fec_inicio' =&gt; '2017-12-30', 'fec_termino' =&gt; '2017-12-30', 'tipo_mov' =&gt; 'TEMPORAL', 'descr' =&gt; '', 'docs' =&gt; '', 'motivo' =&gt; '', 'referencia' =&gt; '', 'ref_motivo' =&gt; ''));</v>
      </c>
    </row>
    <row r="392" spans="1:1" x14ac:dyDescent="0.25">
      <c r="A392" t="str">
        <f ca="1">IF(Valores!B392&lt;&gt;"",   SUBSTITUTE(SUBSTITUTE($A$2, "{tbl}", d_TblName), "{values_array}", Valores!A392), "")</f>
        <v>$this-&gt;insert ('syslog.rh_movimiento', array('clave_trab' =&gt; 403938, 'id_plaza' =&gt; 74, 'id_ausencia_por' =&gt; , 'fec_inicio' =&gt; '2017-12-31', 'fec_termino' =&gt; '2018-1-28', 'tipo_mov' =&gt; 'TEMPORAL', 'descr' =&gt; '12-8 20144990', 'docs' =&gt; '', 'motivo' =&gt; '', 'referencia' =&gt; '', 'ref_motivo' =&gt; ''));</v>
      </c>
    </row>
    <row r="393" spans="1:1" x14ac:dyDescent="0.25">
      <c r="A393" t="str">
        <f ca="1">IF(Valores!B393&lt;&gt;"",   SUBSTITUTE(SUBSTITUTE($A$2, "{tbl}", d_TblName), "{values_array}", Valores!A393), "")</f>
        <v>$this-&gt;insert ('syslog.rh_movimiento', array('clave_trab' =&gt; 318478, 'id_plaza' =&gt; 25, 'id_ausencia_por' =&gt; , 'fec_inicio' =&gt; '2017-12-31', 'fec_termino' =&gt; '2018-1-28', 'tipo_mov' =&gt; 'TEMPORAL', 'descr' =&gt; '', 'docs' =&gt; '', 'motivo' =&gt; '', 'referencia' =&gt; '', 'ref_motivo' =&gt; ''));</v>
      </c>
    </row>
    <row r="394" spans="1:1" x14ac:dyDescent="0.25">
      <c r="A394" t="str">
        <f ca="1">IF(Valores!B394&lt;&gt;"",   SUBSTITUTE(SUBSTITUTE($A$2, "{tbl}", d_TblName), "{values_array}", Valores!A394), "")</f>
        <v>$this-&gt;insert ('syslog.rh_movimiento', array('clave_trab' =&gt; 490746, 'id_plaza' =&gt; 14, 'id_ausencia_por' =&gt; , 'fec_inicio' =&gt; '2017-12-31', 'fec_termino' =&gt; '2018-1-28', 'tipo_mov' =&gt; 'TEMPORAL', 'descr' =&gt; '12-8 490746', 'docs' =&gt; '', 'motivo' =&gt; '', 'referencia' =&gt; '', 'ref_motivo' =&gt; ''));</v>
      </c>
    </row>
    <row r="395" spans="1:1" x14ac:dyDescent="0.25">
      <c r="A395" t="str">
        <f ca="1">IF(Valores!B395&lt;&gt;"",   SUBSTITUTE(SUBSTITUTE($A$2, "{tbl}", d_TblName), "{values_array}", Valores!A395), "")</f>
        <v>$this-&gt;insert ('syslog.rh_movimiento', array('clave_trab' =&gt; 435741, 'id_plaza' =&gt; 13, 'id_ausencia_por' =&gt; , 'fec_inicio' =&gt; '2017-12-31', 'fec_termino' =&gt; '2018-1-31', 'tipo_mov' =&gt; 'TEMPORAL', 'descr' =&gt; '', 'docs' =&gt; '', 'motivo' =&gt; '', 'referencia' =&gt; '', 'ref_motivo' =&gt; ''));</v>
      </c>
    </row>
    <row r="396" spans="1:1" x14ac:dyDescent="0.25">
      <c r="A396" t="str">
        <f ca="1">IF(Valores!B396&lt;&gt;"",   SUBSTITUTE(SUBSTITUTE($A$2, "{tbl}", d_TblName), "{values_array}", Valores!A396), "")</f>
        <v>$this-&gt;insert ('syslog.rh_movimiento', array('clave_trab' =&gt; 178194, 'id_plaza' =&gt; 15, 'id_ausencia_por' =&gt; , 'fec_inicio' =&gt; '2017-12-31', 'fec_termino' =&gt; '2018-1-28', 'tipo_mov' =&gt; 'TEMPORAL', 'descr' =&gt; '', 'docs' =&gt; '', 'motivo' =&gt; '', 'referencia' =&gt; '', 'ref_motivo' =&gt; ''));</v>
      </c>
    </row>
    <row r="397" spans="1:1" x14ac:dyDescent="0.25">
      <c r="A397" t="str">
        <f ca="1">IF(Valores!B397&lt;&gt;"",   SUBSTITUTE(SUBSTITUTE($A$2, "{tbl}", d_TblName), "{values_array}", Valores!A397), "")</f>
        <v>$this-&gt;insert ('syslog.rh_movimiento', array('clave_trab' =&gt; 333892, 'id_plaza' =&gt; 11, 'id_ausencia_por' =&gt; , 'fec_inicio' =&gt; '2018-1-1', 'fec_termino' =&gt; '2018-1-28', 'tipo_mov' =&gt; 'TEMPORAL', 'descr' =&gt; '12-8 20146867', 'docs' =&gt; '', 'motivo' =&gt; '', 'referencia' =&gt; '', 'ref_motivo' =&gt; ''));</v>
      </c>
    </row>
    <row r="398" spans="1:1" x14ac:dyDescent="0.25">
      <c r="A398" t="str">
        <f ca="1">IF(Valores!B398&lt;&gt;"",   SUBSTITUTE(SUBSTITUTE($A$2, "{tbl}", d_TblName), "{values_array}", Valores!A398), "")</f>
        <v>$this-&gt;insert ('syslog.rh_movimiento', array('clave_trab' =&gt; 605887, 'id_plaza' =&gt; 27, 'id_ausencia_por' =&gt; , 'fec_inicio' =&gt; '2017-12-29', 'fec_termino' =&gt; '2018-1-28', 'tipo_mov' =&gt; 'TEMPORAL', 'descr' =&gt; '12-5 20143953', 'docs' =&gt; '', 'motivo' =&gt; '', 'referencia' =&gt; '', 'ref_motivo' =&gt; ''));</v>
      </c>
    </row>
    <row r="399" spans="1:1" x14ac:dyDescent="0.25">
      <c r="A399" t="str">
        <f ca="1">IF(Valores!B399&lt;&gt;"",   SUBSTITUTE(SUBSTITUTE($A$2, "{tbl}", d_TblName), "{values_array}", Valores!A399), "")</f>
        <v>$this-&gt;insert ('syslog.rh_movimiento', array('clave_trab' =&gt; 466911, 'id_plaza' =&gt; 36, 'id_ausencia_por' =&gt; , 'fec_inicio' =&gt; '2018-1-1', 'fec_termino' =&gt; '2018-1-28', 'tipo_mov' =&gt; 'TEMPORAL', 'descr' =&gt; '12-5 20144685', 'docs' =&gt; '', 'motivo' =&gt; '', 'referencia' =&gt; '', 'ref_motivo' =&gt; ''));</v>
      </c>
    </row>
    <row r="400" spans="1:1" x14ac:dyDescent="0.25">
      <c r="A400" t="str">
        <f ca="1">IF(Valores!B400&lt;&gt;"",   SUBSTITUTE(SUBSTITUTE($A$2, "{tbl}", d_TblName), "{values_array}", Valores!A400), "")</f>
        <v>$this-&gt;insert ('syslog.rh_movimiento', array('clave_trab' =&gt; 600316, 'id_plaza' =&gt; 35, 'id_ausencia_por' =&gt; , 'fec_inicio' =&gt; '2017-12-29', 'fec_termino' =&gt; '2018-1-28', 'tipo_mov' =&gt; 'TEMPORAL', 'descr' =&gt; '12-5 20146457', 'docs' =&gt; '', 'motivo' =&gt; '', 'referencia' =&gt; '', 'ref_motivo' =&gt; ''));</v>
      </c>
    </row>
    <row r="401" spans="1:1" x14ac:dyDescent="0.25">
      <c r="A401" t="str">
        <f ca="1">IF(Valores!B401&lt;&gt;"",   SUBSTITUTE(SUBSTITUTE($A$2, "{tbl}", d_TblName), "{values_array}", Valores!A401), "")</f>
        <v>$this-&gt;insert ('syslog.rh_movimiento', array('clave_trab' =&gt; 317017, 'id_plaza' =&gt; 53, 'id_ausencia_por' =&gt; , 'fec_inicio' =&gt; '2018-1-1', 'fec_termino' =&gt; '2018-1-28', 'tipo_mov' =&gt; 'TEMPORAL', 'descr' =&gt; '12-8 20148844', 'docs' =&gt; '', 'motivo' =&gt; '', 'referencia' =&gt; '', 'ref_motivo' =&gt; ''));</v>
      </c>
    </row>
    <row r="402" spans="1:1" x14ac:dyDescent="0.25">
      <c r="A402" t="str">
        <f ca="1">IF(Valores!B402&lt;&gt;"",   SUBSTITUTE(SUBSTITUTE($A$2, "{tbl}", d_TblName), "{values_array}", Valores!A402), "")</f>
        <v>$this-&gt;insert ('syslog.rh_movimiento', array('clave_trab' =&gt; 321084, 'id_plaza' =&gt; 54, 'id_ausencia_por' =&gt; , 'fec_inicio' =&gt; '2017-12-31', 'fec_termino' =&gt; '2018-1-29', 'tipo_mov' =&gt; 'TEMPORAL', 'descr' =&gt; '12-8 20148784', 'docs' =&gt; '', 'motivo' =&gt; '', 'referencia' =&gt; '', 'ref_motivo' =&gt; ''));</v>
      </c>
    </row>
    <row r="403" spans="1:1" x14ac:dyDescent="0.25">
      <c r="A403" t="str">
        <f ca="1">IF(Valores!B403&lt;&gt;"",   SUBSTITUTE(SUBSTITUTE($A$2, "{tbl}", d_TblName), "{values_array}", Valores!A403), "")</f>
        <v>$this-&gt;insert ('syslog.rh_movimiento', array('clave_trab' =&gt; 852387, 'id_plaza' =&gt; 55, 'id_ausencia_por' =&gt; , 'fec_inicio' =&gt; '2017-12-31', 'fec_termino' =&gt; '2018-1-31', 'tipo_mov' =&gt; 'TEMPORAL', 'descr' =&gt; '', 'docs' =&gt; '', 'motivo' =&gt; '', 'referencia' =&gt; '', 'ref_motivo' =&gt; ''));</v>
      </c>
    </row>
    <row r="404" spans="1:1" x14ac:dyDescent="0.25">
      <c r="A404" t="str">
        <f ca="1">IF(Valores!B404&lt;&gt;"",   SUBSTITUTE(SUBSTITUTE($A$2, "{tbl}", d_TblName), "{values_array}", Valores!A404), "")</f>
        <v>$this-&gt;insert ('syslog.rh_movimiento', array('clave_trab' =&gt; 419041, 'id_plaza' =&gt; 6, 'id_ausencia_por' =&gt; , 'fec_inicio' =&gt; '2018-1-1', 'fec_termino' =&gt; '2018-1-28', 'tipo_mov' =&gt; 'TEMPORAL', 'descr' =&gt; '12-8 20148592', 'docs' =&gt; '', 'motivo' =&gt; '', 'referencia' =&gt; '', 'ref_motivo' =&gt; ''));</v>
      </c>
    </row>
    <row r="405" spans="1:1" x14ac:dyDescent="0.25">
      <c r="A405" t="str">
        <f ca="1">IF(Valores!B405&lt;&gt;"",   SUBSTITUTE(SUBSTITUTE($A$2, "{tbl}", d_TblName), "{values_array}", Valores!A405), "")</f>
        <v>$this-&gt;insert ('syslog.rh_movimiento', array('clave_trab' =&gt; 426226, 'id_plaza' =&gt; 24, 'id_ausencia_por' =&gt; , 'fec_inicio' =&gt; '2017-12-31', 'fec_termino' =&gt; '2018-1-28', 'tipo_mov' =&gt; 'TEMPORAL', 'descr' =&gt; '', 'docs' =&gt; '', 'motivo' =&gt; '', 'referencia' =&gt; '', 'ref_motivo' =&gt; ''));</v>
      </c>
    </row>
    <row r="406" spans="1:1" x14ac:dyDescent="0.25">
      <c r="A406" t="str">
        <f ca="1">IF(Valores!B406&lt;&gt;"",   SUBSTITUTE(SUBSTITUTE($A$2, "{tbl}", d_TblName), "{values_array}", Valores!A406), "")</f>
        <v>$this-&gt;insert ('syslog.rh_movimiento', array('clave_trab' =&gt; 318478, 'id_plaza' =&gt; 25, 'id_ausencia_por' =&gt; , 'fec_inicio' =&gt; '2018-1-1', 'fec_termino' =&gt; '2018-1-28', 'tipo_mov' =&gt; 'TEMPORAL', 'descr' =&gt; '12-5 20146726', 'docs' =&gt; '', 'motivo' =&gt; '', 'referencia' =&gt; '', 'ref_motivo' =&gt; ''));</v>
      </c>
    </row>
    <row r="407" spans="1:1" x14ac:dyDescent="0.25">
      <c r="A407" t="str">
        <f ca="1">IF(Valores!B407&lt;&gt;"",   SUBSTITUTE(SUBSTITUTE($A$2, "{tbl}", d_TblName), "{values_array}", Valores!A407), "")</f>
        <v>$this-&gt;insert ('syslog.rh_movimiento', array('clave_trab' =&gt; 652482, 'id_plaza' =&gt; 56, 'id_ausencia_por' =&gt; , 'fec_inicio' =&gt; '2018-1-1', 'fec_termino' =&gt; '2018-1-28', 'tipo_mov' =&gt; 'TEMPORAL', 'descr' =&gt; '', 'docs' =&gt; '', 'motivo' =&gt; '', 'referencia' =&gt; '', 'ref_motivo' =&gt; ''));</v>
      </c>
    </row>
    <row r="408" spans="1:1" x14ac:dyDescent="0.25">
      <c r="A408" t="str">
        <f ca="1">IF(Valores!B408&lt;&gt;"",   SUBSTITUTE(SUBSTITUTE($A$2, "{tbl}", d_TblName), "{values_array}", Valores!A408), "")</f>
        <v>$this-&gt;insert ('syslog.rh_movimiento', array('clave_trab' =&gt; 517366, 'id_plaza' =&gt; 57, 'id_ausencia_por' =&gt; , 'fec_inicio' =&gt; '2018-1-1', 'fec_termino' =&gt; '2018-1-28', 'tipo_mov' =&gt; 'TEMPORAL', 'descr' =&gt; '12-8 20149426', 'docs' =&gt; '', 'motivo' =&gt; '', 'referencia' =&gt; '', 'ref_motivo' =&gt; ''));</v>
      </c>
    </row>
    <row r="409" spans="1:1" x14ac:dyDescent="0.25">
      <c r="A409" t="str">
        <f ca="1">IF(Valores!B409&lt;&gt;"",   SUBSTITUTE(SUBSTITUTE($A$2, "{tbl}", d_TblName), "{values_array}", Valores!A409), "")</f>
        <v>$this-&gt;insert ('syslog.rh_movimiento', array('clave_trab' =&gt; 388176, 'id_plaza' =&gt; 58, 'id_ausencia_por' =&gt; , 'fec_inicio' =&gt; '2017-12-31', 'fec_termino' =&gt; '2018-1-28', 'tipo_mov' =&gt; 'TEMPORAL', 'descr' =&gt; '', 'docs' =&gt; '', 'motivo' =&gt; '', 'referencia' =&gt; '', 'ref_motivo' =&gt; ''));</v>
      </c>
    </row>
    <row r="410" spans="1:1" x14ac:dyDescent="0.25">
      <c r="A410" t="str">
        <f ca="1">IF(Valores!B410&lt;&gt;"",   SUBSTITUTE(SUBSTITUTE($A$2, "{tbl}", d_TblName), "{values_array}", Valores!A410), "")</f>
        <v>$this-&gt;insert ('syslog.rh_movimiento', array('clave_trab' =&gt; 557767, 'id_plaza' =&gt; 59, 'id_ausencia_por' =&gt; , 'fec_inicio' =&gt; '2017-12-31', 'fec_termino' =&gt; '2018-1-28', 'tipo_mov' =&gt; 'TEMPORAL', 'descr' =&gt; '12-8 20146640', 'docs' =&gt; '', 'motivo' =&gt; '', 'referencia' =&gt; '', 'ref_motivo' =&gt; ''));</v>
      </c>
    </row>
    <row r="411" spans="1:1" x14ac:dyDescent="0.25">
      <c r="A411" t="str">
        <f ca="1">IF(Valores!B411&lt;&gt;"",   SUBSTITUTE(SUBSTITUTE($A$2, "{tbl}", d_TblName), "{values_array}", Valores!A411), "")</f>
        <v>$this-&gt;insert ('syslog.rh_movimiento', array('clave_trab' =&gt; 370184, 'id_plaza' =&gt; 60, 'id_ausencia_por' =&gt; , 'fec_inicio' =&gt; '2017-12-31', 'fec_termino' =&gt; '2018-1-31', 'tipo_mov' =&gt; 'TEMPORAL', 'descr' =&gt; '', 'docs' =&gt; '', 'motivo' =&gt; '', 'referencia' =&gt; '', 'ref_motivo' =&gt; ''));</v>
      </c>
    </row>
    <row r="412" spans="1:1" x14ac:dyDescent="0.25">
      <c r="A412" t="str">
        <f ca="1">IF(Valores!B412&lt;&gt;"",   SUBSTITUTE(SUBSTITUTE($A$2, "{tbl}", d_TblName), "{values_array}", Valores!A412), "")</f>
        <v>$this-&gt;insert ('syslog.rh_movimiento', array('clave_trab' =&gt; 369907, 'id_plaza' =&gt; 61, 'id_ausencia_por' =&gt; , 'fec_inicio' =&gt; '2018-1-1', 'fec_termino' =&gt; '2018-1-28', 'tipo_mov' =&gt; 'TEMPORAL', 'descr' =&gt; '12-8 20148653', 'docs' =&gt; '', 'motivo' =&gt; '', 'referencia' =&gt; '', 'ref_motivo' =&gt; ''));</v>
      </c>
    </row>
    <row r="413" spans="1:1" x14ac:dyDescent="0.25">
      <c r="A413" t="str">
        <f ca="1">IF(Valores!B413&lt;&gt;"",   SUBSTITUTE(SUBSTITUTE($A$2, "{tbl}", d_TblName), "{values_array}", Valores!A413), "")</f>
        <v>$this-&gt;insert ('syslog.rh_movimiento', array('clave_trab' =&gt; 315758, 'id_plaza' =&gt; 62, 'id_ausencia_por' =&gt; , 'fec_inicio' =&gt; '2018-1-1', 'fec_termino' =&gt; '2018-1-28', 'tipo_mov' =&gt; 'TEMPORAL', 'descr' =&gt; '12-8 20149153', 'docs' =&gt; '', 'motivo' =&gt; '', 'referencia' =&gt; '', 'ref_motivo' =&gt; ''));</v>
      </c>
    </row>
    <row r="414" spans="1:1" x14ac:dyDescent="0.25">
      <c r="A414" t="str">
        <f ca="1">IF(Valores!B414&lt;&gt;"",   SUBSTITUTE(SUBSTITUTE($A$2, "{tbl}", d_TblName), "{values_array}", Valores!A414), "")</f>
        <v>$this-&gt;insert ('syslog.rh_movimiento', array('clave_trab' =&gt; 355556, 'id_plaza' =&gt; 10, 'id_ausencia_por' =&gt; , 'fec_inicio' =&gt; '2017-12-30', 'fec_termino' =&gt; '2017-12-31', 'tipo_mov' =&gt; 'TEMPORAL', 'descr' =&gt; '12-5 20157585', 'docs' =&gt; '', 'motivo' =&gt; '', 'referencia' =&gt; '', 'ref_motivo' =&gt; ''));</v>
      </c>
    </row>
    <row r="415" spans="1:1" x14ac:dyDescent="0.25">
      <c r="A415" t="str">
        <f ca="1">IF(Valores!B415&lt;&gt;"",   SUBSTITUTE(SUBSTITUTE($A$2, "{tbl}", d_TblName), "{values_array}", Valores!A415), "")</f>
        <v>$this-&gt;insert ('syslog.rh_movimiento', array('clave_trab' =&gt; 305721, 'id_plaza' =&gt; 75, 'id_ausencia_por' =&gt; , 'fec_inicio' =&gt; '2017-12-31', 'fec_termino' =&gt; '2018-1-31', 'tipo_mov' =&gt; 'TEMPORAL', 'descr' =&gt; '', 'docs' =&gt; '', 'motivo' =&gt; '', 'referencia' =&gt; '', 'ref_motivo' =&gt; ''));</v>
      </c>
    </row>
    <row r="416" spans="1:1" x14ac:dyDescent="0.25">
      <c r="A416" t="str">
        <f ca="1">IF(Valores!B416&lt;&gt;"",   SUBSTITUTE(SUBSTITUTE($A$2, "{tbl}", d_TblName), "{values_array}", Valores!A416), "")</f>
        <v>$this-&gt;insert ('syslog.rh_movimiento', array('clave_trab' =&gt; 866468, 'id_plaza' =&gt; 16, 'id_ausencia_por' =&gt; , 'fec_inicio' =&gt; '2018-1-1', 'fec_termino' =&gt; '2018-1-28', 'tipo_mov' =&gt; 'TEMPORAL', 'descr' =&gt; '', 'docs' =&gt; '', 'motivo' =&gt; '', 'referencia' =&gt; '', 'ref_motivo' =&gt; ''));</v>
      </c>
    </row>
    <row r="417" spans="1:1" x14ac:dyDescent="0.25">
      <c r="A417" t="str">
        <f ca="1">IF(Valores!B417&lt;&gt;"",   SUBSTITUTE(SUBSTITUTE($A$2, "{tbl}", d_TblName), "{values_array}", Valores!A417), "")</f>
        <v>$this-&gt;insert ('syslog.rh_movimiento', array('clave_trab' =&gt; 511424, 'id_plaza' =&gt; 22, 'id_ausencia_por' =&gt; , 'fec_inicio' =&gt; '2018-1-1', 'fec_termino' =&gt; '2018-1-28', 'tipo_mov' =&gt; 'TEMPORAL', 'descr' =&gt; '12-5 20148600', 'docs' =&gt; '', 'motivo' =&gt; '', 'referencia' =&gt; '', 'ref_motivo' =&gt; ''));</v>
      </c>
    </row>
    <row r="418" spans="1:1" x14ac:dyDescent="0.25">
      <c r="A418" t="str">
        <f ca="1">IF(Valores!B418&lt;&gt;"",   SUBSTITUTE(SUBSTITUTE($A$2, "{tbl}", d_TblName), "{values_array}", Valores!A418), "")</f>
        <v>$this-&gt;insert ('syslog.rh_movimiento', array('clave_trab' =&gt; 466603, 'id_plaza' =&gt; 69, 'id_ausencia_por' =&gt; , 'fec_inicio' =&gt; '2018-1-1', 'fec_termino' =&gt; '2018-1-28', 'tipo_mov' =&gt; 'TEMPORAL', 'descr' =&gt; '12-5 20148846', 'docs' =&gt; '', 'motivo' =&gt; '', 'referencia' =&gt; '', 'ref_motivo' =&gt; ''));</v>
      </c>
    </row>
    <row r="419" spans="1:1" x14ac:dyDescent="0.25">
      <c r="A419" t="str">
        <f ca="1">IF(Valores!B419&lt;&gt;"",   SUBSTITUTE(SUBSTITUTE($A$2, "{tbl}", d_TblName), "{values_array}", Valores!A419), "")</f>
        <v>$this-&gt;insert ('syslog.rh_movimiento', array('clave_trab' =&gt; 361730, 'id_plaza' =&gt; 53, 'id_ausencia_por' =&gt; , 'fec_inicio' =&gt; '2018-1-1', 'fec_termino' =&gt; '2018-1-22', 'tipo_mov' =&gt; 'TEMPORAL', 'descr' =&gt; '12-5 20148848', 'docs' =&gt; '', 'motivo' =&gt; '', 'referencia' =&gt; '', 'ref_motivo' =&gt; ''));</v>
      </c>
    </row>
    <row r="420" spans="1:1" x14ac:dyDescent="0.25">
      <c r="A420" t="str">
        <f ca="1">IF(Valores!B420&lt;&gt;"",   SUBSTITUTE(SUBSTITUTE($A$2, "{tbl}", d_TblName), "{values_array}", Valores!A420), "")</f>
        <v>$this-&gt;insert ('syslog.rh_movimiento', array('clave_trab' =&gt; 558037, 'id_plaza' =&gt; 53, 'id_ausencia_por' =&gt; , 'fec_inicio' =&gt; '2018-1-1', 'fec_termino' =&gt; '2018-1-22', 'tipo_mov' =&gt; 'TEMPORAL', 'descr' =&gt; '', 'docs' =&gt; '', 'motivo' =&gt; '', 'referencia' =&gt; '', 'ref_motivo' =&gt; ''));</v>
      </c>
    </row>
    <row r="421" spans="1:1" x14ac:dyDescent="0.25">
      <c r="A421" t="str">
        <f ca="1">IF(Valores!B421&lt;&gt;"",   SUBSTITUTE(SUBSTITUTE($A$2, "{tbl}", d_TblName), "{values_array}", Valores!A421), "")</f>
        <v>$this-&gt;insert ('syslog.rh_movimiento', array('clave_trab' =&gt; 200953, 'id_plaza' =&gt; 1, 'id_ausencia_por' =&gt; , 'fec_inicio' =&gt; '2018-1-1', 'fec_termino' =&gt; '2018-12-31', 'tipo_mov' =&gt; 'TEMPORAL', 'descr' =&gt; '', 'docs' =&gt; '', 'motivo' =&gt; '', 'referencia' =&gt; '', 'ref_motivo' =&gt; ''));</v>
      </c>
    </row>
    <row r="422" spans="1:1" x14ac:dyDescent="0.25">
      <c r="A422" t="str">
        <f ca="1">IF(Valores!B422&lt;&gt;"",   SUBSTITUTE(SUBSTITUTE($A$2, "{tbl}", d_TblName), "{values_array}", Valores!A422), "")</f>
        <v>$this-&gt;insert ('syslog.rh_movimiento', array('clave_trab' =&gt; 203376, 'id_plaza' =&gt; 4, 'id_ausencia_por' =&gt; , 'fec_inicio' =&gt; '2018-1-1', 'fec_termino' =&gt; '2018-1-4', 'tipo_mov' =&gt; 'TEMPORAL', 'descr' =&gt; '', 'docs' =&gt; '', 'motivo' =&gt; '', 'referencia' =&gt; '', 'ref_motivo' =&gt; ''));</v>
      </c>
    </row>
    <row r="423" spans="1:1" x14ac:dyDescent="0.25">
      <c r="A423" t="str">
        <f ca="1">IF(Valores!B423&lt;&gt;"",   SUBSTITUTE(SUBSTITUTE($A$2, "{tbl}", d_TblName), "{values_array}", Valores!A423), "")</f>
        <v>$this-&gt;insert ('syslog.rh_movimiento', array('clave_trab' =&gt; 434039, 'id_plaza' =&gt; 5, 'id_ausencia_por' =&gt; , 'fec_inicio' =&gt; '2018-1-1', 'fec_termino' =&gt; '2018-1-2', 'tipo_mov' =&gt; 'TEMPORAL', 'descr' =&gt; '', 'docs' =&gt; '', 'motivo' =&gt; '', 'referencia' =&gt; '', 'ref_motivo' =&gt; ''));</v>
      </c>
    </row>
    <row r="424" spans="1:1" x14ac:dyDescent="0.25">
      <c r="A424" t="str">
        <f ca="1">IF(Valores!B424&lt;&gt;"",   SUBSTITUTE(SUBSTITUTE($A$2, "{tbl}", d_TblName), "{values_array}", Valores!A424), "")</f>
        <v>$this-&gt;insert ('syslog.rh_movimiento', array('clave_trab' =&gt; 204126, 'id_plaza' =&gt; 5, 'id_ausencia_por' =&gt; , 'fec_inicio' =&gt; '2018-1-1', 'fec_termino' =&gt; '2018-12-31', 'tipo_mov' =&gt; 'TEMPORAL', 'descr' =&gt; '', 'docs' =&gt; '', 'motivo' =&gt; '', 'referencia' =&gt; '', 'ref_motivo' =&gt; ''));</v>
      </c>
    </row>
    <row r="425" spans="1:1" x14ac:dyDescent="0.25">
      <c r="A425" t="str">
        <f ca="1">IF(Valores!B425&lt;&gt;"",   SUBSTITUTE(SUBSTITUTE($A$2, "{tbl}", d_TblName), "{values_array}", Valores!A425), "")</f>
        <v>$this-&gt;insert ('syslog.rh_movimiento', array('clave_trab' =&gt; 327144, 'id_plaza' =&gt; 8, 'id_ausencia_por' =&gt; , 'fec_inicio' =&gt; '2018-1-1', 'fec_termino' =&gt; '2018-12-31', 'tipo_mov' =&gt; 'TEMPORAL', 'descr' =&gt; '12-8 20149533', 'docs' =&gt; '', 'motivo' =&gt; '', 'referencia' =&gt; '', 'ref_motivo' =&gt; ''));</v>
      </c>
    </row>
    <row r="426" spans="1:1" x14ac:dyDescent="0.25">
      <c r="A426" t="str">
        <f ca="1">IF(Valores!B426&lt;&gt;"",   SUBSTITUTE(SUBSTITUTE($A$2, "{tbl}", d_TblName), "{values_array}", Valores!A426), "")</f>
        <v>$this-&gt;insert ('syslog.rh_movimiento', array('clave_trab' =&gt; 312224, 'id_plaza' =&gt; 21, 'id_ausencia_por' =&gt; , 'fec_inicio' =&gt; '2018-1-1', 'fec_termino' =&gt; '2018-5-3', 'tipo_mov' =&gt; 'TEMPORAL', 'descr' =&gt; '', 'docs' =&gt; '', 'motivo' =&gt; '', 'referencia' =&gt; '', 'ref_motivo' =&gt; ''));</v>
      </c>
    </row>
    <row r="427" spans="1:1" x14ac:dyDescent="0.25">
      <c r="A427" t="str">
        <f ca="1">IF(Valores!B427&lt;&gt;"",   SUBSTITUTE(SUBSTITUTE($A$2, "{tbl}", d_TblName), "{values_array}", Valores!A427), "")</f>
        <v>$this-&gt;insert ('syslog.rh_movimiento', array('clave_trab' =&gt; 588783, 'id_plaza' =&gt; 9, 'id_ausencia_por' =&gt; , 'fec_inicio' =&gt; '2018-1-1', 'fec_termino' =&gt; '2018-1-2', 'tipo_mov' =&gt; 'TEMPORAL', 'descr' =&gt; '12-5 20159976', 'docs' =&gt; '', 'motivo' =&gt; '', 'referencia' =&gt; '', 'ref_motivo' =&gt; ''));</v>
      </c>
    </row>
    <row r="428" spans="1:1" x14ac:dyDescent="0.25">
      <c r="A428" t="str">
        <f ca="1">IF(Valores!B428&lt;&gt;"",   SUBSTITUTE(SUBSTITUTE($A$2, "{tbl}", d_TblName), "{values_array}", Valores!A428), "")</f>
        <v>$this-&gt;insert ('syslog.rh_movimiento', array('clave_trab' =&gt; 482433, 'id_plaza' =&gt; 7, 'id_ausencia_por' =&gt; , 'fec_inicio' =&gt; '2018-1-1', 'fec_termino' =&gt; '2018-1-4', 'tipo_mov' =&gt; 'TEMPORAL', 'descr' =&gt; '', 'docs' =&gt; '', 'motivo' =&gt; '', 'referencia' =&gt; '', 'ref_motivo' =&gt; ''));</v>
      </c>
    </row>
    <row r="429" spans="1:1" x14ac:dyDescent="0.25">
      <c r="A429" t="str">
        <f ca="1">IF(Valores!B429&lt;&gt;"",   SUBSTITUTE(SUBSTITUTE($A$2, "{tbl}", d_TblName), "{values_array}", Valores!A429), "")</f>
        <v>$this-&gt;insert ('syslog.rh_movimiento', array('clave_trab' =&gt; 566818, 'id_plaza' =&gt; 20, 'id_ausencia_por' =&gt; , 'fec_inicio' =&gt; '2018-1-1', 'fec_termino' =&gt; '2018-1-28', 'tipo_mov' =&gt; 'TEMPORAL', 'descr' =&gt; '12-5 20146868', 'docs' =&gt; '', 'motivo' =&gt; '', 'referencia' =&gt; '', 'ref_motivo' =&gt; ''));</v>
      </c>
    </row>
    <row r="430" spans="1:1" x14ac:dyDescent="0.25">
      <c r="A430" t="str">
        <f ca="1">IF(Valores!B430&lt;&gt;"",   SUBSTITUTE(SUBSTITUTE($A$2, "{tbl}", d_TblName), "{values_array}", Valores!A430), "")</f>
        <v>$this-&gt;insert ('syslog.rh_movimiento', array('clave_trab' =&gt; 324382, 'id_plaza' =&gt; 20, 'id_ausencia_por' =&gt; , 'fec_inicio' =&gt; '2018-1-1', 'fec_termino' =&gt; '2018-1-7', 'tipo_mov' =&gt; 'TEMPORAL', 'descr' =&gt; '12-5 20151410', 'docs' =&gt; '', 'motivo' =&gt; '', 'referencia' =&gt; '', 'ref_motivo' =&gt; ''));</v>
      </c>
    </row>
    <row r="431" spans="1:1" x14ac:dyDescent="0.25">
      <c r="A431" t="str">
        <f ca="1">IF(Valores!B431&lt;&gt;"",   SUBSTITUTE(SUBSTITUTE($A$2, "{tbl}", d_TblName), "{values_array}", Valores!A431), "")</f>
        <v>$this-&gt;insert ('syslog.rh_movimiento', array('clave_trab' =&gt; 312010, 'id_plaza' =&gt; 17, 'id_ausencia_por' =&gt; , 'fec_inicio' =&gt; '2018-1-1', 'fec_termino' =&gt; '2018-2-10', 'tipo_mov' =&gt; 'TEMPORAL', 'descr' =&gt; '', 'docs' =&gt; '', 'motivo' =&gt; '', 'referencia' =&gt; '', 'ref_motivo' =&gt; ''));</v>
      </c>
    </row>
    <row r="432" spans="1:1" x14ac:dyDescent="0.25">
      <c r="A432" t="str">
        <f ca="1">IF(Valores!B432&lt;&gt;"",   SUBSTITUTE(SUBSTITUTE($A$2, "{tbl}", d_TblName), "{values_array}", Valores!A432), "")</f>
        <v>$this-&gt;insert ('syslog.rh_movimiento', array('clave_trab' =&gt; 779082, 'id_plaza' =&gt; 23, 'id_ausencia_por' =&gt; , 'fec_inicio' =&gt; '2018-1-1', 'fec_termino' =&gt; '2018-1-28', 'tipo_mov' =&gt; 'TEMPORAL', 'descr' =&gt; '', 'docs' =&gt; '', 'motivo' =&gt; '', 'referencia' =&gt; '', 'ref_motivo' =&gt; ''));</v>
      </c>
    </row>
    <row r="433" spans="1:1" x14ac:dyDescent="0.25">
      <c r="A433" t="str">
        <f ca="1">IF(Valores!B433&lt;&gt;"",   SUBSTITUTE(SUBSTITUTE($A$2, "{tbl}", d_TblName), "{values_array}", Valores!A433), "")</f>
        <v>$this-&gt;insert ('syslog.rh_movimiento', array('clave_trab' =&gt; 814776, 'id_plaza' =&gt; 30, 'id_ausencia_por' =&gt; , 'fec_inicio' =&gt; '2018-1-1', 'fec_termino' =&gt; '2018-1-28', 'tipo_mov' =&gt; 'TEMPORAL', 'descr' =&gt; '12-8 814776', 'docs' =&gt; '', 'motivo' =&gt; '', 'referencia' =&gt; '', 'ref_motivo' =&gt; ''));</v>
      </c>
    </row>
    <row r="434" spans="1:1" x14ac:dyDescent="0.25">
      <c r="A434" t="str">
        <f ca="1">IF(Valores!B434&lt;&gt;"",   SUBSTITUTE(SUBSTITUTE($A$2, "{tbl}", d_TblName), "{values_array}", Valores!A434), "")</f>
        <v>$this-&gt;insert ('syslog.rh_movimiento', array('clave_trab' =&gt; 435741, 'id_plaza' =&gt; 13, 'id_ausencia_por' =&gt; , 'fec_inicio' =&gt; '2018-1-1', 'fec_termino' =&gt; '2018-1-28', 'tipo_mov' =&gt; 'TEMPORAL', 'descr' =&gt; '12-8 20146493', 'docs' =&gt; '', 'motivo' =&gt; '', 'referencia' =&gt; '', 'ref_motivo' =&gt; ''));</v>
      </c>
    </row>
    <row r="435" spans="1:1" x14ac:dyDescent="0.25">
      <c r="A435" t="str">
        <f ca="1">IF(Valores!B435&lt;&gt;"",   SUBSTITUTE(SUBSTITUTE($A$2, "{tbl}", d_TblName), "{values_array}", Valores!A435), "")</f>
        <v>$this-&gt;insert ('syslog.rh_movimiento', array('clave_trab' =&gt; 498009, 'id_plaza' =&gt; 33, 'id_ausencia_por' =&gt; , 'fec_inicio' =&gt; '2018-1-1', 'fec_termino' =&gt; '2018-1-28', 'tipo_mov' =&gt; 'TEMPORAL', 'descr' =&gt; '12-5 20149471', 'docs' =&gt; '', 'motivo' =&gt; '', 'referencia' =&gt; '', 'ref_motivo' =&gt; ''));</v>
      </c>
    </row>
    <row r="436" spans="1:1" x14ac:dyDescent="0.25">
      <c r="A436" t="str">
        <f ca="1">IF(Valores!B436&lt;&gt;"",   SUBSTITUTE(SUBSTITUTE($A$2, "{tbl}", d_TblName), "{values_array}", Valores!A436), "")</f>
        <v>$this-&gt;insert ('syslog.rh_movimiento', array('clave_trab' =&gt; 681065, 'id_plaza' =&gt; 67, 'id_ausencia_por' =&gt; , 'fec_inicio' =&gt; '2018-1-1', 'fec_termino' =&gt; '2018-1-28', 'tipo_mov' =&gt; 'TEMPORAL', 'descr' =&gt; '', 'docs' =&gt; '', 'motivo' =&gt; '', 'referencia' =&gt; '', 'ref_motivo' =&gt; ''));</v>
      </c>
    </row>
    <row r="437" spans="1:1" x14ac:dyDescent="0.25">
      <c r="A437" t="str">
        <f ca="1">IF(Valores!B437&lt;&gt;"",   SUBSTITUTE(SUBSTITUTE($A$2, "{tbl}", d_TblName), "{values_array}", Valores!A437), "")</f>
        <v>$this-&gt;insert ('syslog.rh_movimiento', array('clave_trab' =&gt; 891095, 'id_plaza' =&gt; 40, 'id_ausencia_por' =&gt; , 'fec_inicio' =&gt; '2017-12-16', 'fec_termino' =&gt; '2017-12-16', 'tipo_mov' =&gt; 'TEMPORAL', 'descr' =&gt; '12-5 20147046', 'docs' =&gt; '', 'motivo' =&gt; '', 'referencia' =&gt; '', 'ref_motivo' =&gt; ''));</v>
      </c>
    </row>
    <row r="438" spans="1:1" x14ac:dyDescent="0.25">
      <c r="A438" t="str">
        <f ca="1">IF(Valores!B438&lt;&gt;"",   SUBSTITUTE(SUBSTITUTE($A$2, "{tbl}", d_TblName), "{values_array}", Valores!A438), "")</f>
        <v>$this-&gt;insert ('syslog.rh_movimiento', array('clave_trab' =&gt; 511701, 'id_plaza' =&gt; 65, 'id_ausencia_por' =&gt; , 'fec_inicio' =&gt; '2018-1-1', 'fec_termino' =&gt; '2018-1-28', 'tipo_mov' =&gt; 'TEMPORAL', 'descr' =&gt; '12-5 20146633', 'docs' =&gt; '', 'motivo' =&gt; '', 'referencia' =&gt; '', 'ref_motivo' =&gt; ''));</v>
      </c>
    </row>
    <row r="439" spans="1:1" x14ac:dyDescent="0.25">
      <c r="A439" t="str">
        <f ca="1">IF(Valores!B439&lt;&gt;"",   SUBSTITUTE(SUBSTITUTE($A$2, "{tbl}", d_TblName), "{values_array}", Valores!A439), "")</f>
        <v>$this-&gt;insert ('syslog.rh_movimiento', array('clave_trab' =&gt; 539259, 'id_plaza' =&gt; 63, 'id_ausencia_por' =&gt; , 'fec_inicio' =&gt; '2018-1-1', 'fec_termino' =&gt; '2018-1-28', 'tipo_mov' =&gt; 'TEMPORAL', 'descr' =&gt; '12-5 20149155', 'docs' =&gt; '', 'motivo' =&gt; '', 'referencia' =&gt; '', 'ref_motivo' =&gt; ''));</v>
      </c>
    </row>
    <row r="440" spans="1:1" x14ac:dyDescent="0.25">
      <c r="A440" t="str">
        <f ca="1">IF(Valores!B440&lt;&gt;"",   SUBSTITUTE(SUBSTITUTE($A$2, "{tbl}", d_TblName), "{values_array}", Valores!A440), "")</f>
        <v>$this-&gt;insert ('syslog.rh_movimiento', array('clave_trab' =&gt; 516899, 'id_plaza' =&gt; 68, 'id_ausencia_por' =&gt; , 'fec_inicio' =&gt; '2018-1-1', 'fec_termino' =&gt; '2018-1-28', 'tipo_mov' =&gt; 'TEMPORAL', 'descr' =&gt; '', 'docs' =&gt; '', 'motivo' =&gt; '', 'referencia' =&gt; '', 'ref_motivo' =&gt; ''));</v>
      </c>
    </row>
    <row r="441" spans="1:1" x14ac:dyDescent="0.25">
      <c r="A441" t="str">
        <f ca="1">IF(Valores!B441&lt;&gt;"",   SUBSTITUTE(SUBSTITUTE($A$2, "{tbl}", d_TblName), "{values_array}", Valores!A441), "")</f>
        <v>$this-&gt;insert ('syslog.rh_movimiento', array('clave_trab' =&gt; 549473, 'id_plaza' =&gt; 40, 'id_ausencia_por' =&gt; , 'fec_inicio' =&gt; '2018-1-1', 'fec_termino' =&gt; '2018-1-28', 'tipo_mov' =&gt; 'TEMPORAL', 'descr' =&gt; '', 'docs' =&gt; '', 'motivo' =&gt; '', 'referencia' =&gt; '', 'ref_motivo' =&gt; ''));</v>
      </c>
    </row>
    <row r="442" spans="1:1" x14ac:dyDescent="0.25">
      <c r="A442" t="str">
        <f ca="1">IF(Valores!B442&lt;&gt;"",   SUBSTITUTE(SUBSTITUTE($A$2, "{tbl}", d_TblName), "{values_array}", Valores!A442), "")</f>
        <v>$this-&gt;insert ('syslog.rh_movimiento', array('clave_trab' =&gt; 267971, 'id_plaza' =&gt; 66, 'id_ausencia_por' =&gt; , 'fec_inicio' =&gt; '2018-1-1', 'fec_termino' =&gt; '2018-1-28', 'tipo_mov' =&gt; 'TEMPORAL', 'descr' =&gt; '12-5 20146555', 'docs' =&gt; '', 'motivo' =&gt; '', 'referencia' =&gt; '', 'ref_motivo' =&gt; ''));</v>
      </c>
    </row>
    <row r="443" spans="1:1" x14ac:dyDescent="0.25">
      <c r="A443" t="str">
        <f ca="1">IF(Valores!B443&lt;&gt;"",   SUBSTITUTE(SUBSTITUTE($A$2, "{tbl}", d_TblName), "{values_array}", Valores!A443), "")</f>
        <v>$this-&gt;insert ('syslog.rh_movimiento', array('clave_trab' =&gt; 500095, 'id_plaza' =&gt; 64, 'id_ausencia_por' =&gt; , 'fec_inicio' =&gt; '2018-1-1', 'fec_termino' =&gt; '2018-1-28', 'tipo_mov' =&gt; 'TEMPORAL', 'descr' =&gt; '', 'docs' =&gt; '', 'motivo' =&gt; '', 'referencia' =&gt; '', 'ref_motivo' =&gt; ''));</v>
      </c>
    </row>
    <row r="444" spans="1:1" x14ac:dyDescent="0.25">
      <c r="A444" t="str">
        <f ca="1">IF(Valores!B444&lt;&gt;"",   SUBSTITUTE(SUBSTITUTE($A$2, "{tbl}", d_TblName), "{values_array}", Valores!A444), "")</f>
        <v>$this-&gt;insert ('syslog.rh_movimiento', array('clave_trab' =&gt; 542634, 'id_plaza' =&gt; 71, 'id_ausencia_por' =&gt; , 'fec_inicio' =&gt; '2017-1-1', 'fec_termino' =&gt; '2018-1-31', 'tipo_mov' =&gt; 'TEMPORAL', 'descr' =&gt; '', 'docs' =&gt; '', 'motivo' =&gt; '', 'referencia' =&gt; '', 'ref_motivo' =&gt; ''));</v>
      </c>
    </row>
    <row r="445" spans="1:1" x14ac:dyDescent="0.25">
      <c r="A445" t="str">
        <f ca="1">IF(Valores!B445&lt;&gt;"",   SUBSTITUTE(SUBSTITUTE($A$2, "{tbl}", d_TblName), "{values_array}", Valores!A445), "")</f>
        <v>$this-&gt;insert ('syslog.rh_movimiento', array('clave_trab' =&gt; 481382, 'id_plaza' =&gt; 72, 'id_ausencia_por' =&gt; , 'fec_inicio' =&gt; '2018-1-1', 'fec_termino' =&gt; '2018-1-31', 'tipo_mov' =&gt; 'TEMPORAL', 'descr' =&gt; '', 'docs' =&gt; '', 'motivo' =&gt; '', 'referencia' =&gt; '', 'ref_motivo' =&gt; ''));</v>
      </c>
    </row>
    <row r="446" spans="1:1" x14ac:dyDescent="0.25">
      <c r="A446" t="str">
        <f ca="1">IF(Valores!B446&lt;&gt;"",   SUBSTITUTE(SUBSTITUTE($A$2, "{tbl}", d_TblName), "{values_array}", Valores!A446), "")</f>
        <v>$this-&gt;insert ('syslog.rh_movimiento', array('clave_trab' =&gt; 447360, 'id_plaza' =&gt; 73, 'id_ausencia_por' =&gt; , 'fec_inicio' =&gt; '2017-12-31', 'fec_termino' =&gt; '2018-1-31', 'tipo_mov' =&gt; 'TEMPORAL', 'descr' =&gt; '', 'docs' =&gt; '', 'motivo' =&gt; '', 'referencia' =&gt; '', 'ref_motivo' =&gt; ''));</v>
      </c>
    </row>
    <row r="447" spans="1:1" x14ac:dyDescent="0.25">
      <c r="A447" t="str">
        <f ca="1">IF(Valores!B447&lt;&gt;"",   SUBSTITUTE(SUBSTITUTE($A$2, "{tbl}", d_TblName), "{values_array}", Valores!A447), "")</f>
        <v>$this-&gt;insert ('syslog.rh_movimiento', array('clave_trab' =&gt; 516702, 'id_plaza' =&gt; 40, 'id_ausencia_por' =&gt; , 'fec_inicio' =&gt; '2017-1-1', 'fec_termino' =&gt; '2018-1-15', 'tipo_mov' =&gt; 'TEMPORAL', 'descr' =&gt; '', 'docs' =&gt; '', 'motivo' =&gt; '', 'referencia' =&gt; '', 'ref_motivo' =&gt; ''));</v>
      </c>
    </row>
    <row r="448" spans="1:1" x14ac:dyDescent="0.25">
      <c r="A448" t="str">
        <f ca="1">IF(Valores!B448&lt;&gt;"",   SUBSTITUTE(SUBSTITUTE($A$2, "{tbl}", d_TblName), "{values_array}", Valores!A448), "")</f>
        <v>$this-&gt;insert ('syslog.rh_movimiento', array('clave_trab' =&gt; 419235, 'id_plaza' =&gt; 56, 'id_ausencia_por' =&gt; , 'fec_inicio' =&gt; '2017-12-31', 'fec_termino' =&gt; '2018-1-22', 'tipo_mov' =&gt; 'TEMPORAL', 'descr' =&gt; '12-5 20150248', 'docs' =&gt; '', 'motivo' =&gt; '', 'referencia' =&gt; '', 'ref_motivo' =&gt; ''));</v>
      </c>
    </row>
    <row r="449" spans="1:1" x14ac:dyDescent="0.25">
      <c r="A449" t="str">
        <f ca="1">IF(Valores!B449&lt;&gt;"",   SUBSTITUTE(SUBSTITUTE($A$2, "{tbl}", d_TblName), "{values_array}", Valores!A449), "")</f>
        <v>$this-&gt;insert ('syslog.rh_movimiento', array('clave_trab' =&gt; 203376, 'id_plaza' =&gt; 4, 'id_ausencia_por' =&gt; , 'fec_inicio' =&gt; '2018-1-6', 'fec_termino' =&gt; '2018-2-10', 'tipo_mov' =&gt; 'TEMPORAL', 'descr' =&gt; '', 'docs' =&gt; '', 'motivo' =&gt; '', 'referencia' =&gt; '', 'ref_motivo' =&gt; ''));</v>
      </c>
    </row>
    <row r="450" spans="1:1" x14ac:dyDescent="0.25">
      <c r="A450" t="str">
        <f ca="1">IF(Valores!B450&lt;&gt;"",   SUBSTITUTE(SUBSTITUTE($A$2, "{tbl}", d_TblName), "{values_array}", Valores!A450), "")</f>
        <v>$this-&gt;insert ('syslog.rh_movimiento', array('clave_trab' =&gt; 482433, 'id_plaza' =&gt; 7, 'id_ausencia_por' =&gt; , 'fec_inicio' =&gt; '2018-1-6', 'fec_termino' =&gt; '2018-2-10', 'tipo_mov' =&gt; 'TEMPORAL', 'descr' =&gt; '', 'docs' =&gt; '', 'motivo' =&gt; '', 'referencia' =&gt; '', 'ref_motivo' =&gt; ''));</v>
      </c>
    </row>
    <row r="451" spans="1:1" x14ac:dyDescent="0.25">
      <c r="A451" t="str">
        <f ca="1">IF(Valores!B451&lt;&gt;"",   SUBSTITUTE(SUBSTITUTE($A$2, "{tbl}", d_TblName), "{values_array}", Valores!A451), "")</f>
        <v>$this-&gt;insert ('syslog.rh_movimiento', array('clave_trab' =&gt; 355556, 'id_plaza' =&gt; 24, 'id_ausencia_por' =&gt; , 'fec_inicio' =&gt; '2018-1-10', 'fec_termino' =&gt; '2018-1-11', 'tipo_mov' =&gt; 'TEMPORAL', 'descr' =&gt; '12-5 20162751, 12-5 10162753', 'docs' =&gt; '', 'motivo' =&gt; '', 'referencia' =&gt; '', 'ref_motivo' =&gt; ''));</v>
      </c>
    </row>
    <row r="452" spans="1:1" x14ac:dyDescent="0.25">
      <c r="A452" t="str">
        <f ca="1">IF(Valores!B452&lt;&gt;"",   SUBSTITUTE(SUBSTITUTE($A$2, "{tbl}", d_TblName), "{values_array}", Valores!A452), "")</f>
        <v>$this-&gt;insert ('syslog.rh_movimiento', array('clave_trab' =&gt; 588783, 'id_plaza' =&gt; 9, 'id_ausencia_por' =&gt; , 'fec_inicio' =&gt; '2018-1-3', 'fec_termino' =&gt; '2018-1-5', 'tipo_mov' =&gt; 'TEMPORAL', 'descr' =&gt; '12-5 10161302', 'docs' =&gt; '', 'motivo' =&gt; '', 'referencia' =&gt; '', 'ref_motivo' =&gt; ''));</v>
      </c>
    </row>
    <row r="453" spans="1:1" x14ac:dyDescent="0.25">
      <c r="A453" t="str">
        <f ca="1">IF(Valores!B453&lt;&gt;"",   SUBSTITUTE(SUBSTITUTE($A$2, "{tbl}", d_TblName), "{values_array}", Valores!A453), "")</f>
        <v>$this-&gt;insert ('syslog.rh_movimiento', array('clave_trab' =&gt; 434039, 'id_plaza' =&gt; 5, 'id_ausencia_por' =&gt; , 'fec_inicio' =&gt; '2018-1-3', 'fec_termino' =&gt; '2018-1-5', 'tipo_mov' =&gt; 'TEMPORAL', 'descr' =&gt; '', 'docs' =&gt; '', 'motivo' =&gt; '', 'referencia' =&gt; '', 'ref_motivo' =&gt; ''));</v>
      </c>
    </row>
    <row r="454" spans="1:1" x14ac:dyDescent="0.25">
      <c r="A454" t="str">
        <f ca="1">IF(Valores!B454&lt;&gt;"",   SUBSTITUTE(SUBSTITUTE($A$2, "{tbl}", d_TblName), "{values_array}", Valores!A454), "")</f>
        <v>$this-&gt;insert ('syslog.rh_movimiento', array('clave_trab' =&gt; 675094, 'id_plaza' =&gt; 71, 'id_ausencia_por' =&gt; , 'fec_inicio' =&gt; '2018-1-15', 'fec_termino' =&gt; '2018-2-8', 'tipo_mov' =&gt; 'TEMPORAL', 'descr' =&gt; '', 'docs' =&gt; '', 'motivo' =&gt; '', 'referencia' =&gt; '', 'ref_motivo' =&gt; ''));</v>
      </c>
    </row>
    <row r="455" spans="1:1" x14ac:dyDescent="0.25">
      <c r="A455" t="str">
        <f ca="1">IF(Valores!B455&lt;&gt;"",   SUBSTITUTE(SUBSTITUTE($A$2, "{tbl}", d_TblName), "{values_array}", Valores!A455), "")</f>
        <v>$this-&gt;insert ('syslog.rh_movimiento', array('clave_trab' =&gt; 355556, 'id_plaza' =&gt; 18, 'id_ausencia_por' =&gt; , 'fec_inicio' =&gt; '2018-1-16', 'fec_termino' =&gt; '2018-1-21', 'tipo_mov' =&gt; 'TEMPORAL', 'descr' =&gt; '', 'docs' =&gt; '', 'motivo' =&gt; '', 'referencia' =&gt; '', 'ref_motivo' =&gt; ''));</v>
      </c>
    </row>
    <row r="456" spans="1:1" x14ac:dyDescent="0.25">
      <c r="A456" t="str">
        <f ca="1">IF(Valores!B456&lt;&gt;"",   SUBSTITUTE(SUBSTITUTE($A$2, "{tbl}", d_TblName), "{values_array}", Valores!A456), "")</f>
        <v>$this-&gt;insert ('syslog.rh_movimiento', array('clave_trab' =&gt; 317014, 'id_plaza' =&gt; 28, 'id_ausencia_por' =&gt; , 'fec_inicio' =&gt; '2018-1-16', 'fec_termino' =&gt; '2018-1-21', 'tipo_mov' =&gt; 'TEMPORAL', 'descr' =&gt; '', 'docs' =&gt; '', 'motivo' =&gt; '', 'referencia' =&gt; '', 'ref_motivo' =&gt; ''));</v>
      </c>
    </row>
    <row r="457" spans="1:1" x14ac:dyDescent="0.25">
      <c r="A457" t="str">
        <f ca="1">IF(Valores!B457&lt;&gt;"",   SUBSTITUTE(SUBSTITUTE($A$2, "{tbl}", d_TblName), "{values_array}", Valores!A457), "")</f>
        <v>$this-&gt;insert ('syslog.rh_movimiento', array('clave_trab' =&gt; 317014, 'id_plaza' =&gt; 28, 'id_ausencia_por' =&gt; , 'fec_inicio' =&gt; '2018-1-22', 'fec_termino' =&gt; '2018-1-28', 'tipo_mov' =&gt; 'TEMPORAL', 'descr' =&gt; '25-01 12-5 20175603', 'docs' =&gt; '', 'motivo' =&gt; '', 'referencia' =&gt; '', 'ref_motivo' =&gt; ''));</v>
      </c>
    </row>
    <row r="458" spans="1:1" x14ac:dyDescent="0.25">
      <c r="A458" t="str">
        <f ca="1">IF(Valores!B458&lt;&gt;"",   SUBSTITUTE(SUBSTITUTE($A$2, "{tbl}", d_TblName), "{values_array}", Valores!A458), "")</f>
        <v>$this-&gt;insert ('syslog.rh_movimiento', array('clave_trab' =&gt; 452405, 'id_plaza' =&gt; 31, 'id_ausencia_por' =&gt; , 'fec_inicio' =&gt; '2018-1-24', 'fec_termino' =&gt; '2018-1-25', 'tipo_mov' =&gt; 'TEMPORAL', 'descr' =&gt; 'INICIACION', 'docs' =&gt; '', 'motivo' =&gt; '', 'referencia' =&gt; '', 'ref_motivo' =&gt; ''));</v>
      </c>
    </row>
    <row r="459" spans="1:1" x14ac:dyDescent="0.25">
      <c r="A459" t="str">
        <f ca="1">IF(Valores!B459&lt;&gt;"",   SUBSTITUTE(SUBSTITUTE($A$2, "{tbl}", d_TblName), "{values_array}", Valores!A459), "")</f>
        <v>$this-&gt;insert ('syslog.rh_movimiento', array('clave_trab' =&gt; 566173, 'id_plaza' =&gt; 41, 'id_ausencia_por' =&gt; , 'fec_inicio' =&gt; '2018-1-26', 'fec_termino' =&gt; '2018-1-28', 'tipo_mov' =&gt; 'TEMPORAL', 'descr' =&gt; 'POR PERMISO ECONOMICO', 'docs' =&gt; '', 'motivo' =&gt; '', 'referencia' =&gt; '', 'ref_motivo' =&gt; ''));</v>
      </c>
    </row>
    <row r="460" spans="1:1" x14ac:dyDescent="0.25">
      <c r="A460" t="str">
        <f ca="1">IF(Valores!B460&lt;&gt;"",   SUBSTITUTE(SUBSTITUTE($A$2, "{tbl}", d_TblName), "{values_array}", Valores!A460), "")</f>
        <v>$this-&gt;insert ('syslog.rh_movimiento', array('clave_trab' =&gt; 466911, 'id_plaza' =&gt; 36, 'id_ausencia_por' =&gt; , 'fec_inicio' =&gt; '2018-1-29', 'fec_termino' =&gt; '2018-2-26', 'tipo_mov' =&gt; 'TEMPORAL', 'descr' =&gt; '', 'docs' =&gt; '', 'motivo' =&gt; '', 'referencia' =&gt; '', 'ref_motivo' =&gt; ''));</v>
      </c>
    </row>
    <row r="461" spans="1:1" x14ac:dyDescent="0.25">
      <c r="A461" t="str">
        <f ca="1">IF(Valores!B461&lt;&gt;"",   SUBSTITUTE(SUBSTITUTE($A$2, "{tbl}", d_TblName), "{values_array}", Valores!A461), "")</f>
        <v>$this-&gt;insert ('syslog.rh_movimiento', array('clave_trab' =&gt; 605887, 'id_plaza' =&gt; 27, 'id_ausencia_por' =&gt; , 'fec_inicio' =&gt; '2018-1-29', 'fec_termino' =&gt; '2018-2-26', 'tipo_mov' =&gt; 'TEMPORAL', 'descr' =&gt; '', 'docs' =&gt; '', 'motivo' =&gt; '', 'referencia' =&gt; '', 'ref_motivo' =&gt; ''));</v>
      </c>
    </row>
    <row r="462" spans="1:1" x14ac:dyDescent="0.25">
      <c r="A462" t="str">
        <f ca="1">IF(Valores!B462&lt;&gt;"",   SUBSTITUTE(SUBSTITUTE($A$2, "{tbl}", d_TblName), "{values_array}", Valores!A462), "")</f>
        <v>$this-&gt;insert ('syslog.rh_movimiento', array('clave_trab' =&gt; 318478, 'id_plaza' =&gt; 25, 'id_ausencia_por' =&gt; , 'fec_inicio' =&gt; '2018-1-29', 'fec_termino' =&gt; '2018-2-25', 'tipo_mov' =&gt; 'TEMPORAL', 'descr' =&gt; '12-5 20185392', 'docs' =&gt; '', 'motivo' =&gt; '', 'referencia' =&gt; '', 'ref_motivo' =&gt; ''));</v>
      </c>
    </row>
    <row r="463" spans="1:1" x14ac:dyDescent="0.25">
      <c r="A463" t="str">
        <f ca="1">IF(Valores!B463&lt;&gt;"",   SUBSTITUTE(SUBSTITUTE($A$2, "{tbl}", d_TblName), "{values_array}", Valores!A463), "")</f>
        <v>$this-&gt;insert ('syslog.rh_movimiento', array('clave_trab' =&gt; 600316, 'id_plaza' =&gt; 35, 'id_ausencia_por' =&gt; , 'fec_inicio' =&gt; '2018-1-29', 'fec_termino' =&gt; '2018-2-25', 'tipo_mov' =&gt; 'TEMPORAL', 'descr' =&gt; '12-5 20182738', 'docs' =&gt; '', 'motivo' =&gt; '', 'referencia' =&gt; '', 'ref_motivo' =&gt; ''));</v>
      </c>
    </row>
    <row r="464" spans="1:1" x14ac:dyDescent="0.25">
      <c r="A464" t="str">
        <f ca="1">IF(Valores!B464&lt;&gt;"",   SUBSTITUTE(SUBSTITUTE($A$2, "{tbl}", d_TblName), "{values_array}", Valores!A464), "")</f>
        <v>$this-&gt;insert ('syslog.rh_movimiento', array('clave_trab' =&gt; 490746, 'id_plaza' =&gt; 14, 'id_ausencia_por' =&gt; , 'fec_inicio' =&gt; '2018-1-29', 'fec_termino' =&gt; '2018-2-26', 'tipo_mov' =&gt; 'TEMPORAL', 'descr' =&gt; '', 'docs' =&gt; '', 'motivo' =&gt; '', 'referencia' =&gt; '', 'ref_motivo' =&gt; ''));</v>
      </c>
    </row>
    <row r="465" spans="1:1" x14ac:dyDescent="0.25">
      <c r="A465" t="str">
        <f ca="1">IF(Valores!B465&lt;&gt;"",   SUBSTITUTE(SUBSTITUTE($A$2, "{tbl}", d_TblName), "{values_array}", Valores!A465), "")</f>
        <v>$this-&gt;insert ('syslog.rh_movimiento', array('clave_trab' =&gt; 317017, 'id_plaza' =&gt; 53, 'id_ausencia_por' =&gt; , 'fec_inicio' =&gt; '2018-1-29', 'fec_termino' =&gt; '2018-2-25', 'tipo_mov' =&gt; 'TEMPORAL', 'descr' =&gt; '12-8 20182826', 'docs' =&gt; '', 'motivo' =&gt; '', 'referencia' =&gt; '', 'ref_motivo' =&gt; ''));</v>
      </c>
    </row>
    <row r="466" spans="1:1" x14ac:dyDescent="0.25">
      <c r="A466" t="str">
        <f ca="1">IF(Valores!B466&lt;&gt;"",   SUBSTITUTE(SUBSTITUTE($A$2, "{tbl}", d_TblName), "{values_array}", Valores!A466), "")</f>
        <v>$this-&gt;insert ('syslog.rh_movimiento', array('clave_trab' =&gt; 426226, 'id_plaza' =&gt; 24, 'id_ausencia_por' =&gt; , 'fec_inicio' =&gt; '2018-1-29', 'fec_termino' =&gt; '2018-2-26', 'tipo_mov' =&gt; 'TEMPORAL', 'descr' =&gt; '', 'docs' =&gt; '', 'motivo' =&gt; '', 'referencia' =&gt; '', 'ref_motivo' =&gt; ''));</v>
      </c>
    </row>
    <row r="467" spans="1:1" x14ac:dyDescent="0.25">
      <c r="A467" t="str">
        <f ca="1">IF(Valores!B467&lt;&gt;"",   SUBSTITUTE(SUBSTITUTE($A$2, "{tbl}", d_TblName), "{values_array}", Valores!A467), "")</f>
        <v>$this-&gt;insert ('syslog.rh_movimiento', array('clave_trab' =&gt; 557767, 'id_plaza' =&gt; 59, 'id_ausencia_por' =&gt; , 'fec_inicio' =&gt; '2018-1-29', 'fec_termino' =&gt; '2018-2-25', 'tipo_mov' =&gt; 'TEMPORAL', 'descr' =&gt; '12-8 20182952', 'docs' =&gt; '', 'motivo' =&gt; '', 'referencia' =&gt; '', 'ref_motivo' =&gt; ''));</v>
      </c>
    </row>
    <row r="468" spans="1:1" x14ac:dyDescent="0.25">
      <c r="A468" t="str">
        <f ca="1">IF(Valores!B468&lt;&gt;"",   SUBSTITUTE(SUBSTITUTE($A$2, "{tbl}", d_TblName), "{values_array}", Valores!A468), "")</f>
        <v>$this-&gt;insert ('syslog.rh_movimiento', array('clave_trab' =&gt; 652482, 'id_plaza' =&gt; 56, 'id_ausencia_por' =&gt; , 'fec_inicio' =&gt; '2018-1-29', 'fec_termino' =&gt; '2018-2-26', 'tipo_mov' =&gt; 'TEMPORAL', 'descr' =&gt; '', 'docs' =&gt; '', 'motivo' =&gt; '', 'referencia' =&gt; '', 'ref_motivo' =&gt; ''));</v>
      </c>
    </row>
    <row r="469" spans="1:1" x14ac:dyDescent="0.25">
      <c r="A469" t="str">
        <f ca="1">IF(Valores!B469&lt;&gt;"",   SUBSTITUTE(SUBSTITUTE($A$2, "{tbl}", d_TblName), "{values_array}", Valores!A469), "")</f>
        <v>$this-&gt;insert ('syslog.rh_movimiento', array('clave_trab' =&gt; 388176, 'id_plaza' =&gt; 58, 'id_ausencia_por' =&gt; , 'fec_inicio' =&gt; '2018-1-29', 'fec_termino' =&gt; '2018-2-26', 'tipo_mov' =&gt; 'TEMPORAL', 'descr' =&gt; '', 'docs' =&gt; '', 'motivo' =&gt; '', 'referencia' =&gt; '', 'ref_motivo' =&gt; ''));</v>
      </c>
    </row>
    <row r="470" spans="1:1" x14ac:dyDescent="0.25">
      <c r="A470" t="str">
        <f ca="1">IF(Valores!B470&lt;&gt;"",   SUBSTITUTE(SUBSTITUTE($A$2, "{tbl}", d_TblName), "{values_array}", Valores!A470), "")</f>
        <v>$this-&gt;insert ('syslog.rh_movimiento', array('clave_trab' =&gt; 517366, 'id_plaza' =&gt; 57, 'id_ausencia_por' =&gt; , 'fec_inicio' =&gt; '2018-1-29', 'fec_termino' =&gt; '2018-2-26', 'tipo_mov' =&gt; 'TEMPORAL', 'descr' =&gt; '', 'docs' =&gt; '', 'motivo' =&gt; '', 'referencia' =&gt; '', 'ref_motivo' =&gt; ''));</v>
      </c>
    </row>
    <row r="471" spans="1:1" x14ac:dyDescent="0.25">
      <c r="A471" t="str">
        <f ca="1">IF(Valores!B471&lt;&gt;"",   SUBSTITUTE(SUBSTITUTE($A$2, "{tbl}", d_TblName), "{values_array}", Valores!A471), "")</f>
        <v>$this-&gt;insert ('syslog.rh_movimiento', array('clave_trab' =&gt; 315758, 'id_plaza' =&gt; 62, 'id_ausencia_por' =&gt; , 'fec_inicio' =&gt; '2018-1-29', 'fec_termino' =&gt; '2018-2-25', 'tipo_mov' =&gt; 'TEMPORAL', 'descr' =&gt; '12-8 20185399', 'docs' =&gt; '', 'motivo' =&gt; '', 'referencia' =&gt; '', 'ref_motivo' =&gt; ''));</v>
      </c>
    </row>
    <row r="472" spans="1:1" x14ac:dyDescent="0.25">
      <c r="A472" t="str">
        <f ca="1">IF(Valores!B472&lt;&gt;"",   SUBSTITUTE(SUBSTITUTE($A$2, "{tbl}", d_TblName), "{values_array}", Valores!A472), "")</f>
        <v>$this-&gt;insert ('syslog.rh_movimiento', array('clave_trab' =&gt; 369907, 'id_plaza' =&gt; 61, 'id_ausencia_por' =&gt; , 'fec_inicio' =&gt; '2018-1-29', 'fec_termino' =&gt; '2018-2-26', 'tipo_mov' =&gt; 'TEMPORAL', 'descr' =&gt; '', 'docs' =&gt; '', 'motivo' =&gt; '', 'referencia' =&gt; '', 'ref_motivo' =&gt; ''));</v>
      </c>
    </row>
    <row r="473" spans="1:1" x14ac:dyDescent="0.25">
      <c r="A473" t="str">
        <f ca="1">IF(Valores!B473&lt;&gt;"",   SUBSTITUTE(SUBSTITUTE($A$2, "{tbl}", d_TblName), "{values_array}", Valores!A473), "")</f>
        <v>$this-&gt;insert ('syslog.rh_movimiento', array('clave_trab' =&gt; 419041, 'id_plaza' =&gt; 6, 'id_ausencia_por' =&gt; , 'fec_inicio' =&gt; '2018-1-29', 'fec_termino' =&gt; '2018-2-26', 'tipo_mov' =&gt; 'TEMPORAL', 'descr' =&gt; '', 'docs' =&gt; '', 'motivo' =&gt; '', 'referencia' =&gt; '', 'ref_motivo' =&gt; ''));</v>
      </c>
    </row>
    <row r="474" spans="1:1" x14ac:dyDescent="0.25">
      <c r="A474" t="str">
        <f ca="1">IF(Valores!B474&lt;&gt;"",   SUBSTITUTE(SUBSTITUTE($A$2, "{tbl}", d_TblName), "{values_array}", Valores!A474), "")</f>
        <v>$this-&gt;insert ('syslog.rh_movimiento', array('clave_trab' =&gt; 333892, 'id_plaza' =&gt; 11, 'id_ausencia_por' =&gt; , 'fec_inicio' =&gt; '2018-1-29', 'fec_termino' =&gt; '2018-2-26', 'tipo_mov' =&gt; 'TEMPORAL', 'descr' =&gt; '', 'docs' =&gt; '', 'motivo' =&gt; '', 'referencia' =&gt; '', 'ref_motivo' =&gt; ''));</v>
      </c>
    </row>
    <row r="475" spans="1:1" x14ac:dyDescent="0.25">
      <c r="A475" t="str">
        <f ca="1">IF(Valores!B475&lt;&gt;"",   SUBSTITUTE(SUBSTITUTE($A$2, "{tbl}", d_TblName), "{values_array}", Valores!A475), "")</f>
        <v>$this-&gt;insert ('syslog.rh_movimiento', array('clave_trab' =&gt; 178194, 'id_plaza' =&gt; 15, 'id_ausencia_por' =&gt; , 'fec_inicio' =&gt; '2018-1-29', 'fec_termino' =&gt; '2018-2-26', 'tipo_mov' =&gt; 'TEMPORAL', 'descr' =&gt; '', 'docs' =&gt; '', 'motivo' =&gt; '', 'referencia' =&gt; '', 'ref_motivo' =&gt; ''));</v>
      </c>
    </row>
    <row r="476" spans="1:1" x14ac:dyDescent="0.25">
      <c r="A476" t="str">
        <f ca="1">IF(Valores!B476&lt;&gt;"",   SUBSTITUTE(SUBSTITUTE($A$2, "{tbl}", d_TblName), "{values_array}", Valores!A476), "")</f>
        <v>$this-&gt;insert ('syslog.rh_movimiento', array('clave_trab' =&gt; 403938, 'id_plaza' =&gt; 74, 'id_ausencia_por' =&gt; , 'fec_inicio' =&gt; '2018-1-29', 'fec_termino' =&gt; '2018-2-25', 'tipo_mov' =&gt; 'TEMPORAL', 'descr' =&gt; '12-8 20185009', 'docs' =&gt; '', 'motivo' =&gt; '', 'referencia' =&gt; '', 'ref_motivo' =&gt; ''));</v>
      </c>
    </row>
    <row r="477" spans="1:1" x14ac:dyDescent="0.25">
      <c r="A477" t="str">
        <f ca="1">IF(Valores!B477&lt;&gt;"",   SUBSTITUTE(SUBSTITUTE($A$2, "{tbl}", d_TblName), "{values_array}", Valores!A477), "")</f>
        <v>$this-&gt;insert ('syslog.rh_movimiento', array('clave_trab' =&gt; 866468, 'id_plaza' =&gt; 16, 'id_ausencia_por' =&gt; , 'fec_inicio' =&gt; '2018-1-29', 'fec_termino' =&gt; '2018-2-26', 'tipo_mov' =&gt; 'TEMPORAL', 'descr' =&gt; '', 'docs' =&gt; '', 'motivo' =&gt; '', 'referencia' =&gt; '', 'ref_motivo' =&gt; ''));</v>
      </c>
    </row>
    <row r="478" spans="1:1" x14ac:dyDescent="0.25">
      <c r="A478" t="str">
        <f ca="1">IF(Valores!B478&lt;&gt;"",   SUBSTITUTE(SUBSTITUTE($A$2, "{tbl}", d_TblName), "{values_array}", Valores!A478), "")</f>
        <v>$this-&gt;insert ('syslog.rh_movimiento', array('clave_trab' =&gt; 511424, 'id_plaza' =&gt; 22, 'id_ausencia_por' =&gt; , 'fec_inicio' =&gt; '2018-1-29', 'fec_termino' =&gt; '2018-2-25', 'tipo_mov' =&gt; 'TEMPORAL', 'descr' =&gt; '12-5 20187092', 'docs' =&gt; '', 'motivo' =&gt; '', 'referencia' =&gt; '', 'ref_motivo' =&gt; ''));</v>
      </c>
    </row>
    <row r="479" spans="1:1" x14ac:dyDescent="0.25">
      <c r="A479" t="str">
        <f ca="1">IF(Valores!B479&lt;&gt;"",   SUBSTITUTE(SUBSTITUTE($A$2, "{tbl}", d_TblName), "{values_array}", Valores!A479), "")</f>
        <v>$this-&gt;insert ('syslog.rh_movimiento', array('clave_trab' =&gt; 466603, 'id_plaza' =&gt; 69, 'id_ausencia_por' =&gt; , 'fec_inicio' =&gt; '2018-1-29', 'fec_termino' =&gt; '2018-2-25', 'tipo_mov' =&gt; 'TEMPORAL', 'descr' =&gt; '12-5 20182915', 'docs' =&gt; '', 'motivo' =&gt; '', 'referencia' =&gt; '', 'ref_motivo' =&gt; ''));</v>
      </c>
    </row>
    <row r="480" spans="1:1" x14ac:dyDescent="0.25">
      <c r="A480" t="str">
        <f ca="1">IF(Valores!B480&lt;&gt;"",   SUBSTITUTE(SUBSTITUTE($A$2, "{tbl}", d_TblName), "{values_array}", Valores!A480), "")</f>
        <v>$this-&gt;insert ('syslog.rh_movimiento', array('clave_trab' =&gt; 566818, 'id_plaza' =&gt; 20, 'id_ausencia_por' =&gt; , 'fec_inicio' =&gt; '2018-1-29', 'fec_termino' =&gt; '2018-2-26', 'tipo_mov' =&gt; 'TEMPORAL', 'descr' =&gt; '', 'docs' =&gt; '', 'motivo' =&gt; '', 'referencia' =&gt; '', 'ref_motivo' =&gt; ''));</v>
      </c>
    </row>
    <row r="481" spans="1:1" x14ac:dyDescent="0.25">
      <c r="A481" t="str">
        <f ca="1">IF(Valores!B481&lt;&gt;"",   SUBSTITUTE(SUBSTITUTE($A$2, "{tbl}", d_TblName), "{values_array}", Valores!A481), "")</f>
        <v>$this-&gt;insert ('syslog.rh_movimiento', array('clave_trab' =&gt; 779082, 'id_plaza' =&gt; 23, 'id_ausencia_por' =&gt; , 'fec_inicio' =&gt; '2018-1-29', 'fec_termino' =&gt; '2018-2-26', 'tipo_mov' =&gt; 'TEMPORAL', 'descr' =&gt; '', 'docs' =&gt; '', 'motivo' =&gt; '', 'referencia' =&gt; '', 'ref_motivo' =&gt; ''));</v>
      </c>
    </row>
    <row r="482" spans="1:1" x14ac:dyDescent="0.25">
      <c r="A482" t="str">
        <f ca="1">IF(Valores!B482&lt;&gt;"",   SUBSTITUTE(SUBSTITUTE($A$2, "{tbl}", d_TblName), "{values_array}", Valores!A482), "")</f>
        <v>$this-&gt;insert ('syslog.rh_movimiento', array('clave_trab' =&gt; 814776, 'id_plaza' =&gt; 30, 'id_ausencia_por' =&gt; , 'fec_inicio' =&gt; '2018-1-29', 'fec_termino' =&gt; '2018-2-26', 'tipo_mov' =&gt; 'TEMPORAL', 'descr' =&gt; '', 'docs' =&gt; '', 'motivo' =&gt; '', 'referencia' =&gt; '', 'ref_motivo' =&gt; ''));</v>
      </c>
    </row>
    <row r="483" spans="1:1" x14ac:dyDescent="0.25">
      <c r="A483" t="str">
        <f ca="1">IF(Valores!B483&lt;&gt;"",   SUBSTITUTE(SUBSTITUTE($A$2, "{tbl}", d_TblName), "{values_array}", Valores!A483), "")</f>
        <v>$this-&gt;insert ('syslog.rh_movimiento', array('clave_trab' =&gt; 435741, 'id_plaza' =&gt; 13, 'id_ausencia_por' =&gt; , 'fec_inicio' =&gt; '2018-1-29', 'fec_termino' =&gt; '2018-2-26', 'tipo_mov' =&gt; 'TEMPORAL', 'descr' =&gt; '', 'docs' =&gt; '', 'motivo' =&gt; '', 'referencia' =&gt; '', 'ref_motivo' =&gt; ''));</v>
      </c>
    </row>
    <row r="484" spans="1:1" x14ac:dyDescent="0.25">
      <c r="A484" t="str">
        <f ca="1">IF(Valores!B484&lt;&gt;"",   SUBSTITUTE(SUBSTITUTE($A$2, "{tbl}", d_TblName), "{values_array}", Valores!A484), "")</f>
        <v>$this-&gt;insert ('syslog.rh_movimiento', array('clave_trab' =&gt; 498009, 'id_plaza' =&gt; 33, 'id_ausencia_por' =&gt; , 'fec_inicio' =&gt; '2018-1-29', 'fec_termino' =&gt; '2018-2-25', 'tipo_mov' =&gt; 'TEMPORAL', 'descr' =&gt; '12-5 20185005', 'docs' =&gt; '', 'motivo' =&gt; '', 'referencia' =&gt; '', 'ref_motivo' =&gt; ''));</v>
      </c>
    </row>
    <row r="485" spans="1:1" x14ac:dyDescent="0.25">
      <c r="A485" t="str">
        <f ca="1">IF(Valores!B485&lt;&gt;"",   SUBSTITUTE(SUBSTITUTE($A$2, "{tbl}", d_TblName), "{values_array}", Valores!A485), "")</f>
        <v>$this-&gt;insert ('syslog.rh_movimiento', array('clave_trab' =&gt; 681065, 'id_plaza' =&gt; 67, 'id_ausencia_por' =&gt; , 'fec_inicio' =&gt; '2018-1-29', 'fec_termino' =&gt; '2018-2-25', 'tipo_mov' =&gt; 'TEMPORAL', 'descr' =&gt; '12-8 20185004', 'docs' =&gt; '', 'motivo' =&gt; '', 'referencia' =&gt; '', 'ref_motivo' =&gt; ''));</v>
      </c>
    </row>
    <row r="486" spans="1:1" x14ac:dyDescent="0.25">
      <c r="A486" t="str">
        <f ca="1">IF(Valores!B486&lt;&gt;"",   SUBSTITUTE(SUBSTITUTE($A$2, "{tbl}", d_TblName), "{values_array}", Valores!A486), "")</f>
        <v>$this-&gt;insert ('syslog.rh_movimiento', array('clave_trab' =&gt; 321084, 'id_plaza' =&gt; 54, 'id_ausencia_por' =&gt; , 'fec_inicio' =&gt; '2018-1-30', 'fec_termino' =&gt; '2018-2-27', 'tipo_mov' =&gt; 'TEMPORAL', 'descr' =&gt; '12-8 20183455', 'docs' =&gt; '', 'motivo' =&gt; '', 'referencia' =&gt; '', 'ref_motivo' =&gt; ''));</v>
      </c>
    </row>
    <row r="487" spans="1:1" x14ac:dyDescent="0.25">
      <c r="A487" t="str">
        <f ca="1">IF(Valores!B487&lt;&gt;"",   SUBSTITUTE(SUBSTITUTE($A$2, "{tbl}", d_TblName), "{values_array}", Valores!A487), "")</f>
        <v>$this-&gt;insert ('syslog.rh_movimiento', array('clave_trab' =&gt; 539259, 'id_plaza' =&gt; 63, 'id_ausencia_por' =&gt; , 'fec_inicio' =&gt; '2018-1-29', 'fec_termino' =&gt; '2018-2-25', 'tipo_mov' =&gt; 'TEMPORAL', 'descr' =&gt; '12-5 20185412', 'docs' =&gt; '', 'motivo' =&gt; '', 'referencia' =&gt; '', 'ref_motivo' =&gt; ''));</v>
      </c>
    </row>
    <row r="488" spans="1:1" x14ac:dyDescent="0.25">
      <c r="A488" t="str">
        <f ca="1">IF(Valores!B488&lt;&gt;"",   SUBSTITUTE(SUBSTITUTE($A$2, "{tbl}", d_TblName), "{values_array}", Valores!A488), "")</f>
        <v>$this-&gt;insert ('syslog.rh_movimiento', array('clave_trab' =&gt; 516899, 'id_plaza' =&gt; 68, 'id_ausencia_por' =&gt; , 'fec_inicio' =&gt; '2018-1-29', 'fec_termino' =&gt; '2018-2-26', 'tipo_mov' =&gt; 'TEMPORAL', 'descr' =&gt; '', 'docs' =&gt; '', 'motivo' =&gt; '', 'referencia' =&gt; '', 'ref_motivo' =&gt; ''));</v>
      </c>
    </row>
    <row r="489" spans="1:1" x14ac:dyDescent="0.25">
      <c r="A489" t="str">
        <f ca="1">IF(Valores!B489&lt;&gt;"",   SUBSTITUTE(SUBSTITUTE($A$2, "{tbl}", d_TblName), "{values_array}", Valores!A489), "")</f>
        <v>$this-&gt;insert ('syslog.rh_movimiento', array('clave_trab' =&gt; 500095, 'id_plaza' =&gt; 64, 'id_ausencia_por' =&gt; , 'fec_inicio' =&gt; '2018-1-29', 'fec_termino' =&gt; '2018-2-26', 'tipo_mov' =&gt; 'TEMPORAL', 'descr' =&gt; '', 'docs' =&gt; '', 'motivo' =&gt; '', 'referencia' =&gt; '', 'ref_motivo' =&gt; ''));</v>
      </c>
    </row>
    <row r="490" spans="1:1" x14ac:dyDescent="0.25">
      <c r="A490" t="str">
        <f ca="1">IF(Valores!B490&lt;&gt;"",   SUBSTITUTE(SUBSTITUTE($A$2, "{tbl}", d_TblName), "{values_array}", Valores!A490), "")</f>
        <v>$this-&gt;insert ('syslog.rh_movimiento', array('clave_trab' =&gt; 511701, 'id_plaza' =&gt; 65, 'id_ausencia_por' =&gt; , 'fec_inicio' =&gt; '2018-1-29', 'fec_termino' =&gt; '2018-2-25', 'tipo_mov' =&gt; 'TEMPORAL', 'descr' =&gt; '12-5 20183392', 'docs' =&gt; '', 'motivo' =&gt; '', 'referencia' =&gt; '', 'ref_motivo' =&gt; ''));</v>
      </c>
    </row>
    <row r="491" spans="1:1" x14ac:dyDescent="0.25">
      <c r="A491" t="str">
        <f ca="1">IF(Valores!B491&lt;&gt;"",   SUBSTITUTE(SUBSTITUTE($A$2, "{tbl}", d_TblName), "{values_array}", Valores!A491), "")</f>
        <v>$this-&gt;insert ('syslog.rh_movimiento', array('clave_trab' =&gt; 549473, 'id_plaza' =&gt; 40, 'id_ausencia_por' =&gt; , 'fec_inicio' =&gt; '2018-1-29', 'fec_termino' =&gt; '2018-2-26', 'tipo_mov' =&gt; 'TEMPORAL', 'descr' =&gt; '', 'docs' =&gt; '', 'motivo' =&gt; '', 'referencia' =&gt; '', 'ref_motivo' =&gt; ''));</v>
      </c>
    </row>
    <row r="492" spans="1:1" x14ac:dyDescent="0.25">
      <c r="A492" t="str">
        <f ca="1">IF(Valores!B492&lt;&gt;"",   SUBSTITUTE(SUBSTITUTE($A$2, "{tbl}", d_TblName), "{values_array}", Valores!A492), "")</f>
        <v>$this-&gt;insert ('syslog.rh_movimiento', array('clave_trab' =&gt; 267971, 'id_plaza' =&gt; 66, 'id_ausencia_por' =&gt; , 'fec_inicio' =&gt; '2018-1-29', 'fec_termino' =&gt; '2018-2-26', 'tipo_mov' =&gt; 'TEMPORAL', 'descr' =&gt; '', 'docs' =&gt; '', 'motivo' =&gt; '', 'referencia' =&gt; '', 'ref_motivo' =&gt; ''));</v>
      </c>
    </row>
    <row r="493" spans="1:1" x14ac:dyDescent="0.25">
      <c r="A493" t="str">
        <f ca="1">IF(Valores!B493&lt;&gt;"",   SUBSTITUTE(SUBSTITUTE($A$2, "{tbl}", d_TblName), "{values_array}", Valores!A493), "")</f>
        <v>$this-&gt;insert ('syslog.rh_movimiento', array('clave_trab' =&gt; 419235, 'id_plaza' =&gt; 34, 'id_ausencia_por' =&gt; , 'fec_inicio' =&gt; '2018-1-29', 'fec_termino' =&gt; '2018-2-4', 'tipo_mov' =&gt; 'TEMPORAL', 'descr' =&gt; '12-5 20181320', 'docs' =&gt; '', 'motivo' =&gt; '', 'referencia' =&gt; '', 'ref_motivo' =&gt; ''));</v>
      </c>
    </row>
    <row r="494" spans="1:1" x14ac:dyDescent="0.25">
      <c r="A494" t="str">
        <f ca="1">IF(Valores!B494&lt;&gt;"",   SUBSTITUTE(SUBSTITUTE($A$2, "{tbl}", d_TblName), "{values_array}", Valores!A494), "")</f>
        <v>$this-&gt;insert ('syslog.rh_movimiento', array('clave_trab' =&gt; 355556, 'id_plaza' =&gt; 14, 'id_ausencia_por' =&gt; , 'fec_inicio' =&gt; '2018-1-29', 'fec_termino' =&gt; '2018-2-3', 'tipo_mov' =&gt; 'TEMPORAL', 'descr' =&gt; 'PROPUESTO', 'docs' =&gt; '', 'motivo' =&gt; '', 'referencia' =&gt; '', 'ref_motivo' =&gt; ''));</v>
      </c>
    </row>
    <row r="495" spans="1:1" x14ac:dyDescent="0.25">
      <c r="A495" t="str">
        <f ca="1">IF(Valores!B495&lt;&gt;"",   SUBSTITUTE(SUBSTITUTE($A$2, "{tbl}", d_TblName), "{values_array}", Valores!A495), "")</f>
        <v>$this-&gt;insert ('syslog.rh_movimiento', array('clave_trab' =&gt; 934947, 'id_plaza' =&gt; 18, 'id_ausencia_por' =&gt; , 'fec_inicio' =&gt; '2018-1-29', 'fec_termino' =&gt; '2018-2-4', 'tipo_mov' =&gt; 'TEMPORAL', 'descr' =&gt; 'PROPUESTO', 'docs' =&gt; '', 'motivo' =&gt; '', 'referencia' =&gt; '', 'ref_motivo' =&gt; ''));</v>
      </c>
    </row>
    <row r="496" spans="1:1" x14ac:dyDescent="0.25">
      <c r="A496" t="str">
        <f ca="1">IF(Valores!B496&lt;&gt;"",   SUBSTITUTE(SUBSTITUTE($A$2, "{tbl}", d_TblName), "{values_array}", Valores!A496), "")</f>
        <v>$this-&gt;insert ('syslog.rh_movimiento', array('clave_trab' =&gt; 317014, 'id_plaza' =&gt; 31, 'id_ausencia_por' =&gt; , 'fec_inicio' =&gt; '2018-1-29', 'fec_termino' =&gt; '2018-2-3', 'tipo_mov' =&gt; 'TEMPORAL', 'descr' =&gt; 'PROPUESTO', 'docs' =&gt; '', 'motivo' =&gt; '', 'referencia' =&gt; '', 'ref_motivo' =&gt; ''));</v>
      </c>
    </row>
    <row r="497" spans="1:1" x14ac:dyDescent="0.25">
      <c r="A497" t="str">
        <f ca="1">IF(Valores!B497&lt;&gt;"",   SUBSTITUTE(SUBSTITUTE($A$2, "{tbl}", d_TblName), "{values_array}", Valores!A497), "")</f>
        <v>$this-&gt;insert ('syslog.rh_movimiento', array('clave_trab' =&gt; 588783, 'id_plaza' =&gt; 8, 'id_ausencia_por' =&gt; , 'fec_inicio' =&gt; '2018-1-31', 'fec_termino' =&gt; '2018-2-2', 'tipo_mov' =&gt; 'TEMPORAL', 'descr' =&gt; '12-5 20183597 20183595', 'docs' =&gt; '', 'motivo' =&gt; '', 'referencia' =&gt; '', 'ref_motivo' =&gt; ''));</v>
      </c>
    </row>
    <row r="498" spans="1:1" x14ac:dyDescent="0.25">
      <c r="A498" t="str">
        <f ca="1">IF(Valores!B498&lt;&gt;"",   SUBSTITUTE(SUBSTITUTE($A$2, "{tbl}", d_TblName), "{values_array}", Valores!A498), "")</f>
        <v>$this-&gt;insert ('syslog.rh_movimiento', array('clave_trab' =&gt; 516702, 'id_plaza' =&gt; 24, 'id_ausencia_por' =&gt; , 'fec_inicio' =&gt; '2018-1-31', 'fec_termino' =&gt; '2018-2-2', 'tipo_mov' =&gt; 'TEMPORAL', 'descr' =&gt; 'PROPUESTO', 'docs' =&gt; '', 'motivo' =&gt; '', 'referencia' =&gt; '', 'ref_motivo' =&gt; ''));</v>
      </c>
    </row>
    <row r="499" spans="1:1" x14ac:dyDescent="0.25">
      <c r="A499" t="str">
        <f ca="1">IF(Valores!B499&lt;&gt;"",   SUBSTITUTE(SUBSTITUTE($A$2, "{tbl}", d_TblName), "{values_array}", Valores!A499), "")</f>
        <v>$this-&gt;insert ('syslog.rh_movimiento', array('clave_trab' =&gt; 852387, 'id_plaza' =&gt; 55, 'id_ausencia_por' =&gt; , 'fec_inicio' =&gt; '2018-2-1', 'fec_termino' =&gt; '2018-2-26', 'tipo_mov' =&gt; 'TEMPORAL', 'descr' =&gt; '', 'docs' =&gt; '', 'motivo' =&gt; '', 'referencia' =&gt; '', 'ref_motivo' =&gt; ''));</v>
      </c>
    </row>
    <row r="500" spans="1:1" x14ac:dyDescent="0.25">
      <c r="A500" t="str">
        <f ca="1">IF(Valores!B500&lt;&gt;"",   SUBSTITUTE(SUBSTITUTE($A$2, "{tbl}", d_TblName), "{values_array}", Valores!A500), "")</f>
        <v>$this-&gt;insert ('syslog.rh_movimiento', array('clave_trab' =&gt; 370184, 'id_plaza' =&gt; 60, 'id_ausencia_por' =&gt; , 'fec_inicio' =&gt; '2018-2-1', 'fec_termino' =&gt; '2018-2-26', 'tipo_mov' =&gt; 'TEMPORAL', 'descr' =&gt; '', 'docs' =&gt; '', 'motivo' =&gt; '', 'referencia' =&gt; '', 'ref_motivo' =&gt; ''));</v>
      </c>
    </row>
    <row r="501" spans="1:1" x14ac:dyDescent="0.25">
      <c r="A501" t="str">
        <f ca="1">IF(Valores!B501&lt;&gt;"",   SUBSTITUTE(SUBSTITUTE($A$2, "{tbl}", d_TblName), "{values_array}", Valores!A501), "")</f>
        <v>$this-&gt;insert ('syslog.rh_movimiento', array('clave_trab' =&gt; 566173, 'id_plaza' =&gt; 42, 'id_ausencia_por' =&gt; , 'fec_inicio' =&gt; '2018-2-4', 'fec_termino' =&gt; '2018-2-4', 'tipo_mov' =&gt; 'TEMPORAL', 'descr' =&gt; '12-5 20185765', 'docs' =&gt; '', 'motivo' =&gt; '', 'referencia' =&gt; '', 'ref_motivo' =&gt; ''));</v>
      </c>
    </row>
    <row r="502" spans="1:1" x14ac:dyDescent="0.25">
      <c r="A502" t="str">
        <f ca="1">IF(Valores!B502&lt;&gt;"",   SUBSTITUTE(SUBSTITUTE($A$2, "{tbl}", d_TblName), "{values_array}", Valores!A502), "")</f>
        <v>$this-&gt;insert ('syslog.rh_movimiento', array('clave_trab' =&gt; 566173, 'id_plaza' =&gt; 31, 'id_ausencia_por' =&gt; , 'fec_inicio' =&gt; '2018-2-5', 'fec_termino' =&gt; '2018-2-11', 'tipo_mov' =&gt; 'TEMPORAL', 'descr' =&gt; '', 'docs' =&gt; '', 'motivo' =&gt; '', 'referencia' =&gt; '', 'ref_motivo' =&gt; ''));</v>
      </c>
    </row>
    <row r="503" spans="1:1" x14ac:dyDescent="0.25">
      <c r="A503" t="str">
        <f ca="1">IF(Valores!B503&lt;&gt;"",   SUBSTITUTE(SUBSTITUTE($A$2, "{tbl}", d_TblName), "{values_array}", Valores!A503), "")</f>
        <v>$this-&gt;insert ('syslog.rh_movimiento', array('clave_trab' =&gt; 405756, 'id_plaza' =&gt; 9, 'id_ausencia_por' =&gt; , 'fec_inicio' =&gt; '2018-2-5', 'fec_termino' =&gt; '2018-2-11', 'tipo_mov' =&gt; 'TEMPORAL', 'descr' =&gt; '', 'docs' =&gt; '', 'motivo' =&gt; '', 'referencia' =&gt; '', 'ref_motivo' =&gt; ''));</v>
      </c>
    </row>
    <row r="504" spans="1:1" x14ac:dyDescent="0.25">
      <c r="A504" t="str">
        <f ca="1">IF(Valores!B504&lt;&gt;"",   SUBSTITUTE(SUBSTITUTE($A$2, "{tbl}", d_TblName), "{values_array}", Valores!A504), "")</f>
        <v>$this-&gt;insert ('syslog.rh_movimiento', array('clave_trab' =&gt; 361730, 'id_plaza' =&gt; 34, 'id_ausencia_por' =&gt; , 'fec_inicio' =&gt; '2018-2-6', 'fec_termino' =&gt; '2018-2-11', 'tipo_mov' =&gt; 'TEMPORAL', 'descr' =&gt; 'INICIACION', 'docs' =&gt; '', 'motivo' =&gt; '', 'referencia' =&gt; '', 'ref_motivo' =&gt; ''));</v>
      </c>
    </row>
    <row r="505" spans="1:1" x14ac:dyDescent="0.25">
      <c r="A505" t="str">
        <f ca="1">IF(Valores!B505&lt;&gt;"",   SUBSTITUTE(SUBSTITUTE($A$2, "{tbl}", d_TblName), "{values_array}", Valores!A505), "")</f>
        <v>$this-&gt;insert ('syslog.rh_movimiento', array('clave_trab' =&gt; 934947, 'id_plaza' =&gt; 18, 'id_ausencia_por' =&gt; , 'fec_inicio' =&gt; '2018-2-5', 'fec_termino' =&gt; '2018-2-11', 'tipo_mov' =&gt; 'TEMPORAL', 'descr' =&gt; 'PROPUESTO', 'docs' =&gt; '', 'motivo' =&gt; '', 'referencia' =&gt; '', 'ref_motivo' =&gt; ''));</v>
      </c>
    </row>
    <row r="506" spans="1:1" x14ac:dyDescent="0.25">
      <c r="A506" t="str">
        <f ca="1">IF(Valores!B506&lt;&gt;"",   SUBSTITUTE(SUBSTITUTE($A$2, "{tbl}", d_TblName), "{values_array}", Valores!A506), "")</f>
        <v>$this-&gt;insert ('syslog.rh_movimiento', array('clave_trab' =&gt; 317014, 'id_plaza' =&gt; 24, 'id_ausencia_por' =&gt; , 'fec_inicio' =&gt; '2018-2-7', 'fec_termino' =&gt; '2018-2-9', 'tipo_mov' =&gt; 'TEMPORAL', 'descr' =&gt; 'COBXINICIACION', 'docs' =&gt; '', 'motivo' =&gt; '', 'referencia' =&gt; '', 'ref_motivo' =&gt; ''));</v>
      </c>
    </row>
    <row r="507" spans="1:1" x14ac:dyDescent="0.25">
      <c r="A507" t="str">
        <f ca="1">IF(Valores!B507&lt;&gt;"",   SUBSTITUTE(SUBSTITUTE($A$2, "{tbl}", d_TblName), "{values_array}", Valores!A507), "")</f>
        <v>$this-&gt;insert ('syslog.rh_movimiento', array('clave_trab' =&gt; 588783, 'id_plaza' =&gt; 11, 'id_ausencia_por' =&gt; , 'fec_inicio' =&gt; '2018-2-7', 'fec_termino' =&gt; '2018-2-10', 'tipo_mov' =&gt; 'TEMPORAL', 'descr' =&gt; '12-5 20193265', 'docs' =&gt; '', 'motivo' =&gt; '', 'referencia' =&gt; '', 'ref_motivo' =&gt; ''));</v>
      </c>
    </row>
    <row r="508" spans="1:1" x14ac:dyDescent="0.25">
      <c r="A508" t="str">
        <f ca="1">IF(Valores!B508&lt;&gt;"",   SUBSTITUTE(SUBSTITUTE($A$2, "{tbl}", d_TblName), "{values_array}", Valores!A508), "")</f>
        <v>$this-&gt;insert ('syslog.rh_movimiento', array('clave_trab' =&gt; 516702, 'id_plaza' =&gt; 36, 'id_ausencia_por' =&gt; , 'fec_inicio' =&gt; '2018-2-7', 'fec_termino' =&gt; '2018-2-9', 'tipo_mov' =&gt; 'TEMPORAL', 'descr' =&gt; 'COBXINICIACION', 'docs' =&gt; '', 'motivo' =&gt; '', 'referencia' =&gt; '', 'ref_motivo' =&gt; ''));</v>
      </c>
    </row>
    <row r="509" spans="1:1" x14ac:dyDescent="0.25">
      <c r="A509" t="str">
        <f ca="1">IF(Valores!B509&lt;&gt;"",   SUBSTITUTE(SUBSTITUTE($A$2, "{tbl}", d_TblName), "{values_array}", Valores!A509), "")</f>
        <v>$this-&gt;insert ('syslog.rh_movimiento', array('clave_trab' =&gt; 324382, 'id_plaza' =&gt; 55, 'id_ausencia_por' =&gt; , 'fec_inicio' =&gt; '2018-1-30', 'fec_termino' =&gt; '2018-1-31', 'tipo_mov' =&gt; 'TEMPORAL', 'descr' =&gt; '12-5 20185705', 'docs' =&gt; '', 'motivo' =&gt; '', 'referencia' =&gt; '', 'ref_motivo' =&gt; ''));</v>
      </c>
    </row>
    <row r="510" spans="1:1" x14ac:dyDescent="0.25">
      <c r="A510" t="str">
        <f ca="1">IF(Valores!B510&lt;&gt;"",   SUBSTITUTE(SUBSTITUTE($A$2, "{tbl}", d_TblName), "{values_array}", Valores!A510), "")</f>
        <v>$this-&gt;insert ('syslog.rh_movimiento', array('clave_trab' =&gt; 203376, 'id_plaza' =&gt; 4, 'id_ausencia_por' =&gt; , 'fec_inicio' =&gt; '2018-2-11', 'fec_termino' =&gt; '2018-2-11', 'tipo_mov' =&gt; 'TEMPORAL', 'descr' =&gt; '', 'docs' =&gt; '', 'motivo' =&gt; '', 'referencia' =&gt; '', 'ref_motivo' =&gt; ''));</v>
      </c>
    </row>
    <row r="511" spans="1:1" x14ac:dyDescent="0.25">
      <c r="A511" t="str">
        <f ca="1">IF(Valores!B511&lt;&gt;"",   SUBSTITUTE(SUBSTITUTE($A$2, "{tbl}", d_TblName), "{values_array}", Valores!A511), "")</f>
        <v>$this-&gt;insert ('syslog.rh_movimiento', array('clave_trab' =&gt; 482433, 'id_plaza' =&gt; 7, 'id_ausencia_por' =&gt; , 'fec_inicio' =&gt; '2018-2-11', 'fec_termino' =&gt; '2018-2-11', 'tipo_mov' =&gt; 'TEMPORAL', 'descr' =&gt; 'POR AMAYA EN PE DE PANCHITO', 'docs' =&gt; '', 'motivo' =&gt; '', 'referencia' =&gt; '', 'ref_motivo' =&gt; ''));</v>
      </c>
    </row>
    <row r="512" spans="1:1" x14ac:dyDescent="0.25">
      <c r="A512" t="str">
        <f ca="1">IF(Valores!B512&lt;&gt;"",   SUBSTITUTE(SUBSTITUTE($A$2, "{tbl}", d_TblName), "{values_array}", Valores!A512), "")</f>
        <v>$this-&gt;insert ('syslog.rh_movimiento', array('clave_trab' =&gt; 452405, 'id_plaza' =&gt; 34, 'id_ausencia_por' =&gt; , 'fec_inicio' =&gt; '2018-2-12', 'fec_termino' =&gt; '2018-2-18', 'tipo_mov' =&gt; 'TEMPORAL', 'descr' =&gt; 'COBXINICIACION', 'docs' =&gt; '', 'motivo' =&gt; '', 'referencia' =&gt; '', 'ref_motivo' =&gt; ''));</v>
      </c>
    </row>
    <row r="513" spans="1:1" x14ac:dyDescent="0.25">
      <c r="A513" t="str">
        <f>IF(Valores!B513&lt;&gt;"",   SUBSTITUTE(SUBSTITUTE($A$2, "{tbl}", d_TblName), "{values_array}", Valores!A513), "")</f>
        <v/>
      </c>
    </row>
    <row r="514" spans="1:1" x14ac:dyDescent="0.25">
      <c r="A514" t="str">
        <f>IF(Valores!B514&lt;&gt;"",   SUBSTITUTE(SUBSTITUTE($A$2, "{tbl}", d_TblName), "{values_array}", Valores!A514), "")</f>
        <v/>
      </c>
    </row>
    <row r="515" spans="1:1" x14ac:dyDescent="0.25">
      <c r="A515" t="str">
        <f>IF(Valores!B515&lt;&gt;"",   SUBSTITUTE(SUBSTITUTE($A$2, "{tbl}", d_TblName), "{values_array}", Valores!A515), "")</f>
        <v/>
      </c>
    </row>
    <row r="516" spans="1:1" x14ac:dyDescent="0.25">
      <c r="A516" t="str">
        <f>IF(Valores!B516&lt;&gt;"",   SUBSTITUTE(SUBSTITUTE($A$2, "{tbl}", d_TblName), "{values_array}", Valores!A516), "")</f>
        <v/>
      </c>
    </row>
    <row r="517" spans="1:1" x14ac:dyDescent="0.25">
      <c r="A517" t="str">
        <f>IF(Valores!B517&lt;&gt;"",   SUBSTITUTE(SUBSTITUTE($A$2, "{tbl}", d_TblName), "{values_array}", Valores!A517), "")</f>
        <v/>
      </c>
    </row>
    <row r="518" spans="1:1" x14ac:dyDescent="0.25">
      <c r="A518" t="str">
        <f>IF(Valores!B518&lt;&gt;"",   SUBSTITUTE(SUBSTITUTE($A$2, "{tbl}", d_TblName), "{values_array}", Valores!A518), "")</f>
        <v/>
      </c>
    </row>
    <row r="519" spans="1:1" x14ac:dyDescent="0.25">
      <c r="A519" t="str">
        <f>IF(Valores!B519&lt;&gt;"",   SUBSTITUTE(SUBSTITUTE($A$2, "{tbl}", d_TblName), "{values_array}", Valores!A519), "")</f>
        <v/>
      </c>
    </row>
    <row r="520" spans="1:1" x14ac:dyDescent="0.25">
      <c r="A520" t="str">
        <f>IF(Valores!B520&lt;&gt;"",   SUBSTITUTE(SUBSTITUTE($A$2, "{tbl}", d_TblName), "{values_array}", Valores!A520), "")</f>
        <v/>
      </c>
    </row>
    <row r="521" spans="1:1" x14ac:dyDescent="0.25">
      <c r="A521" t="str">
        <f>IF(Valores!B521&lt;&gt;"",   SUBSTITUTE(SUBSTITUTE($A$2, "{tbl}", d_TblName), "{values_array}", Valores!A521), "")</f>
        <v/>
      </c>
    </row>
    <row r="522" spans="1:1" x14ac:dyDescent="0.25">
      <c r="A522" t="str">
        <f>IF(Valores!B522&lt;&gt;"",   SUBSTITUTE(SUBSTITUTE($A$2, "{tbl}", d_TblName), "{values_array}", Valores!A522), "")</f>
        <v/>
      </c>
    </row>
    <row r="523" spans="1:1" x14ac:dyDescent="0.25">
      <c r="A523" t="str">
        <f>IF(Valores!B523&lt;&gt;"",   SUBSTITUTE(SUBSTITUTE($A$2, "{tbl}", d_TblName), "{values_array}", Valores!A523), "")</f>
        <v/>
      </c>
    </row>
    <row r="524" spans="1:1" x14ac:dyDescent="0.25">
      <c r="A524" t="str">
        <f>IF(Valores!B524&lt;&gt;"",   SUBSTITUTE(SUBSTITUTE($A$2, "{tbl}", d_TblName), "{values_array}", Valores!A524), "")</f>
        <v/>
      </c>
    </row>
    <row r="525" spans="1:1" x14ac:dyDescent="0.25">
      <c r="A525" t="str">
        <f>IF(Valores!B525&lt;&gt;"",   SUBSTITUTE(SUBSTITUTE($A$2, "{tbl}", d_TblName), "{values_array}", Valores!A525), "")</f>
        <v/>
      </c>
    </row>
    <row r="526" spans="1:1" x14ac:dyDescent="0.25">
      <c r="A526" t="str">
        <f>IF(Valores!B526&lt;&gt;"",   SUBSTITUTE(SUBSTITUTE($A$2, "{tbl}", d_TblName), "{values_array}", Valores!A526), "")</f>
        <v/>
      </c>
    </row>
    <row r="527" spans="1:1" x14ac:dyDescent="0.25">
      <c r="A527" t="str">
        <f>IF(Valores!B527&lt;&gt;"",   SUBSTITUTE(SUBSTITUTE($A$2, "{tbl}", d_TblName), "{values_array}", Valores!A527), "")</f>
        <v/>
      </c>
    </row>
    <row r="528" spans="1:1" x14ac:dyDescent="0.25">
      <c r="A528" t="str">
        <f>IF(Valores!B528&lt;&gt;"",   SUBSTITUTE(SUBSTITUTE($A$2, "{tbl}", d_TblName), "{values_array}", Valores!A528), "")</f>
        <v/>
      </c>
    </row>
    <row r="529" spans="1:1" x14ac:dyDescent="0.25">
      <c r="A529" t="str">
        <f>IF(Valores!B529&lt;&gt;"",   SUBSTITUTE(SUBSTITUTE($A$2, "{tbl}", d_TblName), "{values_array}", Valores!A529), "")</f>
        <v/>
      </c>
    </row>
    <row r="530" spans="1:1" x14ac:dyDescent="0.25">
      <c r="A530" t="str">
        <f>IF(Valores!B530&lt;&gt;"",   SUBSTITUTE(SUBSTITUTE($A$2, "{tbl}", d_TblName), "{values_array}", Valores!A530), "")</f>
        <v/>
      </c>
    </row>
    <row r="531" spans="1:1" x14ac:dyDescent="0.25">
      <c r="A531" t="str">
        <f>IF(Valores!B531&lt;&gt;"",   SUBSTITUTE(SUBSTITUTE($A$2, "{tbl}", d_TblName), "{values_array}", Valores!A531), "")</f>
        <v/>
      </c>
    </row>
    <row r="532" spans="1:1" x14ac:dyDescent="0.25">
      <c r="A532" t="str">
        <f>IF(Valores!B532&lt;&gt;"",   SUBSTITUTE(SUBSTITUTE($A$2, "{tbl}", d_TblName), "{values_array}", Valores!A532), "")</f>
        <v/>
      </c>
    </row>
    <row r="533" spans="1:1" x14ac:dyDescent="0.25">
      <c r="A533" t="str">
        <f>IF(Valores!B533&lt;&gt;"",   SUBSTITUTE(SUBSTITUTE($A$2, "{tbl}", d_TblName), "{values_array}", Valores!A533), "")</f>
        <v/>
      </c>
    </row>
    <row r="534" spans="1:1" x14ac:dyDescent="0.25">
      <c r="A534" t="str">
        <f>IF(Valores!B534&lt;&gt;"",   SUBSTITUTE(SUBSTITUTE($A$2, "{tbl}", d_TblName), "{values_array}", Valores!A534), "")</f>
        <v/>
      </c>
    </row>
    <row r="535" spans="1:1" x14ac:dyDescent="0.25">
      <c r="A535" t="str">
        <f>IF(Valores!B535&lt;&gt;"",   SUBSTITUTE(SUBSTITUTE($A$2, "{tbl}", d_TblName), "{values_array}", Valores!A535), "")</f>
        <v/>
      </c>
    </row>
    <row r="536" spans="1:1" x14ac:dyDescent="0.25">
      <c r="A536" t="str">
        <f>IF(Valores!B536&lt;&gt;"",   SUBSTITUTE(SUBSTITUTE($A$2, "{tbl}", d_TblName), "{values_array}", Valores!A536), "")</f>
        <v/>
      </c>
    </row>
    <row r="537" spans="1:1" x14ac:dyDescent="0.25">
      <c r="A537" t="str">
        <f>IF(Valores!B537&lt;&gt;"",   SUBSTITUTE(SUBSTITUTE($A$2, "{tbl}", d_TblName), "{values_array}", Valores!A537), "")</f>
        <v/>
      </c>
    </row>
    <row r="538" spans="1:1" x14ac:dyDescent="0.25">
      <c r="A538" t="str">
        <f>IF(Valores!B538&lt;&gt;"",   SUBSTITUTE(SUBSTITUTE($A$2, "{tbl}", d_TblName), "{values_array}", Valores!A538), "")</f>
        <v/>
      </c>
    </row>
    <row r="539" spans="1:1" x14ac:dyDescent="0.25">
      <c r="A539" t="str">
        <f>IF(Valores!B539&lt;&gt;"",   SUBSTITUTE(SUBSTITUTE($A$2, "{tbl}", d_TblName), "{values_array}", Valores!A539), "")</f>
        <v/>
      </c>
    </row>
    <row r="540" spans="1:1" x14ac:dyDescent="0.25">
      <c r="A540" t="str">
        <f>IF(Valores!B540&lt;&gt;"",   SUBSTITUTE(SUBSTITUTE($A$2, "{tbl}", d_TblName), "{values_array}", Valores!A540), "")</f>
        <v/>
      </c>
    </row>
    <row r="541" spans="1:1" x14ac:dyDescent="0.25">
      <c r="A541" t="str">
        <f>IF(Valores!B541&lt;&gt;"",   SUBSTITUTE(SUBSTITUTE($A$2, "{tbl}", d_TblName), "{values_array}", Valores!A541), "")</f>
        <v/>
      </c>
    </row>
    <row r="542" spans="1:1" x14ac:dyDescent="0.25">
      <c r="A542" t="str">
        <f>IF(Valores!B542&lt;&gt;"",   SUBSTITUTE(SUBSTITUTE($A$2, "{tbl}", d_TblName), "{values_array}", Valores!A542), "")</f>
        <v/>
      </c>
    </row>
    <row r="543" spans="1:1" x14ac:dyDescent="0.25">
      <c r="A543" t="str">
        <f>IF(Valores!B543&lt;&gt;"",   SUBSTITUTE(SUBSTITUTE($A$2, "{tbl}", d_TblName), "{values_array}", Valores!A543), "")</f>
        <v/>
      </c>
    </row>
    <row r="544" spans="1:1" x14ac:dyDescent="0.25">
      <c r="A544" t="str">
        <f>IF(Valores!B544&lt;&gt;"",   SUBSTITUTE(SUBSTITUTE($A$2, "{tbl}", d_TblName), "{values_array}", Valores!A544), "")</f>
        <v/>
      </c>
    </row>
    <row r="545" spans="1:1" x14ac:dyDescent="0.25">
      <c r="A545" t="str">
        <f>IF(Valores!B545&lt;&gt;"",   SUBSTITUTE(SUBSTITUTE($A$2, "{tbl}", d_TblName), "{values_array}", Valores!A545), "")</f>
        <v/>
      </c>
    </row>
    <row r="546" spans="1:1" x14ac:dyDescent="0.25">
      <c r="A546" t="str">
        <f>IF(Valores!B546&lt;&gt;"",   SUBSTITUTE(SUBSTITUTE($A$2, "{tbl}", d_TblName), "{values_array}", Valores!A546), "")</f>
        <v/>
      </c>
    </row>
    <row r="547" spans="1:1" x14ac:dyDescent="0.25">
      <c r="A547" t="str">
        <f>IF(Valores!B547&lt;&gt;"",   SUBSTITUTE(SUBSTITUTE($A$2, "{tbl}", d_TblName), "{values_array}", Valores!A547), "")</f>
        <v/>
      </c>
    </row>
    <row r="548" spans="1:1" x14ac:dyDescent="0.25">
      <c r="A548" t="str">
        <f>IF(Valores!B548&lt;&gt;"",   SUBSTITUTE(SUBSTITUTE($A$2, "{tbl}", d_TblName), "{values_array}", Valores!A548), "")</f>
        <v/>
      </c>
    </row>
    <row r="549" spans="1:1" x14ac:dyDescent="0.25">
      <c r="A549" t="str">
        <f>IF(Valores!B549&lt;&gt;"",   SUBSTITUTE(SUBSTITUTE($A$2, "{tbl}", d_TblName), "{values_array}", Valores!A549), "")</f>
        <v/>
      </c>
    </row>
    <row r="550" spans="1:1" x14ac:dyDescent="0.25">
      <c r="A550" t="str">
        <f>IF(Valores!B550&lt;&gt;"",   SUBSTITUTE(SUBSTITUTE($A$2, "{tbl}", d_TblName), "{values_array}", Valores!A550), "")</f>
        <v/>
      </c>
    </row>
    <row r="551" spans="1:1" x14ac:dyDescent="0.25">
      <c r="A551" t="str">
        <f>IF(Valores!B551&lt;&gt;"",   SUBSTITUTE(SUBSTITUTE($A$2, "{tbl}", d_TblName), "{values_array}", Valores!A551), "")</f>
        <v/>
      </c>
    </row>
    <row r="552" spans="1:1" x14ac:dyDescent="0.25">
      <c r="A552" t="str">
        <f>IF(Valores!B552&lt;&gt;"",   SUBSTITUTE(SUBSTITUTE($A$2, "{tbl}", d_TblName), "{values_array}", Valores!A552), "")</f>
        <v/>
      </c>
    </row>
    <row r="553" spans="1:1" x14ac:dyDescent="0.25">
      <c r="A553" t="str">
        <f>IF(Valores!B553&lt;&gt;"",   SUBSTITUTE(SUBSTITUTE($A$2, "{tbl}", d_TblName), "{values_array}", Valores!A553), "")</f>
        <v/>
      </c>
    </row>
    <row r="554" spans="1:1" x14ac:dyDescent="0.25">
      <c r="A554" t="str">
        <f>IF(Valores!B554&lt;&gt;"",   SUBSTITUTE(SUBSTITUTE($A$2, "{tbl}", d_TblName), "{values_array}", Valores!A554), "")</f>
        <v/>
      </c>
    </row>
    <row r="555" spans="1:1" x14ac:dyDescent="0.25">
      <c r="A555" t="str">
        <f>IF(Valores!B555&lt;&gt;"",   SUBSTITUTE(SUBSTITUTE($A$2, "{tbl}", d_TblName), "{values_array}", Valores!A555), "")</f>
        <v/>
      </c>
    </row>
    <row r="556" spans="1:1" x14ac:dyDescent="0.25">
      <c r="A556" t="str">
        <f>IF(Valores!B556&lt;&gt;"",   SUBSTITUTE(SUBSTITUTE($A$2, "{tbl}", d_TblName), "{values_array}", Valores!A556), "")</f>
        <v/>
      </c>
    </row>
    <row r="557" spans="1:1" x14ac:dyDescent="0.25">
      <c r="A557" t="str">
        <f>IF(Valores!B557&lt;&gt;"",   SUBSTITUTE(SUBSTITUTE($A$2, "{tbl}", d_TblName), "{values_array}", Valores!A557), "")</f>
        <v/>
      </c>
    </row>
    <row r="558" spans="1:1" x14ac:dyDescent="0.25">
      <c r="A558" t="str">
        <f>IF(Valores!B558&lt;&gt;"",   SUBSTITUTE(SUBSTITUTE($A$2, "{tbl}", d_TblName), "{values_array}", Valores!A558), "")</f>
        <v/>
      </c>
    </row>
    <row r="559" spans="1:1" x14ac:dyDescent="0.25">
      <c r="A559" t="str">
        <f>IF(Valores!B559&lt;&gt;"",   SUBSTITUTE(SUBSTITUTE($A$2, "{tbl}", d_TblName), "{values_array}", Valores!A559), "")</f>
        <v/>
      </c>
    </row>
    <row r="560" spans="1:1" x14ac:dyDescent="0.25">
      <c r="A560" t="str">
        <f>IF(Valores!B560&lt;&gt;"",   SUBSTITUTE(SUBSTITUTE($A$2, "{tbl}", d_TblName), "{values_array}", Valores!A560), "")</f>
        <v/>
      </c>
    </row>
    <row r="561" spans="1:1" x14ac:dyDescent="0.25">
      <c r="A561" t="str">
        <f>IF(Valores!B561&lt;&gt;"",   SUBSTITUTE(SUBSTITUTE($A$2, "{tbl}", d_TblName), "{values_array}", Valores!A561), "")</f>
        <v/>
      </c>
    </row>
    <row r="562" spans="1:1" x14ac:dyDescent="0.25">
      <c r="A562" t="str">
        <f>IF(Valores!B562&lt;&gt;"",   SUBSTITUTE(SUBSTITUTE($A$2, "{tbl}", d_TblName), "{values_array}", Valores!A562), "")</f>
        <v/>
      </c>
    </row>
    <row r="563" spans="1:1" x14ac:dyDescent="0.25">
      <c r="A563" t="str">
        <f>IF(Valores!B563&lt;&gt;"",   SUBSTITUTE(SUBSTITUTE($A$2, "{tbl}", d_TblName), "{values_array}", Valores!A563), "")</f>
        <v/>
      </c>
    </row>
    <row r="564" spans="1:1" x14ac:dyDescent="0.25">
      <c r="A564" t="str">
        <f>IF(Valores!B564&lt;&gt;"",   SUBSTITUTE(SUBSTITUTE($A$2, "{tbl}", d_TblName), "{values_array}", Valores!A564), "")</f>
        <v/>
      </c>
    </row>
    <row r="565" spans="1:1" x14ac:dyDescent="0.25">
      <c r="A565" t="str">
        <f>IF(Valores!B565&lt;&gt;"",   SUBSTITUTE(SUBSTITUTE($A$2, "{tbl}", d_TblName), "{values_array}", Valores!A565), "")</f>
        <v/>
      </c>
    </row>
    <row r="566" spans="1:1" x14ac:dyDescent="0.25">
      <c r="A566" t="str">
        <f>IF(Valores!B566&lt;&gt;"",   SUBSTITUTE(SUBSTITUTE($A$2, "{tbl}", d_TblName), "{values_array}", Valores!A566), "")</f>
        <v/>
      </c>
    </row>
    <row r="567" spans="1:1" x14ac:dyDescent="0.25">
      <c r="A567" t="str">
        <f>IF(Valores!B567&lt;&gt;"",   SUBSTITUTE(SUBSTITUTE($A$2, "{tbl}", d_TblName), "{values_array}", Valores!A567), "")</f>
        <v/>
      </c>
    </row>
    <row r="568" spans="1:1" x14ac:dyDescent="0.25">
      <c r="A568" t="str">
        <f>IF(Valores!B568&lt;&gt;"",   SUBSTITUTE(SUBSTITUTE($A$2, "{tbl}", d_TblName), "{values_array}", Valores!A568), "")</f>
        <v/>
      </c>
    </row>
    <row r="569" spans="1:1" x14ac:dyDescent="0.25">
      <c r="A569" t="str">
        <f>IF(Valores!B569&lt;&gt;"",   SUBSTITUTE(SUBSTITUTE($A$2, "{tbl}", d_TblName), "{values_array}", Valores!A569), "")</f>
        <v/>
      </c>
    </row>
    <row r="570" spans="1:1" x14ac:dyDescent="0.25">
      <c r="A570" t="str">
        <f>IF(Valores!B570&lt;&gt;"",   SUBSTITUTE(SUBSTITUTE($A$2, "{tbl}", d_TblName), "{values_array}", Valores!A570), "")</f>
        <v/>
      </c>
    </row>
    <row r="571" spans="1:1" x14ac:dyDescent="0.25">
      <c r="A571" t="str">
        <f>IF(Valores!B571&lt;&gt;"",   SUBSTITUTE(SUBSTITUTE($A$2, "{tbl}", d_TblName), "{values_array}", Valores!A571), "")</f>
        <v/>
      </c>
    </row>
    <row r="572" spans="1:1" x14ac:dyDescent="0.25">
      <c r="A572" t="str">
        <f>IF(Valores!B572&lt;&gt;"",   SUBSTITUTE(SUBSTITUTE($A$2, "{tbl}", d_TblName), "{values_array}", Valores!A572), "")</f>
        <v/>
      </c>
    </row>
    <row r="573" spans="1:1" x14ac:dyDescent="0.25">
      <c r="A573" t="str">
        <f>IF(Valores!B573&lt;&gt;"",   SUBSTITUTE(SUBSTITUTE($A$2, "{tbl}", d_TblName), "{values_array}", Valores!A573), "")</f>
        <v/>
      </c>
    </row>
    <row r="574" spans="1:1" x14ac:dyDescent="0.25">
      <c r="A574" t="str">
        <f>IF(Valores!B574&lt;&gt;"",   SUBSTITUTE(SUBSTITUTE($A$2, "{tbl}", d_TblName), "{values_array}", Valores!A574), "")</f>
        <v/>
      </c>
    </row>
    <row r="575" spans="1:1" x14ac:dyDescent="0.25">
      <c r="A575" t="str">
        <f>IF(Valores!B575&lt;&gt;"",   SUBSTITUTE(SUBSTITUTE($A$2, "{tbl}", d_TblName), "{values_array}", Valores!A575), "")</f>
        <v/>
      </c>
    </row>
    <row r="576" spans="1:1" x14ac:dyDescent="0.25">
      <c r="A576" t="str">
        <f>IF(Valores!B576&lt;&gt;"",   SUBSTITUTE(SUBSTITUTE($A$2, "{tbl}", d_TblName), "{values_array}", Valores!A576), "")</f>
        <v/>
      </c>
    </row>
    <row r="577" spans="1:1" x14ac:dyDescent="0.25">
      <c r="A577" t="str">
        <f>IF(Valores!B577&lt;&gt;"",   SUBSTITUTE(SUBSTITUTE($A$2, "{tbl}", d_TblName), "{values_array}", Valores!A577), "")</f>
        <v/>
      </c>
    </row>
    <row r="578" spans="1:1" x14ac:dyDescent="0.25">
      <c r="A578" t="str">
        <f>IF(Valores!B578&lt;&gt;"",   SUBSTITUTE(SUBSTITUTE($A$2, "{tbl}", d_TblName), "{values_array}", Valores!A578), "")</f>
        <v/>
      </c>
    </row>
    <row r="579" spans="1:1" x14ac:dyDescent="0.25">
      <c r="A579" t="str">
        <f>IF(Valores!B579&lt;&gt;"",   SUBSTITUTE(SUBSTITUTE($A$2, "{tbl}", d_TblName), "{values_array}", Valores!A579), "")</f>
        <v/>
      </c>
    </row>
    <row r="580" spans="1:1" x14ac:dyDescent="0.25">
      <c r="A580" t="str">
        <f>IF(Valores!B580&lt;&gt;"",   SUBSTITUTE(SUBSTITUTE($A$2, "{tbl}", d_TblName), "{values_array}", Valores!A580), "")</f>
        <v/>
      </c>
    </row>
    <row r="581" spans="1:1" x14ac:dyDescent="0.25">
      <c r="A581" t="str">
        <f>IF(Valores!B581&lt;&gt;"",   SUBSTITUTE(SUBSTITUTE($A$2, "{tbl}", d_TblName), "{values_array}", Valores!A581), "")</f>
        <v/>
      </c>
    </row>
    <row r="582" spans="1:1" x14ac:dyDescent="0.25">
      <c r="A582" t="str">
        <f>IF(Valores!B582&lt;&gt;"",   SUBSTITUTE(SUBSTITUTE($A$2, "{tbl}", d_TblName), "{values_array}", Valores!A582), "")</f>
        <v/>
      </c>
    </row>
    <row r="583" spans="1:1" x14ac:dyDescent="0.25">
      <c r="A583" t="str">
        <f>IF(Valores!B583&lt;&gt;"",   SUBSTITUTE(SUBSTITUTE($A$2, "{tbl}", d_TblName), "{values_array}", Valores!A583), "")</f>
        <v/>
      </c>
    </row>
    <row r="584" spans="1:1" x14ac:dyDescent="0.25">
      <c r="A584" t="str">
        <f>IF(Valores!B584&lt;&gt;"",   SUBSTITUTE(SUBSTITUTE($A$2, "{tbl}", d_TblName), "{values_array}", Valores!A584), "")</f>
        <v/>
      </c>
    </row>
    <row r="585" spans="1:1" x14ac:dyDescent="0.25">
      <c r="A585" t="str">
        <f>IF(Valores!B585&lt;&gt;"",   SUBSTITUTE(SUBSTITUTE($A$2, "{tbl}", d_TblName), "{values_array}", Valores!A585), "")</f>
        <v/>
      </c>
    </row>
    <row r="586" spans="1:1" x14ac:dyDescent="0.25">
      <c r="A586" t="str">
        <f>IF(Valores!B586&lt;&gt;"",   SUBSTITUTE(SUBSTITUTE($A$2, "{tbl}", d_TblName), "{values_array}", Valores!A586), "")</f>
        <v/>
      </c>
    </row>
    <row r="587" spans="1:1" x14ac:dyDescent="0.25">
      <c r="A587" t="str">
        <f>IF(Valores!B587&lt;&gt;"",   SUBSTITUTE(SUBSTITUTE($A$2, "{tbl}", d_TblName), "{values_array}", Valores!A587), "")</f>
        <v/>
      </c>
    </row>
    <row r="588" spans="1:1" x14ac:dyDescent="0.25">
      <c r="A588" t="str">
        <f>IF(Valores!B588&lt;&gt;"",   SUBSTITUTE(SUBSTITUTE($A$2, "{tbl}", d_TblName), "{values_array}", Valores!A588), "")</f>
        <v/>
      </c>
    </row>
    <row r="589" spans="1:1" x14ac:dyDescent="0.25">
      <c r="A589" t="str">
        <f>IF(Valores!B589&lt;&gt;"",   SUBSTITUTE(SUBSTITUTE($A$2, "{tbl}", d_TblName), "{values_array}", Valores!A589), "")</f>
        <v/>
      </c>
    </row>
    <row r="590" spans="1:1" x14ac:dyDescent="0.25">
      <c r="A590" t="str">
        <f>IF(Valores!B590&lt;&gt;"",   SUBSTITUTE(SUBSTITUTE($A$2, "{tbl}", d_TblName), "{values_array}", Valores!A590), "")</f>
        <v/>
      </c>
    </row>
    <row r="591" spans="1:1" x14ac:dyDescent="0.25">
      <c r="A591" t="str">
        <f>IF(Valores!B591&lt;&gt;"",   SUBSTITUTE(SUBSTITUTE($A$2, "{tbl}", d_TblName), "{values_array}", Valores!A591), "")</f>
        <v/>
      </c>
    </row>
    <row r="592" spans="1:1" x14ac:dyDescent="0.25">
      <c r="A592" t="str">
        <f>IF(Valores!B592&lt;&gt;"",   SUBSTITUTE(SUBSTITUTE($A$2, "{tbl}", d_TblName), "{values_array}", Valores!A592), "")</f>
        <v/>
      </c>
    </row>
    <row r="593" spans="1:1" x14ac:dyDescent="0.25">
      <c r="A593" t="str">
        <f>IF(Valores!B593&lt;&gt;"",   SUBSTITUTE(SUBSTITUTE($A$2, "{tbl}", d_TblName), "{values_array}", Valores!A593), "")</f>
        <v/>
      </c>
    </row>
    <row r="594" spans="1:1" x14ac:dyDescent="0.25">
      <c r="A594" t="str">
        <f>IF(Valores!B594&lt;&gt;"",   SUBSTITUTE(SUBSTITUTE($A$2, "{tbl}", d_TblName), "{values_array}", Valores!A594), "")</f>
        <v/>
      </c>
    </row>
    <row r="595" spans="1:1" x14ac:dyDescent="0.25">
      <c r="A595" t="str">
        <f>IF(Valores!B595&lt;&gt;"",   SUBSTITUTE(SUBSTITUTE($A$2, "{tbl}", d_TblName), "{values_array}", Valores!A595), "")</f>
        <v/>
      </c>
    </row>
    <row r="596" spans="1:1" x14ac:dyDescent="0.25">
      <c r="A596" t="str">
        <f>IF(Valores!B596&lt;&gt;"",   SUBSTITUTE(SUBSTITUTE($A$2, "{tbl}", d_TblName), "{values_array}", Valores!A596), "")</f>
        <v/>
      </c>
    </row>
    <row r="597" spans="1:1" x14ac:dyDescent="0.25">
      <c r="A597" t="str">
        <f>IF(Valores!B597&lt;&gt;"",   SUBSTITUTE(SUBSTITUTE($A$2, "{tbl}", d_TblName), "{values_array}", Valores!A597), "")</f>
        <v/>
      </c>
    </row>
    <row r="598" spans="1:1" x14ac:dyDescent="0.25">
      <c r="A598" t="str">
        <f>IF(Valores!B598&lt;&gt;"",   SUBSTITUTE(SUBSTITUTE($A$2, "{tbl}", d_TblName), "{values_array}", Valores!A598), "")</f>
        <v/>
      </c>
    </row>
    <row r="599" spans="1:1" x14ac:dyDescent="0.25">
      <c r="A599" t="str">
        <f>IF(Valores!B599&lt;&gt;"",   SUBSTITUTE(SUBSTITUTE($A$2, "{tbl}", d_TblName), "{values_array}", Valores!A599), "")</f>
        <v/>
      </c>
    </row>
    <row r="600" spans="1:1" x14ac:dyDescent="0.25">
      <c r="A600" t="str">
        <f>IF(Valores!B600&lt;&gt;"",   SUBSTITUTE(SUBSTITUTE($A$2, "{tbl}", d_TblName), "{values_array}", Valores!A600), "")</f>
        <v/>
      </c>
    </row>
    <row r="601" spans="1:1" x14ac:dyDescent="0.25">
      <c r="A601" t="str">
        <f>IF(Valores!B601&lt;&gt;"",   SUBSTITUTE(SUBSTITUTE($A$2, "{tbl}", d_TblName), "{values_array}", Valores!A601), "")</f>
        <v/>
      </c>
    </row>
    <row r="602" spans="1:1" x14ac:dyDescent="0.25">
      <c r="A602" t="str">
        <f>IF(Valores!B602&lt;&gt;"",   SUBSTITUTE(SUBSTITUTE($A$2, "{tbl}", d_TblName), "{values_array}", Valores!A602), "")</f>
        <v/>
      </c>
    </row>
    <row r="603" spans="1:1" x14ac:dyDescent="0.25">
      <c r="A603" t="str">
        <f>IF(Valores!B603&lt;&gt;"",   SUBSTITUTE(SUBSTITUTE($A$2, "{tbl}", d_TblName), "{values_array}", Valores!A603), "")</f>
        <v/>
      </c>
    </row>
    <row r="604" spans="1:1" x14ac:dyDescent="0.25">
      <c r="A604" t="str">
        <f>IF(Valores!B604&lt;&gt;"",   SUBSTITUTE(SUBSTITUTE($A$2, "{tbl}", d_TblName), "{values_array}", Valores!A604), "")</f>
        <v/>
      </c>
    </row>
    <row r="605" spans="1:1" x14ac:dyDescent="0.25">
      <c r="A605" t="str">
        <f>IF(Valores!B605&lt;&gt;"",   SUBSTITUTE(SUBSTITUTE($A$2, "{tbl}", d_TblName), "{values_array}", Valores!A605), "")</f>
        <v/>
      </c>
    </row>
    <row r="606" spans="1:1" x14ac:dyDescent="0.25">
      <c r="A606" t="str">
        <f>IF(Valores!B606&lt;&gt;"",   SUBSTITUTE(SUBSTITUTE($A$2, "{tbl}", d_TblName), "{values_array}", Valores!A606), "")</f>
        <v/>
      </c>
    </row>
    <row r="607" spans="1:1" x14ac:dyDescent="0.25">
      <c r="A607" t="str">
        <f>IF(Valores!B607&lt;&gt;"",   SUBSTITUTE(SUBSTITUTE($A$2, "{tbl}", d_TblName), "{values_array}", Valores!A607), "")</f>
        <v/>
      </c>
    </row>
    <row r="608" spans="1:1" x14ac:dyDescent="0.25">
      <c r="A608" t="str">
        <f>IF(Valores!B608&lt;&gt;"",   SUBSTITUTE(SUBSTITUTE($A$2, "{tbl}", d_TblName), "{values_array}", Valores!A608), "")</f>
        <v/>
      </c>
    </row>
    <row r="609" spans="1:1" x14ac:dyDescent="0.25">
      <c r="A609" t="str">
        <f>IF(Valores!B609&lt;&gt;"",   SUBSTITUTE(SUBSTITUTE($A$2, "{tbl}", d_TblName), "{values_array}", Valores!A609), "")</f>
        <v/>
      </c>
    </row>
    <row r="610" spans="1:1" x14ac:dyDescent="0.25">
      <c r="A610" t="str">
        <f>IF(Valores!B610&lt;&gt;"",   SUBSTITUTE(SUBSTITUTE($A$2, "{tbl}", d_TblName), "{values_array}", Valores!A610), "")</f>
        <v/>
      </c>
    </row>
    <row r="611" spans="1:1" x14ac:dyDescent="0.25">
      <c r="A611" t="str">
        <f>IF(Valores!B611&lt;&gt;"",   SUBSTITUTE(SUBSTITUTE($A$2, "{tbl}", d_TblName), "{values_array}", Valores!A611), "")</f>
        <v/>
      </c>
    </row>
    <row r="612" spans="1:1" x14ac:dyDescent="0.25">
      <c r="A612" t="str">
        <f>IF(Valores!B612&lt;&gt;"",   SUBSTITUTE(SUBSTITUTE($A$2, "{tbl}", d_TblName), "{values_array}", Valores!A612), "")</f>
        <v/>
      </c>
    </row>
    <row r="613" spans="1:1" x14ac:dyDescent="0.25">
      <c r="A613" t="str">
        <f>IF(Valores!B613&lt;&gt;"",   SUBSTITUTE(SUBSTITUTE($A$2, "{tbl}", d_TblName), "{values_array}", Valores!A613), "")</f>
        <v/>
      </c>
    </row>
    <row r="614" spans="1:1" x14ac:dyDescent="0.25">
      <c r="A614" t="str">
        <f>IF(Valores!B614&lt;&gt;"",   SUBSTITUTE(SUBSTITUTE($A$2, "{tbl}", d_TblName), "{values_array}", Valores!A614), "")</f>
        <v/>
      </c>
    </row>
    <row r="615" spans="1:1" x14ac:dyDescent="0.25">
      <c r="A615" t="str">
        <f>IF(Valores!B615&lt;&gt;"",   SUBSTITUTE(SUBSTITUTE($A$2, "{tbl}", d_TblName), "{values_array}", Valores!A615), "")</f>
        <v/>
      </c>
    </row>
    <row r="616" spans="1:1" x14ac:dyDescent="0.25">
      <c r="A616" t="str">
        <f>IF(Valores!B616&lt;&gt;"",   SUBSTITUTE(SUBSTITUTE($A$2, "{tbl}", d_TblName), "{values_array}", Valores!A616), "")</f>
        <v/>
      </c>
    </row>
    <row r="617" spans="1:1" x14ac:dyDescent="0.25">
      <c r="A617" t="str">
        <f>IF(Valores!B617&lt;&gt;"",   SUBSTITUTE(SUBSTITUTE($A$2, "{tbl}", d_TblName), "{values_array}", Valores!A617), "")</f>
        <v/>
      </c>
    </row>
    <row r="618" spans="1:1" x14ac:dyDescent="0.25">
      <c r="A618" t="str">
        <f>IF(Valores!B618&lt;&gt;"",   SUBSTITUTE(SUBSTITUTE($A$2, "{tbl}", d_TblName), "{values_array}", Valores!A618), "")</f>
        <v/>
      </c>
    </row>
    <row r="619" spans="1:1" x14ac:dyDescent="0.25">
      <c r="A619" t="str">
        <f>IF(Valores!B619&lt;&gt;"",   SUBSTITUTE(SUBSTITUTE($A$2, "{tbl}", d_TblName), "{values_array}", Valores!A619), "")</f>
        <v/>
      </c>
    </row>
    <row r="620" spans="1:1" x14ac:dyDescent="0.25">
      <c r="A620" t="str">
        <f>IF(Valores!B620&lt;&gt;"",   SUBSTITUTE(SUBSTITUTE($A$2, "{tbl}", d_TblName), "{values_array}", Valores!A620), "")</f>
        <v/>
      </c>
    </row>
    <row r="621" spans="1:1" x14ac:dyDescent="0.25">
      <c r="A621" t="str">
        <f>IF(Valores!B621&lt;&gt;"",   SUBSTITUTE(SUBSTITUTE($A$2, "{tbl}", d_TblName), "{values_array}", Valores!A621), "")</f>
        <v/>
      </c>
    </row>
    <row r="622" spans="1:1" x14ac:dyDescent="0.25">
      <c r="A622" t="str">
        <f>IF(Valores!B622&lt;&gt;"",   SUBSTITUTE(SUBSTITUTE($A$2, "{tbl}", d_TblName), "{values_array}", Valores!A622), "")</f>
        <v/>
      </c>
    </row>
    <row r="623" spans="1:1" x14ac:dyDescent="0.25">
      <c r="A623" t="str">
        <f>IF(Valores!B623&lt;&gt;"",   SUBSTITUTE(SUBSTITUTE($A$2, "{tbl}", d_TblName), "{values_array}", Valores!A623), "")</f>
        <v/>
      </c>
    </row>
    <row r="624" spans="1:1" x14ac:dyDescent="0.25">
      <c r="A624" t="str">
        <f>IF(Valores!B624&lt;&gt;"",   SUBSTITUTE(SUBSTITUTE($A$2, "{tbl}", d_TblName), "{values_array}", Valores!A624), "")</f>
        <v/>
      </c>
    </row>
    <row r="625" spans="1:1" x14ac:dyDescent="0.25">
      <c r="A625" t="str">
        <f>IF(Valores!B625&lt;&gt;"",   SUBSTITUTE(SUBSTITUTE($A$2, "{tbl}", d_TblName), "{values_array}", Valores!A625), "")</f>
        <v/>
      </c>
    </row>
    <row r="626" spans="1:1" x14ac:dyDescent="0.25">
      <c r="A626" t="str">
        <f>IF(Valores!B626&lt;&gt;"",   SUBSTITUTE(SUBSTITUTE($A$2, "{tbl}", d_TblName), "{values_array}", Valores!A626), "")</f>
        <v/>
      </c>
    </row>
    <row r="627" spans="1:1" x14ac:dyDescent="0.25">
      <c r="A627" t="str">
        <f>IF(Valores!B627&lt;&gt;"",   SUBSTITUTE(SUBSTITUTE($A$2, "{tbl}", d_TblName), "{values_array}", Valores!A627), "")</f>
        <v/>
      </c>
    </row>
    <row r="628" spans="1:1" x14ac:dyDescent="0.25">
      <c r="A628" t="str">
        <f>IF(Valores!B628&lt;&gt;"",   SUBSTITUTE(SUBSTITUTE($A$2, "{tbl}", d_TblName), "{values_array}", Valores!A628), "")</f>
        <v/>
      </c>
    </row>
    <row r="629" spans="1:1" x14ac:dyDescent="0.25">
      <c r="A629" t="str">
        <f>IF(Valores!B629&lt;&gt;"",   SUBSTITUTE(SUBSTITUTE($A$2, "{tbl}", d_TblName), "{values_array}", Valores!A629), "")</f>
        <v/>
      </c>
    </row>
    <row r="630" spans="1:1" x14ac:dyDescent="0.25">
      <c r="A630" t="str">
        <f>IF(Valores!B630&lt;&gt;"",   SUBSTITUTE(SUBSTITUTE($A$2, "{tbl}", d_TblName), "{values_array}", Valores!A630), "")</f>
        <v/>
      </c>
    </row>
    <row r="631" spans="1:1" x14ac:dyDescent="0.25">
      <c r="A631" t="str">
        <f>IF(Valores!B631&lt;&gt;"",   SUBSTITUTE(SUBSTITUTE($A$2, "{tbl}", d_TblName), "{values_array}", Valores!A631), "")</f>
        <v/>
      </c>
    </row>
    <row r="632" spans="1:1" x14ac:dyDescent="0.25">
      <c r="A632" t="str">
        <f>IF(Valores!B632&lt;&gt;"",   SUBSTITUTE(SUBSTITUTE($A$2, "{tbl}", d_TblName), "{values_array}", Valores!A632), "")</f>
        <v/>
      </c>
    </row>
    <row r="633" spans="1:1" x14ac:dyDescent="0.25">
      <c r="A633" t="str">
        <f>IF(Valores!B633&lt;&gt;"",   SUBSTITUTE(SUBSTITUTE($A$2, "{tbl}", d_TblName), "{values_array}", Valores!A633), "")</f>
        <v/>
      </c>
    </row>
    <row r="634" spans="1:1" x14ac:dyDescent="0.25">
      <c r="A634" t="str">
        <f>IF(Valores!B634&lt;&gt;"",   SUBSTITUTE(SUBSTITUTE($A$2, "{tbl}", d_TblName), "{values_array}", Valores!A634), "")</f>
        <v/>
      </c>
    </row>
    <row r="635" spans="1:1" x14ac:dyDescent="0.25">
      <c r="A635" t="str">
        <f>IF(Valores!B635&lt;&gt;"",   SUBSTITUTE(SUBSTITUTE($A$2, "{tbl}", d_TblName), "{values_array}", Valores!A635), "")</f>
        <v/>
      </c>
    </row>
    <row r="636" spans="1:1" x14ac:dyDescent="0.25">
      <c r="A636" t="str">
        <f>IF(Valores!B636&lt;&gt;"",   SUBSTITUTE(SUBSTITUTE($A$2, "{tbl}", d_TblName), "{values_array}", Valores!A636), "")</f>
        <v/>
      </c>
    </row>
    <row r="637" spans="1:1" x14ac:dyDescent="0.25">
      <c r="A637" t="str">
        <f>IF(Valores!B637&lt;&gt;"",   SUBSTITUTE(SUBSTITUTE($A$2, "{tbl}", d_TblName), "{values_array}", Valores!A637), "")</f>
        <v/>
      </c>
    </row>
    <row r="638" spans="1:1" x14ac:dyDescent="0.25">
      <c r="A638" t="str">
        <f>IF(Valores!B638&lt;&gt;"",   SUBSTITUTE(SUBSTITUTE($A$2, "{tbl}", d_TblName), "{values_array}", Valores!A638), "")</f>
        <v/>
      </c>
    </row>
    <row r="639" spans="1:1" x14ac:dyDescent="0.25">
      <c r="A639" t="str">
        <f>IF(Valores!B639&lt;&gt;"",   SUBSTITUTE(SUBSTITUTE($A$2, "{tbl}", d_TblName), "{values_array}", Valores!A639), "")</f>
        <v/>
      </c>
    </row>
    <row r="640" spans="1:1" x14ac:dyDescent="0.25">
      <c r="A640" t="str">
        <f>IF(Valores!B640&lt;&gt;"",   SUBSTITUTE(SUBSTITUTE($A$2, "{tbl}", d_TblName), "{values_array}", Valores!A640), "")</f>
        <v/>
      </c>
    </row>
    <row r="641" spans="1:1" x14ac:dyDescent="0.25">
      <c r="A641" t="str">
        <f>IF(Valores!B641&lt;&gt;"",   SUBSTITUTE(SUBSTITUTE($A$2, "{tbl}", d_TblName), "{values_array}", Valores!A641), "")</f>
        <v/>
      </c>
    </row>
    <row r="642" spans="1:1" x14ac:dyDescent="0.25">
      <c r="A642" t="str">
        <f>IF(Valores!B642&lt;&gt;"",   SUBSTITUTE(SUBSTITUTE($A$2, "{tbl}", d_TblName), "{values_array}", Valores!A642), "")</f>
        <v/>
      </c>
    </row>
    <row r="643" spans="1:1" x14ac:dyDescent="0.25">
      <c r="A643" t="str">
        <f>IF(Valores!B643&lt;&gt;"",   SUBSTITUTE(SUBSTITUTE($A$2, "{tbl}", d_TblName), "{values_array}", Valores!A643), "")</f>
        <v/>
      </c>
    </row>
    <row r="644" spans="1:1" x14ac:dyDescent="0.25">
      <c r="A644" t="str">
        <f>IF(Valores!B644&lt;&gt;"",   SUBSTITUTE(SUBSTITUTE($A$2, "{tbl}", d_TblName), "{values_array}", Valores!A644), "")</f>
        <v/>
      </c>
    </row>
    <row r="645" spans="1:1" x14ac:dyDescent="0.25">
      <c r="A645" t="str">
        <f>IF(Valores!B645&lt;&gt;"",   SUBSTITUTE(SUBSTITUTE($A$2, "{tbl}", d_TblName), "{values_array}", Valores!A645), "")</f>
        <v/>
      </c>
    </row>
    <row r="646" spans="1:1" x14ac:dyDescent="0.25">
      <c r="A646" t="str">
        <f>IF(Valores!B646&lt;&gt;"",   SUBSTITUTE(SUBSTITUTE($A$2, "{tbl}", d_TblName), "{values_array}", Valores!A646), "")</f>
        <v/>
      </c>
    </row>
    <row r="647" spans="1:1" x14ac:dyDescent="0.25">
      <c r="A647" t="str">
        <f>IF(Valores!B647&lt;&gt;"",   SUBSTITUTE(SUBSTITUTE($A$2, "{tbl}", d_TblName), "{values_array}", Valores!A647), "")</f>
        <v/>
      </c>
    </row>
    <row r="648" spans="1:1" x14ac:dyDescent="0.25">
      <c r="A648" t="str">
        <f>IF(Valores!B648&lt;&gt;"",   SUBSTITUTE(SUBSTITUTE($A$2, "{tbl}", d_TblName), "{values_array}", Valores!A648), "")</f>
        <v/>
      </c>
    </row>
    <row r="649" spans="1:1" x14ac:dyDescent="0.25">
      <c r="A649" t="str">
        <f>IF(Valores!B649&lt;&gt;"",   SUBSTITUTE(SUBSTITUTE($A$2, "{tbl}", d_TblName), "{values_array}", Valores!A649), "")</f>
        <v/>
      </c>
    </row>
    <row r="650" spans="1:1" x14ac:dyDescent="0.25">
      <c r="A650" t="str">
        <f>IF(Valores!B650&lt;&gt;"",   SUBSTITUTE(SUBSTITUTE($A$2, "{tbl}", d_TblName), "{values_array}", Valores!A650), "")</f>
        <v/>
      </c>
    </row>
    <row r="651" spans="1:1" x14ac:dyDescent="0.25">
      <c r="A651" t="str">
        <f>IF(Valores!B651&lt;&gt;"",   SUBSTITUTE(SUBSTITUTE($A$2, "{tbl}", d_TblName), "{values_array}", Valores!A651), "")</f>
        <v/>
      </c>
    </row>
    <row r="652" spans="1:1" x14ac:dyDescent="0.25">
      <c r="A652" t="str">
        <f>IF(Valores!B652&lt;&gt;"",   SUBSTITUTE(SUBSTITUTE($A$2, "{tbl}", d_TblName), "{values_array}", Valores!A652), "")</f>
        <v/>
      </c>
    </row>
    <row r="653" spans="1:1" x14ac:dyDescent="0.25">
      <c r="A653" t="str">
        <f>IF(Valores!B653&lt;&gt;"",   SUBSTITUTE(SUBSTITUTE($A$2, "{tbl}", d_TblName), "{values_array}", Valores!A653), "")</f>
        <v/>
      </c>
    </row>
    <row r="654" spans="1:1" x14ac:dyDescent="0.25">
      <c r="A654" t="str">
        <f>IF(Valores!B654&lt;&gt;"",   SUBSTITUTE(SUBSTITUTE($A$2, "{tbl}", d_TblName), "{values_array}", Valores!A654), "")</f>
        <v/>
      </c>
    </row>
    <row r="655" spans="1:1" x14ac:dyDescent="0.25">
      <c r="A655" t="str">
        <f>IF(Valores!B655&lt;&gt;"",   SUBSTITUTE(SUBSTITUTE($A$2, "{tbl}", d_TblName), "{values_array}", Valores!A655), "")</f>
        <v/>
      </c>
    </row>
    <row r="656" spans="1:1" x14ac:dyDescent="0.25">
      <c r="A656" t="str">
        <f>IF(Valores!B656&lt;&gt;"",   SUBSTITUTE(SUBSTITUTE($A$2, "{tbl}", d_TblName), "{values_array}", Valores!A656), "")</f>
        <v/>
      </c>
    </row>
    <row r="657" spans="1:1" x14ac:dyDescent="0.25">
      <c r="A657" t="str">
        <f>IF(Valores!B657&lt;&gt;"",   SUBSTITUTE(SUBSTITUTE($A$2, "{tbl}", d_TblName), "{values_array}", Valores!A657), "")</f>
        <v/>
      </c>
    </row>
    <row r="658" spans="1:1" x14ac:dyDescent="0.25">
      <c r="A658" t="str">
        <f>IF(Valores!B658&lt;&gt;"",   SUBSTITUTE(SUBSTITUTE($A$2, "{tbl}", d_TblName), "{values_array}", Valores!A658), "")</f>
        <v/>
      </c>
    </row>
    <row r="659" spans="1:1" x14ac:dyDescent="0.25">
      <c r="A659" t="str">
        <f>IF(Valores!B659&lt;&gt;"",   SUBSTITUTE(SUBSTITUTE($A$2, "{tbl}", d_TblName), "{values_array}", Valores!A659), "")</f>
        <v/>
      </c>
    </row>
    <row r="660" spans="1:1" x14ac:dyDescent="0.25">
      <c r="A660" t="str">
        <f>IF(Valores!B660&lt;&gt;"",   SUBSTITUTE(SUBSTITUTE($A$2, "{tbl}", d_TblName), "{values_array}", Valores!A660), "")</f>
        <v/>
      </c>
    </row>
    <row r="661" spans="1:1" x14ac:dyDescent="0.25">
      <c r="A661" t="str">
        <f>IF(Valores!B661&lt;&gt;"",   SUBSTITUTE(SUBSTITUTE($A$2, "{tbl}", d_TblName), "{values_array}", Valores!A661), "")</f>
        <v/>
      </c>
    </row>
    <row r="662" spans="1:1" x14ac:dyDescent="0.25">
      <c r="A662" t="str">
        <f>IF(Valores!B662&lt;&gt;"",   SUBSTITUTE(SUBSTITUTE($A$2, "{tbl}", d_TblName), "{values_array}", Valores!A662), "")</f>
        <v/>
      </c>
    </row>
    <row r="663" spans="1:1" x14ac:dyDescent="0.25">
      <c r="A663" t="str">
        <f>IF(Valores!B663&lt;&gt;"",   SUBSTITUTE(SUBSTITUTE($A$2, "{tbl}", d_TblName), "{values_array}", Valores!A663), "")</f>
        <v/>
      </c>
    </row>
    <row r="664" spans="1:1" x14ac:dyDescent="0.25">
      <c r="A664" t="str">
        <f>IF(Valores!B664&lt;&gt;"",   SUBSTITUTE(SUBSTITUTE($A$2, "{tbl}", d_TblName), "{values_array}", Valores!A664), "")</f>
        <v/>
      </c>
    </row>
    <row r="665" spans="1:1" x14ac:dyDescent="0.25">
      <c r="A665" t="str">
        <f>IF(Valores!B665&lt;&gt;"",   SUBSTITUTE(SUBSTITUTE($A$2, "{tbl}", d_TblName), "{values_array}", Valores!A665), "")</f>
        <v/>
      </c>
    </row>
    <row r="666" spans="1:1" x14ac:dyDescent="0.25">
      <c r="A666" t="str">
        <f>IF(Valores!B666&lt;&gt;"",   SUBSTITUTE(SUBSTITUTE($A$2, "{tbl}", d_TblName), "{values_array}", Valores!A666), "")</f>
        <v/>
      </c>
    </row>
    <row r="667" spans="1:1" x14ac:dyDescent="0.25">
      <c r="A667" t="str">
        <f>IF(Valores!B667&lt;&gt;"",   SUBSTITUTE(SUBSTITUTE($A$2, "{tbl}", d_TblName), "{values_array}", Valores!A667), "")</f>
        <v/>
      </c>
    </row>
    <row r="668" spans="1:1" x14ac:dyDescent="0.25">
      <c r="A668" t="str">
        <f>IF(Valores!B668&lt;&gt;"",   SUBSTITUTE(SUBSTITUTE($A$2, "{tbl}", d_TblName), "{values_array}", Valores!A668), "")</f>
        <v/>
      </c>
    </row>
    <row r="669" spans="1:1" x14ac:dyDescent="0.25">
      <c r="A669" t="str">
        <f>IF(Valores!B669&lt;&gt;"",   SUBSTITUTE(SUBSTITUTE($A$2, "{tbl}", d_TblName), "{values_array}", Valores!A669), "")</f>
        <v/>
      </c>
    </row>
    <row r="670" spans="1:1" x14ac:dyDescent="0.25">
      <c r="A670" t="str">
        <f>IF(Valores!B670&lt;&gt;"",   SUBSTITUTE(SUBSTITUTE($A$2, "{tbl}", d_TblName), "{values_array}", Valores!A670), "")</f>
        <v/>
      </c>
    </row>
    <row r="671" spans="1:1" x14ac:dyDescent="0.25">
      <c r="A671" t="str">
        <f>IF(Valores!B671&lt;&gt;"",   SUBSTITUTE(SUBSTITUTE($A$2, "{tbl}", d_TblName), "{values_array}", Valores!A671), "")</f>
        <v/>
      </c>
    </row>
    <row r="672" spans="1:1" x14ac:dyDescent="0.25">
      <c r="A672" t="str">
        <f>IF(Valores!B672&lt;&gt;"",   SUBSTITUTE(SUBSTITUTE($A$2, "{tbl}", d_TblName), "{values_array}", Valores!A672), "")</f>
        <v/>
      </c>
    </row>
    <row r="673" spans="1:1" x14ac:dyDescent="0.25">
      <c r="A673" t="str">
        <f>IF(Valores!B673&lt;&gt;"",   SUBSTITUTE(SUBSTITUTE($A$2, "{tbl}", d_TblName), "{values_array}", Valores!A673), "")</f>
        <v/>
      </c>
    </row>
    <row r="674" spans="1:1" x14ac:dyDescent="0.25">
      <c r="A674" t="str">
        <f>IF(Valores!B674&lt;&gt;"",   SUBSTITUTE(SUBSTITUTE($A$2, "{tbl}", d_TblName), "{values_array}", Valores!A674), "")</f>
        <v/>
      </c>
    </row>
    <row r="675" spans="1:1" x14ac:dyDescent="0.25">
      <c r="A675" t="str">
        <f>IF(Valores!B675&lt;&gt;"",   SUBSTITUTE(SUBSTITUTE($A$2, "{tbl}", d_TblName), "{values_array}", Valores!A675), "")</f>
        <v/>
      </c>
    </row>
    <row r="676" spans="1:1" x14ac:dyDescent="0.25">
      <c r="A676" t="str">
        <f>IF(Valores!B676&lt;&gt;"",   SUBSTITUTE(SUBSTITUTE($A$2, "{tbl}", d_TblName), "{values_array}", Valores!A676), "")</f>
        <v/>
      </c>
    </row>
    <row r="677" spans="1:1" x14ac:dyDescent="0.25">
      <c r="A677" t="str">
        <f>IF(Valores!B677&lt;&gt;"",   SUBSTITUTE(SUBSTITUTE($A$2, "{tbl}", d_TblName), "{values_array}", Valores!A677), "")</f>
        <v/>
      </c>
    </row>
    <row r="678" spans="1:1" x14ac:dyDescent="0.25">
      <c r="A678" t="str">
        <f>IF(Valores!B678&lt;&gt;"",   SUBSTITUTE(SUBSTITUTE($A$2, "{tbl}", d_TblName), "{values_array}", Valores!A678), "")</f>
        <v/>
      </c>
    </row>
    <row r="679" spans="1:1" x14ac:dyDescent="0.25">
      <c r="A679" t="str">
        <f>IF(Valores!B679&lt;&gt;"",   SUBSTITUTE(SUBSTITUTE($A$2, "{tbl}", d_TblName), "{values_array}", Valores!A679), "")</f>
        <v/>
      </c>
    </row>
    <row r="680" spans="1:1" x14ac:dyDescent="0.25">
      <c r="A680" t="str">
        <f>IF(Valores!B680&lt;&gt;"",   SUBSTITUTE(SUBSTITUTE($A$2, "{tbl}", d_TblName), "{values_array}", Valores!A680), "")</f>
        <v/>
      </c>
    </row>
    <row r="681" spans="1:1" x14ac:dyDescent="0.25">
      <c r="A681" t="str">
        <f>IF(Valores!B681&lt;&gt;"",   SUBSTITUTE(SUBSTITUTE($A$2, "{tbl}", d_TblName), "{values_array}", Valores!A681), "")</f>
        <v/>
      </c>
    </row>
    <row r="682" spans="1:1" x14ac:dyDescent="0.25">
      <c r="A682" t="str">
        <f>IF(Valores!B682&lt;&gt;"",   SUBSTITUTE(SUBSTITUTE($A$2, "{tbl}", d_TblName), "{values_array}", Valores!A682), "")</f>
        <v/>
      </c>
    </row>
    <row r="683" spans="1:1" x14ac:dyDescent="0.25">
      <c r="A683" t="str">
        <f>IF(Valores!B683&lt;&gt;"",   SUBSTITUTE(SUBSTITUTE($A$2, "{tbl}", d_TblName), "{values_array}", Valores!A683), "")</f>
        <v/>
      </c>
    </row>
    <row r="684" spans="1:1" x14ac:dyDescent="0.25">
      <c r="A684" t="str">
        <f>IF(Valores!B684&lt;&gt;"",   SUBSTITUTE(SUBSTITUTE($A$2, "{tbl}", d_TblName), "{values_array}", Valores!A684), "")</f>
        <v/>
      </c>
    </row>
    <row r="685" spans="1:1" x14ac:dyDescent="0.25">
      <c r="A685" t="str">
        <f>IF(Valores!B685&lt;&gt;"",   SUBSTITUTE(SUBSTITUTE($A$2, "{tbl}", d_TblName), "{values_array}", Valores!A685), "")</f>
        <v/>
      </c>
    </row>
    <row r="686" spans="1:1" x14ac:dyDescent="0.25">
      <c r="A686" t="str">
        <f>IF(Valores!B686&lt;&gt;"",   SUBSTITUTE(SUBSTITUTE($A$2, "{tbl}", d_TblName), "{values_array}", Valores!A686), "")</f>
        <v/>
      </c>
    </row>
    <row r="687" spans="1:1" x14ac:dyDescent="0.25">
      <c r="A687" t="str">
        <f>IF(Valores!B687&lt;&gt;"",   SUBSTITUTE(SUBSTITUTE($A$2, "{tbl}", d_TblName), "{values_array}", Valores!A687), "")</f>
        <v/>
      </c>
    </row>
    <row r="688" spans="1:1" x14ac:dyDescent="0.25">
      <c r="A688" t="str">
        <f>IF(Valores!B688&lt;&gt;"",   SUBSTITUTE(SUBSTITUTE($A$2, "{tbl}", d_TblName), "{values_array}", Valores!A688), "")</f>
        <v/>
      </c>
    </row>
    <row r="689" spans="1:1" x14ac:dyDescent="0.25">
      <c r="A689" t="str">
        <f>IF(Valores!B689&lt;&gt;"",   SUBSTITUTE(SUBSTITUTE($A$2, "{tbl}", d_TblName), "{values_array}", Valores!A689), "")</f>
        <v/>
      </c>
    </row>
    <row r="690" spans="1:1" x14ac:dyDescent="0.25">
      <c r="A690" t="str">
        <f>IF(Valores!B690&lt;&gt;"",   SUBSTITUTE(SUBSTITUTE($A$2, "{tbl}", d_TblName), "{values_array}", Valores!A690), "")</f>
        <v/>
      </c>
    </row>
    <row r="691" spans="1:1" x14ac:dyDescent="0.25">
      <c r="A691" t="str">
        <f>IF(Valores!B691&lt;&gt;"",   SUBSTITUTE(SUBSTITUTE($A$2, "{tbl}", d_TblName), "{values_array}", Valores!A691), "")</f>
        <v/>
      </c>
    </row>
    <row r="692" spans="1:1" x14ac:dyDescent="0.25">
      <c r="A692" t="str">
        <f>IF(Valores!B692&lt;&gt;"",   SUBSTITUTE(SUBSTITUTE($A$2, "{tbl}", d_TblName), "{values_array}", Valores!A692), "")</f>
        <v/>
      </c>
    </row>
    <row r="693" spans="1:1" x14ac:dyDescent="0.25">
      <c r="A693" t="str">
        <f>IF(Valores!B693&lt;&gt;"",   SUBSTITUTE(SUBSTITUTE($A$2, "{tbl}", d_TblName), "{values_array}", Valores!A693), "")</f>
        <v/>
      </c>
    </row>
    <row r="694" spans="1:1" x14ac:dyDescent="0.25">
      <c r="A694" t="str">
        <f>IF(Valores!B694&lt;&gt;"",   SUBSTITUTE(SUBSTITUTE($A$2, "{tbl}", d_TblName), "{values_array}", Valores!A694), "")</f>
        <v/>
      </c>
    </row>
    <row r="695" spans="1:1" x14ac:dyDescent="0.25">
      <c r="A695" t="str">
        <f>IF(Valores!B695&lt;&gt;"",   SUBSTITUTE(SUBSTITUTE($A$2, "{tbl}", d_TblName), "{values_array}", Valores!A695), "")</f>
        <v/>
      </c>
    </row>
    <row r="696" spans="1:1" x14ac:dyDescent="0.25">
      <c r="A696" t="str">
        <f>IF(Valores!B696&lt;&gt;"",   SUBSTITUTE(SUBSTITUTE($A$2, "{tbl}", d_TblName), "{values_array}", Valores!A696), "")</f>
        <v/>
      </c>
    </row>
    <row r="697" spans="1:1" x14ac:dyDescent="0.25">
      <c r="A697" t="str">
        <f>IF(Valores!B697&lt;&gt;"",   SUBSTITUTE(SUBSTITUTE($A$2, "{tbl}", d_TblName), "{values_array}", Valores!A697), "")</f>
        <v/>
      </c>
    </row>
    <row r="698" spans="1:1" x14ac:dyDescent="0.25">
      <c r="A698" t="str">
        <f>IF(Valores!B698&lt;&gt;"",   SUBSTITUTE(SUBSTITUTE($A$2, "{tbl}", d_TblName), "{values_array}", Valores!A698), "")</f>
        <v/>
      </c>
    </row>
    <row r="699" spans="1:1" x14ac:dyDescent="0.25">
      <c r="A699" t="str">
        <f>IF(Valores!B699&lt;&gt;"",   SUBSTITUTE(SUBSTITUTE($A$2, "{tbl}", d_TblName), "{values_array}", Valores!A699), "")</f>
        <v/>
      </c>
    </row>
    <row r="700" spans="1:1" x14ac:dyDescent="0.25">
      <c r="A700" t="str">
        <f>IF(Valores!B700&lt;&gt;"",   SUBSTITUTE(SUBSTITUTE($A$2, "{tbl}", d_TblName), "{values_array}", Valores!A700), "")</f>
        <v/>
      </c>
    </row>
    <row r="701" spans="1:1" x14ac:dyDescent="0.25">
      <c r="A701" t="str">
        <f>IF(Valores!B701&lt;&gt;"",   SUBSTITUTE(SUBSTITUTE($A$2, "{tbl}", d_TblName), "{values_array}", Valores!A701), "")</f>
        <v/>
      </c>
    </row>
    <row r="702" spans="1:1" x14ac:dyDescent="0.25">
      <c r="A702" t="str">
        <f>IF(Valores!B702&lt;&gt;"",   SUBSTITUTE(SUBSTITUTE($A$2, "{tbl}", d_TblName), "{values_array}", Valores!A702), "")</f>
        <v/>
      </c>
    </row>
    <row r="703" spans="1:1" x14ac:dyDescent="0.25">
      <c r="A703" t="str">
        <f>IF(Valores!B703&lt;&gt;"",   SUBSTITUTE(SUBSTITUTE($A$2, "{tbl}", d_TblName), "{values_array}", Valores!A703), "")</f>
        <v/>
      </c>
    </row>
    <row r="704" spans="1:1" x14ac:dyDescent="0.25">
      <c r="A704" t="str">
        <f>IF(Valores!B704&lt;&gt;"",   SUBSTITUTE(SUBSTITUTE($A$2, "{tbl}", d_TblName), "{values_array}", Valores!A704), "")</f>
        <v/>
      </c>
    </row>
    <row r="705" spans="1:1" x14ac:dyDescent="0.25">
      <c r="A705" t="str">
        <f>IF(Valores!B705&lt;&gt;"",   SUBSTITUTE(SUBSTITUTE($A$2, "{tbl}", d_TblName), "{values_array}", Valores!A705), "")</f>
        <v/>
      </c>
    </row>
    <row r="706" spans="1:1" x14ac:dyDescent="0.25">
      <c r="A706" t="str">
        <f>IF(Valores!B706&lt;&gt;"",   SUBSTITUTE(SUBSTITUTE($A$2, "{tbl}", d_TblName), "{values_array}", Valores!A706), "")</f>
        <v/>
      </c>
    </row>
    <row r="707" spans="1:1" x14ac:dyDescent="0.25">
      <c r="A707" t="str">
        <f>IF(Valores!B707&lt;&gt;"",   SUBSTITUTE(SUBSTITUTE($A$2, "{tbl}", d_TblName), "{values_array}", Valores!A707), "")</f>
        <v/>
      </c>
    </row>
    <row r="708" spans="1:1" x14ac:dyDescent="0.25">
      <c r="A708" t="str">
        <f>IF(Valores!B708&lt;&gt;"",   SUBSTITUTE(SUBSTITUTE($A$2, "{tbl}", d_TblName), "{values_array}", Valores!A708), "")</f>
        <v/>
      </c>
    </row>
    <row r="709" spans="1:1" x14ac:dyDescent="0.25">
      <c r="A709" t="str">
        <f>IF(Valores!B709&lt;&gt;"",   SUBSTITUTE(SUBSTITUTE($A$2, "{tbl}", d_TblName), "{values_array}", Valores!A709), "")</f>
        <v/>
      </c>
    </row>
    <row r="710" spans="1:1" x14ac:dyDescent="0.25">
      <c r="A710" t="str">
        <f>IF(Valores!B710&lt;&gt;"",   SUBSTITUTE(SUBSTITUTE($A$2, "{tbl}", d_TblName), "{values_array}", Valores!A710), "")</f>
        <v/>
      </c>
    </row>
    <row r="711" spans="1:1" x14ac:dyDescent="0.25">
      <c r="A711" t="str">
        <f>IF(Valores!B711&lt;&gt;"",   SUBSTITUTE(SUBSTITUTE($A$2, "{tbl}", d_TblName), "{values_array}", Valores!A711), "")</f>
        <v/>
      </c>
    </row>
    <row r="712" spans="1:1" x14ac:dyDescent="0.25">
      <c r="A712" t="str">
        <f>IF(Valores!B712&lt;&gt;"",   SUBSTITUTE(SUBSTITUTE($A$2, "{tbl}", d_TblName), "{values_array}", Valores!A712), "")</f>
        <v/>
      </c>
    </row>
    <row r="713" spans="1:1" x14ac:dyDescent="0.25">
      <c r="A713" t="str">
        <f>IF(Valores!B713&lt;&gt;"",   SUBSTITUTE(SUBSTITUTE($A$2, "{tbl}", d_TblName), "{values_array}", Valores!A713), "")</f>
        <v/>
      </c>
    </row>
    <row r="714" spans="1:1" x14ac:dyDescent="0.25">
      <c r="A714" t="str">
        <f>IF(Valores!B714&lt;&gt;"",   SUBSTITUTE(SUBSTITUTE($A$2, "{tbl}", d_TblName), "{values_array}", Valores!A714), "")</f>
        <v/>
      </c>
    </row>
    <row r="715" spans="1:1" x14ac:dyDescent="0.25">
      <c r="A715" t="str">
        <f>IF(Valores!B715&lt;&gt;"",   SUBSTITUTE(SUBSTITUTE($A$2, "{tbl}", d_TblName), "{values_array}", Valores!A715), "")</f>
        <v/>
      </c>
    </row>
    <row r="716" spans="1:1" x14ac:dyDescent="0.25">
      <c r="A716" t="str">
        <f>IF(Valores!B716&lt;&gt;"",   SUBSTITUTE(SUBSTITUTE($A$2, "{tbl}", d_TblName), "{values_array}", Valores!A716), "")</f>
        <v/>
      </c>
    </row>
    <row r="717" spans="1:1" x14ac:dyDescent="0.25">
      <c r="A717" t="str">
        <f>IF(Valores!B717&lt;&gt;"",   SUBSTITUTE(SUBSTITUTE($A$2, "{tbl}", d_TblName), "{values_array}", Valores!A717), "")</f>
        <v/>
      </c>
    </row>
    <row r="718" spans="1:1" x14ac:dyDescent="0.25">
      <c r="A718" t="str">
        <f>IF(Valores!B718&lt;&gt;"",   SUBSTITUTE(SUBSTITUTE($A$2, "{tbl}", d_TblName), "{values_array}", Valores!A718), "")</f>
        <v/>
      </c>
    </row>
    <row r="719" spans="1:1" x14ac:dyDescent="0.25">
      <c r="A719" t="str">
        <f>IF(Valores!B719&lt;&gt;"",   SUBSTITUTE(SUBSTITUTE($A$2, "{tbl}", d_TblName), "{values_array}", Valores!A719), "")</f>
        <v/>
      </c>
    </row>
    <row r="720" spans="1:1" x14ac:dyDescent="0.25">
      <c r="A720" t="str">
        <f>IF(Valores!B720&lt;&gt;"",   SUBSTITUTE(SUBSTITUTE($A$2, "{tbl}", d_TblName), "{values_array}", Valores!A720), "")</f>
        <v/>
      </c>
    </row>
    <row r="721" spans="1:1" x14ac:dyDescent="0.25">
      <c r="A721" t="str">
        <f>IF(Valores!B721&lt;&gt;"",   SUBSTITUTE(SUBSTITUTE($A$2, "{tbl}", d_TblName), "{values_array}", Valores!A721), "")</f>
        <v/>
      </c>
    </row>
    <row r="722" spans="1:1" x14ac:dyDescent="0.25">
      <c r="A722" t="str">
        <f>IF(Valores!B722&lt;&gt;"",   SUBSTITUTE(SUBSTITUTE($A$2, "{tbl}", d_TblName), "{values_array}", Valores!A722), "")</f>
        <v/>
      </c>
    </row>
    <row r="723" spans="1:1" x14ac:dyDescent="0.25">
      <c r="A723" t="str">
        <f>IF(Valores!B723&lt;&gt;"",   SUBSTITUTE(SUBSTITUTE($A$2, "{tbl}", d_TblName), "{values_array}", Valores!A723), "")</f>
        <v/>
      </c>
    </row>
    <row r="724" spans="1:1" x14ac:dyDescent="0.25">
      <c r="A724" t="str">
        <f>IF(Valores!B724&lt;&gt;"",   SUBSTITUTE(SUBSTITUTE($A$2, "{tbl}", d_TblName), "{values_array}", Valores!A724), "")</f>
        <v/>
      </c>
    </row>
    <row r="725" spans="1:1" x14ac:dyDescent="0.25">
      <c r="A725" t="str">
        <f>IF(Valores!B725&lt;&gt;"",   SUBSTITUTE(SUBSTITUTE($A$2, "{tbl}", d_TblName), "{values_array}", Valores!A725), "")</f>
        <v/>
      </c>
    </row>
    <row r="726" spans="1:1" x14ac:dyDescent="0.25">
      <c r="A726" t="str">
        <f>IF(Valores!B726&lt;&gt;"",   SUBSTITUTE(SUBSTITUTE($A$2, "{tbl}", d_TblName), "{values_array}", Valores!A726), "")</f>
        <v/>
      </c>
    </row>
    <row r="727" spans="1:1" x14ac:dyDescent="0.25">
      <c r="A727" t="str">
        <f>IF(Valores!B727&lt;&gt;"",   SUBSTITUTE(SUBSTITUTE($A$2, "{tbl}", d_TblName), "{values_array}", Valores!A727), "")</f>
        <v/>
      </c>
    </row>
    <row r="728" spans="1:1" x14ac:dyDescent="0.25">
      <c r="A728" t="str">
        <f>IF(Valores!B728&lt;&gt;"",   SUBSTITUTE(SUBSTITUTE($A$2, "{tbl}", d_TblName), "{values_array}", Valores!A728), "")</f>
        <v/>
      </c>
    </row>
    <row r="729" spans="1:1" x14ac:dyDescent="0.25">
      <c r="A729" t="str">
        <f>IF(Valores!B729&lt;&gt;"",   SUBSTITUTE(SUBSTITUTE($A$2, "{tbl}", d_TblName), "{values_array}", Valores!A729), "")</f>
        <v/>
      </c>
    </row>
    <row r="730" spans="1:1" x14ac:dyDescent="0.25">
      <c r="A730" t="str">
        <f>IF(Valores!B730&lt;&gt;"",   SUBSTITUTE(SUBSTITUTE($A$2, "{tbl}", d_TblName), "{values_array}", Valores!A730), "")</f>
        <v/>
      </c>
    </row>
    <row r="731" spans="1:1" x14ac:dyDescent="0.25">
      <c r="A731" t="str">
        <f>IF(Valores!B731&lt;&gt;"",   SUBSTITUTE(SUBSTITUTE($A$2, "{tbl}", d_TblName), "{values_array}", Valores!A731), "")</f>
        <v/>
      </c>
    </row>
    <row r="732" spans="1:1" x14ac:dyDescent="0.25">
      <c r="A732" t="str">
        <f>IF(Valores!B732&lt;&gt;"",   SUBSTITUTE(SUBSTITUTE($A$2, "{tbl}", d_TblName), "{values_array}", Valores!A732), "")</f>
        <v/>
      </c>
    </row>
    <row r="733" spans="1:1" x14ac:dyDescent="0.25">
      <c r="A733" t="str">
        <f>IF(Valores!B733&lt;&gt;"",   SUBSTITUTE(SUBSTITUTE($A$2, "{tbl}", d_TblName), "{values_array}", Valores!A733), "")</f>
        <v/>
      </c>
    </row>
    <row r="734" spans="1:1" x14ac:dyDescent="0.25">
      <c r="A734" t="str">
        <f>IF(Valores!B734&lt;&gt;"",   SUBSTITUTE(SUBSTITUTE($A$2, "{tbl}", d_TblName), "{values_array}", Valores!A734), "")</f>
        <v/>
      </c>
    </row>
    <row r="735" spans="1:1" x14ac:dyDescent="0.25">
      <c r="A735" t="str">
        <f>IF(Valores!B735&lt;&gt;"",   SUBSTITUTE(SUBSTITUTE($A$2, "{tbl}", d_TblName), "{values_array}", Valores!A735), "")</f>
        <v/>
      </c>
    </row>
    <row r="736" spans="1:1" x14ac:dyDescent="0.25">
      <c r="A736" t="str">
        <f>IF(Valores!B736&lt;&gt;"",   SUBSTITUTE(SUBSTITUTE($A$2, "{tbl}", d_TblName), "{values_array}", Valores!A736), "")</f>
        <v/>
      </c>
    </row>
    <row r="737" spans="1:1" x14ac:dyDescent="0.25">
      <c r="A737" t="str">
        <f>IF(Valores!B737&lt;&gt;"",   SUBSTITUTE(SUBSTITUTE($A$2, "{tbl}", d_TblName), "{values_array}", Valores!A737), "")</f>
        <v/>
      </c>
    </row>
    <row r="738" spans="1:1" x14ac:dyDescent="0.25">
      <c r="A738" t="str">
        <f>IF(Valores!B738&lt;&gt;"",   SUBSTITUTE(SUBSTITUTE($A$2, "{tbl}", d_TblName), "{values_array}", Valores!A738), "")</f>
        <v/>
      </c>
    </row>
    <row r="739" spans="1:1" x14ac:dyDescent="0.25">
      <c r="A739" t="str">
        <f>IF(Valores!B739&lt;&gt;"",   SUBSTITUTE(SUBSTITUTE($A$2, "{tbl}", d_TblName), "{values_array}", Valores!A739), "")</f>
        <v/>
      </c>
    </row>
    <row r="740" spans="1:1" x14ac:dyDescent="0.25">
      <c r="A740" t="str">
        <f>IF(Valores!B740&lt;&gt;"",   SUBSTITUTE(SUBSTITUTE($A$2, "{tbl}", d_TblName), "{values_array}", Valores!A740), "")</f>
        <v/>
      </c>
    </row>
    <row r="741" spans="1:1" x14ac:dyDescent="0.25">
      <c r="A741" t="str">
        <f>IF(Valores!B741&lt;&gt;"",   SUBSTITUTE(SUBSTITUTE($A$2, "{tbl}", d_TblName), "{values_array}", Valores!A741), "")</f>
        <v/>
      </c>
    </row>
    <row r="742" spans="1:1" x14ac:dyDescent="0.25">
      <c r="A742" t="str">
        <f>IF(Valores!B742&lt;&gt;"",   SUBSTITUTE(SUBSTITUTE($A$2, "{tbl}", d_TblName), "{values_array}", Valores!A742), "")</f>
        <v/>
      </c>
    </row>
    <row r="743" spans="1:1" x14ac:dyDescent="0.25">
      <c r="A743" t="str">
        <f>IF(Valores!B743&lt;&gt;"",   SUBSTITUTE(SUBSTITUTE($A$2, "{tbl}", d_TblName), "{values_array}", Valores!A743), "")</f>
        <v/>
      </c>
    </row>
    <row r="744" spans="1:1" x14ac:dyDescent="0.25">
      <c r="A744" t="str">
        <f>IF(Valores!B744&lt;&gt;"",   SUBSTITUTE(SUBSTITUTE($A$2, "{tbl}", d_TblName), "{values_array}", Valores!A744), "")</f>
        <v/>
      </c>
    </row>
    <row r="745" spans="1:1" x14ac:dyDescent="0.25">
      <c r="A745" t="str">
        <f>IF(Valores!B745&lt;&gt;"",   SUBSTITUTE(SUBSTITUTE($A$2, "{tbl}", d_TblName), "{values_array}", Valores!A745), "")</f>
        <v/>
      </c>
    </row>
    <row r="746" spans="1:1" x14ac:dyDescent="0.25">
      <c r="A746" t="str">
        <f>IF(Valores!B746&lt;&gt;"",   SUBSTITUTE(SUBSTITUTE($A$2, "{tbl}", d_TblName), "{values_array}", Valores!A746), "")</f>
        <v/>
      </c>
    </row>
    <row r="747" spans="1:1" x14ac:dyDescent="0.25">
      <c r="A747" t="str">
        <f>IF(Valores!B747&lt;&gt;"",   SUBSTITUTE(SUBSTITUTE($A$2, "{tbl}", d_TblName), "{values_array}", Valores!A747), "")</f>
        <v/>
      </c>
    </row>
    <row r="748" spans="1:1" x14ac:dyDescent="0.25">
      <c r="A748" t="str">
        <f>IF(Valores!B748&lt;&gt;"",   SUBSTITUTE(SUBSTITUTE($A$2, "{tbl}", d_TblName), "{values_array}", Valores!A748), "")</f>
        <v/>
      </c>
    </row>
    <row r="749" spans="1:1" x14ac:dyDescent="0.25">
      <c r="A749" t="str">
        <f>IF(Valores!B749&lt;&gt;"",   SUBSTITUTE(SUBSTITUTE($A$2, "{tbl}", d_TblName), "{values_array}", Valores!A749), "")</f>
        <v/>
      </c>
    </row>
    <row r="750" spans="1:1" x14ac:dyDescent="0.25">
      <c r="A750" t="str">
        <f>IF(Valores!B750&lt;&gt;"",   SUBSTITUTE(SUBSTITUTE($A$2, "{tbl}", d_TblName), "{values_array}", Valores!A750), "")</f>
        <v/>
      </c>
    </row>
    <row r="751" spans="1:1" x14ac:dyDescent="0.25">
      <c r="A751" t="str">
        <f>IF(Valores!B751&lt;&gt;"",   SUBSTITUTE(SUBSTITUTE($A$2, "{tbl}", d_TblName), "{values_array}", Valores!A751), "")</f>
        <v/>
      </c>
    </row>
    <row r="752" spans="1:1" x14ac:dyDescent="0.25">
      <c r="A752" t="str">
        <f>IF(Valores!B752&lt;&gt;"",   SUBSTITUTE(SUBSTITUTE($A$2, "{tbl}", d_TblName), "{values_array}", Valores!A752), "")</f>
        <v/>
      </c>
    </row>
    <row r="753" spans="1:1" x14ac:dyDescent="0.25">
      <c r="A753" t="str">
        <f>IF(Valores!B753&lt;&gt;"",   SUBSTITUTE(SUBSTITUTE($A$2, "{tbl}", d_TblName), "{values_array}", Valores!A753), "")</f>
        <v/>
      </c>
    </row>
    <row r="754" spans="1:1" x14ac:dyDescent="0.25">
      <c r="A754" t="str">
        <f>IF(Valores!B754&lt;&gt;"",   SUBSTITUTE(SUBSTITUTE($A$2, "{tbl}", d_TblName), "{values_array}", Valores!A754), "")</f>
        <v/>
      </c>
    </row>
    <row r="755" spans="1:1" x14ac:dyDescent="0.25">
      <c r="A755" t="str">
        <f>IF(Valores!B755&lt;&gt;"",   SUBSTITUTE(SUBSTITUTE($A$2, "{tbl}", d_TblName), "{values_array}", Valores!A755), "")</f>
        <v/>
      </c>
    </row>
    <row r="756" spans="1:1" x14ac:dyDescent="0.25">
      <c r="A756" t="str">
        <f>IF(Valores!B756&lt;&gt;"",   SUBSTITUTE(SUBSTITUTE($A$2, "{tbl}", d_TblName), "{values_array}", Valores!A756), "")</f>
        <v/>
      </c>
    </row>
    <row r="757" spans="1:1" x14ac:dyDescent="0.25">
      <c r="A757" t="str">
        <f>IF(Valores!B757&lt;&gt;"",   SUBSTITUTE(SUBSTITUTE($A$2, "{tbl}", d_TblName), "{values_array}", Valores!A757), "")</f>
        <v/>
      </c>
    </row>
    <row r="758" spans="1:1" x14ac:dyDescent="0.25">
      <c r="A758" t="str">
        <f>IF(Valores!B758&lt;&gt;"",   SUBSTITUTE(SUBSTITUTE($A$2, "{tbl}", d_TblName), "{values_array}", Valores!A758), "")</f>
        <v/>
      </c>
    </row>
    <row r="759" spans="1:1" x14ac:dyDescent="0.25">
      <c r="A759" t="str">
        <f>IF(Valores!B759&lt;&gt;"",   SUBSTITUTE(SUBSTITUTE($A$2, "{tbl}", d_TblName), "{values_array}", Valores!A759), "")</f>
        <v/>
      </c>
    </row>
    <row r="760" spans="1:1" x14ac:dyDescent="0.25">
      <c r="A760" t="str">
        <f>IF(Valores!B760&lt;&gt;"",   SUBSTITUTE(SUBSTITUTE($A$2, "{tbl}", d_TblName), "{values_array}", Valores!A760), "")</f>
        <v/>
      </c>
    </row>
    <row r="761" spans="1:1" x14ac:dyDescent="0.25">
      <c r="A761" t="str">
        <f>IF(Valores!B761&lt;&gt;"",   SUBSTITUTE(SUBSTITUTE($A$2, "{tbl}", d_TblName), "{values_array}", Valores!A761), "")</f>
        <v/>
      </c>
    </row>
    <row r="762" spans="1:1" x14ac:dyDescent="0.25">
      <c r="A762" t="str">
        <f>IF(Valores!B762&lt;&gt;"",   SUBSTITUTE(SUBSTITUTE($A$2, "{tbl}", d_TblName), "{values_array}", Valores!A762), "")</f>
        <v/>
      </c>
    </row>
    <row r="763" spans="1:1" x14ac:dyDescent="0.25">
      <c r="A763" t="str">
        <f>IF(Valores!B763&lt;&gt;"",   SUBSTITUTE(SUBSTITUTE($A$2, "{tbl}", d_TblName), "{values_array}", Valores!A763), "")</f>
        <v/>
      </c>
    </row>
    <row r="764" spans="1:1" x14ac:dyDescent="0.25">
      <c r="A764" t="str">
        <f>IF(Valores!B764&lt;&gt;"",   SUBSTITUTE(SUBSTITUTE($A$2, "{tbl}", d_TblName), "{values_array}", Valores!A764), "")</f>
        <v/>
      </c>
    </row>
    <row r="765" spans="1:1" x14ac:dyDescent="0.25">
      <c r="A765" t="str">
        <f>IF(Valores!B765&lt;&gt;"",   SUBSTITUTE(SUBSTITUTE($A$2, "{tbl}", d_TblName), "{values_array}", Valores!A765), "")</f>
        <v/>
      </c>
    </row>
    <row r="766" spans="1:1" x14ac:dyDescent="0.25">
      <c r="A766" t="str">
        <f>IF(Valores!B766&lt;&gt;"",   SUBSTITUTE(SUBSTITUTE($A$2, "{tbl}", d_TblName), "{values_array}", Valores!A766), "")</f>
        <v/>
      </c>
    </row>
    <row r="767" spans="1:1" x14ac:dyDescent="0.25">
      <c r="A767" t="str">
        <f>IF(Valores!B767&lt;&gt;"",   SUBSTITUTE(SUBSTITUTE($A$2, "{tbl}", d_TblName), "{values_array}", Valores!A767), "")</f>
        <v/>
      </c>
    </row>
    <row r="768" spans="1:1" x14ac:dyDescent="0.25">
      <c r="A768" t="str">
        <f>IF(Valores!B768&lt;&gt;"",   SUBSTITUTE(SUBSTITUTE($A$2, "{tbl}", d_TblName), "{values_array}", Valores!A768), "")</f>
        <v/>
      </c>
    </row>
    <row r="769" spans="1:1" x14ac:dyDescent="0.25">
      <c r="A769" t="str">
        <f>IF(Valores!B769&lt;&gt;"",   SUBSTITUTE(SUBSTITUTE($A$2, "{tbl}", d_TblName), "{values_array}", Valores!A769), "")</f>
        <v/>
      </c>
    </row>
    <row r="770" spans="1:1" x14ac:dyDescent="0.25">
      <c r="A770" t="str">
        <f>IF(Valores!B770&lt;&gt;"",   SUBSTITUTE(SUBSTITUTE($A$2, "{tbl}", d_TblName), "{values_array}", Valores!A770), "")</f>
        <v/>
      </c>
    </row>
    <row r="771" spans="1:1" x14ac:dyDescent="0.25">
      <c r="A771" t="str">
        <f>IF(Valores!B771&lt;&gt;"",   SUBSTITUTE(SUBSTITUTE($A$2, "{tbl}", d_TblName), "{values_array}", Valores!A771), "")</f>
        <v/>
      </c>
    </row>
    <row r="772" spans="1:1" x14ac:dyDescent="0.25">
      <c r="A772" t="str">
        <f>IF(Valores!B772&lt;&gt;"",   SUBSTITUTE(SUBSTITUTE($A$2, "{tbl}", d_TblName), "{values_array}", Valores!A772), "")</f>
        <v/>
      </c>
    </row>
    <row r="773" spans="1:1" x14ac:dyDescent="0.25">
      <c r="A773" t="str">
        <f>IF(Valores!B773&lt;&gt;"",   SUBSTITUTE(SUBSTITUTE($A$2, "{tbl}", d_TblName), "{values_array}", Valores!A773), "")</f>
        <v/>
      </c>
    </row>
    <row r="774" spans="1:1" x14ac:dyDescent="0.25">
      <c r="A774" t="str">
        <f>IF(Valores!B774&lt;&gt;"",   SUBSTITUTE(SUBSTITUTE($A$2, "{tbl}", d_TblName), "{values_array}", Valores!A774), "")</f>
        <v/>
      </c>
    </row>
    <row r="775" spans="1:1" x14ac:dyDescent="0.25">
      <c r="A775" t="str">
        <f>IF(Valores!B775&lt;&gt;"",   SUBSTITUTE(SUBSTITUTE($A$2, "{tbl}", d_TblName), "{values_array}", Valores!A775), "")</f>
        <v/>
      </c>
    </row>
    <row r="776" spans="1:1" x14ac:dyDescent="0.25">
      <c r="A776" t="str">
        <f>IF(Valores!B776&lt;&gt;"",   SUBSTITUTE(SUBSTITUTE($A$2, "{tbl}", d_TblName), "{values_array}", Valores!A776), "")</f>
        <v/>
      </c>
    </row>
    <row r="777" spans="1:1" x14ac:dyDescent="0.25">
      <c r="A777" t="str">
        <f>IF(Valores!B777&lt;&gt;"",   SUBSTITUTE(SUBSTITUTE($A$2, "{tbl}", d_TblName), "{values_array}", Valores!A777), "")</f>
        <v/>
      </c>
    </row>
    <row r="778" spans="1:1" x14ac:dyDescent="0.25">
      <c r="A778" t="str">
        <f>IF(Valores!B778&lt;&gt;"",   SUBSTITUTE(SUBSTITUTE($A$2, "{tbl}", d_TblName), "{values_array}", Valores!A778), "")</f>
        <v/>
      </c>
    </row>
    <row r="779" spans="1:1" x14ac:dyDescent="0.25">
      <c r="A779" t="str">
        <f>IF(Valores!B779&lt;&gt;"",   SUBSTITUTE(SUBSTITUTE($A$2, "{tbl}", d_TblName), "{values_array}", Valores!A779), "")</f>
        <v/>
      </c>
    </row>
    <row r="780" spans="1:1" x14ac:dyDescent="0.25">
      <c r="A780" t="str">
        <f>IF(Valores!B780&lt;&gt;"",   SUBSTITUTE(SUBSTITUTE($A$2, "{tbl}", d_TblName), "{values_array}", Valores!A780), "")</f>
        <v/>
      </c>
    </row>
    <row r="781" spans="1:1" x14ac:dyDescent="0.25">
      <c r="A781" t="str">
        <f>IF(Valores!B781&lt;&gt;"",   SUBSTITUTE(SUBSTITUTE($A$2, "{tbl}", d_TblName), "{values_array}", Valores!A781), "")</f>
        <v/>
      </c>
    </row>
    <row r="782" spans="1:1" x14ac:dyDescent="0.25">
      <c r="A782" t="str">
        <f>IF(Valores!B782&lt;&gt;"",   SUBSTITUTE(SUBSTITUTE($A$2, "{tbl}", d_TblName), "{values_array}", Valores!A782), "")</f>
        <v/>
      </c>
    </row>
    <row r="783" spans="1:1" x14ac:dyDescent="0.25">
      <c r="A783" t="str">
        <f>IF(Valores!B783&lt;&gt;"",   SUBSTITUTE(SUBSTITUTE($A$2, "{tbl}", d_TblName), "{values_array}", Valores!A783), "")</f>
        <v/>
      </c>
    </row>
    <row r="784" spans="1:1" x14ac:dyDescent="0.25">
      <c r="A784" t="str">
        <f>IF(Valores!B784&lt;&gt;"",   SUBSTITUTE(SUBSTITUTE($A$2, "{tbl}", d_TblName), "{values_array}", Valores!A784), "")</f>
        <v/>
      </c>
    </row>
    <row r="785" spans="1:1" x14ac:dyDescent="0.25">
      <c r="A785" t="str">
        <f>IF(Valores!B785&lt;&gt;"",   SUBSTITUTE(SUBSTITUTE($A$2, "{tbl}", d_TblName), "{values_array}", Valores!A785), "")</f>
        <v/>
      </c>
    </row>
    <row r="786" spans="1:1" x14ac:dyDescent="0.25">
      <c r="A786" t="str">
        <f>IF(Valores!B786&lt;&gt;"",   SUBSTITUTE(SUBSTITUTE($A$2, "{tbl}", d_TblName), "{values_array}", Valores!A786), "")</f>
        <v/>
      </c>
    </row>
    <row r="787" spans="1:1" x14ac:dyDescent="0.25">
      <c r="A787" t="str">
        <f>IF(Valores!B787&lt;&gt;"",   SUBSTITUTE(SUBSTITUTE($A$2, "{tbl}", d_TblName), "{values_array}", Valores!A787), "")</f>
        <v/>
      </c>
    </row>
    <row r="788" spans="1:1" x14ac:dyDescent="0.25">
      <c r="A788" t="str">
        <f>IF(Valores!B788&lt;&gt;"",   SUBSTITUTE(SUBSTITUTE($A$2, "{tbl}", d_TblName), "{values_array}", Valores!A788), "")</f>
        <v/>
      </c>
    </row>
    <row r="789" spans="1:1" x14ac:dyDescent="0.25">
      <c r="A789" t="str">
        <f>IF(Valores!B789&lt;&gt;"",   SUBSTITUTE(SUBSTITUTE($A$2, "{tbl}", d_TblName), "{values_array}", Valores!A789), "")</f>
        <v/>
      </c>
    </row>
    <row r="790" spans="1:1" x14ac:dyDescent="0.25">
      <c r="A790" t="str">
        <f>IF(Valores!B790&lt;&gt;"",   SUBSTITUTE(SUBSTITUTE($A$2, "{tbl}", d_TblName), "{values_array}", Valores!A790), "")</f>
        <v/>
      </c>
    </row>
    <row r="791" spans="1:1" x14ac:dyDescent="0.25">
      <c r="A791" t="str">
        <f>IF(Valores!B791&lt;&gt;"",   SUBSTITUTE(SUBSTITUTE($A$2, "{tbl}", d_TblName), "{values_array}", Valores!A791), "")</f>
        <v/>
      </c>
    </row>
    <row r="792" spans="1:1" x14ac:dyDescent="0.25">
      <c r="A792" t="str">
        <f>IF(Valores!B792&lt;&gt;"",   SUBSTITUTE(SUBSTITUTE($A$2, "{tbl}", d_TblName), "{values_array}", Valores!A792), "")</f>
        <v/>
      </c>
    </row>
    <row r="793" spans="1:1" x14ac:dyDescent="0.25">
      <c r="A793" t="str">
        <f>IF(Valores!B793&lt;&gt;"",   SUBSTITUTE(SUBSTITUTE($A$2, "{tbl}", d_TblName), "{values_array}", Valores!A793), "")</f>
        <v/>
      </c>
    </row>
    <row r="794" spans="1:1" x14ac:dyDescent="0.25">
      <c r="A794" t="str">
        <f>IF(Valores!B794&lt;&gt;"",   SUBSTITUTE(SUBSTITUTE($A$2, "{tbl}", d_TblName), "{values_array}", Valores!A794), "")</f>
        <v/>
      </c>
    </row>
    <row r="795" spans="1:1" x14ac:dyDescent="0.25">
      <c r="A795" t="str">
        <f>IF(Valores!B795&lt;&gt;"",   SUBSTITUTE(SUBSTITUTE($A$2, "{tbl}", d_TblName), "{values_array}", Valores!A795), "")</f>
        <v/>
      </c>
    </row>
    <row r="796" spans="1:1" x14ac:dyDescent="0.25">
      <c r="A796" t="str">
        <f>IF(Valores!B796&lt;&gt;"",   SUBSTITUTE(SUBSTITUTE($A$2, "{tbl}", d_TblName), "{values_array}", Valores!A796), "")</f>
        <v/>
      </c>
    </row>
    <row r="797" spans="1:1" x14ac:dyDescent="0.25">
      <c r="A797" t="str">
        <f>IF(Valores!B797&lt;&gt;"",   SUBSTITUTE(SUBSTITUTE($A$2, "{tbl}", d_TblName), "{values_array}", Valores!A797), "")</f>
        <v/>
      </c>
    </row>
    <row r="798" spans="1:1" x14ac:dyDescent="0.25">
      <c r="A798" t="str">
        <f>IF(Valores!B798&lt;&gt;"",   SUBSTITUTE(SUBSTITUTE($A$2, "{tbl}", d_TblName), "{values_array}", Valores!A798), "")</f>
        <v/>
      </c>
    </row>
    <row r="799" spans="1:1" x14ac:dyDescent="0.25">
      <c r="A799" t="str">
        <f>IF(Valores!B799&lt;&gt;"",   SUBSTITUTE(SUBSTITUTE($A$2, "{tbl}", d_TblName), "{values_array}", Valores!A799), "")</f>
        <v/>
      </c>
    </row>
    <row r="800" spans="1:1" x14ac:dyDescent="0.25">
      <c r="A800" t="str">
        <f>IF(Valores!B800&lt;&gt;"",   SUBSTITUTE(SUBSTITUTE($A$2, "{tbl}", d_TblName), "{values_array}", Valores!A800), "")</f>
        <v/>
      </c>
    </row>
    <row r="801" spans="1:1" x14ac:dyDescent="0.25">
      <c r="A801" t="str">
        <f>IF(Valores!B801&lt;&gt;"",   SUBSTITUTE(SUBSTITUTE($A$2, "{tbl}", d_TblName), "{values_array}", Valores!A801), "")</f>
        <v/>
      </c>
    </row>
    <row r="802" spans="1:1" x14ac:dyDescent="0.25">
      <c r="A802" t="str">
        <f>IF(Valores!B802&lt;&gt;"",   SUBSTITUTE(SUBSTITUTE($A$2, "{tbl}", d_TblName), "{values_array}", Valores!A802), "")</f>
        <v/>
      </c>
    </row>
    <row r="803" spans="1:1" x14ac:dyDescent="0.25">
      <c r="A803" t="str">
        <f>IF(Valores!B803&lt;&gt;"",   SUBSTITUTE(SUBSTITUTE($A$2, "{tbl}", d_TblName), "{values_array}", Valores!A803), "")</f>
        <v/>
      </c>
    </row>
    <row r="804" spans="1:1" x14ac:dyDescent="0.25">
      <c r="A804" t="str">
        <f>IF(Valores!B804&lt;&gt;"",   SUBSTITUTE(SUBSTITUTE($A$2, "{tbl}", d_TblName), "{values_array}", Valores!A804), "")</f>
        <v/>
      </c>
    </row>
    <row r="805" spans="1:1" x14ac:dyDescent="0.25">
      <c r="A805" t="str">
        <f>IF(Valores!B805&lt;&gt;"",   SUBSTITUTE(SUBSTITUTE($A$2, "{tbl}", d_TblName), "{values_array}", Valores!A805), "")</f>
        <v/>
      </c>
    </row>
    <row r="806" spans="1:1" x14ac:dyDescent="0.25">
      <c r="A806" t="str">
        <f>IF(Valores!B806&lt;&gt;"",   SUBSTITUTE(SUBSTITUTE($A$2, "{tbl}", d_TblName), "{values_array}", Valores!A806), "")</f>
        <v/>
      </c>
    </row>
    <row r="807" spans="1:1" x14ac:dyDescent="0.25">
      <c r="A807" t="str">
        <f>IF(Valores!B807&lt;&gt;"",   SUBSTITUTE(SUBSTITUTE($A$2, "{tbl}", d_TblName), "{values_array}", Valores!A807), "")</f>
        <v/>
      </c>
    </row>
    <row r="808" spans="1:1" x14ac:dyDescent="0.25">
      <c r="A808" t="str">
        <f>IF(Valores!B808&lt;&gt;"",   SUBSTITUTE(SUBSTITUTE($A$2, "{tbl}", d_TblName), "{values_array}", Valores!A808), "")</f>
        <v/>
      </c>
    </row>
    <row r="809" spans="1:1" x14ac:dyDescent="0.25">
      <c r="A809" t="str">
        <f>IF(Valores!B809&lt;&gt;"",   SUBSTITUTE(SUBSTITUTE($A$2, "{tbl}", d_TblName), "{values_array}", Valores!A809), "")</f>
        <v/>
      </c>
    </row>
    <row r="810" spans="1:1" x14ac:dyDescent="0.25">
      <c r="A810" t="str">
        <f>IF(Valores!B810&lt;&gt;"",   SUBSTITUTE(SUBSTITUTE($A$2, "{tbl}", d_TblName), "{values_array}", Valores!A810), "")</f>
        <v/>
      </c>
    </row>
    <row r="811" spans="1:1" x14ac:dyDescent="0.25">
      <c r="A811" t="str">
        <f>IF(Valores!B811&lt;&gt;"",   SUBSTITUTE(SUBSTITUTE($A$2, "{tbl}", d_TblName), "{values_array}", Valores!A811), "")</f>
        <v/>
      </c>
    </row>
    <row r="812" spans="1:1" x14ac:dyDescent="0.25">
      <c r="A812" t="str">
        <f>IF(Valores!B812&lt;&gt;"",   SUBSTITUTE(SUBSTITUTE($A$2, "{tbl}", d_TblName), "{values_array}", Valores!A812), "")</f>
        <v/>
      </c>
    </row>
    <row r="813" spans="1:1" x14ac:dyDescent="0.25">
      <c r="A813" t="str">
        <f>IF(Valores!B813&lt;&gt;"",   SUBSTITUTE(SUBSTITUTE($A$2, "{tbl}", d_TblName), "{values_array}", Valores!A813), "")</f>
        <v/>
      </c>
    </row>
    <row r="814" spans="1:1" x14ac:dyDescent="0.25">
      <c r="A814" t="str">
        <f>IF(Valores!B814&lt;&gt;"",   SUBSTITUTE(SUBSTITUTE($A$2, "{tbl}", d_TblName), "{values_array}", Valores!A814), "")</f>
        <v/>
      </c>
    </row>
    <row r="815" spans="1:1" x14ac:dyDescent="0.25">
      <c r="A815" t="str">
        <f>IF(Valores!B815&lt;&gt;"",   SUBSTITUTE(SUBSTITUTE($A$2, "{tbl}", d_TblName), "{values_array}", Valores!A815), "")</f>
        <v/>
      </c>
    </row>
    <row r="816" spans="1:1" x14ac:dyDescent="0.25">
      <c r="A816" t="str">
        <f>IF(Valores!B816&lt;&gt;"",   SUBSTITUTE(SUBSTITUTE($A$2, "{tbl}", d_TblName), "{values_array}", Valores!A816), "")</f>
        <v/>
      </c>
    </row>
    <row r="817" spans="1:1" x14ac:dyDescent="0.25">
      <c r="A817" t="str">
        <f>IF(Valores!B817&lt;&gt;"",   SUBSTITUTE(SUBSTITUTE($A$2, "{tbl}", d_TblName), "{values_array}", Valores!A817), "")</f>
        <v/>
      </c>
    </row>
    <row r="818" spans="1:1" x14ac:dyDescent="0.25">
      <c r="A818" t="str">
        <f>IF(Valores!B818&lt;&gt;"",   SUBSTITUTE(SUBSTITUTE($A$2, "{tbl}", d_TblName), "{values_array}", Valores!A818), "")</f>
        <v/>
      </c>
    </row>
    <row r="819" spans="1:1" x14ac:dyDescent="0.25">
      <c r="A819" t="str">
        <f>IF(Valores!B819&lt;&gt;"",   SUBSTITUTE(SUBSTITUTE($A$2, "{tbl}", d_TblName), "{values_array}", Valores!A819), "")</f>
        <v/>
      </c>
    </row>
    <row r="820" spans="1:1" x14ac:dyDescent="0.25">
      <c r="A820" t="str">
        <f>IF(Valores!B820&lt;&gt;"",   SUBSTITUTE(SUBSTITUTE($A$2, "{tbl}", d_TblName), "{values_array}", Valores!A820), "")</f>
        <v/>
      </c>
    </row>
    <row r="821" spans="1:1" x14ac:dyDescent="0.25">
      <c r="A821" t="str">
        <f>IF(Valores!B821&lt;&gt;"",   SUBSTITUTE(SUBSTITUTE($A$2, "{tbl}", d_TblName), "{values_array}", Valores!A821), "")</f>
        <v/>
      </c>
    </row>
    <row r="822" spans="1:1" x14ac:dyDescent="0.25">
      <c r="A822" t="str">
        <f>IF(Valores!B822&lt;&gt;"",   SUBSTITUTE(SUBSTITUTE($A$2, "{tbl}", d_TblName), "{values_array}", Valores!A822), "")</f>
        <v/>
      </c>
    </row>
    <row r="823" spans="1:1" x14ac:dyDescent="0.25">
      <c r="A823" t="str">
        <f>IF(Valores!B823&lt;&gt;"",   SUBSTITUTE(SUBSTITUTE($A$2, "{tbl}", d_TblName), "{values_array}", Valores!A823), "")</f>
        <v/>
      </c>
    </row>
    <row r="824" spans="1:1" x14ac:dyDescent="0.25">
      <c r="A824" t="str">
        <f>IF(Valores!B824&lt;&gt;"",   SUBSTITUTE(SUBSTITUTE($A$2, "{tbl}", d_TblName), "{values_array}", Valores!A824), "")</f>
        <v/>
      </c>
    </row>
    <row r="825" spans="1:1" x14ac:dyDescent="0.25">
      <c r="A825" t="str">
        <f>IF(Valores!B825&lt;&gt;"",   SUBSTITUTE(SUBSTITUTE($A$2, "{tbl}", d_TblName), "{values_array}", Valores!A825), "")</f>
        <v/>
      </c>
    </row>
    <row r="826" spans="1:1" x14ac:dyDescent="0.25">
      <c r="A826" t="str">
        <f>IF(Valores!B826&lt;&gt;"",   SUBSTITUTE(SUBSTITUTE($A$2, "{tbl}", d_TblName), "{values_array}", Valores!A826), "")</f>
        <v/>
      </c>
    </row>
    <row r="827" spans="1:1" x14ac:dyDescent="0.25">
      <c r="A827" t="str">
        <f>IF(Valores!B827&lt;&gt;"",   SUBSTITUTE(SUBSTITUTE($A$2, "{tbl}", d_TblName), "{values_array}", Valores!A827), "")</f>
        <v/>
      </c>
    </row>
    <row r="828" spans="1:1" x14ac:dyDescent="0.25">
      <c r="A828" t="str">
        <f>IF(Valores!B828&lt;&gt;"",   SUBSTITUTE(SUBSTITUTE($A$2, "{tbl}", d_TblName), "{values_array}", Valores!A828), "")</f>
        <v/>
      </c>
    </row>
    <row r="829" spans="1:1" x14ac:dyDescent="0.25">
      <c r="A829" t="str">
        <f>IF(Valores!B829&lt;&gt;"",   SUBSTITUTE(SUBSTITUTE($A$2, "{tbl}", d_TblName), "{values_array}", Valores!A829), "")</f>
        <v/>
      </c>
    </row>
    <row r="830" spans="1:1" x14ac:dyDescent="0.25">
      <c r="A830" t="str">
        <f>IF(Valores!B830&lt;&gt;"",   SUBSTITUTE(SUBSTITUTE($A$2, "{tbl}", d_TblName), "{values_array}", Valores!A830), "")</f>
        <v/>
      </c>
    </row>
    <row r="831" spans="1:1" x14ac:dyDescent="0.25">
      <c r="A831" t="str">
        <f>IF(Valores!B831&lt;&gt;"",   SUBSTITUTE(SUBSTITUTE($A$2, "{tbl}", d_TblName), "{values_array}", Valores!A831), "")</f>
        <v/>
      </c>
    </row>
    <row r="832" spans="1:1" x14ac:dyDescent="0.25">
      <c r="A832" t="str">
        <f>IF(Valores!B832&lt;&gt;"",   SUBSTITUTE(SUBSTITUTE($A$2, "{tbl}", d_TblName), "{values_array}", Valores!A832), "")</f>
        <v/>
      </c>
    </row>
    <row r="833" spans="1:1" x14ac:dyDescent="0.25">
      <c r="A833" t="str">
        <f>IF(Valores!B833&lt;&gt;"",   SUBSTITUTE(SUBSTITUTE($A$2, "{tbl}", d_TblName), "{values_array}", Valores!A833), "")</f>
        <v/>
      </c>
    </row>
    <row r="834" spans="1:1" x14ac:dyDescent="0.25">
      <c r="A834" t="str">
        <f>IF(Valores!B834&lt;&gt;"",   SUBSTITUTE(SUBSTITUTE($A$2, "{tbl}", d_TblName), "{values_array}", Valores!A834), "")</f>
        <v/>
      </c>
    </row>
    <row r="835" spans="1:1" x14ac:dyDescent="0.25">
      <c r="A835" t="str">
        <f>IF(Valores!B835&lt;&gt;"",   SUBSTITUTE(SUBSTITUTE($A$2, "{tbl}", d_TblName), "{values_array}", Valores!A835), "")</f>
        <v/>
      </c>
    </row>
    <row r="836" spans="1:1" x14ac:dyDescent="0.25">
      <c r="A836" t="str">
        <f>IF(Valores!B836&lt;&gt;"",   SUBSTITUTE(SUBSTITUTE($A$2, "{tbl}", d_TblName), "{values_array}", Valores!A836), "")</f>
        <v/>
      </c>
    </row>
    <row r="837" spans="1:1" x14ac:dyDescent="0.25">
      <c r="A837" t="str">
        <f>IF(Valores!B837&lt;&gt;"",   SUBSTITUTE(SUBSTITUTE($A$2, "{tbl}", d_TblName), "{values_array}", Valores!A837), "")</f>
        <v/>
      </c>
    </row>
    <row r="838" spans="1:1" x14ac:dyDescent="0.25">
      <c r="A838" t="str">
        <f>IF(Valores!B838&lt;&gt;"",   SUBSTITUTE(SUBSTITUTE($A$2, "{tbl}", d_TblName), "{values_array}", Valores!A838), "")</f>
        <v/>
      </c>
    </row>
    <row r="839" spans="1:1" x14ac:dyDescent="0.25">
      <c r="A839" t="str">
        <f>IF(Valores!B839&lt;&gt;"",   SUBSTITUTE(SUBSTITUTE($A$2, "{tbl}", d_TblName), "{values_array}", Valores!A839), "")</f>
        <v/>
      </c>
    </row>
    <row r="840" spans="1:1" x14ac:dyDescent="0.25">
      <c r="A840" t="str">
        <f>IF(Valores!B840&lt;&gt;"",   SUBSTITUTE(SUBSTITUTE($A$2, "{tbl}", d_TblName), "{values_array}", Valores!A840), "")</f>
        <v/>
      </c>
    </row>
    <row r="841" spans="1:1" x14ac:dyDescent="0.25">
      <c r="A841" t="str">
        <f>IF(Valores!B841&lt;&gt;"",   SUBSTITUTE(SUBSTITUTE($A$2, "{tbl}", d_TblName), "{values_array}", Valores!A841), "")</f>
        <v/>
      </c>
    </row>
    <row r="842" spans="1:1" x14ac:dyDescent="0.25">
      <c r="A842" t="str">
        <f>IF(Valores!B842&lt;&gt;"",   SUBSTITUTE(SUBSTITUTE($A$2, "{tbl}", d_TblName), "{values_array}", Valores!A842), "")</f>
        <v/>
      </c>
    </row>
    <row r="843" spans="1:1" x14ac:dyDescent="0.25">
      <c r="A843" t="str">
        <f>IF(Valores!B843&lt;&gt;"",   SUBSTITUTE(SUBSTITUTE($A$2, "{tbl}", d_TblName), "{values_array}", Valores!A843), "")</f>
        <v/>
      </c>
    </row>
    <row r="844" spans="1:1" x14ac:dyDescent="0.25">
      <c r="A844" t="str">
        <f>IF(Valores!B844&lt;&gt;"",   SUBSTITUTE(SUBSTITUTE($A$2, "{tbl}", d_TblName), "{values_array}", Valores!A844), "")</f>
        <v/>
      </c>
    </row>
    <row r="845" spans="1:1" x14ac:dyDescent="0.25">
      <c r="A845" t="str">
        <f>IF(Valores!B845&lt;&gt;"",   SUBSTITUTE(SUBSTITUTE($A$2, "{tbl}", d_TblName), "{values_array}", Valores!A845), "")</f>
        <v/>
      </c>
    </row>
    <row r="846" spans="1:1" x14ac:dyDescent="0.25">
      <c r="A846" t="str">
        <f>IF(Valores!B846&lt;&gt;"",   SUBSTITUTE(SUBSTITUTE($A$2, "{tbl}", d_TblName), "{values_array}", Valores!A846), "")</f>
        <v/>
      </c>
    </row>
    <row r="847" spans="1:1" x14ac:dyDescent="0.25">
      <c r="A847" t="str">
        <f>IF(Valores!B847&lt;&gt;"",   SUBSTITUTE(SUBSTITUTE($A$2, "{tbl}", d_TblName), "{values_array}", Valores!A847), "")</f>
        <v/>
      </c>
    </row>
    <row r="848" spans="1:1" x14ac:dyDescent="0.25">
      <c r="A848" t="str">
        <f>IF(Valores!B848&lt;&gt;"",   SUBSTITUTE(SUBSTITUTE($A$2, "{tbl}", d_TblName), "{values_array}", Valores!A848), "")</f>
        <v/>
      </c>
    </row>
    <row r="849" spans="1:1" x14ac:dyDescent="0.25">
      <c r="A849" t="str">
        <f>IF(Valores!B849&lt;&gt;"",   SUBSTITUTE(SUBSTITUTE($A$2, "{tbl}", d_TblName), "{values_array}", Valores!A849), "")</f>
        <v/>
      </c>
    </row>
    <row r="850" spans="1:1" x14ac:dyDescent="0.25">
      <c r="A850" t="str">
        <f>IF(Valores!B850&lt;&gt;"",   SUBSTITUTE(SUBSTITUTE($A$2, "{tbl}", d_TblName), "{values_array}", Valores!A850), "")</f>
        <v/>
      </c>
    </row>
    <row r="851" spans="1:1" x14ac:dyDescent="0.25">
      <c r="A851" t="str">
        <f>IF(Valores!B851&lt;&gt;"",   SUBSTITUTE(SUBSTITUTE($A$2, "{tbl}", d_TblName), "{values_array}", Valores!A851), "")</f>
        <v/>
      </c>
    </row>
    <row r="852" spans="1:1" x14ac:dyDescent="0.25">
      <c r="A852" t="str">
        <f>IF(Valores!B852&lt;&gt;"",   SUBSTITUTE(SUBSTITUTE($A$2, "{tbl}", d_TblName), "{values_array}", Valores!A852), "")</f>
        <v/>
      </c>
    </row>
    <row r="853" spans="1:1" x14ac:dyDescent="0.25">
      <c r="A853" t="str">
        <f>IF(Valores!B853&lt;&gt;"",   SUBSTITUTE(SUBSTITUTE($A$2, "{tbl}", d_TblName), "{values_array}", Valores!A853), "")</f>
        <v/>
      </c>
    </row>
    <row r="854" spans="1:1" x14ac:dyDescent="0.25">
      <c r="A854" t="str">
        <f>IF(Valores!B854&lt;&gt;"",   SUBSTITUTE(SUBSTITUTE($A$2, "{tbl}", d_TblName), "{values_array}", Valores!A854), "")</f>
        <v/>
      </c>
    </row>
    <row r="855" spans="1:1" x14ac:dyDescent="0.25">
      <c r="A855" t="str">
        <f>IF(Valores!B855&lt;&gt;"",   SUBSTITUTE(SUBSTITUTE($A$2, "{tbl}", d_TblName), "{values_array}", Valores!A855), "")</f>
        <v/>
      </c>
    </row>
    <row r="856" spans="1:1" x14ac:dyDescent="0.25">
      <c r="A856" t="str">
        <f>IF(Valores!B856&lt;&gt;"",   SUBSTITUTE(SUBSTITUTE($A$2, "{tbl}", d_TblName), "{values_array}", Valores!A856), "")</f>
        <v/>
      </c>
    </row>
    <row r="857" spans="1:1" x14ac:dyDescent="0.25">
      <c r="A857" t="str">
        <f>IF(Valores!B857&lt;&gt;"",   SUBSTITUTE(SUBSTITUTE($A$2, "{tbl}", d_TblName), "{values_array}", Valores!A857), "")</f>
        <v/>
      </c>
    </row>
    <row r="858" spans="1:1" x14ac:dyDescent="0.25">
      <c r="A858" t="str">
        <f>IF(Valores!B858&lt;&gt;"",   SUBSTITUTE(SUBSTITUTE($A$2, "{tbl}", d_TblName), "{values_array}", Valores!A858), "")</f>
        <v/>
      </c>
    </row>
    <row r="859" spans="1:1" x14ac:dyDescent="0.25">
      <c r="A859" t="str">
        <f>IF(Valores!B859&lt;&gt;"",   SUBSTITUTE(SUBSTITUTE($A$2, "{tbl}", d_TblName), "{values_array}", Valores!A859), "")</f>
        <v/>
      </c>
    </row>
    <row r="860" spans="1:1" x14ac:dyDescent="0.25">
      <c r="A860" t="str">
        <f>IF(Valores!B860&lt;&gt;"",   SUBSTITUTE(SUBSTITUTE($A$2, "{tbl}", d_TblName), "{values_array}", Valores!A860), "")</f>
        <v/>
      </c>
    </row>
    <row r="861" spans="1:1" x14ac:dyDescent="0.25">
      <c r="A861" t="str">
        <f>IF(Valores!B861&lt;&gt;"",   SUBSTITUTE(SUBSTITUTE($A$2, "{tbl}", d_TblName), "{values_array}", Valores!A861), "")</f>
        <v/>
      </c>
    </row>
    <row r="862" spans="1:1" x14ac:dyDescent="0.25">
      <c r="A862" t="str">
        <f>IF(Valores!B862&lt;&gt;"",   SUBSTITUTE(SUBSTITUTE($A$2, "{tbl}", d_TblName), "{values_array}", Valores!A862), "")</f>
        <v/>
      </c>
    </row>
    <row r="863" spans="1:1" x14ac:dyDescent="0.25">
      <c r="A863" t="str">
        <f>IF(Valores!B863&lt;&gt;"",   SUBSTITUTE(SUBSTITUTE($A$2, "{tbl}", d_TblName), "{values_array}", Valores!A863), "")</f>
        <v/>
      </c>
    </row>
    <row r="864" spans="1:1" x14ac:dyDescent="0.25">
      <c r="A864" t="str">
        <f>IF(Valores!B864&lt;&gt;"",   SUBSTITUTE(SUBSTITUTE($A$2, "{tbl}", d_TblName), "{values_array}", Valores!A864), "")</f>
        <v/>
      </c>
    </row>
    <row r="865" spans="1:1" x14ac:dyDescent="0.25">
      <c r="A865" t="str">
        <f>IF(Valores!B865&lt;&gt;"",   SUBSTITUTE(SUBSTITUTE($A$2, "{tbl}", d_TblName), "{values_array}", Valores!A865), "")</f>
        <v/>
      </c>
    </row>
    <row r="866" spans="1:1" x14ac:dyDescent="0.25">
      <c r="A866" t="str">
        <f>IF(Valores!B866&lt;&gt;"",   SUBSTITUTE(SUBSTITUTE($A$2, "{tbl}", d_TblName), "{values_array}", Valores!A866), "")</f>
        <v/>
      </c>
    </row>
    <row r="867" spans="1:1" x14ac:dyDescent="0.25">
      <c r="A867" t="str">
        <f>IF(Valores!B867&lt;&gt;"",   SUBSTITUTE(SUBSTITUTE($A$2, "{tbl}", d_TblName), "{values_array}", Valores!A867), "")</f>
        <v/>
      </c>
    </row>
    <row r="868" spans="1:1" x14ac:dyDescent="0.25">
      <c r="A868" t="str">
        <f>IF(Valores!B868&lt;&gt;"",   SUBSTITUTE(SUBSTITUTE($A$2, "{tbl}", d_TblName), "{values_array}", Valores!A868), "")</f>
        <v/>
      </c>
    </row>
    <row r="869" spans="1:1" x14ac:dyDescent="0.25">
      <c r="A869" t="str">
        <f>IF(Valores!B869&lt;&gt;"",   SUBSTITUTE(SUBSTITUTE($A$2, "{tbl}", d_TblName), "{values_array}", Valores!A869), "")</f>
        <v/>
      </c>
    </row>
    <row r="870" spans="1:1" x14ac:dyDescent="0.25">
      <c r="A870" t="str">
        <f>IF(Valores!B870&lt;&gt;"",   SUBSTITUTE(SUBSTITUTE($A$2, "{tbl}", d_TblName), "{values_array}", Valores!A870), "")</f>
        <v/>
      </c>
    </row>
    <row r="871" spans="1:1" x14ac:dyDescent="0.25">
      <c r="A871" t="str">
        <f>IF(Valores!B871&lt;&gt;"",   SUBSTITUTE(SUBSTITUTE($A$2, "{tbl}", d_TblName), "{values_array}", Valores!A871), "")</f>
        <v/>
      </c>
    </row>
    <row r="872" spans="1:1" x14ac:dyDescent="0.25">
      <c r="A872" t="str">
        <f>IF(Valores!B872&lt;&gt;"",   SUBSTITUTE(SUBSTITUTE($A$2, "{tbl}", d_TblName), "{values_array}", Valores!A872), "")</f>
        <v/>
      </c>
    </row>
    <row r="873" spans="1:1" x14ac:dyDescent="0.25">
      <c r="A873" t="str">
        <f>IF(Valores!B873&lt;&gt;"",   SUBSTITUTE(SUBSTITUTE($A$2, "{tbl}", d_TblName), "{values_array}", Valores!A873), "")</f>
        <v/>
      </c>
    </row>
    <row r="874" spans="1:1" x14ac:dyDescent="0.25">
      <c r="A874" t="str">
        <f>IF(Valores!B874&lt;&gt;"",   SUBSTITUTE(SUBSTITUTE($A$2, "{tbl}", d_TblName), "{values_array}", Valores!A874), "")</f>
        <v/>
      </c>
    </row>
    <row r="875" spans="1:1" x14ac:dyDescent="0.25">
      <c r="A875" t="str">
        <f>IF(Valores!B875&lt;&gt;"",   SUBSTITUTE(SUBSTITUTE($A$2, "{tbl}", d_TblName), "{values_array}", Valores!A875), "")</f>
        <v/>
      </c>
    </row>
    <row r="876" spans="1:1" x14ac:dyDescent="0.25">
      <c r="A876" t="str">
        <f>IF(Valores!B876&lt;&gt;"",   SUBSTITUTE(SUBSTITUTE($A$2, "{tbl}", d_TblName), "{values_array}", Valores!A876), "")</f>
        <v/>
      </c>
    </row>
    <row r="877" spans="1:1" x14ac:dyDescent="0.25">
      <c r="A877" t="str">
        <f>IF(Valores!B877&lt;&gt;"",   SUBSTITUTE(SUBSTITUTE($A$2, "{tbl}", d_TblName), "{values_array}", Valores!A877), "")</f>
        <v/>
      </c>
    </row>
    <row r="878" spans="1:1" x14ac:dyDescent="0.25">
      <c r="A878" t="str">
        <f>IF(Valores!B878&lt;&gt;"",   SUBSTITUTE(SUBSTITUTE($A$2, "{tbl}", d_TblName), "{values_array}", Valores!A878), "")</f>
        <v/>
      </c>
    </row>
    <row r="879" spans="1:1" x14ac:dyDescent="0.25">
      <c r="A879" t="str">
        <f>IF(Valores!B879&lt;&gt;"",   SUBSTITUTE(SUBSTITUTE($A$2, "{tbl}", d_TblName), "{values_array}", Valores!A879), "")</f>
        <v/>
      </c>
    </row>
    <row r="880" spans="1:1" x14ac:dyDescent="0.25">
      <c r="A880" t="str">
        <f>IF(Valores!B880&lt;&gt;"",   SUBSTITUTE(SUBSTITUTE($A$2, "{tbl}", d_TblName), "{values_array}", Valores!A880), "")</f>
        <v/>
      </c>
    </row>
    <row r="881" spans="1:1" x14ac:dyDescent="0.25">
      <c r="A881" t="str">
        <f>IF(Valores!B881&lt;&gt;"",   SUBSTITUTE(SUBSTITUTE($A$2, "{tbl}", d_TblName), "{values_array}", Valores!A881), "")</f>
        <v/>
      </c>
    </row>
    <row r="882" spans="1:1" x14ac:dyDescent="0.25">
      <c r="A882" t="str">
        <f>IF(Valores!B882&lt;&gt;"",   SUBSTITUTE(SUBSTITUTE($A$2, "{tbl}", d_TblName), "{values_array}", Valores!A882), "")</f>
        <v/>
      </c>
    </row>
    <row r="883" spans="1:1" x14ac:dyDescent="0.25">
      <c r="A883" t="str">
        <f>IF(Valores!B883&lt;&gt;"",   SUBSTITUTE(SUBSTITUTE($A$2, "{tbl}", d_TblName), "{values_array}", Valores!A883), "")</f>
        <v/>
      </c>
    </row>
    <row r="884" spans="1:1" x14ac:dyDescent="0.25">
      <c r="A884" t="str">
        <f>IF(Valores!B884&lt;&gt;"",   SUBSTITUTE(SUBSTITUTE($A$2, "{tbl}", d_TblName), "{values_array}", Valores!A884), "")</f>
        <v/>
      </c>
    </row>
    <row r="885" spans="1:1" x14ac:dyDescent="0.25">
      <c r="A885" t="str">
        <f>IF(Valores!B885&lt;&gt;"",   SUBSTITUTE(SUBSTITUTE($A$2, "{tbl}", d_TblName), "{values_array}", Valores!A885), "")</f>
        <v/>
      </c>
    </row>
    <row r="886" spans="1:1" x14ac:dyDescent="0.25">
      <c r="A886" t="str">
        <f>IF(Valores!B886&lt;&gt;"",   SUBSTITUTE(SUBSTITUTE($A$2, "{tbl}", d_TblName), "{values_array}", Valores!A886), "")</f>
        <v/>
      </c>
    </row>
    <row r="887" spans="1:1" x14ac:dyDescent="0.25">
      <c r="A887" t="str">
        <f>IF(Valores!B887&lt;&gt;"",   SUBSTITUTE(SUBSTITUTE($A$2, "{tbl}", d_TblName), "{values_array}", Valores!A887), "")</f>
        <v/>
      </c>
    </row>
    <row r="888" spans="1:1" x14ac:dyDescent="0.25">
      <c r="A888" t="str">
        <f>IF(Valores!B888&lt;&gt;"",   SUBSTITUTE(SUBSTITUTE($A$2, "{tbl}", d_TblName), "{values_array}", Valores!A888), "")</f>
        <v/>
      </c>
    </row>
    <row r="889" spans="1:1" x14ac:dyDescent="0.25">
      <c r="A889" t="str">
        <f>IF(Valores!B889&lt;&gt;"",   SUBSTITUTE(SUBSTITUTE($A$2, "{tbl}", d_TblName), "{values_array}", Valores!A889), "")</f>
        <v/>
      </c>
    </row>
    <row r="890" spans="1:1" x14ac:dyDescent="0.25">
      <c r="A890" t="str">
        <f>IF(Valores!B890&lt;&gt;"",   SUBSTITUTE(SUBSTITUTE($A$2, "{tbl}", d_TblName), "{values_array}", Valores!A890), "")</f>
        <v/>
      </c>
    </row>
    <row r="891" spans="1:1" x14ac:dyDescent="0.25">
      <c r="A891" t="str">
        <f>IF(Valores!B891&lt;&gt;"",   SUBSTITUTE(SUBSTITUTE($A$2, "{tbl}", d_TblName), "{values_array}", Valores!A891), "")</f>
        <v/>
      </c>
    </row>
    <row r="892" spans="1:1" x14ac:dyDescent="0.25">
      <c r="A892" t="str">
        <f>IF(Valores!B892&lt;&gt;"",   SUBSTITUTE(SUBSTITUTE($A$2, "{tbl}", d_TblName), "{values_array}", Valores!A892), "")</f>
        <v/>
      </c>
    </row>
    <row r="893" spans="1:1" x14ac:dyDescent="0.25">
      <c r="A893" t="str">
        <f>IF(Valores!B893&lt;&gt;"",   SUBSTITUTE(SUBSTITUTE($A$2, "{tbl}", d_TblName), "{values_array}", Valores!A893), "")</f>
        <v/>
      </c>
    </row>
    <row r="894" spans="1:1" x14ac:dyDescent="0.25">
      <c r="A894" t="str">
        <f>IF(Valores!B894&lt;&gt;"",   SUBSTITUTE(SUBSTITUTE($A$2, "{tbl}", d_TblName), "{values_array}", Valores!A894), "")</f>
        <v/>
      </c>
    </row>
    <row r="895" spans="1:1" x14ac:dyDescent="0.25">
      <c r="A895" t="str">
        <f>IF(Valores!B895&lt;&gt;"",   SUBSTITUTE(SUBSTITUTE($A$2, "{tbl}", d_TblName), "{values_array}", Valores!A895), "")</f>
        <v/>
      </c>
    </row>
    <row r="896" spans="1:1" x14ac:dyDescent="0.25">
      <c r="A896" t="str">
        <f>IF(Valores!B896&lt;&gt;"",   SUBSTITUTE(SUBSTITUTE($A$2, "{tbl}", d_TblName), "{values_array}", Valores!A896), "")</f>
        <v/>
      </c>
    </row>
    <row r="897" spans="1:1" x14ac:dyDescent="0.25">
      <c r="A897" t="str">
        <f>IF(Valores!B897&lt;&gt;"",   SUBSTITUTE(SUBSTITUTE($A$2, "{tbl}", d_TblName), "{values_array}", Valores!A897), "")</f>
        <v/>
      </c>
    </row>
    <row r="898" spans="1:1" x14ac:dyDescent="0.25">
      <c r="A898" t="str">
        <f>IF(Valores!B898&lt;&gt;"",   SUBSTITUTE(SUBSTITUTE($A$2, "{tbl}", d_TblName), "{values_array}", Valores!A898), "")</f>
        <v/>
      </c>
    </row>
    <row r="899" spans="1:1" x14ac:dyDescent="0.25">
      <c r="A899" t="str">
        <f>IF(Valores!B899&lt;&gt;"",   SUBSTITUTE(SUBSTITUTE($A$2, "{tbl}", d_TblName), "{values_array}", Valores!A899), "")</f>
        <v/>
      </c>
    </row>
    <row r="900" spans="1:1" x14ac:dyDescent="0.25">
      <c r="A900" t="str">
        <f>IF(Valores!B900&lt;&gt;"",   SUBSTITUTE(SUBSTITUTE($A$2, "{tbl}", d_TblName), "{values_array}", Valores!A900), "")</f>
        <v/>
      </c>
    </row>
    <row r="901" spans="1:1" x14ac:dyDescent="0.25">
      <c r="A901" t="str">
        <f>IF(Valores!B901&lt;&gt;"",   SUBSTITUTE(SUBSTITUTE($A$2, "{tbl}", d_TblName), "{values_array}", Valores!A901), "")</f>
        <v/>
      </c>
    </row>
    <row r="902" spans="1:1" x14ac:dyDescent="0.25">
      <c r="A902" t="str">
        <f>IF(Valores!B902&lt;&gt;"",   SUBSTITUTE(SUBSTITUTE($A$2, "{tbl}", d_TblName), "{values_array}", Valores!A902), "")</f>
        <v/>
      </c>
    </row>
    <row r="903" spans="1:1" x14ac:dyDescent="0.25">
      <c r="A903" t="str">
        <f>IF(Valores!B903&lt;&gt;"",   SUBSTITUTE(SUBSTITUTE($A$2, "{tbl}", d_TblName), "{values_array}", Valores!A903), "")</f>
        <v/>
      </c>
    </row>
    <row r="904" spans="1:1" x14ac:dyDescent="0.25">
      <c r="A904" t="str">
        <f>IF(Valores!B904&lt;&gt;"",   SUBSTITUTE(SUBSTITUTE($A$2, "{tbl}", d_TblName), "{values_array}", Valores!A904), "")</f>
        <v/>
      </c>
    </row>
    <row r="905" spans="1:1" x14ac:dyDescent="0.25">
      <c r="A905" t="str">
        <f>IF(Valores!B905&lt;&gt;"",   SUBSTITUTE(SUBSTITUTE($A$2, "{tbl}", d_TblName), "{values_array}", Valores!A905), "")</f>
        <v/>
      </c>
    </row>
    <row r="906" spans="1:1" x14ac:dyDescent="0.25">
      <c r="A906" t="str">
        <f>IF(Valores!B906&lt;&gt;"",   SUBSTITUTE(SUBSTITUTE($A$2, "{tbl}", d_TblName), "{values_array}", Valores!A906), "")</f>
        <v/>
      </c>
    </row>
    <row r="907" spans="1:1" x14ac:dyDescent="0.25">
      <c r="A907" t="str">
        <f>IF(Valores!B907&lt;&gt;"",   SUBSTITUTE(SUBSTITUTE($A$2, "{tbl}", d_TblName), "{values_array}", Valores!A907), "")</f>
        <v/>
      </c>
    </row>
    <row r="908" spans="1:1" x14ac:dyDescent="0.25">
      <c r="A908" t="str">
        <f>IF(Valores!B908&lt;&gt;"",   SUBSTITUTE(SUBSTITUTE($A$2, "{tbl}", d_TblName), "{values_array}", Valores!A908), "")</f>
        <v/>
      </c>
    </row>
    <row r="909" spans="1:1" x14ac:dyDescent="0.25">
      <c r="A909" t="str">
        <f>IF(Valores!B909&lt;&gt;"",   SUBSTITUTE(SUBSTITUTE($A$2, "{tbl}", d_TblName), "{values_array}", Valores!A909), "")</f>
        <v/>
      </c>
    </row>
    <row r="910" spans="1:1" x14ac:dyDescent="0.25">
      <c r="A910" t="str">
        <f>IF(Valores!B910&lt;&gt;"",   SUBSTITUTE(SUBSTITUTE($A$2, "{tbl}", d_TblName), "{values_array}", Valores!A910), "")</f>
        <v/>
      </c>
    </row>
    <row r="911" spans="1:1" x14ac:dyDescent="0.25">
      <c r="A911" t="str">
        <f>IF(Valores!B911&lt;&gt;"",   SUBSTITUTE(SUBSTITUTE($A$2, "{tbl}", d_TblName), "{values_array}", Valores!A911), "")</f>
        <v/>
      </c>
    </row>
    <row r="912" spans="1:1" x14ac:dyDescent="0.25">
      <c r="A912" t="str">
        <f>IF(Valores!B912&lt;&gt;"",   SUBSTITUTE(SUBSTITUTE($A$2, "{tbl}", d_TblName), "{values_array}", Valores!A912), "")</f>
        <v/>
      </c>
    </row>
    <row r="913" spans="1:1" x14ac:dyDescent="0.25">
      <c r="A913" t="str">
        <f>IF(Valores!B913&lt;&gt;"",   SUBSTITUTE(SUBSTITUTE($A$2, "{tbl}", d_TblName), "{values_array}", Valores!A913), "")</f>
        <v/>
      </c>
    </row>
    <row r="914" spans="1:1" x14ac:dyDescent="0.25">
      <c r="A914" t="str">
        <f>IF(Valores!B914&lt;&gt;"",   SUBSTITUTE(SUBSTITUTE($A$2, "{tbl}", d_TblName), "{values_array}", Valores!A914), "")</f>
        <v/>
      </c>
    </row>
    <row r="915" spans="1:1" x14ac:dyDescent="0.25">
      <c r="A915" t="str">
        <f>IF(Valores!B915&lt;&gt;"",   SUBSTITUTE(SUBSTITUTE($A$2, "{tbl}", d_TblName), "{values_array}", Valores!A915), "")</f>
        <v/>
      </c>
    </row>
    <row r="916" spans="1:1" x14ac:dyDescent="0.25">
      <c r="A916" t="str">
        <f>IF(Valores!B916&lt;&gt;"",   SUBSTITUTE(SUBSTITUTE($A$2, "{tbl}", d_TblName), "{values_array}", Valores!A916), "")</f>
        <v/>
      </c>
    </row>
    <row r="917" spans="1:1" x14ac:dyDescent="0.25">
      <c r="A917" t="str">
        <f>IF(Valores!B917&lt;&gt;"",   SUBSTITUTE(SUBSTITUTE($A$2, "{tbl}", d_TblName), "{values_array}", Valores!A917), "")</f>
        <v/>
      </c>
    </row>
    <row r="918" spans="1:1" x14ac:dyDescent="0.25">
      <c r="A918" t="str">
        <f>IF(Valores!B918&lt;&gt;"",   SUBSTITUTE(SUBSTITUTE($A$2, "{tbl}", d_TblName), "{values_array}", Valores!A918), "")</f>
        <v/>
      </c>
    </row>
    <row r="919" spans="1:1" x14ac:dyDescent="0.25">
      <c r="A919" t="str">
        <f>IF(Valores!B919&lt;&gt;"",   SUBSTITUTE(SUBSTITUTE($A$2, "{tbl}", d_TblName), "{values_array}", Valores!A919), "")</f>
        <v/>
      </c>
    </row>
    <row r="920" spans="1:1" x14ac:dyDescent="0.25">
      <c r="A920" t="str">
        <f>IF(Valores!B920&lt;&gt;"",   SUBSTITUTE(SUBSTITUTE($A$2, "{tbl}", d_TblName), "{values_array}", Valores!A920), "")</f>
        <v/>
      </c>
    </row>
    <row r="921" spans="1:1" x14ac:dyDescent="0.25">
      <c r="A921" t="str">
        <f>IF(Valores!B921&lt;&gt;"",   SUBSTITUTE(SUBSTITUTE($A$2, "{tbl}", d_TblName), "{values_array}", Valores!A921), "")</f>
        <v/>
      </c>
    </row>
    <row r="922" spans="1:1" x14ac:dyDescent="0.25">
      <c r="A922" t="str">
        <f>IF(Valores!B922&lt;&gt;"",   SUBSTITUTE(SUBSTITUTE($A$2, "{tbl}", d_TblName), "{values_array}", Valores!A922), "")</f>
        <v/>
      </c>
    </row>
    <row r="923" spans="1:1" x14ac:dyDescent="0.25">
      <c r="A923" t="str">
        <f>IF(Valores!B923&lt;&gt;"",   SUBSTITUTE(SUBSTITUTE($A$2, "{tbl}", d_TblName), "{values_array}", Valores!A923), "")</f>
        <v/>
      </c>
    </row>
    <row r="924" spans="1:1" x14ac:dyDescent="0.25">
      <c r="A924" t="str">
        <f>IF(Valores!B924&lt;&gt;"",   SUBSTITUTE(SUBSTITUTE($A$2, "{tbl}", d_TblName), "{values_array}", Valores!A924), "")</f>
        <v/>
      </c>
    </row>
    <row r="925" spans="1:1" x14ac:dyDescent="0.25">
      <c r="A925" t="str">
        <f>IF(Valores!B925&lt;&gt;"",   SUBSTITUTE(SUBSTITUTE($A$2, "{tbl}", d_TblName), "{values_array}", Valores!A925), "")</f>
        <v/>
      </c>
    </row>
    <row r="926" spans="1:1" x14ac:dyDescent="0.25">
      <c r="A926" t="str">
        <f>IF(Valores!B926&lt;&gt;"",   SUBSTITUTE(SUBSTITUTE($A$2, "{tbl}", d_TblName), "{values_array}", Valores!A926), "")</f>
        <v/>
      </c>
    </row>
    <row r="927" spans="1:1" x14ac:dyDescent="0.25">
      <c r="A927" t="str">
        <f>IF(Valores!B927&lt;&gt;"",   SUBSTITUTE(SUBSTITUTE($A$2, "{tbl}", d_TblName), "{values_array}", Valores!A927), "")</f>
        <v/>
      </c>
    </row>
    <row r="928" spans="1:1" x14ac:dyDescent="0.25">
      <c r="A928" t="str">
        <f>IF(Valores!B928&lt;&gt;"",   SUBSTITUTE(SUBSTITUTE($A$2, "{tbl}", d_TblName), "{values_array}", Valores!A928), "")</f>
        <v/>
      </c>
    </row>
    <row r="929" spans="1:1" x14ac:dyDescent="0.25">
      <c r="A929" t="str">
        <f>IF(Valores!B929&lt;&gt;"",   SUBSTITUTE(SUBSTITUTE($A$2, "{tbl}", d_TblName), "{values_array}", Valores!A929), "")</f>
        <v/>
      </c>
    </row>
    <row r="930" spans="1:1" x14ac:dyDescent="0.25">
      <c r="A930" t="str">
        <f>IF(Valores!B930&lt;&gt;"",   SUBSTITUTE(SUBSTITUTE($A$2, "{tbl}", d_TblName), "{values_array}", Valores!A930), "")</f>
        <v/>
      </c>
    </row>
    <row r="931" spans="1:1" x14ac:dyDescent="0.25">
      <c r="A931" t="str">
        <f>IF(Valores!B931&lt;&gt;"",   SUBSTITUTE(SUBSTITUTE($A$2, "{tbl}", d_TblName), "{values_array}", Valores!A931), "")</f>
        <v/>
      </c>
    </row>
    <row r="932" spans="1:1" x14ac:dyDescent="0.25">
      <c r="A932" t="str">
        <f>IF(Valores!B932&lt;&gt;"",   SUBSTITUTE(SUBSTITUTE($A$2, "{tbl}", d_TblName), "{values_array}", Valores!A932), "")</f>
        <v/>
      </c>
    </row>
    <row r="933" spans="1:1" x14ac:dyDescent="0.25">
      <c r="A933" t="str">
        <f>IF(Valores!B933&lt;&gt;"",   SUBSTITUTE(SUBSTITUTE($A$2, "{tbl}", d_TblName), "{values_array}", Valores!A933), "")</f>
        <v/>
      </c>
    </row>
    <row r="934" spans="1:1" x14ac:dyDescent="0.25">
      <c r="A934" t="str">
        <f>IF(Valores!B934&lt;&gt;"",   SUBSTITUTE(SUBSTITUTE($A$2, "{tbl}", d_TblName), "{values_array}", Valores!A934), "")</f>
        <v/>
      </c>
    </row>
    <row r="935" spans="1:1" x14ac:dyDescent="0.25">
      <c r="A935" t="str">
        <f>IF(Valores!B935&lt;&gt;"",   SUBSTITUTE(SUBSTITUTE($A$2, "{tbl}", d_TblName), "{values_array}", Valores!A935), "")</f>
        <v/>
      </c>
    </row>
    <row r="936" spans="1:1" x14ac:dyDescent="0.25">
      <c r="A936" t="str">
        <f>IF(Valores!B936&lt;&gt;"",   SUBSTITUTE(SUBSTITUTE($A$2, "{tbl}", d_TblName), "{values_array}", Valores!A936), "")</f>
        <v/>
      </c>
    </row>
    <row r="937" spans="1:1" x14ac:dyDescent="0.25">
      <c r="A937" t="str">
        <f>IF(Valores!B937&lt;&gt;"",   SUBSTITUTE(SUBSTITUTE($A$2, "{tbl}", d_TblName), "{values_array}", Valores!A937), "")</f>
        <v/>
      </c>
    </row>
    <row r="938" spans="1:1" x14ac:dyDescent="0.25">
      <c r="A938" t="str">
        <f>IF(Valores!B938&lt;&gt;"",   SUBSTITUTE(SUBSTITUTE($A$2, "{tbl}", d_TblName), "{values_array}", Valores!A938), "")</f>
        <v/>
      </c>
    </row>
    <row r="939" spans="1:1" x14ac:dyDescent="0.25">
      <c r="A939" t="str">
        <f>IF(Valores!B939&lt;&gt;"",   SUBSTITUTE(SUBSTITUTE($A$2, "{tbl}", d_TblName), "{values_array}", Valores!A939), "")</f>
        <v/>
      </c>
    </row>
    <row r="940" spans="1:1" x14ac:dyDescent="0.25">
      <c r="A940" t="str">
        <f>IF(Valores!B940&lt;&gt;"",   SUBSTITUTE(SUBSTITUTE($A$2, "{tbl}", d_TblName), "{values_array}", Valores!A940), "")</f>
        <v/>
      </c>
    </row>
    <row r="941" spans="1:1" x14ac:dyDescent="0.25">
      <c r="A941" t="str">
        <f>IF(Valores!B941&lt;&gt;"",   SUBSTITUTE(SUBSTITUTE($A$2, "{tbl}", d_TblName), "{values_array}", Valores!A941), "")</f>
        <v/>
      </c>
    </row>
    <row r="942" spans="1:1" x14ac:dyDescent="0.25">
      <c r="A942" t="str">
        <f>IF(Valores!B942&lt;&gt;"",   SUBSTITUTE(SUBSTITUTE($A$2, "{tbl}", d_TblName), "{values_array}", Valores!A942), "")</f>
        <v/>
      </c>
    </row>
    <row r="943" spans="1:1" x14ac:dyDescent="0.25">
      <c r="A943" t="str">
        <f>IF(Valores!B943&lt;&gt;"",   SUBSTITUTE(SUBSTITUTE($A$2, "{tbl}", d_TblName), "{values_array}", Valores!A943), "")</f>
        <v/>
      </c>
    </row>
    <row r="944" spans="1:1" x14ac:dyDescent="0.25">
      <c r="A944" t="str">
        <f>IF(Valores!B944&lt;&gt;"",   SUBSTITUTE(SUBSTITUTE($A$2, "{tbl}", d_TblName), "{values_array}", Valores!A944), "")</f>
        <v/>
      </c>
    </row>
    <row r="945" spans="1:1" x14ac:dyDescent="0.25">
      <c r="A945" t="str">
        <f>IF(Valores!B945&lt;&gt;"",   SUBSTITUTE(SUBSTITUTE($A$2, "{tbl}", d_TblName), "{values_array}", Valores!A945), "")</f>
        <v/>
      </c>
    </row>
    <row r="946" spans="1:1" x14ac:dyDescent="0.25">
      <c r="A946" t="str">
        <f>IF(Valores!B946&lt;&gt;"",   SUBSTITUTE(SUBSTITUTE($A$2, "{tbl}", d_TblName), "{values_array}", Valores!A946), "")</f>
        <v/>
      </c>
    </row>
    <row r="947" spans="1:1" x14ac:dyDescent="0.25">
      <c r="A947" t="str">
        <f>IF(Valores!B947&lt;&gt;"",   SUBSTITUTE(SUBSTITUTE($A$2, "{tbl}", d_TblName), "{values_array}", Valores!A947), "")</f>
        <v/>
      </c>
    </row>
    <row r="948" spans="1:1" x14ac:dyDescent="0.25">
      <c r="A948" t="str">
        <f>IF(Valores!B948&lt;&gt;"",   SUBSTITUTE(SUBSTITUTE($A$2, "{tbl}", d_TblName), "{values_array}", Valores!A948), "")</f>
        <v/>
      </c>
    </row>
    <row r="949" spans="1:1" x14ac:dyDescent="0.25">
      <c r="A949" t="str">
        <f>IF(Valores!B949&lt;&gt;"",   SUBSTITUTE(SUBSTITUTE($A$2, "{tbl}", d_TblName), "{values_array}", Valores!A949), "")</f>
        <v/>
      </c>
    </row>
    <row r="950" spans="1:1" x14ac:dyDescent="0.25">
      <c r="A950" t="str">
        <f>IF(Valores!B950&lt;&gt;"",   SUBSTITUTE(SUBSTITUTE($A$2, "{tbl}", d_TblName), "{values_array}", Valores!A950), "")</f>
        <v/>
      </c>
    </row>
    <row r="951" spans="1:1" x14ac:dyDescent="0.25">
      <c r="A951" t="str">
        <f>IF(Valores!B951&lt;&gt;"",   SUBSTITUTE(SUBSTITUTE($A$2, "{tbl}", d_TblName), "{values_array}", Valores!A951), "")</f>
        <v/>
      </c>
    </row>
    <row r="952" spans="1:1" x14ac:dyDescent="0.25">
      <c r="A952" t="str">
        <f>IF(Valores!B952&lt;&gt;"",   SUBSTITUTE(SUBSTITUTE($A$2, "{tbl}", d_TblName), "{values_array}", Valores!A952), "")</f>
        <v/>
      </c>
    </row>
    <row r="953" spans="1:1" x14ac:dyDescent="0.25">
      <c r="A953" t="str">
        <f>IF(Valores!B953&lt;&gt;"",   SUBSTITUTE(SUBSTITUTE($A$2, "{tbl}", d_TblName), "{values_array}", Valores!A953), "")</f>
        <v/>
      </c>
    </row>
    <row r="954" spans="1:1" x14ac:dyDescent="0.25">
      <c r="A954" t="str">
        <f>IF(Valores!B954&lt;&gt;"",   SUBSTITUTE(SUBSTITUTE($A$2, "{tbl}", d_TblName), "{values_array}", Valores!A954), "")</f>
        <v/>
      </c>
    </row>
    <row r="955" spans="1:1" x14ac:dyDescent="0.25">
      <c r="A955" t="str">
        <f>IF(Valores!B955&lt;&gt;"",   SUBSTITUTE(SUBSTITUTE($A$2, "{tbl}", d_TblName), "{values_array}", Valores!A955), "")</f>
        <v/>
      </c>
    </row>
    <row r="956" spans="1:1" x14ac:dyDescent="0.25">
      <c r="A956" t="str">
        <f>IF(Valores!B956&lt;&gt;"",   SUBSTITUTE(SUBSTITUTE($A$2, "{tbl}", d_TblName), "{values_array}", Valores!A956), "")</f>
        <v/>
      </c>
    </row>
    <row r="957" spans="1:1" x14ac:dyDescent="0.25">
      <c r="A957" t="str">
        <f>IF(Valores!B957&lt;&gt;"",   SUBSTITUTE(SUBSTITUTE($A$2, "{tbl}", d_TblName), "{values_array}", Valores!A957), "")</f>
        <v/>
      </c>
    </row>
    <row r="958" spans="1:1" x14ac:dyDescent="0.25">
      <c r="A958" t="str">
        <f>IF(Valores!B958&lt;&gt;"",   SUBSTITUTE(SUBSTITUTE($A$2, "{tbl}", d_TblName), "{values_array}", Valores!A958), "")</f>
        <v/>
      </c>
    </row>
    <row r="959" spans="1:1" x14ac:dyDescent="0.25">
      <c r="A959" t="str">
        <f>IF(Valores!B959&lt;&gt;"",   SUBSTITUTE(SUBSTITUTE($A$2, "{tbl}", d_TblName), "{values_array}", Valores!A959), "")</f>
        <v/>
      </c>
    </row>
    <row r="960" spans="1:1" x14ac:dyDescent="0.25">
      <c r="A960" t="str">
        <f>IF(Valores!B960&lt;&gt;"",   SUBSTITUTE(SUBSTITUTE($A$2, "{tbl}", d_TblName), "{values_array}", Valores!A960), "")</f>
        <v/>
      </c>
    </row>
    <row r="961" spans="1:1" x14ac:dyDescent="0.25">
      <c r="A961" t="str">
        <f>IF(Valores!B961&lt;&gt;"",   SUBSTITUTE(SUBSTITUTE($A$2, "{tbl}", d_TblName), "{values_array}", Valores!A961), "")</f>
        <v/>
      </c>
    </row>
    <row r="962" spans="1:1" x14ac:dyDescent="0.25">
      <c r="A962" t="str">
        <f>IF(Valores!B962&lt;&gt;"",   SUBSTITUTE(SUBSTITUTE($A$2, "{tbl}", d_TblName), "{values_array}", Valores!A962), "")</f>
        <v/>
      </c>
    </row>
    <row r="963" spans="1:1" x14ac:dyDescent="0.25">
      <c r="A963" t="str">
        <f>IF(Valores!B963&lt;&gt;"",   SUBSTITUTE(SUBSTITUTE($A$2, "{tbl}", d_TblName), "{values_array}", Valores!A963), "")</f>
        <v/>
      </c>
    </row>
    <row r="964" spans="1:1" x14ac:dyDescent="0.25">
      <c r="A964" t="str">
        <f>IF(Valores!B964&lt;&gt;"",   SUBSTITUTE(SUBSTITUTE($A$2, "{tbl}", d_TblName), "{values_array}", Valores!A964), "")</f>
        <v/>
      </c>
    </row>
    <row r="965" spans="1:1" x14ac:dyDescent="0.25">
      <c r="A965" t="str">
        <f>IF(Valores!B965&lt;&gt;"",   SUBSTITUTE(SUBSTITUTE($A$2, "{tbl}", d_TblName), "{values_array}", Valores!A965), "")</f>
        <v/>
      </c>
    </row>
    <row r="966" spans="1:1" x14ac:dyDescent="0.25">
      <c r="A966" t="str">
        <f>IF(Valores!B966&lt;&gt;"",   SUBSTITUTE(SUBSTITUTE($A$2, "{tbl}", d_TblName), "{values_array}", Valores!A966), "")</f>
        <v/>
      </c>
    </row>
    <row r="967" spans="1:1" x14ac:dyDescent="0.25">
      <c r="A967" t="str">
        <f>IF(Valores!B967&lt;&gt;"",   SUBSTITUTE(SUBSTITUTE($A$2, "{tbl}", d_TblName), "{values_array}", Valores!A967), "")</f>
        <v/>
      </c>
    </row>
    <row r="968" spans="1:1" x14ac:dyDescent="0.25">
      <c r="A968" t="str">
        <f>IF(Valores!B968&lt;&gt;"",   SUBSTITUTE(SUBSTITUTE($A$2, "{tbl}", d_TblName), "{values_array}", Valores!A968), "")</f>
        <v/>
      </c>
    </row>
    <row r="969" spans="1:1" x14ac:dyDescent="0.25">
      <c r="A969" t="str">
        <f>IF(Valores!B969&lt;&gt;"",   SUBSTITUTE(SUBSTITUTE($A$2, "{tbl}", d_TblName), "{values_array}", Valores!A969), "")</f>
        <v/>
      </c>
    </row>
    <row r="970" spans="1:1" x14ac:dyDescent="0.25">
      <c r="A970" t="str">
        <f>IF(Valores!B970&lt;&gt;"",   SUBSTITUTE(SUBSTITUTE($A$2, "{tbl}", d_TblName), "{values_array}", Valores!A970), "")</f>
        <v/>
      </c>
    </row>
    <row r="971" spans="1:1" x14ac:dyDescent="0.25">
      <c r="A971" t="str">
        <f>IF(Valores!B971&lt;&gt;"",   SUBSTITUTE(SUBSTITUTE($A$2, "{tbl}", d_TblName), "{values_array}", Valores!A971), "")</f>
        <v/>
      </c>
    </row>
    <row r="972" spans="1:1" x14ac:dyDescent="0.25">
      <c r="A972" t="str">
        <f>IF(Valores!B972&lt;&gt;"",   SUBSTITUTE(SUBSTITUTE($A$2, "{tbl}", d_TblName), "{values_array}", Valores!A972), "")</f>
        <v/>
      </c>
    </row>
    <row r="973" spans="1:1" x14ac:dyDescent="0.25">
      <c r="A973" t="str">
        <f>IF(Valores!B973&lt;&gt;"",   SUBSTITUTE(SUBSTITUTE($A$2, "{tbl}", d_TblName), "{values_array}", Valores!A973), "")</f>
        <v/>
      </c>
    </row>
    <row r="974" spans="1:1" x14ac:dyDescent="0.25">
      <c r="A974" t="str">
        <f>IF(Valores!B974&lt;&gt;"",   SUBSTITUTE(SUBSTITUTE($A$2, "{tbl}", d_TblName), "{values_array}", Valores!A974), "")</f>
        <v/>
      </c>
    </row>
    <row r="975" spans="1:1" x14ac:dyDescent="0.25">
      <c r="A975" t="str">
        <f>IF(Valores!B975&lt;&gt;"",   SUBSTITUTE(SUBSTITUTE($A$2, "{tbl}", d_TblName), "{values_array}", Valores!A975), "")</f>
        <v/>
      </c>
    </row>
    <row r="976" spans="1:1" x14ac:dyDescent="0.25">
      <c r="A976" t="str">
        <f>IF(Valores!B976&lt;&gt;"",   SUBSTITUTE(SUBSTITUTE($A$2, "{tbl}", d_TblName), "{values_array}", Valores!A976), "")</f>
        <v/>
      </c>
    </row>
    <row r="977" spans="1:1" x14ac:dyDescent="0.25">
      <c r="A977" t="str">
        <f>IF(Valores!B977&lt;&gt;"",   SUBSTITUTE(SUBSTITUTE($A$2, "{tbl}", d_TblName), "{values_array}", Valores!A977), "")</f>
        <v/>
      </c>
    </row>
    <row r="978" spans="1:1" x14ac:dyDescent="0.25">
      <c r="A978" t="str">
        <f>IF(Valores!B978&lt;&gt;"",   SUBSTITUTE(SUBSTITUTE($A$2, "{tbl}", d_TblName), "{values_array}", Valores!A978), "")</f>
        <v/>
      </c>
    </row>
    <row r="979" spans="1:1" x14ac:dyDescent="0.25">
      <c r="A979" t="str">
        <f>IF(Valores!B979&lt;&gt;"",   SUBSTITUTE(SUBSTITUTE($A$2, "{tbl}", d_TblName), "{values_array}", Valores!A979), "")</f>
        <v/>
      </c>
    </row>
    <row r="980" spans="1:1" x14ac:dyDescent="0.25">
      <c r="A980" t="str">
        <f>IF(Valores!B980&lt;&gt;"",   SUBSTITUTE(SUBSTITUTE($A$2, "{tbl}", d_TblName), "{values_array}", Valores!A980), "")</f>
        <v/>
      </c>
    </row>
    <row r="981" spans="1:1" x14ac:dyDescent="0.25">
      <c r="A981" t="str">
        <f>IF(Valores!B981&lt;&gt;"",   SUBSTITUTE(SUBSTITUTE($A$2, "{tbl}", d_TblName), "{values_array}", Valores!A981), "")</f>
        <v/>
      </c>
    </row>
    <row r="982" spans="1:1" x14ac:dyDescent="0.25">
      <c r="A982" t="str">
        <f>IF(Valores!B982&lt;&gt;"",   SUBSTITUTE(SUBSTITUTE($A$2, "{tbl}", d_TblName), "{values_array}", Valores!A982), "")</f>
        <v/>
      </c>
    </row>
    <row r="983" spans="1:1" x14ac:dyDescent="0.25">
      <c r="A983" t="str">
        <f>IF(Valores!B983&lt;&gt;"",   SUBSTITUTE(SUBSTITUTE($A$2, "{tbl}", d_TblName), "{values_array}", Valores!A983), "")</f>
        <v/>
      </c>
    </row>
    <row r="984" spans="1:1" x14ac:dyDescent="0.25">
      <c r="A984" t="str">
        <f>IF(Valores!B984&lt;&gt;"",   SUBSTITUTE(SUBSTITUTE($A$2, "{tbl}", d_TblName), "{values_array}", Valores!A984), "")</f>
        <v/>
      </c>
    </row>
    <row r="985" spans="1:1" x14ac:dyDescent="0.25">
      <c r="A985" t="str">
        <f>IF(Valores!B985&lt;&gt;"",   SUBSTITUTE(SUBSTITUTE($A$2, "{tbl}", d_TblName), "{values_array}", Valores!A985), "")</f>
        <v/>
      </c>
    </row>
    <row r="986" spans="1:1" x14ac:dyDescent="0.25">
      <c r="A986" t="str">
        <f>IF(Valores!B986&lt;&gt;"",   SUBSTITUTE(SUBSTITUTE($A$2, "{tbl}", d_TblName), "{values_array}", Valores!A986), "")</f>
        <v/>
      </c>
    </row>
    <row r="987" spans="1:1" x14ac:dyDescent="0.25">
      <c r="A987" t="str">
        <f>IF(Valores!B987&lt;&gt;"",   SUBSTITUTE(SUBSTITUTE($A$2, "{tbl}", d_TblName), "{values_array}", Valores!A987), "")</f>
        <v/>
      </c>
    </row>
    <row r="988" spans="1:1" x14ac:dyDescent="0.25">
      <c r="A988" t="str">
        <f>IF(Valores!B988&lt;&gt;"",   SUBSTITUTE(SUBSTITUTE($A$2, "{tbl}", d_TblName), "{values_array}", Valores!A988), "")</f>
        <v/>
      </c>
    </row>
    <row r="989" spans="1:1" x14ac:dyDescent="0.25">
      <c r="A989" t="str">
        <f>IF(Valores!B989&lt;&gt;"",   SUBSTITUTE(SUBSTITUTE($A$2, "{tbl}", d_TblName), "{values_array}", Valores!A989), "")</f>
        <v/>
      </c>
    </row>
    <row r="990" spans="1:1" x14ac:dyDescent="0.25">
      <c r="A990" t="str">
        <f>IF(Valores!B990&lt;&gt;"",   SUBSTITUTE(SUBSTITUTE($A$2, "{tbl}", d_TblName), "{values_array}", Valores!A990), "")</f>
        <v/>
      </c>
    </row>
    <row r="991" spans="1:1" x14ac:dyDescent="0.25">
      <c r="A991" t="str">
        <f>IF(Valores!B991&lt;&gt;"",   SUBSTITUTE(SUBSTITUTE($A$2, "{tbl}", d_TblName), "{values_array}", Valores!A991), "")</f>
        <v/>
      </c>
    </row>
    <row r="992" spans="1:1" x14ac:dyDescent="0.25">
      <c r="A992" t="str">
        <f>IF(Valores!B992&lt;&gt;"",   SUBSTITUTE(SUBSTITUTE($A$2, "{tbl}", d_TblName), "{values_array}", Valores!A992), "")</f>
        <v/>
      </c>
    </row>
    <row r="993" spans="1:1" x14ac:dyDescent="0.25">
      <c r="A993" t="str">
        <f>IF(Valores!B993&lt;&gt;"",   SUBSTITUTE(SUBSTITUTE($A$2, "{tbl}", d_TblName), "{values_array}", Valores!A993), "")</f>
        <v/>
      </c>
    </row>
    <row r="994" spans="1:1" x14ac:dyDescent="0.25">
      <c r="A994" t="str">
        <f>IF(Valores!B994&lt;&gt;"",   SUBSTITUTE(SUBSTITUTE($A$2, "{tbl}", d_TblName), "{values_array}", Valores!A994), "")</f>
        <v/>
      </c>
    </row>
    <row r="995" spans="1:1" x14ac:dyDescent="0.25">
      <c r="A995" t="str">
        <f>IF(Valores!B995&lt;&gt;"",   SUBSTITUTE(SUBSTITUTE($A$2, "{tbl}", d_TblName), "{values_array}", Valores!A995), "")</f>
        <v/>
      </c>
    </row>
    <row r="996" spans="1:1" x14ac:dyDescent="0.25">
      <c r="A996" t="str">
        <f>IF(Valores!B996&lt;&gt;"",   SUBSTITUTE(SUBSTITUTE($A$2, "{tbl}", d_TblName), "{values_array}", Valores!A996), "")</f>
        <v/>
      </c>
    </row>
    <row r="997" spans="1:1" x14ac:dyDescent="0.25">
      <c r="A997" t="str">
        <f>IF(Valores!B997&lt;&gt;"",   SUBSTITUTE(SUBSTITUTE($A$2, "{tbl}", d_TblName), "{values_array}", Valores!A997), "")</f>
        <v/>
      </c>
    </row>
    <row r="998" spans="1:1" x14ac:dyDescent="0.25">
      <c r="A998" t="str">
        <f>IF(Valores!B998&lt;&gt;"",   SUBSTITUTE(SUBSTITUTE($A$2, "{tbl}", d_TblName), "{values_array}", Valores!A998), "")</f>
        <v/>
      </c>
    </row>
    <row r="999" spans="1:1" x14ac:dyDescent="0.25">
      <c r="A999" t="str">
        <f>IF(Valores!B999&lt;&gt;"",   SUBSTITUTE(SUBSTITUTE($A$2, "{tbl}", d_TblName), "{values_array}", Valores!A999), "")</f>
        <v/>
      </c>
    </row>
    <row r="1000" spans="1:1" x14ac:dyDescent="0.25">
      <c r="A1000" t="str">
        <f>IF(Valores!B1000&lt;&gt;"",   SUBSTITUTE(SUBSTITUTE($A$2, "{tbl}", d_TblName), "{values_array}", Valores!A1000), "")</f>
        <v/>
      </c>
    </row>
    <row r="1001" spans="1:1" x14ac:dyDescent="0.25">
      <c r="A1001" t="str">
        <f>IF(Valores!B1001&lt;&gt;"",   SUBSTITUTE(SUBSTITUTE($A$2, "{tbl}", d_TblName), "{values_array}", Valores!A1001), "")</f>
        <v/>
      </c>
    </row>
    <row r="1002" spans="1:1" x14ac:dyDescent="0.25">
      <c r="A1002" t="str">
        <f>IF(Valores!B1002&lt;&gt;"",   SUBSTITUTE(SUBSTITUTE($A$2, "{tbl}", d_TblName), "{values_array}", Valores!A1002), "")</f>
        <v/>
      </c>
    </row>
    <row r="1003" spans="1:1" x14ac:dyDescent="0.25">
      <c r="A1003" t="str">
        <f>IF(Valores!B1003&lt;&gt;"",   SUBSTITUTE(SUBSTITUTE($A$2, "{tbl}", d_TblName), "{values_array}", Valores!A1003), "")</f>
        <v/>
      </c>
    </row>
    <row r="1004" spans="1:1" x14ac:dyDescent="0.25">
      <c r="A1004" t="str">
        <f>IF(Valores!B1004&lt;&gt;"",   SUBSTITUTE(SUBSTITUTE($A$2, "{tbl}", d_TblName), "{values_array}", Valores!A1004), "")</f>
        <v/>
      </c>
    </row>
    <row r="1005" spans="1:1" x14ac:dyDescent="0.25">
      <c r="A1005" t="str">
        <f>IF(Valores!B1005&lt;&gt;"",   SUBSTITUTE(SUBSTITUTE($A$2, "{tbl}", d_TblName), "{values_array}", Valores!A1005), "")</f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E16" sqref="E16"/>
    </sheetView>
  </sheetViews>
  <sheetFormatPr baseColWidth="10" defaultRowHeight="15" x14ac:dyDescent="0.25"/>
  <sheetData>
    <row r="1" spans="1:1" x14ac:dyDescent="0.25">
      <c r="A1" t="str">
        <f>Estructura!AA17</f>
        <v>CREATE TABLE IF NOT EXISTS {tbl} () ENGINE=InnoDB DEFAULT CHARACTER SET=utf8 COLLATE=utf8_spanish_ci;</v>
      </c>
    </row>
    <row r="5" spans="1:1" x14ac:dyDescent="0.25">
      <c r="A5" t="str">
        <f>SUBSTITUTE(SUBSTITUTE(Estructura!AA17, "{tbl}", d_TblName, 1), "()", CONCATENATE("(" &amp; Estructura!AA20 &amp; IF( Estructura!AA23&lt;&gt; "", ", " &amp; Estructura!AA23, ""),")"), 1)</f>
        <v>CREATE TABLE IF NOT EXISTS syslog.rh_movimiento (clave_trab INT UNSIGNED NOT NULL, id_plaza INT UNSIGNED NOT NULL, id_ausencia_por INT UNSIGNED NOT NULL, fec_inicio DATE  NOT NULL, fec_termino DATE  NULL DEFAULT 'null', tipo_mov ENUM ('TEMPORAL', 'DEFINITIVO') NOT NULL DEFAULT 'TEMPORAL'', descr TEXT  NULL DEFAULT 'null', docs TEXT  NULL DEFAULT 'null', motivo TEXT  NULL DEFAULT 'null', referencia   NULL DEFAULT 'null', ref_motivo TEXT  NULL DEFAULT 'null', INDEX IDX_clave_trab(clave_trab ASC), CONSTRAINT FK_clave_trab FOREIGN KEY (clave_trab) REFERENCES syslog.rh_trab(clave) ON DELETE CASCADE ON UPDATE NO ACTION, CONSTRAINT FK_id_plaza FOREIGN KEY (id_plaza) REFERENCES syslog.rh_plaza(id) ON DELETE CASCADE ON UPDATE NO ACTION, CONSTRAINT FK_id_ausencia_por FOREIGN KEY (id_ausencia_por) REFERENCES syslog.rh_ausencia(id) ON DELETE CASCADE ON UPDATE NO ACTION) ENGINE=InnoDB DEFAULT CHARACTER SET=utf8 COLLATE=utf8_spanish_ci;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I750"/>
  <sheetViews>
    <sheetView workbookViewId="0">
      <selection activeCell="E3" sqref="E3"/>
    </sheetView>
  </sheetViews>
  <sheetFormatPr baseColWidth="10" defaultRowHeight="15" x14ac:dyDescent="0.25"/>
  <cols>
    <col min="2" max="2" width="19" bestFit="1" customWidth="1"/>
    <col min="3" max="3" width="2.875" bestFit="1" customWidth="1"/>
    <col min="7" max="7" width="6.125" bestFit="1" customWidth="1"/>
    <col min="8" max="8" width="19.875" bestFit="1" customWidth="1"/>
    <col min="9" max="9" width="20.125" bestFit="1" customWidth="1"/>
  </cols>
  <sheetData>
    <row r="3" spans="2:9" x14ac:dyDescent="0.25">
      <c r="B3" s="9" t="s">
        <v>1270</v>
      </c>
      <c r="C3">
        <v>1</v>
      </c>
      <c r="E3">
        <f>MATCH(B3, Tabla2[clave2], 0)</f>
        <v>1</v>
      </c>
      <c r="G3" s="20" t="s">
        <v>796</v>
      </c>
      <c r="H3" s="20" t="s">
        <v>1354</v>
      </c>
      <c r="I3" s="20" t="s">
        <v>1356</v>
      </c>
    </row>
    <row r="4" spans="2:9" x14ac:dyDescent="0.25">
      <c r="B4" t="s">
        <v>1270</v>
      </c>
      <c r="C4">
        <v>1</v>
      </c>
      <c r="E4">
        <f>MATCH(B4, Tabla2[clave2], 0)</f>
        <v>1</v>
      </c>
      <c r="G4" s="21">
        <v>1</v>
      </c>
      <c r="H4" s="9" t="s">
        <v>1270</v>
      </c>
      <c r="I4" t="s">
        <v>1270</v>
      </c>
    </row>
    <row r="5" spans="2:9" x14ac:dyDescent="0.25">
      <c r="B5" t="s">
        <v>1271</v>
      </c>
      <c r="C5">
        <v>6</v>
      </c>
      <c r="E5">
        <f>MATCH(B5, Tabla2[clave2], 0)</f>
        <v>6</v>
      </c>
      <c r="G5" s="21">
        <v>2</v>
      </c>
      <c r="H5" s="9" t="s">
        <v>1332</v>
      </c>
      <c r="I5" s="9" t="s">
        <v>1332</v>
      </c>
    </row>
    <row r="6" spans="2:9" x14ac:dyDescent="0.25">
      <c r="B6" t="s">
        <v>1272</v>
      </c>
      <c r="C6">
        <v>9</v>
      </c>
      <c r="E6">
        <f>MATCH(B6, Tabla2[clave2], 0)</f>
        <v>9</v>
      </c>
      <c r="G6" s="21">
        <v>3</v>
      </c>
      <c r="H6" t="s">
        <v>1312</v>
      </c>
      <c r="I6" s="9" t="s">
        <v>1312</v>
      </c>
    </row>
    <row r="7" spans="2:9" x14ac:dyDescent="0.25">
      <c r="B7" t="s">
        <v>1273</v>
      </c>
      <c r="C7">
        <v>10</v>
      </c>
      <c r="E7">
        <f>MATCH(B7, Tabla2[clave2], 0)</f>
        <v>10</v>
      </c>
      <c r="G7" s="21">
        <v>4</v>
      </c>
      <c r="H7" t="s">
        <v>1306</v>
      </c>
      <c r="I7" s="9" t="s">
        <v>1306</v>
      </c>
    </row>
    <row r="8" spans="2:9" x14ac:dyDescent="0.25">
      <c r="B8" t="s">
        <v>1274</v>
      </c>
      <c r="C8">
        <v>18</v>
      </c>
      <c r="E8">
        <f>MATCH(B8, Tabla2[clave2], 0)</f>
        <v>18</v>
      </c>
      <c r="G8" s="21">
        <v>5</v>
      </c>
      <c r="H8" t="s">
        <v>1300</v>
      </c>
      <c r="I8" s="9" t="s">
        <v>1300</v>
      </c>
    </row>
    <row r="9" spans="2:9" x14ac:dyDescent="0.25">
      <c r="B9" t="s">
        <v>1275</v>
      </c>
      <c r="C9">
        <v>8</v>
      </c>
      <c r="E9">
        <f>MATCH(B9, Tabla2[clave2], 0)</f>
        <v>8</v>
      </c>
      <c r="G9" s="21">
        <v>6</v>
      </c>
      <c r="H9" t="s">
        <v>1271</v>
      </c>
      <c r="I9" s="9" t="s">
        <v>1271</v>
      </c>
    </row>
    <row r="10" spans="2:9" x14ac:dyDescent="0.25">
      <c r="B10" t="s">
        <v>1276</v>
      </c>
      <c r="C10">
        <v>34</v>
      </c>
      <c r="E10">
        <f>MATCH(B10, Tabla2[clave2], 0)</f>
        <v>34</v>
      </c>
      <c r="G10" s="21">
        <v>7</v>
      </c>
      <c r="H10" t="s">
        <v>1278</v>
      </c>
      <c r="I10" s="9" t="s">
        <v>1278</v>
      </c>
    </row>
    <row r="11" spans="2:9" x14ac:dyDescent="0.25">
      <c r="B11" t="s">
        <v>1277</v>
      </c>
      <c r="C11">
        <v>11</v>
      </c>
      <c r="E11">
        <f>MATCH(B11, Tabla2[clave2], 0)</f>
        <v>11</v>
      </c>
      <c r="G11" s="21">
        <v>8</v>
      </c>
      <c r="H11" t="s">
        <v>1275</v>
      </c>
      <c r="I11" t="str">
        <f>TRIM(Tabla2[[#This Row],[clave2]])</f>
        <v>24028600 10004</v>
      </c>
    </row>
    <row r="12" spans="2:9" x14ac:dyDescent="0.25">
      <c r="B12" t="s">
        <v>1278</v>
      </c>
      <c r="C12">
        <v>7</v>
      </c>
      <c r="E12">
        <f>MATCH(B12, Tabla2[clave2], 0)</f>
        <v>7</v>
      </c>
      <c r="G12" s="21">
        <v>9</v>
      </c>
      <c r="H12" t="s">
        <v>1272</v>
      </c>
      <c r="I12" t="str">
        <f>TRIM(Tabla2[[#This Row],[clave2]])</f>
        <v>24028600 10005</v>
      </c>
    </row>
    <row r="13" spans="2:9" x14ac:dyDescent="0.25">
      <c r="B13" t="s">
        <v>1271</v>
      </c>
      <c r="C13">
        <v>6</v>
      </c>
      <c r="E13">
        <f>MATCH(B13, Tabla2[clave2], 0)</f>
        <v>6</v>
      </c>
      <c r="G13" s="21">
        <v>10</v>
      </c>
      <c r="H13" t="s">
        <v>1273</v>
      </c>
      <c r="I13" t="str">
        <f>TRIM(Tabla2[[#This Row],[clave2]])</f>
        <v>24028600 10006</v>
      </c>
    </row>
    <row r="14" spans="2:9" x14ac:dyDescent="0.25">
      <c r="B14" t="s">
        <v>1272</v>
      </c>
      <c r="C14">
        <v>9</v>
      </c>
      <c r="E14">
        <f>MATCH(B14, Tabla2[clave2], 0)</f>
        <v>9</v>
      </c>
      <c r="G14" s="21">
        <v>11</v>
      </c>
      <c r="H14" t="s">
        <v>1277</v>
      </c>
      <c r="I14" t="str">
        <f>TRIM(Tabla2[[#This Row],[clave2]])</f>
        <v>240286003030303</v>
      </c>
    </row>
    <row r="15" spans="2:9" x14ac:dyDescent="0.25">
      <c r="B15" t="s">
        <v>1279</v>
      </c>
      <c r="C15">
        <v>28</v>
      </c>
      <c r="E15">
        <f>MATCH(B15, Tabla2[clave2], 0)</f>
        <v>28</v>
      </c>
      <c r="G15" s="21">
        <v>12</v>
      </c>
      <c r="H15" t="s">
        <v>1339</v>
      </c>
      <c r="I15" t="str">
        <f>TRIM(Tabla2[[#This Row],[clave2]])</f>
        <v>240286003000005</v>
      </c>
    </row>
    <row r="16" spans="2:9" x14ac:dyDescent="0.25">
      <c r="B16" t="s">
        <v>1280</v>
      </c>
      <c r="C16">
        <v>66</v>
      </c>
      <c r="E16">
        <f>MATCH(B16, Tabla2[clave2], 0)</f>
        <v>66</v>
      </c>
      <c r="G16" s="21">
        <v>13</v>
      </c>
      <c r="H16" s="9" t="s">
        <v>1320</v>
      </c>
      <c r="I16" t="str">
        <f>TRIM(Tabla2[[#This Row],[clave2]])</f>
        <v>240286003093001</v>
      </c>
    </row>
    <row r="17" spans="2:9" x14ac:dyDescent="0.25">
      <c r="B17" t="s">
        <v>1281</v>
      </c>
      <c r="C17">
        <v>24</v>
      </c>
      <c r="E17">
        <f>MATCH(B17, Tabla2[clave2], 0)</f>
        <v>24</v>
      </c>
      <c r="G17" s="21">
        <v>14</v>
      </c>
      <c r="H17" t="s">
        <v>1288</v>
      </c>
      <c r="I17" t="str">
        <f>TRIM(Tabla2[[#This Row],[clave2]])</f>
        <v>240286003031012</v>
      </c>
    </row>
    <row r="18" spans="2:9" x14ac:dyDescent="0.25">
      <c r="B18" t="s">
        <v>1282</v>
      </c>
      <c r="C18">
        <v>40</v>
      </c>
      <c r="E18">
        <f>MATCH(B18, Tabla2[clave2], 0)</f>
        <v>40</v>
      </c>
      <c r="G18" s="21">
        <v>15</v>
      </c>
      <c r="H18" t="s">
        <v>1307</v>
      </c>
      <c r="I18" t="str">
        <f>TRIM(Tabla2[[#This Row],[clave2]])</f>
        <v>240286003094100</v>
      </c>
    </row>
    <row r="19" spans="2:9" x14ac:dyDescent="0.25">
      <c r="B19" t="s">
        <v>1283</v>
      </c>
      <c r="C19">
        <v>57</v>
      </c>
      <c r="E19">
        <f>MATCH(B19, Tabla2[clave2], 0)</f>
        <v>57</v>
      </c>
      <c r="G19" s="21">
        <v>16</v>
      </c>
      <c r="H19" t="s">
        <v>1326</v>
      </c>
      <c r="I19" t="str">
        <f>TRIM(Tabla2[[#This Row],[clave2]])</f>
        <v>24028600 10007</v>
      </c>
    </row>
    <row r="20" spans="2:9" x14ac:dyDescent="0.25">
      <c r="B20" t="s">
        <v>1284</v>
      </c>
      <c r="C20">
        <v>62</v>
      </c>
      <c r="E20">
        <f>MATCH(B20, Tabla2[clave2], 0)</f>
        <v>62</v>
      </c>
      <c r="G20" s="21">
        <v>17</v>
      </c>
      <c r="H20" t="s">
        <v>1298</v>
      </c>
      <c r="I20" t="str">
        <f>TRIM(Tabla2[[#This Row],[clave2]])</f>
        <v>24028600 10008</v>
      </c>
    </row>
    <row r="21" spans="2:9" x14ac:dyDescent="0.25">
      <c r="B21" t="s">
        <v>1285</v>
      </c>
      <c r="C21">
        <v>59</v>
      </c>
      <c r="E21">
        <f>MATCH(B21, Tabla2[clave2], 0)</f>
        <v>59</v>
      </c>
      <c r="G21" s="21">
        <v>18</v>
      </c>
      <c r="H21" t="s">
        <v>1274</v>
      </c>
      <c r="I21" t="str">
        <f>TRIM(Tabla2[[#This Row],[clave2]])</f>
        <v>24028600 10009</v>
      </c>
    </row>
    <row r="22" spans="2:9" x14ac:dyDescent="0.25">
      <c r="B22" t="s">
        <v>1286</v>
      </c>
      <c r="C22">
        <v>67</v>
      </c>
      <c r="E22">
        <f>MATCH(B22, Tabla2[clave2], 0)</f>
        <v>67</v>
      </c>
      <c r="G22" s="21">
        <v>19</v>
      </c>
      <c r="H22" t="s">
        <v>1324</v>
      </c>
      <c r="I22" t="str">
        <f>TRIM(Tabla2[[#This Row],[clave2]])</f>
        <v>24028600 10010</v>
      </c>
    </row>
    <row r="23" spans="2:9" x14ac:dyDescent="0.25">
      <c r="B23" t="s">
        <v>1287</v>
      </c>
      <c r="C23">
        <v>64</v>
      </c>
      <c r="E23">
        <f>MATCH(B23, Tabla2[clave2], 0)</f>
        <v>64</v>
      </c>
      <c r="G23" s="21">
        <v>20</v>
      </c>
      <c r="H23" t="s">
        <v>1327</v>
      </c>
      <c r="I23" t="str">
        <f>TRIM(Tabla2[[#This Row],[clave2]])</f>
        <v>24028600 10011</v>
      </c>
    </row>
    <row r="24" spans="2:9" x14ac:dyDescent="0.25">
      <c r="B24" t="s">
        <v>1288</v>
      </c>
      <c r="C24">
        <v>14</v>
      </c>
      <c r="E24">
        <f>MATCH(B24, Tabla2[clave2], 0)</f>
        <v>14</v>
      </c>
      <c r="G24" s="21">
        <v>21</v>
      </c>
      <c r="H24" t="s">
        <v>1301</v>
      </c>
      <c r="I24" t="str">
        <f>TRIM(Tabla2[[#This Row],[clave2]])</f>
        <v>24028600 10012</v>
      </c>
    </row>
    <row r="25" spans="2:9" x14ac:dyDescent="0.25">
      <c r="B25" t="s">
        <v>1289</v>
      </c>
      <c r="C25">
        <v>31</v>
      </c>
      <c r="E25">
        <f>MATCH(B25, Tabla2[clave2], 0)</f>
        <v>31</v>
      </c>
      <c r="G25" s="21">
        <v>22</v>
      </c>
      <c r="H25" t="s">
        <v>1335</v>
      </c>
      <c r="I25" t="str">
        <f>TRIM(Tabla2[[#This Row],[clave2]])</f>
        <v>24028600 10013</v>
      </c>
    </row>
    <row r="26" spans="2:9" x14ac:dyDescent="0.25">
      <c r="B26" t="s">
        <v>1290</v>
      </c>
      <c r="C26">
        <v>69</v>
      </c>
      <c r="E26">
        <f>MATCH(B26, Tabla2[clave2], 0)</f>
        <v>69</v>
      </c>
      <c r="G26" s="21">
        <v>23</v>
      </c>
      <c r="H26" t="s">
        <v>1319</v>
      </c>
      <c r="I26" t="str">
        <f>TRIM(Tabla2[[#This Row],[clave2]])</f>
        <v>24028600 10014</v>
      </c>
    </row>
    <row r="27" spans="2:9" x14ac:dyDescent="0.25">
      <c r="B27" t="s">
        <v>1290</v>
      </c>
      <c r="C27">
        <v>69</v>
      </c>
      <c r="E27">
        <f>MATCH(B27, Tabla2[clave2], 0)</f>
        <v>69</v>
      </c>
      <c r="G27" s="21">
        <v>24</v>
      </c>
      <c r="H27" t="s">
        <v>1281</v>
      </c>
      <c r="I27" t="str">
        <f>TRIM(Tabla2[[#This Row],[clave2]])</f>
        <v>240289003004026</v>
      </c>
    </row>
    <row r="28" spans="2:9" x14ac:dyDescent="0.25">
      <c r="B28" t="s">
        <v>1290</v>
      </c>
      <c r="C28">
        <v>69</v>
      </c>
      <c r="E28">
        <f>MATCH(B28, Tabla2[clave2], 0)</f>
        <v>69</v>
      </c>
      <c r="G28" s="21">
        <v>25</v>
      </c>
      <c r="H28" t="s">
        <v>1296</v>
      </c>
      <c r="I28" t="str">
        <f>TRIM(Tabla2[[#This Row],[clave2]])</f>
        <v>240289003004027</v>
      </c>
    </row>
    <row r="29" spans="2:9" x14ac:dyDescent="0.25">
      <c r="B29" t="s">
        <v>1291</v>
      </c>
      <c r="C29">
        <v>58</v>
      </c>
      <c r="E29">
        <f>MATCH(B29, Tabla2[clave2], 0)</f>
        <v>58</v>
      </c>
      <c r="G29" s="21">
        <v>26</v>
      </c>
      <c r="H29" t="s">
        <v>1340</v>
      </c>
      <c r="I29" t="str">
        <f>TRIM(Tabla2[[#This Row],[clave2]])</f>
        <v>240286003000007</v>
      </c>
    </row>
    <row r="30" spans="2:9" x14ac:dyDescent="0.25">
      <c r="B30" t="s">
        <v>1299</v>
      </c>
      <c r="C30">
        <v>52</v>
      </c>
      <c r="E30">
        <f>MATCH(B30, Tabla2[clave2], 0)</f>
        <v>52</v>
      </c>
      <c r="G30" s="21">
        <v>27</v>
      </c>
      <c r="H30" t="s">
        <v>1297</v>
      </c>
      <c r="I30" t="str">
        <f>TRIM(Tabla2[[#This Row],[clave2]])</f>
        <v>240286003000604</v>
      </c>
    </row>
    <row r="31" spans="2:9" x14ac:dyDescent="0.25">
      <c r="B31" t="s">
        <v>1272</v>
      </c>
      <c r="C31">
        <v>9</v>
      </c>
      <c r="E31">
        <f>MATCH(B31, Tabla2[clave2], 0)</f>
        <v>9</v>
      </c>
      <c r="G31" s="21">
        <v>28</v>
      </c>
      <c r="H31" t="s">
        <v>1279</v>
      </c>
      <c r="I31" t="str">
        <f>TRIM(Tabla2[[#This Row],[clave2]])</f>
        <v>24028600 10037</v>
      </c>
    </row>
    <row r="32" spans="2:9" x14ac:dyDescent="0.25">
      <c r="B32" t="s">
        <v>1289</v>
      </c>
      <c r="C32">
        <v>31</v>
      </c>
      <c r="E32">
        <f>MATCH(B32, Tabla2[clave2], 0)</f>
        <v>31</v>
      </c>
      <c r="G32" s="21">
        <v>29</v>
      </c>
      <c r="H32" t="s">
        <v>1325</v>
      </c>
      <c r="I32" t="str">
        <f>TRIM(Tabla2[[#This Row],[clave2]])</f>
        <v>24028600 10038</v>
      </c>
    </row>
    <row r="33" spans="2:9" x14ac:dyDescent="0.25">
      <c r="B33" t="s">
        <v>1281</v>
      </c>
      <c r="C33">
        <v>24</v>
      </c>
      <c r="E33">
        <f>MATCH(B33, Tabla2[clave2], 0)</f>
        <v>24</v>
      </c>
      <c r="G33" s="21">
        <v>30</v>
      </c>
      <c r="H33" t="s">
        <v>1334</v>
      </c>
      <c r="I33" t="str">
        <f>TRIM(Tabla2[[#This Row],[clave2]])</f>
        <v>24028600 10039</v>
      </c>
    </row>
    <row r="34" spans="2:9" x14ac:dyDescent="0.25">
      <c r="B34" t="s">
        <v>1271</v>
      </c>
      <c r="C34">
        <v>6</v>
      </c>
      <c r="E34">
        <f>MATCH(B34, Tabla2[clave2], 0)</f>
        <v>6</v>
      </c>
      <c r="G34" s="21">
        <v>31</v>
      </c>
      <c r="H34" t="s">
        <v>1289</v>
      </c>
      <c r="I34" t="str">
        <f>TRIM(Tabla2[[#This Row],[clave2]])</f>
        <v>24028600 10040</v>
      </c>
    </row>
    <row r="35" spans="2:9" x14ac:dyDescent="0.25">
      <c r="B35" t="s">
        <v>1291</v>
      </c>
      <c r="C35">
        <v>58</v>
      </c>
      <c r="E35">
        <f>MATCH(B35, Tabla2[clave2], 0)</f>
        <v>58</v>
      </c>
      <c r="G35" s="21">
        <v>32</v>
      </c>
      <c r="H35" t="s">
        <v>1357</v>
      </c>
      <c r="I35" t="str">
        <f>TRIM(Tabla2[[#This Row],[clave2]])</f>
        <v>24028600 10041</v>
      </c>
    </row>
    <row r="36" spans="2:9" x14ac:dyDescent="0.25">
      <c r="B36" t="s">
        <v>1278</v>
      </c>
      <c r="C36">
        <v>7</v>
      </c>
      <c r="E36">
        <f>MATCH(B36, Tabla2[clave2], 0)</f>
        <v>7</v>
      </c>
      <c r="G36" s="21">
        <v>33</v>
      </c>
      <c r="H36" t="s">
        <v>1317</v>
      </c>
      <c r="I36" t="str">
        <f>TRIM(Tabla2[[#This Row],[clave2]])</f>
        <v>24028600 10042</v>
      </c>
    </row>
    <row r="37" spans="2:9" x14ac:dyDescent="0.25">
      <c r="B37" t="s">
        <v>1279</v>
      </c>
      <c r="C37">
        <v>28</v>
      </c>
      <c r="E37">
        <f>MATCH(B37, Tabla2[clave2], 0)</f>
        <v>28</v>
      </c>
      <c r="G37" s="21">
        <v>34</v>
      </c>
      <c r="H37" t="s">
        <v>1276</v>
      </c>
      <c r="I37" t="str">
        <f>TRIM(Tabla2[[#This Row],[clave2]])</f>
        <v>24028600 10043</v>
      </c>
    </row>
    <row r="38" spans="2:9" x14ac:dyDescent="0.25">
      <c r="B38" t="s">
        <v>1292</v>
      </c>
      <c r="C38">
        <v>49</v>
      </c>
      <c r="E38">
        <f>MATCH(B38, Tabla2[clave2], 0)</f>
        <v>49</v>
      </c>
      <c r="G38" s="21">
        <v>35</v>
      </c>
      <c r="H38" t="s">
        <v>1293</v>
      </c>
      <c r="I38" t="str">
        <f>TRIM(Tabla2[[#This Row],[clave2]])</f>
        <v>240286003030301</v>
      </c>
    </row>
    <row r="39" spans="2:9" x14ac:dyDescent="0.25">
      <c r="B39" t="s">
        <v>1293</v>
      </c>
      <c r="C39">
        <v>35</v>
      </c>
      <c r="E39">
        <f>MATCH(B39, Tabla2[clave2], 0)</f>
        <v>35</v>
      </c>
      <c r="G39" s="21">
        <v>36</v>
      </c>
      <c r="H39" t="s">
        <v>1315</v>
      </c>
      <c r="I39" t="str">
        <f>TRIM(Tabla2[[#This Row],[clave2]])</f>
        <v>240286003031129</v>
      </c>
    </row>
    <row r="40" spans="2:9" x14ac:dyDescent="0.25">
      <c r="B40" t="s">
        <v>1294</v>
      </c>
      <c r="C40">
        <v>51</v>
      </c>
      <c r="E40">
        <f>MATCH(B40, Tabla2[clave2], 0)</f>
        <v>51</v>
      </c>
      <c r="G40" s="21">
        <v>37</v>
      </c>
      <c r="H40" t="s">
        <v>1341</v>
      </c>
      <c r="I40" t="str">
        <f>TRIM(Tabla2[[#This Row],[clave2]])</f>
        <v>238161003010040797</v>
      </c>
    </row>
    <row r="41" spans="2:9" x14ac:dyDescent="0.25">
      <c r="B41" t="s">
        <v>1271</v>
      </c>
      <c r="C41">
        <v>6</v>
      </c>
      <c r="E41">
        <f>MATCH(B41, Tabla2[clave2], 0)</f>
        <v>6</v>
      </c>
      <c r="G41" s="21">
        <v>38</v>
      </c>
      <c r="H41" t="s">
        <v>1342</v>
      </c>
      <c r="I41" t="str">
        <f>TRIM(Tabla2[[#This Row],[clave2]])</f>
        <v>238161003010040798</v>
      </c>
    </row>
    <row r="42" spans="2:9" x14ac:dyDescent="0.25">
      <c r="B42" t="s">
        <v>1295</v>
      </c>
      <c r="C42">
        <v>54</v>
      </c>
      <c r="E42">
        <f>MATCH(B42, Tabla2[clave2], 0)</f>
        <v>54</v>
      </c>
      <c r="G42" s="21">
        <v>39</v>
      </c>
      <c r="H42" t="s">
        <v>1311</v>
      </c>
      <c r="I42" t="str">
        <f>TRIM(Tabla2[[#This Row],[clave2]])</f>
        <v>24028600 10016</v>
      </c>
    </row>
    <row r="43" spans="2:9" x14ac:dyDescent="0.25">
      <c r="B43" t="s">
        <v>1289</v>
      </c>
      <c r="C43">
        <v>31</v>
      </c>
      <c r="E43">
        <f>MATCH(B43, Tabla2[clave2], 0)</f>
        <v>31</v>
      </c>
      <c r="G43" s="21">
        <v>40</v>
      </c>
      <c r="H43" t="s">
        <v>1282</v>
      </c>
      <c r="I43" t="str">
        <f>TRIM(Tabla2[[#This Row],[clave2]])</f>
        <v>24028600 10017</v>
      </c>
    </row>
    <row r="44" spans="2:9" x14ac:dyDescent="0.25">
      <c r="B44" t="s">
        <v>1279</v>
      </c>
      <c r="C44">
        <v>28</v>
      </c>
      <c r="E44">
        <f>MATCH(B44, Tabla2[clave2], 0)</f>
        <v>28</v>
      </c>
      <c r="G44" s="21">
        <v>41</v>
      </c>
      <c r="H44" t="s">
        <v>1328</v>
      </c>
      <c r="I44" t="str">
        <f>TRIM(Tabla2[[#This Row],[clave2]])</f>
        <v>24028600 10023</v>
      </c>
    </row>
    <row r="45" spans="2:9" x14ac:dyDescent="0.25">
      <c r="B45" t="s">
        <v>1296</v>
      </c>
      <c r="C45">
        <v>25</v>
      </c>
      <c r="E45">
        <f>MATCH(B45, Tabla2[clave2], 0)</f>
        <v>25</v>
      </c>
      <c r="G45" s="21">
        <v>42</v>
      </c>
      <c r="H45" t="s">
        <v>1304</v>
      </c>
      <c r="I45" t="str">
        <f>TRIM(Tabla2[[#This Row],[clave2]])</f>
        <v>24028600 10024</v>
      </c>
    </row>
    <row r="46" spans="2:9" x14ac:dyDescent="0.25">
      <c r="B46" t="s">
        <v>1278</v>
      </c>
      <c r="C46">
        <v>7</v>
      </c>
      <c r="E46">
        <f>MATCH(B46, Tabla2[clave2], 0)</f>
        <v>7</v>
      </c>
      <c r="G46" s="21">
        <v>43</v>
      </c>
      <c r="H46" t="s">
        <v>1308</v>
      </c>
      <c r="I46" t="str">
        <f>TRIM(Tabla2[[#This Row],[clave2]])</f>
        <v>24028600 10025</v>
      </c>
    </row>
    <row r="47" spans="2:9" x14ac:dyDescent="0.25">
      <c r="B47" t="s">
        <v>1297</v>
      </c>
      <c r="C47">
        <v>27</v>
      </c>
      <c r="E47">
        <f>MATCH(B47, Tabla2[clave2], 0)</f>
        <v>27</v>
      </c>
      <c r="G47" s="21">
        <v>44</v>
      </c>
      <c r="H47" t="s">
        <v>1310</v>
      </c>
      <c r="I47" t="str">
        <f>TRIM(Tabla2[[#This Row],[clave2]])</f>
        <v>24028600 10026</v>
      </c>
    </row>
    <row r="48" spans="2:9" x14ac:dyDescent="0.25">
      <c r="B48" t="s">
        <v>1298</v>
      </c>
      <c r="C48">
        <v>17</v>
      </c>
      <c r="E48">
        <f>MATCH(B48, Tabla2[clave2], 0)</f>
        <v>17</v>
      </c>
      <c r="G48" s="21">
        <v>45</v>
      </c>
      <c r="H48" t="s">
        <v>1316</v>
      </c>
      <c r="I48" t="str">
        <f>TRIM(Tabla2[[#This Row],[clave2]])</f>
        <v>24028600 10027</v>
      </c>
    </row>
    <row r="49" spans="2:9" x14ac:dyDescent="0.25">
      <c r="B49" t="s">
        <v>1287</v>
      </c>
      <c r="C49">
        <v>64</v>
      </c>
      <c r="E49">
        <f>MATCH(B49, Tabla2[clave2], 0)</f>
        <v>64</v>
      </c>
      <c r="G49" s="21">
        <v>46</v>
      </c>
      <c r="H49" t="s">
        <v>1358</v>
      </c>
      <c r="I49" t="str">
        <f>TRIM(Tabla2[[#This Row],[clave2]])</f>
        <v>24028600 10028</v>
      </c>
    </row>
    <row r="50" spans="2:9" x14ac:dyDescent="0.25">
      <c r="B50" t="s">
        <v>1293</v>
      </c>
      <c r="C50">
        <v>35</v>
      </c>
      <c r="E50">
        <f>MATCH(B50, Tabla2[clave2], 0)</f>
        <v>35</v>
      </c>
      <c r="G50" s="21">
        <v>47</v>
      </c>
      <c r="H50" t="s">
        <v>1359</v>
      </c>
      <c r="I50" t="str">
        <f>TRIM(Tabla2[[#This Row],[clave2]])</f>
        <v>24028600 10030</v>
      </c>
    </row>
    <row r="51" spans="2:9" x14ac:dyDescent="0.25">
      <c r="B51" t="s">
        <v>1290</v>
      </c>
      <c r="C51">
        <v>69</v>
      </c>
      <c r="E51">
        <f>MATCH(B51, Tabla2[clave2], 0)</f>
        <v>69</v>
      </c>
      <c r="G51" s="21">
        <v>48</v>
      </c>
      <c r="H51" t="s">
        <v>1360</v>
      </c>
      <c r="I51" t="str">
        <f>TRIM(Tabla2[[#This Row],[clave2]])</f>
        <v>24028600 10031</v>
      </c>
    </row>
    <row r="52" spans="2:9" x14ac:dyDescent="0.25">
      <c r="B52" t="s">
        <v>1276</v>
      </c>
      <c r="C52">
        <v>34</v>
      </c>
      <c r="E52">
        <f>MATCH(B52, Tabla2[clave2], 0)</f>
        <v>34</v>
      </c>
      <c r="G52" s="21">
        <v>49</v>
      </c>
      <c r="H52" t="s">
        <v>1292</v>
      </c>
      <c r="I52" t="str">
        <f>TRIM(Tabla2[[#This Row],[clave2]])</f>
        <v>24028600 10032</v>
      </c>
    </row>
    <row r="53" spans="2:9" x14ac:dyDescent="0.25">
      <c r="B53" t="s">
        <v>1274</v>
      </c>
      <c r="C53">
        <v>18</v>
      </c>
      <c r="E53">
        <f>MATCH(B53, Tabla2[clave2], 0)</f>
        <v>18</v>
      </c>
      <c r="G53" s="21">
        <v>50</v>
      </c>
      <c r="H53" t="s">
        <v>1361</v>
      </c>
      <c r="I53" t="str">
        <f>TRIM(Tabla2[[#This Row],[clave2]])</f>
        <v>24028600 10033</v>
      </c>
    </row>
    <row r="54" spans="2:9" x14ac:dyDescent="0.25">
      <c r="B54" t="s">
        <v>1288</v>
      </c>
      <c r="C54">
        <v>14</v>
      </c>
      <c r="E54">
        <f>MATCH(B54, Tabla2[clave2], 0)</f>
        <v>14</v>
      </c>
      <c r="G54" s="21">
        <v>51</v>
      </c>
      <c r="H54" t="s">
        <v>1294</v>
      </c>
      <c r="I54" t="str">
        <f>TRIM(Tabla2[[#This Row],[clave2]])</f>
        <v>24028600 10035</v>
      </c>
    </row>
    <row r="55" spans="2:9" x14ac:dyDescent="0.25">
      <c r="B55" t="s">
        <v>1299</v>
      </c>
      <c r="C55">
        <v>52</v>
      </c>
      <c r="E55">
        <f>MATCH(B55, Tabla2[clave2], 0)</f>
        <v>52</v>
      </c>
      <c r="G55" s="21">
        <v>52</v>
      </c>
      <c r="H55" s="9" t="s">
        <v>1299</v>
      </c>
      <c r="I55" t="str">
        <f>TRIM(Tabla2[[#This Row],[clave2]])</f>
        <v>24028600 10036</v>
      </c>
    </row>
    <row r="56" spans="2:9" x14ac:dyDescent="0.25">
      <c r="B56" t="s">
        <v>1274</v>
      </c>
      <c r="C56">
        <v>18</v>
      </c>
      <c r="E56">
        <f>MATCH(B56, Tabla2[clave2], 0)</f>
        <v>18</v>
      </c>
      <c r="G56" s="21">
        <v>53</v>
      </c>
      <c r="H56" t="s">
        <v>1318</v>
      </c>
      <c r="I56" t="str">
        <f>TRIM(Tabla2[[#This Row],[clave2]])</f>
        <v>238161003000030503</v>
      </c>
    </row>
    <row r="57" spans="2:9" x14ac:dyDescent="0.25">
      <c r="B57" t="s">
        <v>1300</v>
      </c>
      <c r="C57">
        <v>5</v>
      </c>
      <c r="E57">
        <f>MATCH(B57, Tabla2[clave2], 0)</f>
        <v>5</v>
      </c>
      <c r="G57" s="21">
        <v>54</v>
      </c>
      <c r="H57" t="s">
        <v>1295</v>
      </c>
      <c r="I57" t="str">
        <f>TRIM(Tabla2[[#This Row],[clave2]])</f>
        <v>238161003000050901</v>
      </c>
    </row>
    <row r="58" spans="2:9" x14ac:dyDescent="0.25">
      <c r="B58" t="s">
        <v>1301</v>
      </c>
      <c r="C58">
        <v>21</v>
      </c>
      <c r="E58">
        <f>MATCH(B58, Tabla2[clave2], 0)</f>
        <v>21</v>
      </c>
      <c r="G58" s="21">
        <v>55</v>
      </c>
      <c r="H58" t="s">
        <v>1333</v>
      </c>
      <c r="I58" t="str">
        <f>TRIM(Tabla2[[#This Row],[clave2]])</f>
        <v>238161003000050904</v>
      </c>
    </row>
    <row r="59" spans="2:9" x14ac:dyDescent="0.25">
      <c r="B59" s="9" t="s">
        <v>1320</v>
      </c>
      <c r="C59">
        <v>13</v>
      </c>
      <c r="E59">
        <f>MATCH(B59, Tabla2[clave2], 0)</f>
        <v>13</v>
      </c>
      <c r="G59" s="21">
        <v>56</v>
      </c>
      <c r="H59" t="s">
        <v>1303</v>
      </c>
      <c r="I59" t="str">
        <f>TRIM(Tabla2[[#This Row],[clave2]])</f>
        <v>238161003010025020</v>
      </c>
    </row>
    <row r="60" spans="2:9" x14ac:dyDescent="0.25">
      <c r="B60" t="s">
        <v>1293</v>
      </c>
      <c r="C60">
        <v>35</v>
      </c>
      <c r="E60">
        <f>MATCH(B60, Tabla2[clave2], 0)</f>
        <v>35</v>
      </c>
      <c r="G60" s="21">
        <v>57</v>
      </c>
      <c r="H60" t="s">
        <v>1283</v>
      </c>
      <c r="I60" t="str">
        <f>TRIM(Tabla2[[#This Row],[clave2]])</f>
        <v>238161003010025021</v>
      </c>
    </row>
    <row r="61" spans="2:9" x14ac:dyDescent="0.25">
      <c r="B61" t="s">
        <v>1302</v>
      </c>
      <c r="C61">
        <v>65</v>
      </c>
      <c r="E61">
        <f>MATCH(B61, Tabla2[clave2], 0)</f>
        <v>65</v>
      </c>
      <c r="G61" s="21">
        <v>58</v>
      </c>
      <c r="H61" t="s">
        <v>1291</v>
      </c>
      <c r="I61" t="str">
        <f>TRIM(Tabla2[[#This Row],[clave2]])</f>
        <v>238161003010025023</v>
      </c>
    </row>
    <row r="62" spans="2:9" x14ac:dyDescent="0.25">
      <c r="B62" t="s">
        <v>1275</v>
      </c>
      <c r="C62">
        <v>8</v>
      </c>
      <c r="E62">
        <f>MATCH(B62, Tabla2[clave2], 0)</f>
        <v>8</v>
      </c>
      <c r="G62" s="21">
        <v>59</v>
      </c>
      <c r="H62" t="s">
        <v>1285</v>
      </c>
      <c r="I62" t="str">
        <f>TRIM(Tabla2[[#This Row],[clave2]])</f>
        <v>238161003010025024</v>
      </c>
    </row>
    <row r="63" spans="2:9" x14ac:dyDescent="0.25">
      <c r="B63" t="s">
        <v>1303</v>
      </c>
      <c r="C63">
        <v>56</v>
      </c>
      <c r="E63">
        <f>MATCH(B63, Tabla2[clave2], 0)</f>
        <v>56</v>
      </c>
      <c r="G63" s="21">
        <v>60</v>
      </c>
      <c r="H63" t="s">
        <v>1329</v>
      </c>
      <c r="I63" t="str">
        <f>TRIM(Tabla2[[#This Row],[clave2]])</f>
        <v>238161003010025025</v>
      </c>
    </row>
    <row r="64" spans="2:9" x14ac:dyDescent="0.25">
      <c r="B64" t="s">
        <v>1304</v>
      </c>
      <c r="C64">
        <v>42</v>
      </c>
      <c r="E64">
        <f>MATCH(B64, Tabla2[clave2], 0)</f>
        <v>42</v>
      </c>
      <c r="G64" s="21">
        <v>61</v>
      </c>
      <c r="H64" t="s">
        <v>1305</v>
      </c>
      <c r="I64" t="str">
        <f>TRIM(Tabla2[[#This Row],[clave2]])</f>
        <v>238161003010040793</v>
      </c>
    </row>
    <row r="65" spans="2:9" x14ac:dyDescent="0.25">
      <c r="B65" t="s">
        <v>1305</v>
      </c>
      <c r="C65">
        <v>61</v>
      </c>
      <c r="E65">
        <f>MATCH(B65, Tabla2[clave2], 0)</f>
        <v>61</v>
      </c>
      <c r="G65" s="21">
        <v>62</v>
      </c>
      <c r="H65" t="s">
        <v>1284</v>
      </c>
      <c r="I65" t="str">
        <f>TRIM(Tabla2[[#This Row],[clave2]])</f>
        <v>238161003010040796</v>
      </c>
    </row>
    <row r="66" spans="2:9" x14ac:dyDescent="0.25">
      <c r="B66" t="s">
        <v>1273</v>
      </c>
      <c r="C66">
        <v>10</v>
      </c>
      <c r="E66">
        <f>MATCH(B66, Tabla2[clave2], 0)</f>
        <v>10</v>
      </c>
      <c r="G66" s="21">
        <v>63</v>
      </c>
      <c r="H66" t="s">
        <v>1322</v>
      </c>
      <c r="I66" t="str">
        <f>TRIM(Tabla2[[#This Row],[clave2]])</f>
        <v>24028600 10015</v>
      </c>
    </row>
    <row r="67" spans="2:9" x14ac:dyDescent="0.25">
      <c r="B67" t="s">
        <v>1281</v>
      </c>
      <c r="C67">
        <v>24</v>
      </c>
      <c r="E67">
        <f>MATCH(B67, Tabla2[clave2], 0)</f>
        <v>24</v>
      </c>
      <c r="G67" s="21">
        <v>64</v>
      </c>
      <c r="H67" t="s">
        <v>1287</v>
      </c>
      <c r="I67" t="str">
        <f>TRIM(Tabla2[[#This Row],[clave2]])</f>
        <v>24028600 10018</v>
      </c>
    </row>
    <row r="68" spans="2:9" x14ac:dyDescent="0.25">
      <c r="B68" t="s">
        <v>1289</v>
      </c>
      <c r="C68">
        <v>31</v>
      </c>
      <c r="E68">
        <f>MATCH(B68, Tabla2[clave2], 0)</f>
        <v>31</v>
      </c>
      <c r="G68" s="21">
        <v>65</v>
      </c>
      <c r="H68" t="s">
        <v>1302</v>
      </c>
      <c r="I68" t="str">
        <f>TRIM(Tabla2[[#This Row],[clave2]])</f>
        <v>24028600 10019</v>
      </c>
    </row>
    <row r="69" spans="2:9" x14ac:dyDescent="0.25">
      <c r="B69" t="s">
        <v>1306</v>
      </c>
      <c r="C69">
        <v>4</v>
      </c>
      <c r="E69">
        <f>MATCH(B69, Tabla2[clave2], 0)</f>
        <v>4</v>
      </c>
      <c r="G69" s="21">
        <v>66</v>
      </c>
      <c r="H69" t="s">
        <v>1280</v>
      </c>
      <c r="I69" t="str">
        <f>TRIM(Tabla2[[#This Row],[clave2]])</f>
        <v>24028600 10020</v>
      </c>
    </row>
    <row r="70" spans="2:9" x14ac:dyDescent="0.25">
      <c r="B70" t="s">
        <v>1305</v>
      </c>
      <c r="C70">
        <v>61</v>
      </c>
      <c r="E70">
        <f>MATCH(B70, Tabla2[clave2], 0)</f>
        <v>61</v>
      </c>
      <c r="G70" s="21">
        <v>67</v>
      </c>
      <c r="H70" t="s">
        <v>1286</v>
      </c>
      <c r="I70" t="str">
        <f>TRIM(Tabla2[[#This Row],[clave2]])</f>
        <v>24028600 10021</v>
      </c>
    </row>
    <row r="71" spans="2:9" x14ac:dyDescent="0.25">
      <c r="B71" t="s">
        <v>1305</v>
      </c>
      <c r="C71">
        <v>61</v>
      </c>
      <c r="E71">
        <f>MATCH(B71, Tabla2[clave2], 0)</f>
        <v>61</v>
      </c>
      <c r="G71" s="21">
        <v>68</v>
      </c>
      <c r="H71" t="s">
        <v>1323</v>
      </c>
      <c r="I71" t="str">
        <f>TRIM(Tabla2[[#This Row],[clave2]])</f>
        <v>24028600 10022</v>
      </c>
    </row>
    <row r="72" spans="2:9" x14ac:dyDescent="0.25">
      <c r="B72" t="s">
        <v>1271</v>
      </c>
      <c r="C72">
        <v>6</v>
      </c>
      <c r="E72">
        <f>MATCH(B72, Tabla2[clave2], 0)</f>
        <v>6</v>
      </c>
      <c r="G72" s="21">
        <v>69</v>
      </c>
      <c r="H72" t="s">
        <v>1290</v>
      </c>
      <c r="I72" t="str">
        <f>TRIM(Tabla2[[#This Row],[clave2]])</f>
        <v>24028600 10029</v>
      </c>
    </row>
    <row r="73" spans="2:9" x14ac:dyDescent="0.25">
      <c r="B73" t="s">
        <v>1279</v>
      </c>
      <c r="C73">
        <v>28</v>
      </c>
      <c r="E73">
        <f>MATCH(B73, Tabla2[clave2], 0)</f>
        <v>28</v>
      </c>
      <c r="G73" s="21">
        <v>70</v>
      </c>
      <c r="H73" t="s">
        <v>1314</v>
      </c>
      <c r="I73" t="str">
        <f>TRIM(Tabla2[[#This Row],[clave2]])</f>
        <v>24028600 10034</v>
      </c>
    </row>
    <row r="74" spans="2:9" x14ac:dyDescent="0.25">
      <c r="B74" t="s">
        <v>1274</v>
      </c>
      <c r="C74">
        <v>18</v>
      </c>
      <c r="E74">
        <f>MATCH(B74, Tabla2[clave2], 0)</f>
        <v>18</v>
      </c>
      <c r="G74" s="21">
        <v>71</v>
      </c>
      <c r="H74" t="s">
        <v>1331</v>
      </c>
      <c r="I74" t="str">
        <f>TRIM(Tabla2[[#This Row],[clave2]])</f>
        <v>24028500 00047</v>
      </c>
    </row>
    <row r="75" spans="2:9" x14ac:dyDescent="0.25">
      <c r="B75" t="s">
        <v>1281</v>
      </c>
      <c r="C75">
        <v>24</v>
      </c>
      <c r="E75">
        <f>MATCH(B75, Tabla2[clave2], 0)</f>
        <v>24</v>
      </c>
      <c r="G75" s="21">
        <v>72</v>
      </c>
      <c r="H75" t="s">
        <v>1313</v>
      </c>
      <c r="I75" t="str">
        <f>TRIM(Tabla2[[#This Row],[clave2]])</f>
        <v>24027200 00007</v>
      </c>
    </row>
    <row r="76" spans="2:9" x14ac:dyDescent="0.25">
      <c r="B76" t="s">
        <v>1307</v>
      </c>
      <c r="C76">
        <v>15</v>
      </c>
      <c r="E76">
        <f>MATCH(B76, Tabla2[clave2], 0)</f>
        <v>15</v>
      </c>
      <c r="G76" s="21">
        <v>73</v>
      </c>
      <c r="H76" t="s">
        <v>1362</v>
      </c>
      <c r="I76" t="str">
        <f>TRIM(Tabla2[[#This Row],[clave2]])</f>
        <v>24027200 00029</v>
      </c>
    </row>
    <row r="77" spans="2:9" x14ac:dyDescent="0.25">
      <c r="B77" t="s">
        <v>1308</v>
      </c>
      <c r="C77">
        <v>43</v>
      </c>
      <c r="E77">
        <f>MATCH(B77, Tabla2[clave2], 0)</f>
        <v>43</v>
      </c>
      <c r="G77" s="21">
        <v>74</v>
      </c>
      <c r="H77" t="s">
        <v>1309</v>
      </c>
      <c r="I77" t="str">
        <f>TRIM(Tabla2[[#This Row],[clave2]])</f>
        <v>240289003004050</v>
      </c>
    </row>
    <row r="78" spans="2:9" x14ac:dyDescent="0.25">
      <c r="B78" t="s">
        <v>1289</v>
      </c>
      <c r="C78">
        <v>31</v>
      </c>
      <c r="E78">
        <f>MATCH(B78, Tabla2[clave2], 0)</f>
        <v>31</v>
      </c>
      <c r="G78" s="21">
        <v>75</v>
      </c>
      <c r="H78" t="s">
        <v>1330</v>
      </c>
      <c r="I78" t="str">
        <f>TRIM(Tabla2[[#This Row],[clave2]])</f>
        <v>24028500 00064</v>
      </c>
    </row>
    <row r="79" spans="2:9" x14ac:dyDescent="0.25">
      <c r="B79" t="s">
        <v>1309</v>
      </c>
      <c r="C79">
        <v>74</v>
      </c>
      <c r="E79">
        <f>MATCH(B79, Tabla2[clave2], 0)</f>
        <v>74</v>
      </c>
      <c r="G79" s="21">
        <v>76</v>
      </c>
      <c r="H79" t="s">
        <v>1363</v>
      </c>
      <c r="I79" t="str">
        <f>TRIM(Tabla2[[#This Row],[clave2]])</f>
        <v>24028500 00081</v>
      </c>
    </row>
    <row r="80" spans="2:9" x14ac:dyDescent="0.25">
      <c r="B80" t="s">
        <v>1290</v>
      </c>
      <c r="C80">
        <v>69</v>
      </c>
      <c r="E80">
        <f>MATCH(B80, Tabla2[clave2], 0)</f>
        <v>69</v>
      </c>
      <c r="G80" s="21">
        <v>77</v>
      </c>
      <c r="H80" t="s">
        <v>1364</v>
      </c>
      <c r="I80" t="str">
        <f>TRIM(Tabla2[[#This Row],[clave2]])</f>
        <v>24027200 00030</v>
      </c>
    </row>
    <row r="81" spans="2:9" x14ac:dyDescent="0.25">
      <c r="B81" t="s">
        <v>1278</v>
      </c>
      <c r="C81">
        <v>7</v>
      </c>
      <c r="E81">
        <f>MATCH(B81, Tabla2[clave2], 0)</f>
        <v>7</v>
      </c>
      <c r="G81" s="21">
        <v>78</v>
      </c>
      <c r="H81" t="s">
        <v>1343</v>
      </c>
      <c r="I81" t="str">
        <f>TRIM(Tabla2[[#This Row],[clave2]])</f>
        <v>238161003000030501</v>
      </c>
    </row>
    <row r="82" spans="2:9" x14ac:dyDescent="0.25">
      <c r="B82" t="s">
        <v>1278</v>
      </c>
      <c r="C82">
        <v>7</v>
      </c>
      <c r="E82">
        <f>MATCH(B82, Tabla2[clave2], 0)</f>
        <v>7</v>
      </c>
      <c r="G82" s="21">
        <v>79</v>
      </c>
      <c r="H82" t="s">
        <v>1344</v>
      </c>
      <c r="I82" t="str">
        <f>TRIM(Tabla2[[#This Row],[clave2]])</f>
        <v>238161003000030502</v>
      </c>
    </row>
    <row r="83" spans="2:9" x14ac:dyDescent="0.25">
      <c r="B83" t="s">
        <v>1287</v>
      </c>
      <c r="C83">
        <v>64</v>
      </c>
      <c r="E83">
        <f>MATCH(B83, Tabla2[clave2], 0)</f>
        <v>64</v>
      </c>
      <c r="G83" s="21">
        <v>80</v>
      </c>
      <c r="H83" t="s">
        <v>1345</v>
      </c>
      <c r="I83" t="str">
        <f>TRIM(Tabla2[[#This Row],[clave2]])</f>
        <v>238161003000050902</v>
      </c>
    </row>
    <row r="84" spans="2:9" x14ac:dyDescent="0.25">
      <c r="B84" t="s">
        <v>1278</v>
      </c>
      <c r="C84">
        <v>7</v>
      </c>
      <c r="E84">
        <f>MATCH(B84, Tabla2[clave2], 0)</f>
        <v>7</v>
      </c>
      <c r="G84" s="21">
        <v>81</v>
      </c>
      <c r="H84" t="s">
        <v>1346</v>
      </c>
      <c r="I84" t="str">
        <f>TRIM(Tabla2[[#This Row],[clave2]])</f>
        <v>238161003000050903</v>
      </c>
    </row>
    <row r="85" spans="2:9" x14ac:dyDescent="0.25">
      <c r="B85" t="s">
        <v>1310</v>
      </c>
      <c r="C85">
        <v>44</v>
      </c>
      <c r="E85">
        <f>MATCH(B85, Tabla2[clave2], 0)</f>
        <v>44</v>
      </c>
      <c r="G85" s="21">
        <v>82</v>
      </c>
      <c r="H85" t="s">
        <v>1347</v>
      </c>
      <c r="I85" t="str">
        <f>TRIM(Tabla2[[#This Row],[clave2]])</f>
        <v>238161003010025022</v>
      </c>
    </row>
    <row r="86" spans="2:9" x14ac:dyDescent="0.25">
      <c r="B86" t="s">
        <v>1311</v>
      </c>
      <c r="C86">
        <v>39</v>
      </c>
      <c r="E86">
        <f>MATCH(B86, Tabla2[clave2], 0)</f>
        <v>39</v>
      </c>
      <c r="G86" s="21">
        <v>83</v>
      </c>
      <c r="H86" t="s">
        <v>1348</v>
      </c>
      <c r="I86" t="str">
        <f>TRIM(Tabla2[[#This Row],[clave2]])</f>
        <v>238161003010025076</v>
      </c>
    </row>
    <row r="87" spans="2:9" x14ac:dyDescent="0.25">
      <c r="B87" t="s">
        <v>1277</v>
      </c>
      <c r="C87">
        <v>11</v>
      </c>
      <c r="E87">
        <f>MATCH(B87, Tabla2[clave2], 0)</f>
        <v>11</v>
      </c>
      <c r="G87" s="21">
        <v>84</v>
      </c>
      <c r="H87" t="s">
        <v>1349</v>
      </c>
      <c r="I87" t="str">
        <f>TRIM(Tabla2[[#This Row],[clave2]])</f>
        <v>238161003010040790</v>
      </c>
    </row>
    <row r="88" spans="2:9" x14ac:dyDescent="0.25">
      <c r="B88" t="s">
        <v>1291</v>
      </c>
      <c r="C88">
        <v>58</v>
      </c>
      <c r="E88">
        <f>MATCH(B88, Tabla2[clave2], 0)</f>
        <v>58</v>
      </c>
      <c r="G88" s="21">
        <v>85</v>
      </c>
      <c r="H88" t="s">
        <v>1350</v>
      </c>
      <c r="I88" t="str">
        <f>TRIM(Tabla2[[#This Row],[clave2]])</f>
        <v>238161003010040791</v>
      </c>
    </row>
    <row r="89" spans="2:9" x14ac:dyDescent="0.25">
      <c r="B89" t="s">
        <v>1272</v>
      </c>
      <c r="C89">
        <v>9</v>
      </c>
      <c r="E89">
        <f>MATCH(B89, Tabla2[clave2], 0)</f>
        <v>9</v>
      </c>
      <c r="G89" s="21">
        <v>86</v>
      </c>
      <c r="H89" t="s">
        <v>1351</v>
      </c>
      <c r="I89" t="str">
        <f>TRIM(Tabla2[[#This Row],[clave2]])</f>
        <v>238161003010040792</v>
      </c>
    </row>
    <row r="90" spans="2:9" x14ac:dyDescent="0.25">
      <c r="B90" t="s">
        <v>1281</v>
      </c>
      <c r="C90">
        <v>24</v>
      </c>
      <c r="E90">
        <f>MATCH(B90, Tabla2[clave2], 0)</f>
        <v>24</v>
      </c>
      <c r="G90" s="21">
        <v>87</v>
      </c>
      <c r="H90" t="s">
        <v>1352</v>
      </c>
      <c r="I90" t="str">
        <f>TRIM(Tabla2[[#This Row],[clave2]])</f>
        <v>238161003010040794</v>
      </c>
    </row>
    <row r="91" spans="2:9" x14ac:dyDescent="0.25">
      <c r="B91" t="s">
        <v>1292</v>
      </c>
      <c r="C91">
        <v>49</v>
      </c>
      <c r="E91">
        <f>MATCH(B91, Tabla2[clave2], 0)</f>
        <v>49</v>
      </c>
      <c r="G91" s="21">
        <v>88</v>
      </c>
      <c r="H91" t="s">
        <v>1353</v>
      </c>
      <c r="I91" t="str">
        <f>TRIM(Tabla2[[#This Row],[clave2]])</f>
        <v>238161003010040795</v>
      </c>
    </row>
    <row r="92" spans="2:9" x14ac:dyDescent="0.25">
      <c r="B92" t="s">
        <v>1312</v>
      </c>
      <c r="C92">
        <v>3</v>
      </c>
      <c r="E92">
        <f>MATCH(B92, Tabla2[clave2], 0)</f>
        <v>3</v>
      </c>
      <c r="G92" s="21">
        <v>89</v>
      </c>
      <c r="H92" t="s">
        <v>1365</v>
      </c>
      <c r="I92" t="str">
        <f>TRIM(Tabla2[[#This Row],[clave2]])</f>
        <v>24028500 00065</v>
      </c>
    </row>
    <row r="93" spans="2:9" x14ac:dyDescent="0.25">
      <c r="B93" t="s">
        <v>1279</v>
      </c>
      <c r="C93">
        <v>28</v>
      </c>
      <c r="E93">
        <f>MATCH(B93, Tabla2[clave2], 0)</f>
        <v>28</v>
      </c>
      <c r="G93" s="21">
        <v>90</v>
      </c>
      <c r="H93" t="s">
        <v>1366</v>
      </c>
      <c r="I93" t="str">
        <f>TRIM(Tabla2[[#This Row],[clave2]])</f>
        <v>24028600 00002</v>
      </c>
    </row>
    <row r="94" spans="2:9" x14ac:dyDescent="0.25">
      <c r="B94" t="s">
        <v>1286</v>
      </c>
      <c r="C94">
        <v>67</v>
      </c>
      <c r="E94">
        <f>MATCH(B94, Tabla2[clave2], 0)</f>
        <v>67</v>
      </c>
      <c r="G94" s="21">
        <v>91</v>
      </c>
      <c r="H94" t="s">
        <v>1367</v>
      </c>
      <c r="I94" t="str">
        <f>TRIM(Tabla2[[#This Row],[clave2]])</f>
        <v>24028500 00009</v>
      </c>
    </row>
    <row r="95" spans="2:9" x14ac:dyDescent="0.25">
      <c r="B95" t="s">
        <v>1313</v>
      </c>
      <c r="C95">
        <v>72</v>
      </c>
      <c r="E95">
        <f>MATCH(B95, Tabla2[clave2], 0)</f>
        <v>72</v>
      </c>
      <c r="G95" s="21">
        <v>92</v>
      </c>
      <c r="H95" t="s">
        <v>1368</v>
      </c>
      <c r="I95" t="str">
        <f>TRIM(Tabla2[[#This Row],[clave2]])</f>
        <v>82024910 00001</v>
      </c>
    </row>
    <row r="96" spans="2:9" x14ac:dyDescent="0.25">
      <c r="B96" t="s">
        <v>1273</v>
      </c>
      <c r="C96">
        <v>10</v>
      </c>
      <c r="E96">
        <f>MATCH(B96, Tabla2[clave2], 0)</f>
        <v>10</v>
      </c>
      <c r="G96" s="21">
        <v>93</v>
      </c>
      <c r="H96" t="s">
        <v>1369</v>
      </c>
      <c r="I96" t="str">
        <f>TRIM(Tabla2[[#This Row],[clave2]])</f>
        <v>82024961 00011</v>
      </c>
    </row>
    <row r="97" spans="2:9" x14ac:dyDescent="0.25">
      <c r="B97" t="s">
        <v>1308</v>
      </c>
      <c r="C97">
        <v>43</v>
      </c>
      <c r="E97">
        <f>MATCH(B97, Tabla2[clave2], 0)</f>
        <v>43</v>
      </c>
      <c r="G97" s="21">
        <v>94</v>
      </c>
      <c r="H97" t="s">
        <v>1370</v>
      </c>
      <c r="I97" t="str">
        <f>TRIM(Tabla2[[#This Row],[clave2]])</f>
        <v>82024981 00003</v>
      </c>
    </row>
    <row r="98" spans="2:9" x14ac:dyDescent="0.25">
      <c r="B98" t="s">
        <v>1274</v>
      </c>
      <c r="C98">
        <v>18</v>
      </c>
      <c r="E98">
        <f>MATCH(B98, Tabla2[clave2], 0)</f>
        <v>18</v>
      </c>
      <c r="G98" s="21">
        <v>95</v>
      </c>
      <c r="H98" t="s">
        <v>1371</v>
      </c>
      <c r="I98" t="str">
        <f>TRIM(Tabla2[[#This Row],[clave2]])</f>
        <v>82024901 00003</v>
      </c>
    </row>
    <row r="99" spans="2:9" x14ac:dyDescent="0.25">
      <c r="B99" t="s">
        <v>1281</v>
      </c>
      <c r="C99">
        <v>24</v>
      </c>
      <c r="E99">
        <f>MATCH(B99, Tabla2[clave2], 0)</f>
        <v>24</v>
      </c>
      <c r="G99" s="21">
        <v>96</v>
      </c>
      <c r="H99" t="s">
        <v>1337</v>
      </c>
      <c r="I99" t="str">
        <f>TRIM(Tabla2[[#This Row],[clave2]])</f>
        <v>112410002AL20903229</v>
      </c>
    </row>
    <row r="100" spans="2:9" x14ac:dyDescent="0.25">
      <c r="B100" t="s">
        <v>1314</v>
      </c>
      <c r="C100">
        <v>70</v>
      </c>
      <c r="E100">
        <f>MATCH(B100, Tabla2[clave2], 0)</f>
        <v>70</v>
      </c>
      <c r="G100" s="21">
        <v>97</v>
      </c>
      <c r="H100" t="s">
        <v>1338</v>
      </c>
      <c r="I100" t="str">
        <f>TRIM(Tabla2[[#This Row],[clave2]])</f>
        <v>112410002AL20903304</v>
      </c>
    </row>
    <row r="101" spans="2:9" x14ac:dyDescent="0.25">
      <c r="B101" t="s">
        <v>1315</v>
      </c>
      <c r="C101">
        <v>36</v>
      </c>
      <c r="E101">
        <f>MATCH(B101, Tabla2[clave2], 0)</f>
        <v>36</v>
      </c>
      <c r="G101" s="21">
        <v>98</v>
      </c>
      <c r="H101" t="s">
        <v>1355</v>
      </c>
      <c r="I101" t="str">
        <f>TRIM(Tabla2[[#This Row],[clave2]])</f>
        <v>20926100PR10073243</v>
      </c>
    </row>
    <row r="102" spans="2:9" x14ac:dyDescent="0.25">
      <c r="B102" t="s">
        <v>1305</v>
      </c>
      <c r="C102">
        <v>61</v>
      </c>
      <c r="E102">
        <f>MATCH(B102, Tabla2[clave2], 0)</f>
        <v>61</v>
      </c>
    </row>
    <row r="103" spans="2:9" x14ac:dyDescent="0.25">
      <c r="B103" t="s">
        <v>1316</v>
      </c>
      <c r="C103">
        <v>45</v>
      </c>
      <c r="E103">
        <f>MATCH(B103, Tabla2[clave2], 0)</f>
        <v>45</v>
      </c>
    </row>
    <row r="104" spans="2:9" x14ac:dyDescent="0.25">
      <c r="B104" t="s">
        <v>1310</v>
      </c>
      <c r="C104">
        <v>44</v>
      </c>
      <c r="E104">
        <f>MATCH(B104, Tabla2[clave2], 0)</f>
        <v>44</v>
      </c>
    </row>
    <row r="105" spans="2:9" x14ac:dyDescent="0.25">
      <c r="B105" t="s">
        <v>1289</v>
      </c>
      <c r="C105">
        <v>31</v>
      </c>
      <c r="E105">
        <f>MATCH(B105, Tabla2[clave2], 0)</f>
        <v>31</v>
      </c>
    </row>
    <row r="106" spans="2:9" x14ac:dyDescent="0.25">
      <c r="B106" t="s">
        <v>1276</v>
      </c>
      <c r="C106">
        <v>34</v>
      </c>
      <c r="E106">
        <f>MATCH(B106, Tabla2[clave2], 0)</f>
        <v>34</v>
      </c>
    </row>
    <row r="107" spans="2:9" x14ac:dyDescent="0.25">
      <c r="B107" t="s">
        <v>1271</v>
      </c>
      <c r="C107">
        <v>6</v>
      </c>
      <c r="E107">
        <f>MATCH(B107, Tabla2[clave2], 0)</f>
        <v>6</v>
      </c>
    </row>
    <row r="108" spans="2:9" x14ac:dyDescent="0.25">
      <c r="B108" t="s">
        <v>1279</v>
      </c>
      <c r="C108">
        <v>28</v>
      </c>
      <c r="E108">
        <f>MATCH(B108, Tabla2[clave2], 0)</f>
        <v>28</v>
      </c>
    </row>
    <row r="109" spans="2:9" x14ac:dyDescent="0.25">
      <c r="B109" t="s">
        <v>1301</v>
      </c>
      <c r="C109">
        <v>21</v>
      </c>
      <c r="E109">
        <f>MATCH(B109, Tabla2[clave2], 0)</f>
        <v>21</v>
      </c>
    </row>
    <row r="110" spans="2:9" x14ac:dyDescent="0.25">
      <c r="B110" t="s">
        <v>1310</v>
      </c>
      <c r="C110">
        <v>44</v>
      </c>
      <c r="E110">
        <f>MATCH(B110, Tabla2[clave2], 0)</f>
        <v>44</v>
      </c>
    </row>
    <row r="111" spans="2:9" x14ac:dyDescent="0.25">
      <c r="B111" t="s">
        <v>1289</v>
      </c>
      <c r="C111">
        <v>31</v>
      </c>
      <c r="E111">
        <f>MATCH(B111, Tabla2[clave2], 0)</f>
        <v>31</v>
      </c>
    </row>
    <row r="112" spans="2:9" x14ac:dyDescent="0.25">
      <c r="B112" t="s">
        <v>1308</v>
      </c>
      <c r="C112">
        <v>43</v>
      </c>
      <c r="E112">
        <f>MATCH(B112, Tabla2[clave2], 0)</f>
        <v>43</v>
      </c>
    </row>
    <row r="113" spans="2:5" x14ac:dyDescent="0.25">
      <c r="B113" t="s">
        <v>1317</v>
      </c>
      <c r="C113">
        <v>33</v>
      </c>
      <c r="E113">
        <f>MATCH(B113, Tabla2[clave2], 0)</f>
        <v>33</v>
      </c>
    </row>
    <row r="114" spans="2:5" x14ac:dyDescent="0.25">
      <c r="B114" t="s">
        <v>1303</v>
      </c>
      <c r="C114">
        <v>56</v>
      </c>
      <c r="E114">
        <f>MATCH(B114, Tabla2[clave2], 0)</f>
        <v>56</v>
      </c>
    </row>
    <row r="115" spans="2:5" x14ac:dyDescent="0.25">
      <c r="B115" t="s">
        <v>1276</v>
      </c>
      <c r="C115">
        <v>34</v>
      </c>
      <c r="E115">
        <f>MATCH(B115, Tabla2[clave2], 0)</f>
        <v>34</v>
      </c>
    </row>
    <row r="116" spans="2:5" x14ac:dyDescent="0.25">
      <c r="B116" t="s">
        <v>1282</v>
      </c>
      <c r="C116">
        <v>40</v>
      </c>
      <c r="E116">
        <f>MATCH(B116, Tabla2[clave2], 0)</f>
        <v>40</v>
      </c>
    </row>
    <row r="117" spans="2:5" x14ac:dyDescent="0.25">
      <c r="B117" t="s">
        <v>1283</v>
      </c>
      <c r="C117">
        <v>57</v>
      </c>
      <c r="E117">
        <f>MATCH(B117, Tabla2[clave2], 0)</f>
        <v>57</v>
      </c>
    </row>
    <row r="118" spans="2:5" x14ac:dyDescent="0.25">
      <c r="B118" t="s">
        <v>1285</v>
      </c>
      <c r="C118">
        <v>59</v>
      </c>
      <c r="E118">
        <f>MATCH(B118, Tabla2[clave2], 0)</f>
        <v>59</v>
      </c>
    </row>
    <row r="119" spans="2:5" x14ac:dyDescent="0.25">
      <c r="B119" t="s">
        <v>1291</v>
      </c>
      <c r="C119">
        <v>58</v>
      </c>
      <c r="E119">
        <f>MATCH(B119, Tabla2[clave2], 0)</f>
        <v>58</v>
      </c>
    </row>
    <row r="120" spans="2:5" x14ac:dyDescent="0.25">
      <c r="B120" t="s">
        <v>1295</v>
      </c>
      <c r="C120">
        <v>54</v>
      </c>
      <c r="E120">
        <f>MATCH(B120, Tabla2[clave2], 0)</f>
        <v>54</v>
      </c>
    </row>
    <row r="121" spans="2:5" x14ac:dyDescent="0.25">
      <c r="B121" t="s">
        <v>1303</v>
      </c>
      <c r="C121">
        <v>56</v>
      </c>
      <c r="E121">
        <f>MATCH(B121, Tabla2[clave2], 0)</f>
        <v>56</v>
      </c>
    </row>
    <row r="122" spans="2:5" x14ac:dyDescent="0.25">
      <c r="B122" t="s">
        <v>1316</v>
      </c>
      <c r="C122">
        <v>45</v>
      </c>
      <c r="E122">
        <f>MATCH(B122, Tabla2[clave2], 0)</f>
        <v>45</v>
      </c>
    </row>
    <row r="123" spans="2:5" x14ac:dyDescent="0.25">
      <c r="B123" t="s">
        <v>1318</v>
      </c>
      <c r="C123">
        <v>53</v>
      </c>
      <c r="E123">
        <f>MATCH(B123, Tabla2[clave2], 0)</f>
        <v>53</v>
      </c>
    </row>
    <row r="124" spans="2:5" x14ac:dyDescent="0.25">
      <c r="B124" t="s">
        <v>1301</v>
      </c>
      <c r="C124">
        <v>21</v>
      </c>
      <c r="E124">
        <f>MATCH(B124, Tabla2[clave2], 0)</f>
        <v>21</v>
      </c>
    </row>
    <row r="125" spans="2:5" x14ac:dyDescent="0.25">
      <c r="B125" t="s">
        <v>1289</v>
      </c>
      <c r="C125">
        <v>31</v>
      </c>
      <c r="E125">
        <f>MATCH(B125, Tabla2[clave2], 0)</f>
        <v>31</v>
      </c>
    </row>
    <row r="126" spans="2:5" x14ac:dyDescent="0.25">
      <c r="B126" t="s">
        <v>1279</v>
      </c>
      <c r="C126">
        <v>28</v>
      </c>
      <c r="E126">
        <f>MATCH(B126, Tabla2[clave2], 0)</f>
        <v>28</v>
      </c>
    </row>
    <row r="127" spans="2:5" x14ac:dyDescent="0.25">
      <c r="B127" t="s">
        <v>1317</v>
      </c>
      <c r="C127">
        <v>33</v>
      </c>
      <c r="E127">
        <f>MATCH(B127, Tabla2[clave2], 0)</f>
        <v>33</v>
      </c>
    </row>
    <row r="128" spans="2:5" x14ac:dyDescent="0.25">
      <c r="B128" t="s">
        <v>1309</v>
      </c>
      <c r="C128">
        <v>74</v>
      </c>
      <c r="E128">
        <f>MATCH(B128, Tabla2[clave2], 0)</f>
        <v>74</v>
      </c>
    </row>
    <row r="129" spans="2:5" x14ac:dyDescent="0.25">
      <c r="B129" t="s">
        <v>1315</v>
      </c>
      <c r="C129">
        <v>36</v>
      </c>
      <c r="E129">
        <f>MATCH(B129, Tabla2[clave2], 0)</f>
        <v>36</v>
      </c>
    </row>
    <row r="130" spans="2:5" x14ac:dyDescent="0.25">
      <c r="B130" t="s">
        <v>1293</v>
      </c>
      <c r="C130">
        <v>35</v>
      </c>
      <c r="E130">
        <f>MATCH(B130, Tabla2[clave2], 0)</f>
        <v>35</v>
      </c>
    </row>
    <row r="131" spans="2:5" x14ac:dyDescent="0.25">
      <c r="B131" t="s">
        <v>1277</v>
      </c>
      <c r="C131">
        <v>11</v>
      </c>
      <c r="E131">
        <f>MATCH(B131, Tabla2[clave2], 0)</f>
        <v>11</v>
      </c>
    </row>
    <row r="132" spans="2:5" x14ac:dyDescent="0.25">
      <c r="B132" t="s">
        <v>1286</v>
      </c>
      <c r="C132">
        <v>67</v>
      </c>
      <c r="E132">
        <f>MATCH(B132, Tabla2[clave2], 0)</f>
        <v>67</v>
      </c>
    </row>
    <row r="133" spans="2:5" x14ac:dyDescent="0.25">
      <c r="B133" t="s">
        <v>1276</v>
      </c>
      <c r="C133">
        <v>34</v>
      </c>
      <c r="E133">
        <f>MATCH(B133, Tabla2[clave2], 0)</f>
        <v>34</v>
      </c>
    </row>
    <row r="134" spans="2:5" x14ac:dyDescent="0.25">
      <c r="B134" t="s">
        <v>1270</v>
      </c>
      <c r="C134">
        <v>1</v>
      </c>
      <c r="E134">
        <f>MATCH(B134, Tabla2[clave2], 0)</f>
        <v>1</v>
      </c>
    </row>
    <row r="135" spans="2:5" x14ac:dyDescent="0.25">
      <c r="B135" t="s">
        <v>1281</v>
      </c>
      <c r="C135">
        <v>24</v>
      </c>
      <c r="E135">
        <f>MATCH(B135, Tabla2[clave2], 0)</f>
        <v>24</v>
      </c>
    </row>
    <row r="136" spans="2:5" x14ac:dyDescent="0.25">
      <c r="B136" t="s">
        <v>1297</v>
      </c>
      <c r="C136">
        <v>27</v>
      </c>
      <c r="E136">
        <f>MATCH(B136, Tabla2[clave2], 0)</f>
        <v>27</v>
      </c>
    </row>
    <row r="137" spans="2:5" x14ac:dyDescent="0.25">
      <c r="B137" t="s">
        <v>1319</v>
      </c>
      <c r="C137">
        <v>23</v>
      </c>
      <c r="E137">
        <f>MATCH(B137, Tabla2[clave2], 0)</f>
        <v>23</v>
      </c>
    </row>
    <row r="138" spans="2:5" x14ac:dyDescent="0.25">
      <c r="B138" t="s">
        <v>1318</v>
      </c>
      <c r="C138">
        <v>53</v>
      </c>
      <c r="E138">
        <f>MATCH(B138, Tabla2[clave2], 0)</f>
        <v>53</v>
      </c>
    </row>
    <row r="139" spans="2:5" x14ac:dyDescent="0.25">
      <c r="B139" t="s">
        <v>1285</v>
      </c>
      <c r="C139">
        <v>59</v>
      </c>
      <c r="E139">
        <f>MATCH(B139, Tabla2[clave2], 0)</f>
        <v>59</v>
      </c>
    </row>
    <row r="140" spans="2:5" x14ac:dyDescent="0.25">
      <c r="B140" t="s">
        <v>1277</v>
      </c>
      <c r="C140">
        <v>11</v>
      </c>
      <c r="E140">
        <f>MATCH(B140, Tabla2[clave2], 0)</f>
        <v>11</v>
      </c>
    </row>
    <row r="141" spans="2:5" x14ac:dyDescent="0.25">
      <c r="B141" t="s">
        <v>1303</v>
      </c>
      <c r="C141">
        <v>56</v>
      </c>
      <c r="E141">
        <f>MATCH(B141, Tabla2[clave2], 0)</f>
        <v>56</v>
      </c>
    </row>
    <row r="142" spans="2:5" x14ac:dyDescent="0.25">
      <c r="B142" t="s">
        <v>1283</v>
      </c>
      <c r="C142">
        <v>57</v>
      </c>
      <c r="E142">
        <f>MATCH(B142, Tabla2[clave2], 0)</f>
        <v>57</v>
      </c>
    </row>
    <row r="143" spans="2:5" x14ac:dyDescent="0.25">
      <c r="B143" t="s">
        <v>1320</v>
      </c>
      <c r="C143">
        <v>13</v>
      </c>
      <c r="E143">
        <f>MATCH(B143, Tabla2[clave2], 0)</f>
        <v>13</v>
      </c>
    </row>
    <row r="144" spans="2:5" x14ac:dyDescent="0.25">
      <c r="B144" t="s">
        <v>1277</v>
      </c>
      <c r="C144">
        <v>11</v>
      </c>
      <c r="E144">
        <f>MATCH(B144, Tabla2[clave2], 0)</f>
        <v>11</v>
      </c>
    </row>
    <row r="145" spans="2:5" x14ac:dyDescent="0.25">
      <c r="B145" t="s">
        <v>1282</v>
      </c>
      <c r="C145">
        <v>40</v>
      </c>
      <c r="E145">
        <f>MATCH(B145, Tabla2[clave2], 0)</f>
        <v>40</v>
      </c>
    </row>
    <row r="146" spans="2:5" x14ac:dyDescent="0.25">
      <c r="B146" t="s">
        <v>1318</v>
      </c>
      <c r="C146">
        <v>53</v>
      </c>
      <c r="E146">
        <f>MATCH(B146, Tabla2[clave2], 0)</f>
        <v>53</v>
      </c>
    </row>
    <row r="147" spans="2:5" x14ac:dyDescent="0.25">
      <c r="B147" t="s">
        <v>1284</v>
      </c>
      <c r="C147">
        <v>62</v>
      </c>
      <c r="E147">
        <f>MATCH(B147, Tabla2[clave2], 0)</f>
        <v>62</v>
      </c>
    </row>
    <row r="148" spans="2:5" x14ac:dyDescent="0.25">
      <c r="B148" t="s">
        <v>1300</v>
      </c>
      <c r="C148">
        <v>5</v>
      </c>
      <c r="E148">
        <f>MATCH(B148, Tabla2[clave2], 0)</f>
        <v>5</v>
      </c>
    </row>
    <row r="149" spans="2:5" x14ac:dyDescent="0.25">
      <c r="B149" t="s">
        <v>1306</v>
      </c>
      <c r="C149">
        <v>4</v>
      </c>
      <c r="E149">
        <f>MATCH(B149, Tabla2[clave2], 0)</f>
        <v>4</v>
      </c>
    </row>
    <row r="150" spans="2:5" x14ac:dyDescent="0.25">
      <c r="B150" t="s">
        <v>1271</v>
      </c>
      <c r="C150">
        <v>6</v>
      </c>
      <c r="E150">
        <f>MATCH(B150, Tabla2[clave2], 0)</f>
        <v>6</v>
      </c>
    </row>
    <row r="151" spans="2:5" x14ac:dyDescent="0.25">
      <c r="B151" t="s">
        <v>1273</v>
      </c>
      <c r="C151">
        <v>10</v>
      </c>
      <c r="E151">
        <f>MATCH(B151, Tabla2[clave2], 0)</f>
        <v>10</v>
      </c>
    </row>
    <row r="152" spans="2:5" x14ac:dyDescent="0.25">
      <c r="B152" t="s">
        <v>1289</v>
      </c>
      <c r="C152">
        <v>31</v>
      </c>
      <c r="E152">
        <f>MATCH(B152, Tabla2[clave2], 0)</f>
        <v>31</v>
      </c>
    </row>
    <row r="153" spans="2:5" x14ac:dyDescent="0.25">
      <c r="B153" t="s">
        <v>1279</v>
      </c>
      <c r="C153">
        <v>28</v>
      </c>
      <c r="E153">
        <f>MATCH(B153, Tabla2[clave2], 0)</f>
        <v>28</v>
      </c>
    </row>
    <row r="154" spans="2:5" x14ac:dyDescent="0.25">
      <c r="B154" t="s">
        <v>1303</v>
      </c>
      <c r="C154">
        <v>56</v>
      </c>
      <c r="E154">
        <f>MATCH(B154, Tabla2[clave2], 0)</f>
        <v>56</v>
      </c>
    </row>
    <row r="155" spans="2:5" x14ac:dyDescent="0.25">
      <c r="B155" t="s">
        <v>1308</v>
      </c>
      <c r="C155">
        <v>43</v>
      </c>
      <c r="E155">
        <f>MATCH(B155, Tabla2[clave2], 0)</f>
        <v>43</v>
      </c>
    </row>
    <row r="156" spans="2:5" x14ac:dyDescent="0.25">
      <c r="B156" t="s">
        <v>1274</v>
      </c>
      <c r="C156">
        <v>18</v>
      </c>
      <c r="E156">
        <f>MATCH(B156, Tabla2[clave2], 0)</f>
        <v>18</v>
      </c>
    </row>
    <row r="157" spans="2:5" x14ac:dyDescent="0.25">
      <c r="B157" t="s">
        <v>1281</v>
      </c>
      <c r="C157">
        <v>24</v>
      </c>
      <c r="E157">
        <f>MATCH(B157, Tabla2[clave2], 0)</f>
        <v>24</v>
      </c>
    </row>
    <row r="158" spans="2:5" x14ac:dyDescent="0.25">
      <c r="B158" t="s">
        <v>1300</v>
      </c>
      <c r="C158">
        <v>5</v>
      </c>
      <c r="E158">
        <f>MATCH(B158, Tabla2[clave2], 0)</f>
        <v>5</v>
      </c>
    </row>
    <row r="159" spans="2:5" x14ac:dyDescent="0.25">
      <c r="B159" t="s">
        <v>1276</v>
      </c>
      <c r="C159">
        <v>34</v>
      </c>
      <c r="E159">
        <f>MATCH(B159, Tabla2[clave2], 0)</f>
        <v>34</v>
      </c>
    </row>
    <row r="160" spans="2:5" x14ac:dyDescent="0.25">
      <c r="B160" t="s">
        <v>1288</v>
      </c>
      <c r="C160">
        <v>14</v>
      </c>
      <c r="E160">
        <f>MATCH(B160, Tabla2[clave2], 0)</f>
        <v>14</v>
      </c>
    </row>
    <row r="161" spans="2:5" x14ac:dyDescent="0.25">
      <c r="B161" t="s">
        <v>1322</v>
      </c>
      <c r="C161">
        <v>63</v>
      </c>
      <c r="E161">
        <f>MATCH(B161, Tabla2[clave2], 0)</f>
        <v>63</v>
      </c>
    </row>
    <row r="162" spans="2:5" x14ac:dyDescent="0.25">
      <c r="B162" t="s">
        <v>1296</v>
      </c>
      <c r="C162">
        <v>25</v>
      </c>
      <c r="E162">
        <f>MATCH(B162, Tabla2[clave2], 0)</f>
        <v>25</v>
      </c>
    </row>
    <row r="163" spans="2:5" x14ac:dyDescent="0.25">
      <c r="B163" t="s">
        <v>1301</v>
      </c>
      <c r="C163">
        <v>21</v>
      </c>
      <c r="E163">
        <f>MATCH(B163, Tabla2[clave2], 0)</f>
        <v>21</v>
      </c>
    </row>
    <row r="164" spans="2:5" x14ac:dyDescent="0.25">
      <c r="B164" t="s">
        <v>1306</v>
      </c>
      <c r="C164">
        <v>4</v>
      </c>
      <c r="E164">
        <f>MATCH(B164, Tabla2[clave2], 0)</f>
        <v>4</v>
      </c>
    </row>
    <row r="165" spans="2:5" x14ac:dyDescent="0.25">
      <c r="B165" t="s">
        <v>1270</v>
      </c>
      <c r="C165">
        <v>1</v>
      </c>
      <c r="E165">
        <f>MATCH(B165, Tabla2[clave2], 0)</f>
        <v>1</v>
      </c>
    </row>
    <row r="166" spans="2:5" x14ac:dyDescent="0.25">
      <c r="B166" t="s">
        <v>1307</v>
      </c>
      <c r="C166">
        <v>15</v>
      </c>
      <c r="E166">
        <f>MATCH(B166, Tabla2[clave2], 0)</f>
        <v>15</v>
      </c>
    </row>
    <row r="167" spans="2:5" x14ac:dyDescent="0.25">
      <c r="B167" t="s">
        <v>1323</v>
      </c>
      <c r="C167">
        <v>68</v>
      </c>
      <c r="E167">
        <f>MATCH(B167, Tabla2[clave2], 0)</f>
        <v>68</v>
      </c>
    </row>
    <row r="168" spans="2:5" x14ac:dyDescent="0.25">
      <c r="B168" t="s">
        <v>1309</v>
      </c>
      <c r="C168">
        <v>74</v>
      </c>
      <c r="E168">
        <f>MATCH(B168, Tabla2[clave2], 0)</f>
        <v>74</v>
      </c>
    </row>
    <row r="169" spans="2:5" x14ac:dyDescent="0.25">
      <c r="B169" t="s">
        <v>1324</v>
      </c>
      <c r="C169">
        <v>19</v>
      </c>
      <c r="E169">
        <f>MATCH(B169, Tabla2[clave2], 0)</f>
        <v>19</v>
      </c>
    </row>
    <row r="170" spans="2:5" x14ac:dyDescent="0.25">
      <c r="B170" t="s">
        <v>1324</v>
      </c>
      <c r="C170">
        <v>19</v>
      </c>
      <c r="E170">
        <f>MATCH(B170, Tabla2[clave2], 0)</f>
        <v>19</v>
      </c>
    </row>
    <row r="171" spans="2:5" x14ac:dyDescent="0.25">
      <c r="B171" t="s">
        <v>1310</v>
      </c>
      <c r="C171">
        <v>44</v>
      </c>
      <c r="E171">
        <f>MATCH(B171, Tabla2[clave2], 0)</f>
        <v>44</v>
      </c>
    </row>
    <row r="172" spans="2:5" x14ac:dyDescent="0.25">
      <c r="B172" t="s">
        <v>1300</v>
      </c>
      <c r="C172">
        <v>5</v>
      </c>
      <c r="E172">
        <f>MATCH(B172, Tabla2[clave2], 0)</f>
        <v>5</v>
      </c>
    </row>
    <row r="173" spans="2:5" x14ac:dyDescent="0.25">
      <c r="B173" t="s">
        <v>1274</v>
      </c>
      <c r="C173">
        <v>18</v>
      </c>
      <c r="E173">
        <f>MATCH(B173, Tabla2[clave2], 0)</f>
        <v>18</v>
      </c>
    </row>
    <row r="174" spans="2:5" x14ac:dyDescent="0.25">
      <c r="B174" t="s">
        <v>1273</v>
      </c>
      <c r="C174">
        <v>10</v>
      </c>
      <c r="E174">
        <f>MATCH(B174, Tabla2[clave2], 0)</f>
        <v>10</v>
      </c>
    </row>
    <row r="175" spans="2:5" x14ac:dyDescent="0.25">
      <c r="B175" t="s">
        <v>1288</v>
      </c>
      <c r="C175">
        <v>14</v>
      </c>
      <c r="E175">
        <f>MATCH(B175, Tabla2[clave2], 0)</f>
        <v>14</v>
      </c>
    </row>
    <row r="176" spans="2:5" x14ac:dyDescent="0.25">
      <c r="B176" t="s">
        <v>1325</v>
      </c>
      <c r="C176">
        <v>29</v>
      </c>
      <c r="E176">
        <f>MATCH(B176, Tabla2[clave2], 0)</f>
        <v>29</v>
      </c>
    </row>
    <row r="177" spans="2:5" x14ac:dyDescent="0.25">
      <c r="B177" t="s">
        <v>1276</v>
      </c>
      <c r="C177">
        <v>34</v>
      </c>
      <c r="E177">
        <f>MATCH(B177, Tabla2[clave2], 0)</f>
        <v>34</v>
      </c>
    </row>
    <row r="178" spans="2:5" x14ac:dyDescent="0.25">
      <c r="B178" t="s">
        <v>1279</v>
      </c>
      <c r="C178">
        <v>28</v>
      </c>
      <c r="E178">
        <f>MATCH(B178, Tabla2[clave2], 0)</f>
        <v>28</v>
      </c>
    </row>
    <row r="179" spans="2:5" x14ac:dyDescent="0.25">
      <c r="B179" t="s">
        <v>1326</v>
      </c>
      <c r="C179">
        <v>16</v>
      </c>
      <c r="E179">
        <f>MATCH(B179, Tabla2[clave2], 0)</f>
        <v>16</v>
      </c>
    </row>
    <row r="180" spans="2:5" x14ac:dyDescent="0.25">
      <c r="B180" t="s">
        <v>1290</v>
      </c>
      <c r="C180">
        <v>69</v>
      </c>
      <c r="E180">
        <f>MATCH(B180, Tabla2[clave2], 0)</f>
        <v>69</v>
      </c>
    </row>
    <row r="181" spans="2:5" x14ac:dyDescent="0.25">
      <c r="B181" t="s">
        <v>1327</v>
      </c>
      <c r="C181">
        <v>20</v>
      </c>
      <c r="E181">
        <f>MATCH(B181, Tabla2[clave2], 0)</f>
        <v>20</v>
      </c>
    </row>
    <row r="182" spans="2:5" x14ac:dyDescent="0.25">
      <c r="B182" t="s">
        <v>1303</v>
      </c>
      <c r="C182">
        <v>56</v>
      </c>
      <c r="E182">
        <f>MATCH(B182, Tabla2[clave2], 0)</f>
        <v>56</v>
      </c>
    </row>
    <row r="183" spans="2:5" x14ac:dyDescent="0.25">
      <c r="B183" t="s">
        <v>1281</v>
      </c>
      <c r="C183">
        <v>24</v>
      </c>
      <c r="E183">
        <f>MATCH(B183, Tabla2[clave2], 0)</f>
        <v>24</v>
      </c>
    </row>
    <row r="184" spans="2:5" x14ac:dyDescent="0.25">
      <c r="B184" t="s">
        <v>1308</v>
      </c>
      <c r="C184">
        <v>43</v>
      </c>
      <c r="E184">
        <f>MATCH(B184, Tabla2[clave2], 0)</f>
        <v>43</v>
      </c>
    </row>
    <row r="185" spans="2:5" x14ac:dyDescent="0.25">
      <c r="B185" t="s">
        <v>1295</v>
      </c>
      <c r="C185">
        <v>54</v>
      </c>
      <c r="E185">
        <f>MATCH(B185, Tabla2[clave2], 0)</f>
        <v>54</v>
      </c>
    </row>
    <row r="186" spans="2:5" x14ac:dyDescent="0.25">
      <c r="B186" t="s">
        <v>1299</v>
      </c>
      <c r="C186">
        <v>52</v>
      </c>
      <c r="E186">
        <f>MATCH(B186, Tabla2[clave2], 0)</f>
        <v>52</v>
      </c>
    </row>
    <row r="187" spans="2:5" x14ac:dyDescent="0.25">
      <c r="B187" t="s">
        <v>1277</v>
      </c>
      <c r="C187">
        <v>11</v>
      </c>
      <c r="E187">
        <f>MATCH(B187, Tabla2[clave2], 0)</f>
        <v>11</v>
      </c>
    </row>
    <row r="188" spans="2:5" x14ac:dyDescent="0.25">
      <c r="B188" t="s">
        <v>1323</v>
      </c>
      <c r="C188">
        <v>68</v>
      </c>
      <c r="E188">
        <f>MATCH(B188, Tabla2[clave2], 0)</f>
        <v>68</v>
      </c>
    </row>
    <row r="189" spans="2:5" x14ac:dyDescent="0.25">
      <c r="B189" t="s">
        <v>1283</v>
      </c>
      <c r="C189">
        <v>57</v>
      </c>
      <c r="E189">
        <f>MATCH(B189, Tabla2[clave2], 0)</f>
        <v>57</v>
      </c>
    </row>
    <row r="190" spans="2:5" x14ac:dyDescent="0.25">
      <c r="B190" s="9" t="s">
        <v>1280</v>
      </c>
      <c r="C190">
        <v>66</v>
      </c>
      <c r="E190">
        <f>MATCH(B190, Tabla2[clave2], 0)</f>
        <v>66</v>
      </c>
    </row>
    <row r="191" spans="2:5" x14ac:dyDescent="0.25">
      <c r="B191" t="s">
        <v>1273</v>
      </c>
      <c r="C191">
        <v>10</v>
      </c>
      <c r="E191">
        <f>MATCH(B191, Tabla2[clave2], 0)</f>
        <v>10</v>
      </c>
    </row>
    <row r="192" spans="2:5" x14ac:dyDescent="0.25">
      <c r="B192" t="s">
        <v>1289</v>
      </c>
      <c r="C192">
        <v>31</v>
      </c>
      <c r="E192">
        <f>MATCH(B192, Tabla2[clave2], 0)</f>
        <v>31</v>
      </c>
    </row>
    <row r="193" spans="2:5" x14ac:dyDescent="0.25">
      <c r="B193" t="s">
        <v>1288</v>
      </c>
      <c r="C193">
        <v>14</v>
      </c>
      <c r="E193">
        <f>MATCH(B193, Tabla2[clave2], 0)</f>
        <v>14</v>
      </c>
    </row>
    <row r="194" spans="2:5" x14ac:dyDescent="0.25">
      <c r="B194" t="s">
        <v>1325</v>
      </c>
      <c r="C194">
        <v>29</v>
      </c>
      <c r="E194">
        <f>MATCH(B194, Tabla2[clave2], 0)</f>
        <v>29</v>
      </c>
    </row>
    <row r="195" spans="2:5" x14ac:dyDescent="0.25">
      <c r="B195" t="s">
        <v>1274</v>
      </c>
      <c r="C195">
        <v>18</v>
      </c>
      <c r="E195">
        <f>MATCH(B195, Tabla2[clave2], 0)</f>
        <v>18</v>
      </c>
    </row>
    <row r="196" spans="2:5" x14ac:dyDescent="0.25">
      <c r="B196" t="s">
        <v>1279</v>
      </c>
      <c r="C196">
        <v>28</v>
      </c>
      <c r="E196">
        <f>MATCH(B196, Tabla2[clave2], 0)</f>
        <v>28</v>
      </c>
    </row>
    <row r="197" spans="2:5" x14ac:dyDescent="0.25">
      <c r="B197" t="s">
        <v>1281</v>
      </c>
      <c r="C197">
        <v>24</v>
      </c>
      <c r="E197">
        <f>MATCH(B197, Tabla2[clave2], 0)</f>
        <v>24</v>
      </c>
    </row>
    <row r="198" spans="2:5" x14ac:dyDescent="0.25">
      <c r="B198" t="s">
        <v>1295</v>
      </c>
      <c r="C198">
        <v>54</v>
      </c>
      <c r="E198">
        <f>MATCH(B198, Tabla2[clave2], 0)</f>
        <v>54</v>
      </c>
    </row>
    <row r="199" spans="2:5" x14ac:dyDescent="0.25">
      <c r="B199" t="s">
        <v>1282</v>
      </c>
      <c r="C199">
        <v>40</v>
      </c>
      <c r="E199">
        <f>MATCH(B199, Tabla2[clave2], 0)</f>
        <v>40</v>
      </c>
    </row>
    <row r="200" spans="2:5" x14ac:dyDescent="0.25">
      <c r="B200" t="s">
        <v>1282</v>
      </c>
      <c r="C200">
        <v>40</v>
      </c>
      <c r="E200">
        <f>MATCH(B200, Tabla2[clave2], 0)</f>
        <v>40</v>
      </c>
    </row>
    <row r="201" spans="2:5" x14ac:dyDescent="0.25">
      <c r="B201" t="s">
        <v>1289</v>
      </c>
      <c r="C201">
        <v>31</v>
      </c>
      <c r="E201">
        <f>MATCH(B201, Tabla2[clave2], 0)</f>
        <v>31</v>
      </c>
    </row>
    <row r="202" spans="2:5" x14ac:dyDescent="0.25">
      <c r="B202" t="s">
        <v>1316</v>
      </c>
      <c r="C202">
        <v>45</v>
      </c>
      <c r="E202">
        <f>MATCH(B202, Tabla2[clave2], 0)</f>
        <v>45</v>
      </c>
    </row>
    <row r="203" spans="2:5" x14ac:dyDescent="0.25">
      <c r="B203" t="s">
        <v>1300</v>
      </c>
      <c r="C203">
        <v>5</v>
      </c>
      <c r="E203">
        <f>MATCH(B203, Tabla2[clave2], 0)</f>
        <v>5</v>
      </c>
    </row>
    <row r="204" spans="2:5" x14ac:dyDescent="0.25">
      <c r="B204" t="s">
        <v>1328</v>
      </c>
      <c r="C204">
        <v>41</v>
      </c>
      <c r="E204">
        <f>MATCH(B204, Tabla2[clave2], 0)</f>
        <v>41</v>
      </c>
    </row>
    <row r="205" spans="2:5" x14ac:dyDescent="0.25">
      <c r="B205" t="s">
        <v>1318</v>
      </c>
      <c r="C205">
        <v>53</v>
      </c>
      <c r="E205">
        <f>MATCH(B205, Tabla2[clave2], 0)</f>
        <v>53</v>
      </c>
    </row>
    <row r="206" spans="2:5" x14ac:dyDescent="0.25">
      <c r="B206" t="s">
        <v>1274</v>
      </c>
      <c r="C206">
        <v>18</v>
      </c>
      <c r="E206">
        <f>MATCH(B206, Tabla2[clave2], 0)</f>
        <v>18</v>
      </c>
    </row>
    <row r="207" spans="2:5" x14ac:dyDescent="0.25">
      <c r="B207" t="s">
        <v>1279</v>
      </c>
      <c r="C207">
        <v>28</v>
      </c>
      <c r="E207">
        <f>MATCH(B207, Tabla2[clave2], 0)</f>
        <v>28</v>
      </c>
    </row>
    <row r="208" spans="2:5" x14ac:dyDescent="0.25">
      <c r="B208" t="s">
        <v>1318</v>
      </c>
      <c r="C208">
        <v>53</v>
      </c>
      <c r="E208">
        <f>MATCH(B208, Tabla2[clave2], 0)</f>
        <v>53</v>
      </c>
    </row>
    <row r="209" spans="2:5" x14ac:dyDescent="0.25">
      <c r="B209" t="s">
        <v>1281</v>
      </c>
      <c r="C209">
        <v>24</v>
      </c>
      <c r="E209">
        <f>MATCH(B209, Tabla2[clave2], 0)</f>
        <v>24</v>
      </c>
    </row>
    <row r="210" spans="2:5" x14ac:dyDescent="0.25">
      <c r="B210" t="s">
        <v>1325</v>
      </c>
      <c r="C210">
        <v>29</v>
      </c>
      <c r="E210">
        <f>MATCH(B210, Tabla2[clave2], 0)</f>
        <v>29</v>
      </c>
    </row>
    <row r="211" spans="2:5" x14ac:dyDescent="0.25">
      <c r="B211" t="s">
        <v>1281</v>
      </c>
      <c r="C211">
        <v>24</v>
      </c>
      <c r="E211">
        <f>MATCH(B211, Tabla2[clave2], 0)</f>
        <v>24</v>
      </c>
    </row>
    <row r="212" spans="2:5" x14ac:dyDescent="0.25">
      <c r="B212" t="s">
        <v>1271</v>
      </c>
      <c r="C212">
        <v>6</v>
      </c>
      <c r="E212">
        <f>MATCH(B212, Tabla2[clave2], 0)</f>
        <v>6</v>
      </c>
    </row>
    <row r="213" spans="2:5" x14ac:dyDescent="0.25">
      <c r="B213" t="s">
        <v>1327</v>
      </c>
      <c r="C213">
        <v>20</v>
      </c>
      <c r="E213">
        <f>MATCH(B213, Tabla2[clave2], 0)</f>
        <v>20</v>
      </c>
    </row>
    <row r="214" spans="2:5" x14ac:dyDescent="0.25">
      <c r="B214" t="s">
        <v>1282</v>
      </c>
      <c r="C214">
        <v>40</v>
      </c>
      <c r="E214">
        <f>MATCH(B214, Tabla2[clave2], 0)</f>
        <v>40</v>
      </c>
    </row>
    <row r="215" spans="2:5" x14ac:dyDescent="0.25">
      <c r="B215" t="s">
        <v>1304</v>
      </c>
      <c r="C215">
        <v>42</v>
      </c>
      <c r="E215">
        <f>MATCH(B215, Tabla2[clave2], 0)</f>
        <v>42</v>
      </c>
    </row>
    <row r="216" spans="2:5" x14ac:dyDescent="0.25">
      <c r="B216" t="s">
        <v>1288</v>
      </c>
      <c r="C216">
        <v>14</v>
      </c>
      <c r="E216">
        <f>MATCH(B216, Tabla2[clave2], 0)</f>
        <v>14</v>
      </c>
    </row>
    <row r="217" spans="2:5" x14ac:dyDescent="0.25">
      <c r="B217" t="s">
        <v>1281</v>
      </c>
      <c r="C217">
        <v>24</v>
      </c>
      <c r="E217">
        <f>MATCH(B217, Tabla2[clave2], 0)</f>
        <v>24</v>
      </c>
    </row>
    <row r="218" spans="2:5" x14ac:dyDescent="0.25">
      <c r="B218" t="s">
        <v>1274</v>
      </c>
      <c r="C218">
        <v>18</v>
      </c>
      <c r="E218">
        <f>MATCH(B218, Tabla2[clave2], 0)</f>
        <v>18</v>
      </c>
    </row>
    <row r="219" spans="2:5" x14ac:dyDescent="0.25">
      <c r="B219" t="s">
        <v>1325</v>
      </c>
      <c r="C219">
        <v>29</v>
      </c>
      <c r="E219">
        <f>MATCH(B219, Tabla2[clave2], 0)</f>
        <v>29</v>
      </c>
    </row>
    <row r="220" spans="2:5" x14ac:dyDescent="0.25">
      <c r="B220" t="s">
        <v>1277</v>
      </c>
      <c r="C220">
        <v>11</v>
      </c>
      <c r="E220">
        <f>MATCH(B220, Tabla2[clave2], 0)</f>
        <v>11</v>
      </c>
    </row>
    <row r="221" spans="2:5" x14ac:dyDescent="0.25">
      <c r="B221" t="s">
        <v>1304</v>
      </c>
      <c r="C221">
        <v>42</v>
      </c>
      <c r="E221">
        <f>MATCH(B221, Tabla2[clave2], 0)</f>
        <v>42</v>
      </c>
    </row>
    <row r="222" spans="2:5" x14ac:dyDescent="0.25">
      <c r="B222" t="s">
        <v>1287</v>
      </c>
      <c r="C222">
        <v>64</v>
      </c>
      <c r="E222">
        <f>MATCH(B222, Tabla2[clave2], 0)</f>
        <v>64</v>
      </c>
    </row>
    <row r="223" spans="2:5" x14ac:dyDescent="0.25">
      <c r="B223" t="s">
        <v>1328</v>
      </c>
      <c r="C223">
        <v>41</v>
      </c>
      <c r="E223">
        <f>MATCH(B223, Tabla2[clave2], 0)</f>
        <v>41</v>
      </c>
    </row>
    <row r="224" spans="2:5" x14ac:dyDescent="0.25">
      <c r="B224" t="s">
        <v>1303</v>
      </c>
      <c r="C224">
        <v>56</v>
      </c>
      <c r="E224">
        <f>MATCH(B224, Tabla2[clave2], 0)</f>
        <v>56</v>
      </c>
    </row>
    <row r="225" spans="2:5" x14ac:dyDescent="0.25">
      <c r="B225" t="s">
        <v>1297</v>
      </c>
      <c r="C225">
        <v>27</v>
      </c>
      <c r="E225">
        <f>MATCH(B225, Tabla2[clave2], 0)</f>
        <v>27</v>
      </c>
    </row>
    <row r="226" spans="2:5" x14ac:dyDescent="0.25">
      <c r="B226" t="s">
        <v>1277</v>
      </c>
      <c r="C226">
        <v>11</v>
      </c>
      <c r="E226">
        <f>MATCH(B226, Tabla2[clave2], 0)</f>
        <v>11</v>
      </c>
    </row>
    <row r="227" spans="2:5" x14ac:dyDescent="0.25">
      <c r="B227" t="s">
        <v>1285</v>
      </c>
      <c r="C227">
        <v>59</v>
      </c>
      <c r="E227">
        <f>MATCH(B227, Tabla2[clave2], 0)</f>
        <v>59</v>
      </c>
    </row>
    <row r="228" spans="2:5" x14ac:dyDescent="0.25">
      <c r="B228" t="s">
        <v>1315</v>
      </c>
      <c r="C228">
        <v>36</v>
      </c>
      <c r="E228">
        <f>MATCH(B228, Tabla2[clave2], 0)</f>
        <v>36</v>
      </c>
    </row>
    <row r="229" spans="2:5" x14ac:dyDescent="0.25">
      <c r="B229" t="s">
        <v>1311</v>
      </c>
      <c r="C229">
        <v>39</v>
      </c>
      <c r="E229">
        <f>MATCH(B229, Tabla2[clave2], 0)</f>
        <v>39</v>
      </c>
    </row>
    <row r="230" spans="2:5" x14ac:dyDescent="0.25">
      <c r="B230" t="s">
        <v>1329</v>
      </c>
      <c r="C230">
        <v>60</v>
      </c>
      <c r="E230">
        <f>MATCH(B230, Tabla2[clave2], 0)</f>
        <v>60</v>
      </c>
    </row>
    <row r="231" spans="2:5" x14ac:dyDescent="0.25">
      <c r="B231" t="s">
        <v>1284</v>
      </c>
      <c r="C231">
        <v>62</v>
      </c>
      <c r="E231">
        <f>MATCH(B231, Tabla2[clave2], 0)</f>
        <v>62</v>
      </c>
    </row>
    <row r="232" spans="2:5" x14ac:dyDescent="0.25">
      <c r="B232" t="s">
        <v>1316</v>
      </c>
      <c r="C232">
        <v>45</v>
      </c>
      <c r="E232">
        <f>MATCH(B232, Tabla2[clave2], 0)</f>
        <v>45</v>
      </c>
    </row>
    <row r="233" spans="2:5" x14ac:dyDescent="0.25">
      <c r="B233" t="s">
        <v>1318</v>
      </c>
      <c r="C233">
        <v>53</v>
      </c>
      <c r="E233">
        <f>MATCH(B233, Tabla2[clave2], 0)</f>
        <v>53</v>
      </c>
    </row>
    <row r="234" spans="2:5" x14ac:dyDescent="0.25">
      <c r="B234" t="s">
        <v>1294</v>
      </c>
      <c r="C234">
        <v>51</v>
      </c>
      <c r="E234">
        <f>MATCH(B234, Tabla2[clave2], 0)</f>
        <v>51</v>
      </c>
    </row>
    <row r="235" spans="2:5" x14ac:dyDescent="0.25">
      <c r="B235" t="s">
        <v>1314</v>
      </c>
      <c r="C235">
        <v>70</v>
      </c>
      <c r="E235">
        <f>MATCH(B235, Tabla2[clave2], 0)</f>
        <v>70</v>
      </c>
    </row>
    <row r="236" spans="2:5" x14ac:dyDescent="0.25">
      <c r="B236" t="s">
        <v>1274</v>
      </c>
      <c r="C236">
        <v>18</v>
      </c>
      <c r="E236">
        <f>MATCH(B236, Tabla2[clave2], 0)</f>
        <v>18</v>
      </c>
    </row>
    <row r="237" spans="2:5" x14ac:dyDescent="0.25">
      <c r="B237" t="s">
        <v>1288</v>
      </c>
      <c r="C237">
        <v>14</v>
      </c>
      <c r="E237">
        <f>MATCH(B237, Tabla2[clave2], 0)</f>
        <v>14</v>
      </c>
    </row>
    <row r="238" spans="2:5" x14ac:dyDescent="0.25">
      <c r="B238" t="s">
        <v>1330</v>
      </c>
      <c r="C238">
        <v>75</v>
      </c>
      <c r="E238">
        <f>MATCH(B238, Tabla2[clave2], 0)</f>
        <v>75</v>
      </c>
    </row>
    <row r="239" spans="2:5" x14ac:dyDescent="0.25">
      <c r="B239" t="s">
        <v>1299</v>
      </c>
      <c r="C239">
        <v>52</v>
      </c>
      <c r="E239">
        <f>MATCH(B239, Tabla2[clave2], 0)</f>
        <v>52</v>
      </c>
    </row>
    <row r="240" spans="2:5" x14ac:dyDescent="0.25">
      <c r="B240" t="s">
        <v>1273</v>
      </c>
      <c r="C240">
        <v>10</v>
      </c>
      <c r="E240">
        <f>MATCH(B240, Tabla2[clave2], 0)</f>
        <v>10</v>
      </c>
    </row>
    <row r="241" spans="2:5" x14ac:dyDescent="0.25">
      <c r="B241" t="s">
        <v>1318</v>
      </c>
      <c r="C241">
        <v>53</v>
      </c>
      <c r="E241">
        <f>MATCH(B241, Tabla2[clave2], 0)</f>
        <v>53</v>
      </c>
    </row>
    <row r="242" spans="2:5" x14ac:dyDescent="0.25">
      <c r="B242" t="s">
        <v>1318</v>
      </c>
      <c r="C242">
        <v>53</v>
      </c>
      <c r="E242">
        <f>MATCH(B242, Tabla2[clave2], 0)</f>
        <v>53</v>
      </c>
    </row>
    <row r="243" spans="2:5" x14ac:dyDescent="0.25">
      <c r="B243" t="s">
        <v>1270</v>
      </c>
      <c r="C243">
        <v>1</v>
      </c>
      <c r="E243">
        <f>MATCH(B243, Tabla2[clave2], 0)</f>
        <v>1</v>
      </c>
    </row>
    <row r="244" spans="2:5" x14ac:dyDescent="0.25">
      <c r="B244" t="s">
        <v>1306</v>
      </c>
      <c r="C244">
        <v>4</v>
      </c>
      <c r="E244">
        <f>MATCH(B244, Tabla2[clave2], 0)</f>
        <v>4</v>
      </c>
    </row>
    <row r="245" spans="2:5" x14ac:dyDescent="0.25">
      <c r="B245" t="s">
        <v>1300</v>
      </c>
      <c r="C245">
        <v>5</v>
      </c>
      <c r="E245">
        <f>MATCH(B245, Tabla2[clave2], 0)</f>
        <v>5</v>
      </c>
    </row>
    <row r="246" spans="2:5" x14ac:dyDescent="0.25">
      <c r="B246" t="s">
        <v>1327</v>
      </c>
      <c r="C246">
        <v>20</v>
      </c>
      <c r="E246">
        <f>MATCH(B246, Tabla2[clave2], 0)</f>
        <v>20</v>
      </c>
    </row>
    <row r="247" spans="2:5" x14ac:dyDescent="0.25">
      <c r="B247" t="s">
        <v>1282</v>
      </c>
      <c r="C247">
        <v>40</v>
      </c>
      <c r="E247">
        <f>MATCH(B247, Tabla2[clave2], 0)</f>
        <v>40</v>
      </c>
    </row>
    <row r="248" spans="2:5" x14ac:dyDescent="0.25">
      <c r="B248" t="s">
        <v>1312</v>
      </c>
      <c r="C248">
        <v>3</v>
      </c>
      <c r="E248">
        <f>MATCH(B248, Tabla2[clave2], 0)</f>
        <v>3</v>
      </c>
    </row>
    <row r="249" spans="2:5" x14ac:dyDescent="0.25">
      <c r="B249" t="s">
        <v>1312</v>
      </c>
      <c r="C249">
        <v>3</v>
      </c>
      <c r="E249">
        <f>MATCH(B249, Tabla2[clave2], 0)</f>
        <v>3</v>
      </c>
    </row>
    <row r="250" spans="2:5" x14ac:dyDescent="0.25">
      <c r="B250" t="s">
        <v>1287</v>
      </c>
      <c r="C250">
        <v>64</v>
      </c>
      <c r="E250">
        <f>MATCH(B250, Tabla2[clave2], 0)</f>
        <v>64</v>
      </c>
    </row>
    <row r="251" spans="2:5" x14ac:dyDescent="0.25">
      <c r="B251" t="s">
        <v>1287</v>
      </c>
      <c r="C251">
        <v>64</v>
      </c>
      <c r="E251">
        <f>MATCH(B251, Tabla2[clave2], 0)</f>
        <v>64</v>
      </c>
    </row>
    <row r="252" spans="2:5" x14ac:dyDescent="0.25">
      <c r="B252" t="s">
        <v>1287</v>
      </c>
      <c r="C252">
        <v>64</v>
      </c>
      <c r="E252">
        <f>MATCH(B252, Tabla2[clave2], 0)</f>
        <v>64</v>
      </c>
    </row>
    <row r="253" spans="2:5" x14ac:dyDescent="0.25">
      <c r="B253" t="s">
        <v>1287</v>
      </c>
      <c r="C253">
        <v>64</v>
      </c>
      <c r="E253">
        <f>MATCH(B253, Tabla2[clave2], 0)</f>
        <v>64</v>
      </c>
    </row>
    <row r="254" spans="2:5" x14ac:dyDescent="0.25">
      <c r="B254" t="s">
        <v>1287</v>
      </c>
      <c r="C254">
        <v>64</v>
      </c>
      <c r="E254">
        <f>MATCH(B254, Tabla2[clave2], 0)</f>
        <v>64</v>
      </c>
    </row>
    <row r="255" spans="2:5" x14ac:dyDescent="0.25">
      <c r="B255" t="s">
        <v>1287</v>
      </c>
      <c r="C255">
        <v>64</v>
      </c>
      <c r="E255">
        <f>MATCH(B255, Tabla2[clave2], 0)</f>
        <v>64</v>
      </c>
    </row>
    <row r="256" spans="2:5" x14ac:dyDescent="0.25">
      <c r="B256" t="s">
        <v>1287</v>
      </c>
      <c r="C256">
        <v>64</v>
      </c>
      <c r="E256">
        <f>MATCH(B256, Tabla2[clave2], 0)</f>
        <v>64</v>
      </c>
    </row>
    <row r="257" spans="2:5" x14ac:dyDescent="0.25">
      <c r="B257" t="s">
        <v>1274</v>
      </c>
      <c r="C257">
        <v>18</v>
      </c>
      <c r="E257">
        <f>MATCH(B257, Tabla2[clave2], 0)</f>
        <v>18</v>
      </c>
    </row>
    <row r="258" spans="2:5" x14ac:dyDescent="0.25">
      <c r="B258" t="s">
        <v>1281</v>
      </c>
      <c r="C258">
        <v>24</v>
      </c>
      <c r="E258">
        <f>MATCH(B258, Tabla2[clave2], 0)</f>
        <v>24</v>
      </c>
    </row>
    <row r="259" spans="2:5" x14ac:dyDescent="0.25">
      <c r="B259" t="s">
        <v>1273</v>
      </c>
      <c r="C259">
        <v>10</v>
      </c>
      <c r="E259">
        <f>MATCH(B259, Tabla2[clave2], 0)</f>
        <v>10</v>
      </c>
    </row>
    <row r="260" spans="2:5" x14ac:dyDescent="0.25">
      <c r="B260" t="s">
        <v>1325</v>
      </c>
      <c r="C260">
        <v>29</v>
      </c>
      <c r="E260">
        <f>MATCH(B260, Tabla2[clave2], 0)</f>
        <v>29</v>
      </c>
    </row>
    <row r="261" spans="2:5" x14ac:dyDescent="0.25">
      <c r="B261" t="s">
        <v>1282</v>
      </c>
      <c r="C261">
        <v>40</v>
      </c>
      <c r="E261">
        <f>MATCH(B261, Tabla2[clave2], 0)</f>
        <v>40</v>
      </c>
    </row>
    <row r="262" spans="2:5" x14ac:dyDescent="0.25">
      <c r="B262" t="s">
        <v>1303</v>
      </c>
      <c r="C262">
        <v>56</v>
      </c>
      <c r="E262">
        <f>MATCH(B262, Tabla2[clave2], 0)</f>
        <v>56</v>
      </c>
    </row>
    <row r="263" spans="2:5" x14ac:dyDescent="0.25">
      <c r="B263" t="s">
        <v>1306</v>
      </c>
      <c r="C263">
        <v>4</v>
      </c>
      <c r="E263">
        <f>MATCH(B263, Tabla2[clave2], 0)</f>
        <v>4</v>
      </c>
    </row>
    <row r="264" spans="2:5" x14ac:dyDescent="0.25">
      <c r="B264" t="s">
        <v>1274</v>
      </c>
      <c r="C264">
        <v>18</v>
      </c>
      <c r="E264">
        <f>MATCH(B264, Tabla2[clave2], 0)</f>
        <v>18</v>
      </c>
    </row>
    <row r="265" spans="2:5" x14ac:dyDescent="0.25">
      <c r="B265" t="s">
        <v>1281</v>
      </c>
      <c r="C265">
        <v>24</v>
      </c>
      <c r="E265">
        <f>MATCH(B265, Tabla2[clave2], 0)</f>
        <v>24</v>
      </c>
    </row>
    <row r="266" spans="2:5" x14ac:dyDescent="0.25">
      <c r="B266" t="s">
        <v>1273</v>
      </c>
      <c r="C266">
        <v>10</v>
      </c>
      <c r="E266">
        <f>MATCH(B266, Tabla2[clave2], 0)</f>
        <v>10</v>
      </c>
    </row>
    <row r="267" spans="2:5" x14ac:dyDescent="0.25">
      <c r="B267" t="s">
        <v>1325</v>
      </c>
      <c r="C267">
        <v>29</v>
      </c>
      <c r="E267">
        <f>MATCH(B267, Tabla2[clave2], 0)</f>
        <v>29</v>
      </c>
    </row>
    <row r="268" spans="2:5" x14ac:dyDescent="0.25">
      <c r="B268" t="s">
        <v>1287</v>
      </c>
      <c r="C268">
        <v>64</v>
      </c>
      <c r="E268">
        <f>MATCH(B268, Tabla2[clave2], 0)</f>
        <v>64</v>
      </c>
    </row>
    <row r="269" spans="2:5" x14ac:dyDescent="0.25">
      <c r="B269" t="s">
        <v>1298</v>
      </c>
      <c r="C269">
        <v>17</v>
      </c>
      <c r="E269">
        <f>MATCH(B269, Tabla2[clave2], 0)</f>
        <v>17</v>
      </c>
    </row>
    <row r="270" spans="2:5" x14ac:dyDescent="0.25">
      <c r="B270" t="s">
        <v>1290</v>
      </c>
      <c r="C270">
        <v>69</v>
      </c>
      <c r="E270">
        <f>MATCH(B270, Tabla2[clave2], 0)</f>
        <v>69</v>
      </c>
    </row>
    <row r="271" spans="2:5" x14ac:dyDescent="0.25">
      <c r="B271" t="s">
        <v>1300</v>
      </c>
      <c r="C271">
        <v>5</v>
      </c>
      <c r="E271">
        <f>MATCH(B271, Tabla2[clave2], 0)</f>
        <v>5</v>
      </c>
    </row>
    <row r="272" spans="2:5" x14ac:dyDescent="0.25">
      <c r="B272" t="s">
        <v>1331</v>
      </c>
      <c r="C272">
        <v>71</v>
      </c>
      <c r="E272">
        <f>MATCH(B272, Tabla2[clave2], 0)</f>
        <v>71</v>
      </c>
    </row>
    <row r="273" spans="2:5" x14ac:dyDescent="0.25">
      <c r="B273" t="s">
        <v>1274</v>
      </c>
      <c r="C273">
        <v>18</v>
      </c>
      <c r="E273">
        <f>MATCH(B273, Tabla2[clave2], 0)</f>
        <v>18</v>
      </c>
    </row>
    <row r="274" spans="2:5" x14ac:dyDescent="0.25">
      <c r="B274" t="s">
        <v>1279</v>
      </c>
      <c r="C274">
        <v>28</v>
      </c>
      <c r="E274">
        <f>MATCH(B274, Tabla2[clave2], 0)</f>
        <v>28</v>
      </c>
    </row>
    <row r="275" spans="2:5" x14ac:dyDescent="0.25">
      <c r="B275" t="s">
        <v>1287</v>
      </c>
      <c r="C275">
        <v>64</v>
      </c>
      <c r="E275">
        <f>MATCH(B275, Tabla2[clave2], 0)</f>
        <v>64</v>
      </c>
    </row>
    <row r="276" spans="2:5" x14ac:dyDescent="0.25">
      <c r="B276" t="s">
        <v>1288</v>
      </c>
      <c r="C276">
        <v>14</v>
      </c>
      <c r="E276">
        <f>MATCH(B276, Tabla2[clave2], 0)</f>
        <v>14</v>
      </c>
    </row>
    <row r="277" spans="2:5" x14ac:dyDescent="0.25">
      <c r="B277" t="s">
        <v>1276</v>
      </c>
      <c r="C277">
        <v>34</v>
      </c>
      <c r="E277">
        <f>MATCH(B277, Tabla2[clave2], 0)</f>
        <v>34</v>
      </c>
    </row>
    <row r="278" spans="2:5" x14ac:dyDescent="0.25">
      <c r="B278" t="s">
        <v>1274</v>
      </c>
      <c r="C278">
        <v>18</v>
      </c>
      <c r="E278">
        <f>MATCH(B278, Tabla2[clave2], 0)</f>
        <v>18</v>
      </c>
    </row>
    <row r="279" spans="2:5" x14ac:dyDescent="0.25">
      <c r="B279" t="s">
        <v>1279</v>
      </c>
      <c r="C279">
        <v>28</v>
      </c>
      <c r="E279">
        <f>MATCH(B279, Tabla2[clave2], 0)</f>
        <v>28</v>
      </c>
    </row>
    <row r="280" spans="2:5" x14ac:dyDescent="0.25">
      <c r="B280" t="s">
        <v>1300</v>
      </c>
      <c r="C280">
        <v>5</v>
      </c>
      <c r="E280">
        <f>MATCH(B280, Tabla2[clave2], 0)</f>
        <v>5</v>
      </c>
    </row>
    <row r="281" spans="2:5" x14ac:dyDescent="0.25">
      <c r="B281" t="s">
        <v>1288</v>
      </c>
      <c r="C281">
        <v>14</v>
      </c>
      <c r="E281">
        <f>MATCH(B281, Tabla2[clave2], 0)</f>
        <v>14</v>
      </c>
    </row>
    <row r="282" spans="2:5" x14ac:dyDescent="0.25">
      <c r="B282" t="s">
        <v>1289</v>
      </c>
      <c r="C282">
        <v>31</v>
      </c>
      <c r="E282">
        <f>MATCH(B282, Tabla2[clave2], 0)</f>
        <v>31</v>
      </c>
    </row>
    <row r="283" spans="2:5" x14ac:dyDescent="0.25">
      <c r="B283" t="s">
        <v>1287</v>
      </c>
      <c r="C283">
        <v>64</v>
      </c>
      <c r="E283">
        <f>MATCH(B283, Tabla2[clave2], 0)</f>
        <v>64</v>
      </c>
    </row>
    <row r="284" spans="2:5" x14ac:dyDescent="0.25">
      <c r="B284" t="s">
        <v>1328</v>
      </c>
      <c r="C284">
        <v>41</v>
      </c>
      <c r="E284">
        <f>MATCH(B284, Tabla2[clave2], 0)</f>
        <v>41</v>
      </c>
    </row>
    <row r="285" spans="2:5" x14ac:dyDescent="0.25">
      <c r="B285" t="s">
        <v>1274</v>
      </c>
      <c r="C285">
        <v>18</v>
      </c>
      <c r="E285">
        <f>MATCH(B285, Tabla2[clave2], 0)</f>
        <v>18</v>
      </c>
    </row>
    <row r="286" spans="2:5" x14ac:dyDescent="0.25">
      <c r="B286" t="s">
        <v>1276</v>
      </c>
      <c r="C286">
        <v>34</v>
      </c>
      <c r="E286">
        <f>MATCH(B286, Tabla2[clave2], 0)</f>
        <v>34</v>
      </c>
    </row>
    <row r="287" spans="2:5" x14ac:dyDescent="0.25">
      <c r="B287" t="s">
        <v>1298</v>
      </c>
      <c r="C287">
        <v>17</v>
      </c>
      <c r="E287">
        <f>MATCH(B287, Tabla2[clave2], 0)</f>
        <v>17</v>
      </c>
    </row>
    <row r="288" spans="2:5" x14ac:dyDescent="0.25">
      <c r="B288" t="s">
        <v>1288</v>
      </c>
      <c r="C288">
        <v>14</v>
      </c>
      <c r="E288">
        <f>MATCH(B288, Tabla2[clave2], 0)</f>
        <v>14</v>
      </c>
    </row>
    <row r="289" spans="2:5" x14ac:dyDescent="0.25">
      <c r="B289" t="s">
        <v>1289</v>
      </c>
      <c r="C289">
        <v>31</v>
      </c>
      <c r="E289">
        <f>MATCH(B289, Tabla2[clave2], 0)</f>
        <v>31</v>
      </c>
    </row>
    <row r="290" spans="2:5" x14ac:dyDescent="0.25">
      <c r="B290" t="s">
        <v>1273</v>
      </c>
      <c r="C290">
        <v>10</v>
      </c>
      <c r="E290">
        <f>MATCH(B290, Tabla2[clave2], 0)</f>
        <v>10</v>
      </c>
    </row>
    <row r="291" spans="2:5" x14ac:dyDescent="0.25">
      <c r="B291" t="s">
        <v>1325</v>
      </c>
      <c r="C291">
        <v>29</v>
      </c>
      <c r="E291">
        <f>MATCH(B291, Tabla2[clave2], 0)</f>
        <v>29</v>
      </c>
    </row>
    <row r="292" spans="2:5" x14ac:dyDescent="0.25">
      <c r="B292" t="s">
        <v>1275</v>
      </c>
      <c r="C292">
        <v>8</v>
      </c>
      <c r="E292">
        <f>MATCH(B292, Tabla2[clave2], 0)</f>
        <v>8</v>
      </c>
    </row>
    <row r="293" spans="2:5" x14ac:dyDescent="0.25">
      <c r="B293" t="s">
        <v>1281</v>
      </c>
      <c r="C293">
        <v>24</v>
      </c>
      <c r="E293">
        <f>MATCH(B293, Tabla2[clave2], 0)</f>
        <v>24</v>
      </c>
    </row>
    <row r="294" spans="2:5" x14ac:dyDescent="0.25">
      <c r="B294" t="s">
        <v>1320</v>
      </c>
      <c r="C294">
        <v>13</v>
      </c>
      <c r="E294">
        <f>MATCH(B294, Tabla2[clave2], 0)</f>
        <v>13</v>
      </c>
    </row>
    <row r="295" spans="2:5" x14ac:dyDescent="0.25">
      <c r="B295" t="s">
        <v>1279</v>
      </c>
      <c r="C295">
        <v>28</v>
      </c>
      <c r="E295">
        <f>MATCH(B295, Tabla2[clave2], 0)</f>
        <v>28</v>
      </c>
    </row>
    <row r="296" spans="2:5" x14ac:dyDescent="0.25">
      <c r="B296" t="s">
        <v>1300</v>
      </c>
      <c r="C296">
        <v>5</v>
      </c>
      <c r="E296">
        <f>MATCH(B296, Tabla2[clave2], 0)</f>
        <v>5</v>
      </c>
    </row>
    <row r="297" spans="2:5" x14ac:dyDescent="0.25">
      <c r="B297" t="s">
        <v>1314</v>
      </c>
      <c r="C297">
        <v>70</v>
      </c>
      <c r="E297">
        <f>MATCH(B297, Tabla2[clave2], 0)</f>
        <v>70</v>
      </c>
    </row>
    <row r="298" spans="2:5" x14ac:dyDescent="0.25">
      <c r="B298" t="s">
        <v>1287</v>
      </c>
      <c r="C298">
        <v>64</v>
      </c>
      <c r="E298">
        <f>MATCH(B298, Tabla2[clave2], 0)</f>
        <v>64</v>
      </c>
    </row>
    <row r="299" spans="2:5" x14ac:dyDescent="0.25">
      <c r="B299" t="s">
        <v>1319</v>
      </c>
      <c r="C299">
        <v>23</v>
      </c>
      <c r="E299">
        <f>MATCH(B299, Tabla2[clave2], 0)</f>
        <v>23</v>
      </c>
    </row>
    <row r="300" spans="2:5" x14ac:dyDescent="0.25">
      <c r="B300" t="s">
        <v>1272</v>
      </c>
      <c r="C300">
        <v>9</v>
      </c>
      <c r="E300">
        <f>MATCH(B300, Tabla2[clave2], 0)</f>
        <v>9</v>
      </c>
    </row>
    <row r="301" spans="2:5" x14ac:dyDescent="0.25">
      <c r="B301" t="s">
        <v>1289</v>
      </c>
      <c r="C301">
        <v>31</v>
      </c>
      <c r="E301">
        <f>MATCH(B301, Tabla2[clave2], 0)</f>
        <v>31</v>
      </c>
    </row>
    <row r="302" spans="2:5" x14ac:dyDescent="0.25">
      <c r="B302" t="s">
        <v>1304</v>
      </c>
      <c r="C302">
        <v>42</v>
      </c>
      <c r="E302">
        <f>MATCH(B302, Tabla2[clave2], 0)</f>
        <v>42</v>
      </c>
    </row>
    <row r="303" spans="2:5" x14ac:dyDescent="0.25">
      <c r="B303" t="s">
        <v>1332</v>
      </c>
      <c r="C303">
        <v>2</v>
      </c>
      <c r="E303">
        <f>MATCH(B303, Tabla2[clave2], 0)</f>
        <v>2</v>
      </c>
    </row>
    <row r="304" spans="2:5" x14ac:dyDescent="0.25">
      <c r="B304" t="s">
        <v>1274</v>
      </c>
      <c r="C304">
        <v>18</v>
      </c>
      <c r="E304">
        <f>MATCH(B304, Tabla2[clave2], 0)</f>
        <v>18</v>
      </c>
    </row>
    <row r="305" spans="2:5" x14ac:dyDescent="0.25">
      <c r="B305" t="s">
        <v>1276</v>
      </c>
      <c r="C305">
        <v>34</v>
      </c>
      <c r="E305">
        <f>MATCH(B305, Tabla2[clave2], 0)</f>
        <v>34</v>
      </c>
    </row>
    <row r="306" spans="2:5" x14ac:dyDescent="0.25">
      <c r="B306" t="s">
        <v>1273</v>
      </c>
      <c r="C306">
        <v>10</v>
      </c>
      <c r="E306">
        <f>MATCH(B306, Tabla2[clave2], 0)</f>
        <v>10</v>
      </c>
    </row>
    <row r="307" spans="2:5" x14ac:dyDescent="0.25">
      <c r="B307" s="9" t="s">
        <v>1325</v>
      </c>
      <c r="C307">
        <v>29</v>
      </c>
      <c r="E307">
        <f>MATCH(B307, Tabla2[clave2], 0)</f>
        <v>29</v>
      </c>
    </row>
    <row r="308" spans="2:5" x14ac:dyDescent="0.25">
      <c r="B308" t="s">
        <v>1300</v>
      </c>
      <c r="C308">
        <v>5</v>
      </c>
      <c r="E308">
        <f>MATCH(B308, Tabla2[clave2], 0)</f>
        <v>5</v>
      </c>
    </row>
    <row r="309" spans="2:5" x14ac:dyDescent="0.25">
      <c r="B309" t="s">
        <v>1277</v>
      </c>
      <c r="C309">
        <v>11</v>
      </c>
      <c r="E309">
        <f>MATCH(B309, Tabla2[clave2], 0)</f>
        <v>11</v>
      </c>
    </row>
    <row r="310" spans="2:5" x14ac:dyDescent="0.25">
      <c r="B310" t="s">
        <v>1315</v>
      </c>
      <c r="C310">
        <v>36</v>
      </c>
      <c r="E310">
        <f>MATCH(B310, Tabla2[clave2], 0)</f>
        <v>36</v>
      </c>
    </row>
    <row r="311" spans="2:5" x14ac:dyDescent="0.25">
      <c r="B311" t="s">
        <v>1275</v>
      </c>
      <c r="C311">
        <v>8</v>
      </c>
      <c r="E311">
        <f>MATCH(B311, Tabla2[clave2], 0)</f>
        <v>8</v>
      </c>
    </row>
    <row r="312" spans="2:5" x14ac:dyDescent="0.25">
      <c r="B312" t="s">
        <v>1281</v>
      </c>
      <c r="C312">
        <v>24</v>
      </c>
      <c r="E312">
        <f>MATCH(B312, Tabla2[clave2], 0)</f>
        <v>24</v>
      </c>
    </row>
    <row r="313" spans="2:5" x14ac:dyDescent="0.25">
      <c r="B313" t="s">
        <v>1320</v>
      </c>
      <c r="C313">
        <v>13</v>
      </c>
      <c r="E313">
        <f>MATCH(B313, Tabla2[clave2], 0)</f>
        <v>13</v>
      </c>
    </row>
    <row r="314" spans="2:5" x14ac:dyDescent="0.25">
      <c r="B314" t="s">
        <v>1279</v>
      </c>
      <c r="C314">
        <v>28</v>
      </c>
      <c r="E314">
        <f>MATCH(B314, Tabla2[clave2], 0)</f>
        <v>28</v>
      </c>
    </row>
    <row r="315" spans="2:5" x14ac:dyDescent="0.25">
      <c r="B315" t="s">
        <v>1333</v>
      </c>
      <c r="C315">
        <v>55</v>
      </c>
      <c r="E315">
        <f>MATCH(B315, Tabla2[clave2], 0)</f>
        <v>55</v>
      </c>
    </row>
    <row r="316" spans="2:5" x14ac:dyDescent="0.25">
      <c r="B316" t="s">
        <v>1287</v>
      </c>
      <c r="C316">
        <v>64</v>
      </c>
      <c r="E316">
        <f>MATCH(B316, Tabla2[clave2], 0)</f>
        <v>64</v>
      </c>
    </row>
    <row r="317" spans="2:5" x14ac:dyDescent="0.25">
      <c r="B317" t="s">
        <v>1271</v>
      </c>
      <c r="C317">
        <v>6</v>
      </c>
      <c r="E317">
        <f>MATCH(B317, Tabla2[clave2], 0)</f>
        <v>6</v>
      </c>
    </row>
    <row r="318" spans="2:5" x14ac:dyDescent="0.25">
      <c r="B318" t="s">
        <v>1306</v>
      </c>
      <c r="C318">
        <v>4</v>
      </c>
      <c r="E318">
        <f>MATCH(B318, Tabla2[clave2], 0)</f>
        <v>4</v>
      </c>
    </row>
    <row r="319" spans="2:5" x14ac:dyDescent="0.25">
      <c r="B319" t="s">
        <v>1291</v>
      </c>
      <c r="C319">
        <v>58</v>
      </c>
      <c r="E319">
        <f>MATCH(B319, Tabla2[clave2], 0)</f>
        <v>58</v>
      </c>
    </row>
    <row r="320" spans="2:5" x14ac:dyDescent="0.25">
      <c r="B320" t="s">
        <v>1311</v>
      </c>
      <c r="C320">
        <v>39</v>
      </c>
      <c r="E320">
        <f>MATCH(B320, Tabla2[clave2], 0)</f>
        <v>39</v>
      </c>
    </row>
    <row r="321" spans="2:5" x14ac:dyDescent="0.25">
      <c r="B321" t="s">
        <v>1274</v>
      </c>
      <c r="C321">
        <v>18</v>
      </c>
      <c r="E321">
        <f>MATCH(B321, Tabla2[clave2], 0)</f>
        <v>18</v>
      </c>
    </row>
    <row r="322" spans="2:5" x14ac:dyDescent="0.25">
      <c r="B322" t="s">
        <v>1276</v>
      </c>
      <c r="C322">
        <v>34</v>
      </c>
      <c r="E322">
        <f>MATCH(B322, Tabla2[clave2], 0)</f>
        <v>34</v>
      </c>
    </row>
    <row r="323" spans="2:5" x14ac:dyDescent="0.25">
      <c r="B323" t="s">
        <v>1272</v>
      </c>
      <c r="C323">
        <v>9</v>
      </c>
      <c r="E323">
        <f>MATCH(B323, Tabla2[clave2], 0)</f>
        <v>9</v>
      </c>
    </row>
    <row r="324" spans="2:5" x14ac:dyDescent="0.25">
      <c r="B324" t="s">
        <v>1289</v>
      </c>
      <c r="C324">
        <v>31</v>
      </c>
      <c r="E324">
        <f>MATCH(B324, Tabla2[clave2], 0)</f>
        <v>31</v>
      </c>
    </row>
    <row r="325" spans="2:5" x14ac:dyDescent="0.25">
      <c r="B325" t="s">
        <v>1273</v>
      </c>
      <c r="C325">
        <v>10</v>
      </c>
      <c r="E325">
        <f>MATCH(B325, Tabla2[clave2], 0)</f>
        <v>10</v>
      </c>
    </row>
    <row r="326" spans="2:5" x14ac:dyDescent="0.25">
      <c r="B326" t="s">
        <v>1325</v>
      </c>
      <c r="C326">
        <v>29</v>
      </c>
      <c r="E326">
        <f>MATCH(B326, Tabla2[clave2], 0)</f>
        <v>29</v>
      </c>
    </row>
    <row r="327" spans="2:5" x14ac:dyDescent="0.25">
      <c r="B327" t="s">
        <v>1278</v>
      </c>
      <c r="C327">
        <v>7</v>
      </c>
      <c r="E327">
        <f>MATCH(B327, Tabla2[clave2], 0)</f>
        <v>7</v>
      </c>
    </row>
    <row r="328" spans="2:5" x14ac:dyDescent="0.25">
      <c r="B328" t="s">
        <v>1279</v>
      </c>
      <c r="C328">
        <v>28</v>
      </c>
      <c r="E328">
        <f>MATCH(B328, Tabla2[clave2], 0)</f>
        <v>28</v>
      </c>
    </row>
    <row r="329" spans="2:5" x14ac:dyDescent="0.25">
      <c r="B329" t="s">
        <v>1315</v>
      </c>
      <c r="C329">
        <v>36</v>
      </c>
      <c r="E329">
        <f>MATCH(B329, Tabla2[clave2], 0)</f>
        <v>36</v>
      </c>
    </row>
    <row r="330" spans="2:5" x14ac:dyDescent="0.25">
      <c r="B330" t="s">
        <v>1271</v>
      </c>
      <c r="C330">
        <v>6</v>
      </c>
      <c r="E330">
        <f>MATCH(B330, Tabla2[clave2], 0)</f>
        <v>6</v>
      </c>
    </row>
    <row r="331" spans="2:5" x14ac:dyDescent="0.25">
      <c r="B331" t="s">
        <v>1275</v>
      </c>
      <c r="C331">
        <v>8</v>
      </c>
      <c r="E331">
        <f>MATCH(B331, Tabla2[clave2], 0)</f>
        <v>8</v>
      </c>
    </row>
    <row r="332" spans="2:5" x14ac:dyDescent="0.25">
      <c r="B332" t="s">
        <v>1320</v>
      </c>
      <c r="C332">
        <v>13</v>
      </c>
      <c r="E332">
        <f>MATCH(B332, Tabla2[clave2], 0)</f>
        <v>13</v>
      </c>
    </row>
    <row r="333" spans="2:5" x14ac:dyDescent="0.25">
      <c r="B333" t="s">
        <v>1300</v>
      </c>
      <c r="C333">
        <v>5</v>
      </c>
      <c r="E333">
        <f>MATCH(B333, Tabla2[clave2], 0)</f>
        <v>5</v>
      </c>
    </row>
    <row r="334" spans="2:5" x14ac:dyDescent="0.25">
      <c r="B334" t="s">
        <v>1314</v>
      </c>
      <c r="C334">
        <v>70</v>
      </c>
      <c r="E334">
        <f>MATCH(B334, Tabla2[clave2], 0)</f>
        <v>70</v>
      </c>
    </row>
    <row r="335" spans="2:5" x14ac:dyDescent="0.25">
      <c r="B335" t="s">
        <v>1287</v>
      </c>
      <c r="C335">
        <v>64</v>
      </c>
      <c r="E335">
        <f>MATCH(B335, Tabla2[clave2], 0)</f>
        <v>64</v>
      </c>
    </row>
    <row r="336" spans="2:5" x14ac:dyDescent="0.25">
      <c r="B336" t="s">
        <v>1291</v>
      </c>
      <c r="C336">
        <v>58</v>
      </c>
      <c r="E336">
        <f>MATCH(B336, Tabla2[clave2], 0)</f>
        <v>58</v>
      </c>
    </row>
    <row r="337" spans="2:5" x14ac:dyDescent="0.25">
      <c r="B337" t="s">
        <v>1306</v>
      </c>
      <c r="C337">
        <v>4</v>
      </c>
      <c r="E337">
        <f>MATCH(B337, Tabla2[clave2], 0)</f>
        <v>4</v>
      </c>
    </row>
    <row r="338" spans="2:5" x14ac:dyDescent="0.25">
      <c r="B338" t="s">
        <v>1319</v>
      </c>
      <c r="C338">
        <v>23</v>
      </c>
      <c r="E338">
        <f>MATCH(B338, Tabla2[clave2], 0)</f>
        <v>23</v>
      </c>
    </row>
    <row r="339" spans="2:5" x14ac:dyDescent="0.25">
      <c r="B339" t="s">
        <v>1316</v>
      </c>
      <c r="C339">
        <v>45</v>
      </c>
      <c r="E339">
        <f>MATCH(B339, Tabla2[clave2], 0)</f>
        <v>45</v>
      </c>
    </row>
    <row r="340" spans="2:5" x14ac:dyDescent="0.25">
      <c r="B340" t="s">
        <v>1274</v>
      </c>
      <c r="C340">
        <v>18</v>
      </c>
      <c r="E340">
        <f>MATCH(B340, Tabla2[clave2], 0)</f>
        <v>18</v>
      </c>
    </row>
    <row r="341" spans="2:5" x14ac:dyDescent="0.25">
      <c r="B341" t="s">
        <v>1276</v>
      </c>
      <c r="C341">
        <v>34</v>
      </c>
      <c r="E341">
        <f>MATCH(B341, Tabla2[clave2], 0)</f>
        <v>34</v>
      </c>
    </row>
    <row r="342" spans="2:5" x14ac:dyDescent="0.25">
      <c r="B342" t="s">
        <v>1272</v>
      </c>
      <c r="C342">
        <v>9</v>
      </c>
      <c r="E342">
        <f>MATCH(B342, Tabla2[clave2], 0)</f>
        <v>9</v>
      </c>
    </row>
    <row r="343" spans="2:5" x14ac:dyDescent="0.25">
      <c r="B343" t="s">
        <v>1289</v>
      </c>
      <c r="C343">
        <v>31</v>
      </c>
      <c r="E343">
        <f>MATCH(B343, Tabla2[clave2], 0)</f>
        <v>31</v>
      </c>
    </row>
    <row r="344" spans="2:5" x14ac:dyDescent="0.25">
      <c r="B344" t="s">
        <v>1328</v>
      </c>
      <c r="C344">
        <v>41</v>
      </c>
      <c r="E344">
        <f>MATCH(B344, Tabla2[clave2], 0)</f>
        <v>41</v>
      </c>
    </row>
    <row r="345" spans="2:5" x14ac:dyDescent="0.25">
      <c r="B345" t="s">
        <v>1273</v>
      </c>
      <c r="C345">
        <v>10</v>
      </c>
      <c r="E345">
        <f>MATCH(B345, Tabla2[clave2], 0)</f>
        <v>10</v>
      </c>
    </row>
    <row r="346" spans="2:5" x14ac:dyDescent="0.25">
      <c r="B346" t="s">
        <v>1325</v>
      </c>
      <c r="C346">
        <v>29</v>
      </c>
      <c r="E346">
        <f>MATCH(B346, Tabla2[clave2], 0)</f>
        <v>29</v>
      </c>
    </row>
    <row r="347" spans="2:5" x14ac:dyDescent="0.25">
      <c r="B347" t="s">
        <v>1271</v>
      </c>
      <c r="C347">
        <v>6</v>
      </c>
      <c r="E347">
        <f>MATCH(B347, Tabla2[clave2], 0)</f>
        <v>6</v>
      </c>
    </row>
    <row r="348" spans="2:5" x14ac:dyDescent="0.25">
      <c r="B348" t="s">
        <v>1291</v>
      </c>
      <c r="C348">
        <v>58</v>
      </c>
      <c r="E348">
        <f>MATCH(B348, Tabla2[clave2], 0)</f>
        <v>58</v>
      </c>
    </row>
    <row r="349" spans="2:5" x14ac:dyDescent="0.25">
      <c r="B349" t="s">
        <v>1275</v>
      </c>
      <c r="C349">
        <v>8</v>
      </c>
      <c r="E349">
        <f>MATCH(B349, Tabla2[clave2], 0)</f>
        <v>8</v>
      </c>
    </row>
    <row r="350" spans="2:5" x14ac:dyDescent="0.25">
      <c r="B350" t="s">
        <v>1279</v>
      </c>
      <c r="C350">
        <v>28</v>
      </c>
      <c r="E350">
        <f>MATCH(B350, Tabla2[clave2], 0)</f>
        <v>28</v>
      </c>
    </row>
    <row r="351" spans="2:5" x14ac:dyDescent="0.25">
      <c r="B351" t="s">
        <v>1287</v>
      </c>
      <c r="C351">
        <v>64</v>
      </c>
      <c r="E351">
        <f>MATCH(B351, Tabla2[clave2], 0)</f>
        <v>64</v>
      </c>
    </row>
    <row r="352" spans="2:5" x14ac:dyDescent="0.25">
      <c r="B352" t="s">
        <v>1288</v>
      </c>
      <c r="C352">
        <v>14</v>
      </c>
      <c r="E352">
        <f>MATCH(B352, Tabla2[clave2], 0)</f>
        <v>14</v>
      </c>
    </row>
    <row r="353" spans="2:5" x14ac:dyDescent="0.25">
      <c r="B353" t="s">
        <v>1297</v>
      </c>
      <c r="C353">
        <v>27</v>
      </c>
      <c r="E353">
        <f>MATCH(B353, Tabla2[clave2], 0)</f>
        <v>27</v>
      </c>
    </row>
    <row r="354" spans="2:5" x14ac:dyDescent="0.25">
      <c r="B354" t="s">
        <v>1273</v>
      </c>
      <c r="C354">
        <v>10</v>
      </c>
      <c r="E354">
        <f>MATCH(B354, Tabla2[clave2], 0)</f>
        <v>10</v>
      </c>
    </row>
    <row r="355" spans="2:5" x14ac:dyDescent="0.25">
      <c r="B355" t="s">
        <v>1325</v>
      </c>
      <c r="C355">
        <v>29</v>
      </c>
      <c r="E355">
        <f>MATCH(B355, Tabla2[clave2], 0)</f>
        <v>29</v>
      </c>
    </row>
    <row r="356" spans="2:5" x14ac:dyDescent="0.25">
      <c r="B356" t="s">
        <v>1272</v>
      </c>
      <c r="C356">
        <v>9</v>
      </c>
      <c r="E356">
        <f>MATCH(B356, Tabla2[clave2], 0)</f>
        <v>9</v>
      </c>
    </row>
    <row r="357" spans="2:5" x14ac:dyDescent="0.25">
      <c r="B357" t="s">
        <v>1289</v>
      </c>
      <c r="C357">
        <v>31</v>
      </c>
      <c r="E357">
        <f>MATCH(B357, Tabla2[clave2], 0)</f>
        <v>31</v>
      </c>
    </row>
    <row r="358" spans="2:5" x14ac:dyDescent="0.25">
      <c r="B358" t="s">
        <v>1306</v>
      </c>
      <c r="C358">
        <v>4</v>
      </c>
      <c r="E358">
        <f>MATCH(B358, Tabla2[clave2], 0)</f>
        <v>4</v>
      </c>
    </row>
    <row r="359" spans="2:5" x14ac:dyDescent="0.25">
      <c r="B359" t="s">
        <v>1310</v>
      </c>
      <c r="C359">
        <v>44</v>
      </c>
      <c r="E359">
        <f>MATCH(B359, Tabla2[clave2], 0)</f>
        <v>44</v>
      </c>
    </row>
    <row r="360" spans="2:5" x14ac:dyDescent="0.25">
      <c r="B360" t="s">
        <v>1286</v>
      </c>
      <c r="C360">
        <v>67</v>
      </c>
      <c r="E360">
        <f>MATCH(B360, Tabla2[clave2], 0)</f>
        <v>67</v>
      </c>
    </row>
    <row r="361" spans="2:5" x14ac:dyDescent="0.25">
      <c r="B361" t="s">
        <v>1300</v>
      </c>
      <c r="C361">
        <v>5</v>
      </c>
      <c r="E361">
        <f>MATCH(B361, Tabla2[clave2], 0)</f>
        <v>5</v>
      </c>
    </row>
    <row r="362" spans="2:5" x14ac:dyDescent="0.25">
      <c r="B362" t="s">
        <v>1288</v>
      </c>
      <c r="C362">
        <v>14</v>
      </c>
      <c r="E362">
        <f>MATCH(B362, Tabla2[clave2], 0)</f>
        <v>14</v>
      </c>
    </row>
    <row r="363" spans="2:5" x14ac:dyDescent="0.25">
      <c r="B363" t="s">
        <v>1275</v>
      </c>
      <c r="C363">
        <v>8</v>
      </c>
      <c r="E363">
        <f>MATCH(B363, Tabla2[clave2], 0)</f>
        <v>8</v>
      </c>
    </row>
    <row r="364" spans="2:5" x14ac:dyDescent="0.25">
      <c r="B364" t="s">
        <v>1279</v>
      </c>
      <c r="C364">
        <v>28</v>
      </c>
      <c r="E364">
        <f>MATCH(B364, Tabla2[clave2], 0)</f>
        <v>28</v>
      </c>
    </row>
    <row r="365" spans="2:5" x14ac:dyDescent="0.25">
      <c r="B365" t="s">
        <v>1271</v>
      </c>
      <c r="C365">
        <v>6</v>
      </c>
      <c r="E365">
        <f>MATCH(B365, Tabla2[clave2], 0)</f>
        <v>6</v>
      </c>
    </row>
    <row r="366" spans="2:5" x14ac:dyDescent="0.25">
      <c r="B366" t="s">
        <v>1293</v>
      </c>
      <c r="C366">
        <v>35</v>
      </c>
      <c r="E366">
        <f>MATCH(B366, Tabla2[clave2], 0)</f>
        <v>35</v>
      </c>
    </row>
    <row r="367" spans="2:5" x14ac:dyDescent="0.25">
      <c r="B367" t="s">
        <v>1281</v>
      </c>
      <c r="C367">
        <v>24</v>
      </c>
      <c r="E367">
        <f>MATCH(B367, Tabla2[clave2], 0)</f>
        <v>24</v>
      </c>
    </row>
    <row r="368" spans="2:5" x14ac:dyDescent="0.25">
      <c r="B368" t="s">
        <v>1274</v>
      </c>
      <c r="C368">
        <v>18</v>
      </c>
      <c r="E368">
        <f>MATCH(B368, Tabla2[clave2], 0)</f>
        <v>18</v>
      </c>
    </row>
    <row r="369" spans="2:5" x14ac:dyDescent="0.25">
      <c r="B369" t="s">
        <v>1276</v>
      </c>
      <c r="C369">
        <v>34</v>
      </c>
      <c r="E369">
        <f>MATCH(B369, Tabla2[clave2], 0)</f>
        <v>34</v>
      </c>
    </row>
    <row r="370" spans="2:5" x14ac:dyDescent="0.25">
      <c r="B370" t="s">
        <v>1287</v>
      </c>
      <c r="C370">
        <v>64</v>
      </c>
      <c r="E370">
        <f>MATCH(B370, Tabla2[clave2], 0)</f>
        <v>64</v>
      </c>
    </row>
    <row r="371" spans="2:5" x14ac:dyDescent="0.25">
      <c r="B371" t="s">
        <v>1306</v>
      </c>
      <c r="C371">
        <v>4</v>
      </c>
      <c r="E371">
        <f>MATCH(B371, Tabla2[clave2], 0)</f>
        <v>4</v>
      </c>
    </row>
    <row r="372" spans="2:5" x14ac:dyDescent="0.25">
      <c r="B372" t="s">
        <v>1328</v>
      </c>
      <c r="C372">
        <v>41</v>
      </c>
      <c r="E372">
        <f>MATCH(B372, Tabla2[clave2], 0)</f>
        <v>41</v>
      </c>
    </row>
    <row r="373" spans="2:5" x14ac:dyDescent="0.25">
      <c r="B373" t="s">
        <v>1299</v>
      </c>
      <c r="C373">
        <v>52</v>
      </c>
      <c r="E373">
        <f>MATCH(B373, Tabla2[clave2], 0)</f>
        <v>52</v>
      </c>
    </row>
    <row r="374" spans="2:5" x14ac:dyDescent="0.25">
      <c r="B374" t="s">
        <v>1283</v>
      </c>
      <c r="C374">
        <v>57</v>
      </c>
      <c r="E374">
        <f>MATCH(B374, Tabla2[clave2], 0)</f>
        <v>57</v>
      </c>
    </row>
    <row r="375" spans="2:5" x14ac:dyDescent="0.25">
      <c r="B375" t="s">
        <v>1273</v>
      </c>
      <c r="C375">
        <v>10</v>
      </c>
      <c r="E375">
        <f>MATCH(B375, Tabla2[clave2], 0)</f>
        <v>10</v>
      </c>
    </row>
    <row r="376" spans="2:5" x14ac:dyDescent="0.25">
      <c r="B376" t="s">
        <v>1274</v>
      </c>
      <c r="C376">
        <v>18</v>
      </c>
      <c r="E376">
        <f>MATCH(B376, Tabla2[clave2], 0)</f>
        <v>18</v>
      </c>
    </row>
    <row r="377" spans="2:5" x14ac:dyDescent="0.25">
      <c r="B377" t="s">
        <v>1289</v>
      </c>
      <c r="C377">
        <v>31</v>
      </c>
      <c r="E377">
        <f>MATCH(B377, Tabla2[clave2], 0)</f>
        <v>31</v>
      </c>
    </row>
    <row r="378" spans="2:5" x14ac:dyDescent="0.25">
      <c r="B378" t="s">
        <v>1315</v>
      </c>
      <c r="C378">
        <v>36</v>
      </c>
      <c r="E378">
        <f>MATCH(B378, Tabla2[clave2], 0)</f>
        <v>36</v>
      </c>
    </row>
    <row r="379" spans="2:5" x14ac:dyDescent="0.25">
      <c r="B379" t="s">
        <v>1278</v>
      </c>
      <c r="C379">
        <v>7</v>
      </c>
      <c r="E379">
        <f>MATCH(B379, Tabla2[clave2], 0)</f>
        <v>7</v>
      </c>
    </row>
    <row r="380" spans="2:5" x14ac:dyDescent="0.25">
      <c r="B380" t="s">
        <v>1317</v>
      </c>
      <c r="C380">
        <v>33</v>
      </c>
      <c r="E380">
        <f>MATCH(B380, Tabla2[clave2], 0)</f>
        <v>33</v>
      </c>
    </row>
    <row r="381" spans="2:5" x14ac:dyDescent="0.25">
      <c r="B381" t="s">
        <v>1319</v>
      </c>
      <c r="C381">
        <v>23</v>
      </c>
      <c r="E381">
        <f>MATCH(B381, Tabla2[clave2], 0)</f>
        <v>23</v>
      </c>
    </row>
    <row r="382" spans="2:5" x14ac:dyDescent="0.25">
      <c r="B382" t="s">
        <v>1275</v>
      </c>
      <c r="C382">
        <v>8</v>
      </c>
      <c r="E382">
        <f>MATCH(B382, Tabla2[clave2], 0)</f>
        <v>8</v>
      </c>
    </row>
    <row r="383" spans="2:5" x14ac:dyDescent="0.25">
      <c r="B383" t="s">
        <v>1276</v>
      </c>
      <c r="C383">
        <v>34</v>
      </c>
      <c r="E383">
        <f>MATCH(B383, Tabla2[clave2], 0)</f>
        <v>34</v>
      </c>
    </row>
    <row r="384" spans="2:5" x14ac:dyDescent="0.25">
      <c r="B384" t="s">
        <v>1299</v>
      </c>
      <c r="C384">
        <v>52</v>
      </c>
      <c r="E384">
        <f>MATCH(B384, Tabla2[clave2], 0)</f>
        <v>52</v>
      </c>
    </row>
    <row r="385" spans="2:5" x14ac:dyDescent="0.25">
      <c r="B385" t="s">
        <v>1283</v>
      </c>
      <c r="C385">
        <v>57</v>
      </c>
      <c r="E385">
        <f>MATCH(B385, Tabla2[clave2], 0)</f>
        <v>57</v>
      </c>
    </row>
    <row r="386" spans="2:5" x14ac:dyDescent="0.25">
      <c r="B386" t="s">
        <v>1273</v>
      </c>
      <c r="C386">
        <v>10</v>
      </c>
      <c r="E386">
        <f>MATCH(B386, Tabla2[clave2], 0)</f>
        <v>10</v>
      </c>
    </row>
    <row r="387" spans="2:5" x14ac:dyDescent="0.25">
      <c r="B387" t="s">
        <v>1315</v>
      </c>
      <c r="C387">
        <v>36</v>
      </c>
      <c r="E387">
        <f>MATCH(B387, Tabla2[clave2], 0)</f>
        <v>36</v>
      </c>
    </row>
    <row r="388" spans="2:5" x14ac:dyDescent="0.25">
      <c r="B388" t="s">
        <v>1278</v>
      </c>
      <c r="C388">
        <v>7</v>
      </c>
      <c r="E388">
        <f>MATCH(B388, Tabla2[clave2], 0)</f>
        <v>7</v>
      </c>
    </row>
    <row r="389" spans="2:5" x14ac:dyDescent="0.25">
      <c r="B389" t="s">
        <v>1317</v>
      </c>
      <c r="C389">
        <v>33</v>
      </c>
      <c r="E389">
        <f>MATCH(B389, Tabla2[clave2], 0)</f>
        <v>33</v>
      </c>
    </row>
    <row r="390" spans="2:5" x14ac:dyDescent="0.25">
      <c r="B390" t="s">
        <v>1319</v>
      </c>
      <c r="C390">
        <v>23</v>
      </c>
      <c r="E390">
        <f>MATCH(B390, Tabla2[clave2], 0)</f>
        <v>23</v>
      </c>
    </row>
    <row r="391" spans="2:5" x14ac:dyDescent="0.25">
      <c r="B391" t="s">
        <v>1296</v>
      </c>
      <c r="C391">
        <v>25</v>
      </c>
      <c r="E391">
        <f>MATCH(B391, Tabla2[clave2], 0)</f>
        <v>25</v>
      </c>
    </row>
    <row r="392" spans="2:5" x14ac:dyDescent="0.25">
      <c r="B392" t="s">
        <v>1299</v>
      </c>
      <c r="C392">
        <v>52</v>
      </c>
      <c r="E392">
        <f>MATCH(B392, Tabla2[clave2], 0)</f>
        <v>52</v>
      </c>
    </row>
    <row r="393" spans="2:5" x14ac:dyDescent="0.25">
      <c r="B393" t="s">
        <v>1283</v>
      </c>
      <c r="C393">
        <v>57</v>
      </c>
      <c r="E393">
        <f>MATCH(B393, Tabla2[clave2], 0)</f>
        <v>57</v>
      </c>
    </row>
    <row r="394" spans="2:5" x14ac:dyDescent="0.25">
      <c r="B394" t="s">
        <v>1317</v>
      </c>
      <c r="C394">
        <v>33</v>
      </c>
      <c r="E394">
        <f>MATCH(B394, Tabla2[clave2], 0)</f>
        <v>33</v>
      </c>
    </row>
    <row r="395" spans="2:5" x14ac:dyDescent="0.25">
      <c r="B395" t="s">
        <v>1272</v>
      </c>
      <c r="C395">
        <v>9</v>
      </c>
      <c r="E395">
        <f>MATCH(B395, Tabla2[clave2], 0)</f>
        <v>9</v>
      </c>
    </row>
    <row r="396" spans="2:5" x14ac:dyDescent="0.25">
      <c r="B396" t="s">
        <v>1289</v>
      </c>
      <c r="C396">
        <v>31</v>
      </c>
      <c r="E396">
        <f>MATCH(B396, Tabla2[clave2], 0)</f>
        <v>31</v>
      </c>
    </row>
    <row r="397" spans="2:5" x14ac:dyDescent="0.25">
      <c r="B397" t="s">
        <v>1274</v>
      </c>
      <c r="C397">
        <v>18</v>
      </c>
      <c r="E397">
        <f>MATCH(B397, Tabla2[clave2], 0)</f>
        <v>18</v>
      </c>
    </row>
    <row r="398" spans="2:5" x14ac:dyDescent="0.25">
      <c r="B398" t="s">
        <v>1276</v>
      </c>
      <c r="C398">
        <v>34</v>
      </c>
      <c r="E398">
        <f>MATCH(B398, Tabla2[clave2], 0)</f>
        <v>34</v>
      </c>
    </row>
    <row r="399" spans="2:5" x14ac:dyDescent="0.25">
      <c r="B399" t="s">
        <v>1273</v>
      </c>
      <c r="C399">
        <v>10</v>
      </c>
      <c r="E399">
        <f>MATCH(B399, Tabla2[clave2], 0)</f>
        <v>10</v>
      </c>
    </row>
    <row r="400" spans="2:5" x14ac:dyDescent="0.25">
      <c r="B400" t="s">
        <v>1325</v>
      </c>
      <c r="C400">
        <v>29</v>
      </c>
      <c r="E400">
        <f>MATCH(B400, Tabla2[clave2], 0)</f>
        <v>29</v>
      </c>
    </row>
    <row r="401" spans="2:5" x14ac:dyDescent="0.25">
      <c r="B401" t="s">
        <v>1310</v>
      </c>
      <c r="C401">
        <v>44</v>
      </c>
      <c r="E401">
        <f>MATCH(B401, Tabla2[clave2], 0)</f>
        <v>44</v>
      </c>
    </row>
    <row r="402" spans="2:5" x14ac:dyDescent="0.25">
      <c r="B402" t="s">
        <v>1306</v>
      </c>
      <c r="C402">
        <v>4</v>
      </c>
      <c r="E402">
        <f>MATCH(B402, Tabla2[clave2], 0)</f>
        <v>4</v>
      </c>
    </row>
    <row r="403" spans="2:5" x14ac:dyDescent="0.25">
      <c r="B403" t="s">
        <v>1294</v>
      </c>
      <c r="C403">
        <v>51</v>
      </c>
      <c r="E403">
        <f>MATCH(B403, Tabla2[clave2], 0)</f>
        <v>51</v>
      </c>
    </row>
    <row r="404" spans="2:5" x14ac:dyDescent="0.25">
      <c r="B404" t="s">
        <v>1278</v>
      </c>
      <c r="C404">
        <v>7</v>
      </c>
      <c r="E404">
        <f>MATCH(B404, Tabla2[clave2], 0)</f>
        <v>7</v>
      </c>
    </row>
    <row r="405" spans="2:5" x14ac:dyDescent="0.25">
      <c r="B405" t="s">
        <v>1287</v>
      </c>
      <c r="C405">
        <v>64</v>
      </c>
      <c r="E405">
        <f>MATCH(B405, Tabla2[clave2], 0)</f>
        <v>64</v>
      </c>
    </row>
    <row r="406" spans="2:5" x14ac:dyDescent="0.25">
      <c r="B406" t="s">
        <v>1275</v>
      </c>
      <c r="C406">
        <v>8</v>
      </c>
      <c r="E406">
        <f>MATCH(B406, Tabla2[clave2], 0)</f>
        <v>8</v>
      </c>
    </row>
    <row r="407" spans="2:5" x14ac:dyDescent="0.25">
      <c r="B407" t="s">
        <v>1315</v>
      </c>
      <c r="C407">
        <v>36</v>
      </c>
      <c r="E407">
        <f>MATCH(B407, Tabla2[clave2], 0)</f>
        <v>36</v>
      </c>
    </row>
    <row r="408" spans="2:5" x14ac:dyDescent="0.25">
      <c r="B408" t="s">
        <v>1287</v>
      </c>
      <c r="C408">
        <v>64</v>
      </c>
      <c r="E408">
        <f>MATCH(B408, Tabla2[clave2], 0)</f>
        <v>64</v>
      </c>
    </row>
    <row r="409" spans="2:5" x14ac:dyDescent="0.25">
      <c r="B409" t="s">
        <v>1290</v>
      </c>
      <c r="C409">
        <v>69</v>
      </c>
      <c r="E409">
        <f>MATCH(B409, Tabla2[clave2], 0)</f>
        <v>69</v>
      </c>
    </row>
    <row r="410" spans="2:5" x14ac:dyDescent="0.25">
      <c r="B410" t="s">
        <v>1308</v>
      </c>
      <c r="C410">
        <v>43</v>
      </c>
      <c r="E410">
        <f>MATCH(B410, Tabla2[clave2], 0)</f>
        <v>43</v>
      </c>
    </row>
    <row r="411" spans="2:5" x14ac:dyDescent="0.25">
      <c r="B411" t="s">
        <v>1274</v>
      </c>
      <c r="C411">
        <v>18</v>
      </c>
      <c r="E411">
        <f>MATCH(B411, Tabla2[clave2], 0)</f>
        <v>18</v>
      </c>
    </row>
    <row r="412" spans="2:5" x14ac:dyDescent="0.25">
      <c r="B412" t="s">
        <v>1276</v>
      </c>
      <c r="C412">
        <v>34</v>
      </c>
      <c r="E412">
        <f>MATCH(B412, Tabla2[clave2], 0)</f>
        <v>34</v>
      </c>
    </row>
    <row r="413" spans="2:5" x14ac:dyDescent="0.25">
      <c r="B413" t="s">
        <v>1273</v>
      </c>
      <c r="C413">
        <v>10</v>
      </c>
      <c r="E413">
        <f>MATCH(B413, Tabla2[clave2], 0)</f>
        <v>10</v>
      </c>
    </row>
    <row r="414" spans="2:5" x14ac:dyDescent="0.25">
      <c r="B414" t="s">
        <v>1325</v>
      </c>
      <c r="C414">
        <v>29</v>
      </c>
      <c r="E414">
        <f>MATCH(B414, Tabla2[clave2], 0)</f>
        <v>29</v>
      </c>
    </row>
    <row r="415" spans="2:5" x14ac:dyDescent="0.25">
      <c r="B415" t="s">
        <v>1272</v>
      </c>
      <c r="C415">
        <v>9</v>
      </c>
      <c r="E415">
        <f>MATCH(B415, Tabla2[clave2], 0)</f>
        <v>9</v>
      </c>
    </row>
    <row r="416" spans="2:5" x14ac:dyDescent="0.25">
      <c r="B416" t="s">
        <v>1315</v>
      </c>
      <c r="C416">
        <v>36</v>
      </c>
      <c r="E416">
        <f>MATCH(B416, Tabla2[clave2], 0)</f>
        <v>36</v>
      </c>
    </row>
    <row r="417" spans="2:5" x14ac:dyDescent="0.25">
      <c r="B417" t="s">
        <v>1286</v>
      </c>
      <c r="C417">
        <v>67</v>
      </c>
      <c r="E417">
        <f>MATCH(B417, Tabla2[clave2], 0)</f>
        <v>67</v>
      </c>
    </row>
    <row r="418" spans="2:5" x14ac:dyDescent="0.25">
      <c r="B418" t="s">
        <v>1286</v>
      </c>
      <c r="C418">
        <v>67</v>
      </c>
      <c r="E418">
        <f>MATCH(B418, Tabla2[clave2], 0)</f>
        <v>67</v>
      </c>
    </row>
    <row r="419" spans="2:5" x14ac:dyDescent="0.25">
      <c r="B419" t="s">
        <v>1316</v>
      </c>
      <c r="C419">
        <v>45</v>
      </c>
      <c r="E419">
        <f>MATCH(B419, Tabla2[clave2], 0)</f>
        <v>45</v>
      </c>
    </row>
    <row r="420" spans="2:5" x14ac:dyDescent="0.25">
      <c r="B420" t="s">
        <v>1309</v>
      </c>
      <c r="C420">
        <v>74</v>
      </c>
      <c r="E420">
        <f>MATCH(B420, Tabla2[clave2], 0)</f>
        <v>74</v>
      </c>
    </row>
    <row r="421" spans="2:5" x14ac:dyDescent="0.25">
      <c r="B421" t="s">
        <v>1289</v>
      </c>
      <c r="C421">
        <v>31</v>
      </c>
      <c r="E421">
        <f>MATCH(B421, Tabla2[clave2], 0)</f>
        <v>31</v>
      </c>
    </row>
    <row r="422" spans="2:5" x14ac:dyDescent="0.25">
      <c r="B422" t="s">
        <v>1279</v>
      </c>
      <c r="C422">
        <v>28</v>
      </c>
      <c r="E422">
        <f>MATCH(B422, Tabla2[clave2], 0)</f>
        <v>28</v>
      </c>
    </row>
    <row r="423" spans="2:5" x14ac:dyDescent="0.25">
      <c r="B423" t="s">
        <v>1334</v>
      </c>
      <c r="C423">
        <v>30</v>
      </c>
      <c r="E423">
        <f>MATCH(B423, Tabla2[clave2], 0)</f>
        <v>30</v>
      </c>
    </row>
    <row r="424" spans="2:5" x14ac:dyDescent="0.25">
      <c r="B424" t="s">
        <v>1306</v>
      </c>
      <c r="C424">
        <v>4</v>
      </c>
      <c r="E424">
        <f>MATCH(B424, Tabla2[clave2], 0)</f>
        <v>4</v>
      </c>
    </row>
    <row r="425" spans="2:5" x14ac:dyDescent="0.25">
      <c r="B425" t="s">
        <v>1270</v>
      </c>
      <c r="C425">
        <v>1</v>
      </c>
      <c r="E425">
        <f>MATCH(B425, Tabla2[clave2], 0)</f>
        <v>1</v>
      </c>
    </row>
    <row r="426" spans="2:5" x14ac:dyDescent="0.25">
      <c r="B426" t="s">
        <v>1305</v>
      </c>
      <c r="C426">
        <v>61</v>
      </c>
      <c r="E426">
        <f>MATCH(B426, Tabla2[clave2], 0)</f>
        <v>61</v>
      </c>
    </row>
    <row r="427" spans="2:5" x14ac:dyDescent="0.25">
      <c r="B427" t="s">
        <v>1310</v>
      </c>
      <c r="C427">
        <v>44</v>
      </c>
      <c r="E427">
        <f>MATCH(B427, Tabla2[clave2], 0)</f>
        <v>44</v>
      </c>
    </row>
    <row r="428" spans="2:5" x14ac:dyDescent="0.25">
      <c r="B428" t="s">
        <v>1276</v>
      </c>
      <c r="C428">
        <v>34</v>
      </c>
      <c r="E428">
        <f>MATCH(B428, Tabla2[clave2], 0)</f>
        <v>34</v>
      </c>
    </row>
    <row r="429" spans="2:5" x14ac:dyDescent="0.25">
      <c r="B429" t="s">
        <v>1274</v>
      </c>
      <c r="C429">
        <v>18</v>
      </c>
      <c r="E429">
        <f>MATCH(B429, Tabla2[clave2], 0)</f>
        <v>18</v>
      </c>
    </row>
    <row r="430" spans="2:5" x14ac:dyDescent="0.25">
      <c r="B430" t="s">
        <v>1273</v>
      </c>
      <c r="C430">
        <v>10</v>
      </c>
      <c r="E430">
        <f>MATCH(B430, Tabla2[clave2], 0)</f>
        <v>10</v>
      </c>
    </row>
    <row r="431" spans="2:5" x14ac:dyDescent="0.25">
      <c r="B431" t="s">
        <v>1315</v>
      </c>
      <c r="C431">
        <v>36</v>
      </c>
      <c r="E431">
        <f>MATCH(B431, Tabla2[clave2], 0)</f>
        <v>36</v>
      </c>
    </row>
    <row r="432" spans="2:5" x14ac:dyDescent="0.25">
      <c r="B432" t="s">
        <v>1272</v>
      </c>
      <c r="C432">
        <v>9</v>
      </c>
      <c r="E432">
        <f>MATCH(B432, Tabla2[clave2], 0)</f>
        <v>9</v>
      </c>
    </row>
    <row r="433" spans="2:5" x14ac:dyDescent="0.25">
      <c r="B433" t="s">
        <v>1325</v>
      </c>
      <c r="C433">
        <v>29</v>
      </c>
      <c r="E433">
        <f>MATCH(B433, Tabla2[clave2], 0)</f>
        <v>29</v>
      </c>
    </row>
    <row r="434" spans="2:5" x14ac:dyDescent="0.25">
      <c r="B434" t="s">
        <v>1289</v>
      </c>
      <c r="C434">
        <v>31</v>
      </c>
      <c r="E434">
        <f>MATCH(B434, Tabla2[clave2], 0)</f>
        <v>31</v>
      </c>
    </row>
    <row r="435" spans="2:5" x14ac:dyDescent="0.25">
      <c r="B435" t="s">
        <v>1284</v>
      </c>
      <c r="C435">
        <v>62</v>
      </c>
      <c r="E435">
        <f>MATCH(B435, Tabla2[clave2], 0)</f>
        <v>62</v>
      </c>
    </row>
    <row r="436" spans="2:5" x14ac:dyDescent="0.25">
      <c r="B436" t="s">
        <v>1281</v>
      </c>
      <c r="C436">
        <v>24</v>
      </c>
      <c r="E436">
        <f>MATCH(B436, Tabla2[clave2], 0)</f>
        <v>24</v>
      </c>
    </row>
    <row r="437" spans="2:5" x14ac:dyDescent="0.25">
      <c r="B437" t="s">
        <v>1287</v>
      </c>
      <c r="C437">
        <v>64</v>
      </c>
      <c r="E437">
        <f>MATCH(B437, Tabla2[clave2], 0)</f>
        <v>64</v>
      </c>
    </row>
    <row r="438" spans="2:5" x14ac:dyDescent="0.25">
      <c r="B438" t="s">
        <v>1301</v>
      </c>
      <c r="C438">
        <v>21</v>
      </c>
      <c r="E438">
        <f>MATCH(B438, Tabla2[clave2], 0)</f>
        <v>21</v>
      </c>
    </row>
    <row r="439" spans="2:5" x14ac:dyDescent="0.25">
      <c r="B439" t="s">
        <v>1299</v>
      </c>
      <c r="C439">
        <v>52</v>
      </c>
      <c r="E439">
        <f>MATCH(B439, Tabla2[clave2], 0)</f>
        <v>52</v>
      </c>
    </row>
    <row r="440" spans="2:5" x14ac:dyDescent="0.25">
      <c r="B440" t="s">
        <v>1279</v>
      </c>
      <c r="C440">
        <v>28</v>
      </c>
      <c r="E440">
        <f>MATCH(B440, Tabla2[clave2], 0)</f>
        <v>28</v>
      </c>
    </row>
    <row r="441" spans="2:5" x14ac:dyDescent="0.25">
      <c r="B441" t="s">
        <v>1282</v>
      </c>
      <c r="C441">
        <v>40</v>
      </c>
      <c r="E441">
        <f>MATCH(B441, Tabla2[clave2], 0)</f>
        <v>40</v>
      </c>
    </row>
    <row r="442" spans="2:5" x14ac:dyDescent="0.25">
      <c r="B442" t="s">
        <v>1316</v>
      </c>
      <c r="C442">
        <v>45</v>
      </c>
      <c r="E442">
        <f>MATCH(B442, Tabla2[clave2], 0)</f>
        <v>45</v>
      </c>
    </row>
    <row r="443" spans="2:5" x14ac:dyDescent="0.25">
      <c r="B443" t="s">
        <v>1274</v>
      </c>
      <c r="C443">
        <v>18</v>
      </c>
      <c r="E443">
        <f>MATCH(B443, Tabla2[clave2], 0)</f>
        <v>18</v>
      </c>
    </row>
    <row r="444" spans="2:5" x14ac:dyDescent="0.25">
      <c r="B444" t="s">
        <v>1289</v>
      </c>
      <c r="C444">
        <v>31</v>
      </c>
      <c r="E444">
        <f>MATCH(B444, Tabla2[clave2], 0)</f>
        <v>31</v>
      </c>
    </row>
    <row r="445" spans="2:5" x14ac:dyDescent="0.25">
      <c r="B445" t="s">
        <v>1273</v>
      </c>
      <c r="C445">
        <v>10</v>
      </c>
      <c r="E445">
        <f>MATCH(B445, Tabla2[clave2], 0)</f>
        <v>10</v>
      </c>
    </row>
    <row r="446" spans="2:5" x14ac:dyDescent="0.25">
      <c r="B446" t="s">
        <v>1272</v>
      </c>
      <c r="C446">
        <v>9</v>
      </c>
      <c r="E446">
        <f>MATCH(B446, Tabla2[clave2], 0)</f>
        <v>9</v>
      </c>
    </row>
    <row r="447" spans="2:5" x14ac:dyDescent="0.25">
      <c r="B447" t="s">
        <v>1288</v>
      </c>
      <c r="C447">
        <v>14</v>
      </c>
      <c r="E447">
        <f>MATCH(B447, Tabla2[clave2], 0)</f>
        <v>14</v>
      </c>
    </row>
    <row r="448" spans="2:5" x14ac:dyDescent="0.25">
      <c r="B448" t="s">
        <v>1272</v>
      </c>
      <c r="C448">
        <v>9</v>
      </c>
      <c r="E448">
        <f>MATCH(B448, Tabla2[clave2], 0)</f>
        <v>9</v>
      </c>
    </row>
    <row r="449" spans="2:5" x14ac:dyDescent="0.25">
      <c r="B449" t="s">
        <v>1273</v>
      </c>
      <c r="C449">
        <v>10</v>
      </c>
      <c r="E449">
        <f>MATCH(B449, Tabla2[clave2], 0)</f>
        <v>10</v>
      </c>
    </row>
    <row r="450" spans="2:5" x14ac:dyDescent="0.25">
      <c r="B450" t="s">
        <v>1315</v>
      </c>
      <c r="C450">
        <v>36</v>
      </c>
      <c r="E450">
        <f>MATCH(B450, Tabla2[clave2], 0)</f>
        <v>36</v>
      </c>
    </row>
    <row r="451" spans="2:5" x14ac:dyDescent="0.25">
      <c r="B451" t="s">
        <v>1325</v>
      </c>
      <c r="C451">
        <v>29</v>
      </c>
      <c r="E451">
        <f>MATCH(B451, Tabla2[clave2], 0)</f>
        <v>29</v>
      </c>
    </row>
    <row r="452" spans="2:5" x14ac:dyDescent="0.25">
      <c r="B452" t="s">
        <v>1310</v>
      </c>
      <c r="C452">
        <v>44</v>
      </c>
      <c r="E452">
        <f>MATCH(B452, Tabla2[clave2], 0)</f>
        <v>44</v>
      </c>
    </row>
    <row r="453" spans="2:5" x14ac:dyDescent="0.25">
      <c r="B453" t="s">
        <v>1308</v>
      </c>
      <c r="C453">
        <v>43</v>
      </c>
      <c r="E453">
        <f>MATCH(B453, Tabla2[clave2], 0)</f>
        <v>43</v>
      </c>
    </row>
    <row r="454" spans="2:5" x14ac:dyDescent="0.25">
      <c r="B454" t="s">
        <v>1320</v>
      </c>
      <c r="C454">
        <v>13</v>
      </c>
      <c r="E454">
        <f>MATCH(B454, Tabla2[clave2], 0)</f>
        <v>13</v>
      </c>
    </row>
    <row r="455" spans="2:5" x14ac:dyDescent="0.25">
      <c r="B455" t="s">
        <v>1295</v>
      </c>
      <c r="C455">
        <v>54</v>
      </c>
      <c r="E455">
        <f>MATCH(B455, Tabla2[clave2], 0)</f>
        <v>54</v>
      </c>
    </row>
    <row r="456" spans="2:5" x14ac:dyDescent="0.25">
      <c r="B456" t="s">
        <v>1318</v>
      </c>
      <c r="C456">
        <v>53</v>
      </c>
      <c r="E456">
        <f>MATCH(B456, Tabla2[clave2], 0)</f>
        <v>53</v>
      </c>
    </row>
    <row r="457" spans="2:5" x14ac:dyDescent="0.25">
      <c r="B457" t="s">
        <v>1283</v>
      </c>
      <c r="C457">
        <v>57</v>
      </c>
      <c r="E457">
        <f>MATCH(B457, Tabla2[clave2], 0)</f>
        <v>57</v>
      </c>
    </row>
    <row r="458" spans="2:5" x14ac:dyDescent="0.25">
      <c r="B458" t="s">
        <v>1301</v>
      </c>
      <c r="C458">
        <v>21</v>
      </c>
      <c r="E458">
        <f>MATCH(B458, Tabla2[clave2], 0)</f>
        <v>21</v>
      </c>
    </row>
    <row r="459" spans="2:5" x14ac:dyDescent="0.25">
      <c r="B459" t="s">
        <v>1303</v>
      </c>
      <c r="C459">
        <v>56</v>
      </c>
      <c r="E459">
        <f>MATCH(B459, Tabla2[clave2], 0)</f>
        <v>56</v>
      </c>
    </row>
    <row r="460" spans="2:5" x14ac:dyDescent="0.25">
      <c r="B460" t="s">
        <v>1319</v>
      </c>
      <c r="C460">
        <v>23</v>
      </c>
      <c r="E460">
        <f>MATCH(B460, Tabla2[clave2], 0)</f>
        <v>23</v>
      </c>
    </row>
    <row r="461" spans="2:5" x14ac:dyDescent="0.25">
      <c r="B461" t="s">
        <v>1287</v>
      </c>
      <c r="C461">
        <v>64</v>
      </c>
      <c r="E461">
        <f>MATCH(B461, Tabla2[clave2], 0)</f>
        <v>64</v>
      </c>
    </row>
    <row r="462" spans="2:5" x14ac:dyDescent="0.25">
      <c r="B462" t="s">
        <v>1283</v>
      </c>
      <c r="C462">
        <v>57</v>
      </c>
      <c r="E462">
        <f>MATCH(B462, Tabla2[clave2], 0)</f>
        <v>57</v>
      </c>
    </row>
    <row r="463" spans="2:5" x14ac:dyDescent="0.25">
      <c r="B463" t="s">
        <v>1303</v>
      </c>
      <c r="C463">
        <v>56</v>
      </c>
      <c r="E463">
        <f>MATCH(B463, Tabla2[clave2], 0)</f>
        <v>56</v>
      </c>
    </row>
    <row r="464" spans="2:5" x14ac:dyDescent="0.25">
      <c r="B464" t="s">
        <v>1318</v>
      </c>
      <c r="C464">
        <v>53</v>
      </c>
      <c r="E464">
        <f>MATCH(B464, Tabla2[clave2], 0)</f>
        <v>53</v>
      </c>
    </row>
    <row r="465" spans="2:5" x14ac:dyDescent="0.25">
      <c r="B465" t="s">
        <v>1301</v>
      </c>
      <c r="C465">
        <v>21</v>
      </c>
      <c r="E465">
        <f>MATCH(B465, Tabla2[clave2], 0)</f>
        <v>21</v>
      </c>
    </row>
    <row r="466" spans="2:5" x14ac:dyDescent="0.25">
      <c r="B466" t="s">
        <v>1312</v>
      </c>
      <c r="C466">
        <v>3</v>
      </c>
      <c r="E466">
        <f>MATCH(B466, Tabla2[clave2], 0)</f>
        <v>3</v>
      </c>
    </row>
    <row r="467" spans="2:5" x14ac:dyDescent="0.25">
      <c r="B467" t="s">
        <v>1274</v>
      </c>
      <c r="C467">
        <v>18</v>
      </c>
      <c r="E467">
        <f>MATCH(B467, Tabla2[clave2], 0)</f>
        <v>18</v>
      </c>
    </row>
    <row r="468" spans="2:5" x14ac:dyDescent="0.25">
      <c r="B468" t="s">
        <v>1273</v>
      </c>
      <c r="C468">
        <v>10</v>
      </c>
      <c r="E468">
        <f>MATCH(B468, Tabla2[clave2], 0)</f>
        <v>10</v>
      </c>
    </row>
    <row r="469" spans="2:5" x14ac:dyDescent="0.25">
      <c r="B469" t="s">
        <v>1325</v>
      </c>
      <c r="C469">
        <v>29</v>
      </c>
      <c r="E469">
        <f>MATCH(B469, Tabla2[clave2], 0)</f>
        <v>29</v>
      </c>
    </row>
    <row r="470" spans="2:5" x14ac:dyDescent="0.25">
      <c r="B470" t="s">
        <v>1276</v>
      </c>
      <c r="C470">
        <v>34</v>
      </c>
      <c r="E470">
        <f>MATCH(B470, Tabla2[clave2], 0)</f>
        <v>34</v>
      </c>
    </row>
    <row r="471" spans="2:5" x14ac:dyDescent="0.25">
      <c r="B471" t="s">
        <v>1316</v>
      </c>
      <c r="C471">
        <v>45</v>
      </c>
      <c r="E471">
        <f>MATCH(B471, Tabla2[clave2], 0)</f>
        <v>45</v>
      </c>
    </row>
    <row r="472" spans="2:5" x14ac:dyDescent="0.25">
      <c r="B472" s="9" t="s">
        <v>1284</v>
      </c>
      <c r="C472">
        <v>62</v>
      </c>
      <c r="E472">
        <f>MATCH(B472, Tabla2[clave2], 0)</f>
        <v>62</v>
      </c>
    </row>
    <row r="473" spans="2:5" x14ac:dyDescent="0.25">
      <c r="B473" t="s">
        <v>1271</v>
      </c>
      <c r="C473">
        <v>6</v>
      </c>
      <c r="E473">
        <f>MATCH(B473, Tabla2[clave2], 0)</f>
        <v>6</v>
      </c>
    </row>
    <row r="474" spans="2:5" x14ac:dyDescent="0.25">
      <c r="B474" t="s">
        <v>1292</v>
      </c>
      <c r="C474">
        <v>49</v>
      </c>
      <c r="E474">
        <f>MATCH(B474, Tabla2[clave2], 0)</f>
        <v>49</v>
      </c>
    </row>
    <row r="475" spans="2:5" x14ac:dyDescent="0.25">
      <c r="B475" t="s">
        <v>1301</v>
      </c>
      <c r="C475">
        <v>21</v>
      </c>
      <c r="E475">
        <f>MATCH(B475, Tabla2[clave2], 0)</f>
        <v>21</v>
      </c>
    </row>
    <row r="476" spans="2:5" x14ac:dyDescent="0.25">
      <c r="B476" t="s">
        <v>1272</v>
      </c>
      <c r="C476">
        <v>9</v>
      </c>
      <c r="E476">
        <f>MATCH(B476, Tabla2[clave2], 0)</f>
        <v>9</v>
      </c>
    </row>
    <row r="477" spans="2:5" x14ac:dyDescent="0.25">
      <c r="B477" t="s">
        <v>1289</v>
      </c>
      <c r="C477">
        <v>31</v>
      </c>
      <c r="E477">
        <f>MATCH(B477, Tabla2[clave2], 0)</f>
        <v>31</v>
      </c>
    </row>
    <row r="478" spans="2:5" x14ac:dyDescent="0.25">
      <c r="B478" t="s">
        <v>1335</v>
      </c>
      <c r="C478">
        <v>22</v>
      </c>
      <c r="E478">
        <f>MATCH(B478, Tabla2[clave2], 0)</f>
        <v>22</v>
      </c>
    </row>
    <row r="479" spans="2:5" x14ac:dyDescent="0.25">
      <c r="B479" t="s">
        <v>1326</v>
      </c>
      <c r="C479">
        <v>16</v>
      </c>
      <c r="E479">
        <f>MATCH(B479, Tabla2[clave2], 0)</f>
        <v>16</v>
      </c>
    </row>
    <row r="480" spans="2:5" x14ac:dyDescent="0.25">
      <c r="B480" t="s">
        <v>1322</v>
      </c>
      <c r="C480">
        <v>63</v>
      </c>
      <c r="E480">
        <f>MATCH(B480, Tabla2[clave2], 0)</f>
        <v>63</v>
      </c>
    </row>
    <row r="481" spans="2:5" x14ac:dyDescent="0.25">
      <c r="B481" t="s">
        <v>1324</v>
      </c>
      <c r="C481">
        <v>19</v>
      </c>
      <c r="E481">
        <f>MATCH(B481, Tabla2[clave2], 0)</f>
        <v>19</v>
      </c>
    </row>
    <row r="482" spans="2:5" x14ac:dyDescent="0.25">
      <c r="B482" t="s">
        <v>1323</v>
      </c>
      <c r="C482">
        <v>68</v>
      </c>
      <c r="E482">
        <f>MATCH(B482, Tabla2[clave2], 0)</f>
        <v>68</v>
      </c>
    </row>
    <row r="483" spans="2:5" x14ac:dyDescent="0.25">
      <c r="B483" t="s">
        <v>1279</v>
      </c>
      <c r="C483">
        <v>28</v>
      </c>
      <c r="E483">
        <f>MATCH(B483, Tabla2[clave2], 0)</f>
        <v>28</v>
      </c>
    </row>
    <row r="484" spans="2:5" x14ac:dyDescent="0.25">
      <c r="B484" t="s">
        <v>1304</v>
      </c>
      <c r="C484">
        <v>42</v>
      </c>
      <c r="E484">
        <f>MATCH(B484, Tabla2[clave2], 0)</f>
        <v>42</v>
      </c>
    </row>
    <row r="485" spans="2:5" x14ac:dyDescent="0.25">
      <c r="B485" t="s">
        <v>1296</v>
      </c>
      <c r="C485">
        <v>25</v>
      </c>
      <c r="E485">
        <f>MATCH(B485, Tabla2[clave2], 0)</f>
        <v>25</v>
      </c>
    </row>
    <row r="486" spans="2:5" x14ac:dyDescent="0.25">
      <c r="B486" t="s">
        <v>1297</v>
      </c>
      <c r="C486">
        <v>27</v>
      </c>
      <c r="E486">
        <f>MATCH(B486, Tabla2[clave2], 0)</f>
        <v>27</v>
      </c>
    </row>
    <row r="487" spans="2:5" x14ac:dyDescent="0.25">
      <c r="B487" t="s">
        <v>1317</v>
      </c>
      <c r="C487">
        <v>33</v>
      </c>
      <c r="E487">
        <f>MATCH(B487, Tabla2[clave2], 0)</f>
        <v>33</v>
      </c>
    </row>
    <row r="488" spans="2:5" x14ac:dyDescent="0.25">
      <c r="B488" t="s">
        <v>1270</v>
      </c>
      <c r="C488">
        <v>1</v>
      </c>
      <c r="E488">
        <f>MATCH(B488, Tabla2[clave2], 0)</f>
        <v>1</v>
      </c>
    </row>
    <row r="489" spans="2:5" x14ac:dyDescent="0.25">
      <c r="B489" t="s">
        <v>1308</v>
      </c>
      <c r="C489">
        <v>43</v>
      </c>
      <c r="E489">
        <f>MATCH(B489, Tabla2[clave2], 0)</f>
        <v>43</v>
      </c>
    </row>
    <row r="490" spans="2:5" x14ac:dyDescent="0.25">
      <c r="B490" t="s">
        <v>1286</v>
      </c>
      <c r="C490">
        <v>67</v>
      </c>
      <c r="E490">
        <f>MATCH(B490, Tabla2[clave2], 0)</f>
        <v>67</v>
      </c>
    </row>
    <row r="491" spans="2:5" x14ac:dyDescent="0.25">
      <c r="B491" t="s">
        <v>1299</v>
      </c>
      <c r="C491">
        <v>52</v>
      </c>
      <c r="E491">
        <f>MATCH(B491, Tabla2[clave2], 0)</f>
        <v>52</v>
      </c>
    </row>
    <row r="492" spans="2:5" x14ac:dyDescent="0.25">
      <c r="B492" t="s">
        <v>1303</v>
      </c>
      <c r="C492">
        <v>56</v>
      </c>
      <c r="E492">
        <f>MATCH(B492, Tabla2[clave2], 0)</f>
        <v>56</v>
      </c>
    </row>
    <row r="493" spans="2:5" x14ac:dyDescent="0.25">
      <c r="B493" t="s">
        <v>1306</v>
      </c>
      <c r="C493">
        <v>4</v>
      </c>
      <c r="E493">
        <f>MATCH(B493, Tabla2[clave2], 0)</f>
        <v>4</v>
      </c>
    </row>
    <row r="494" spans="2:5" x14ac:dyDescent="0.25">
      <c r="B494" t="s">
        <v>1287</v>
      </c>
      <c r="C494">
        <v>64</v>
      </c>
      <c r="E494">
        <f>MATCH(B494, Tabla2[clave2], 0)</f>
        <v>64</v>
      </c>
    </row>
    <row r="495" spans="2:5" x14ac:dyDescent="0.25">
      <c r="B495" t="s">
        <v>1313</v>
      </c>
      <c r="C495">
        <v>72</v>
      </c>
      <c r="E495">
        <f>MATCH(B495, Tabla2[clave2], 0)</f>
        <v>72</v>
      </c>
    </row>
    <row r="496" spans="2:5" x14ac:dyDescent="0.25">
      <c r="B496" t="s">
        <v>1313</v>
      </c>
      <c r="C496">
        <v>72</v>
      </c>
      <c r="E496">
        <f>MATCH(B496, Tabla2[clave2], 0)</f>
        <v>72</v>
      </c>
    </row>
    <row r="497" spans="2:5" x14ac:dyDescent="0.25">
      <c r="B497" t="s">
        <v>1281</v>
      </c>
      <c r="C497">
        <v>24</v>
      </c>
      <c r="E497">
        <f>MATCH(B497, Tabla2[clave2], 0)</f>
        <v>24</v>
      </c>
    </row>
    <row r="498" spans="2:5" x14ac:dyDescent="0.25">
      <c r="B498" t="s">
        <v>1311</v>
      </c>
      <c r="C498">
        <v>39</v>
      </c>
      <c r="E498">
        <f>MATCH(B498, Tabla2[clave2], 0)</f>
        <v>39</v>
      </c>
    </row>
    <row r="499" spans="2:5" x14ac:dyDescent="0.25">
      <c r="B499" t="s">
        <v>1273</v>
      </c>
      <c r="C499">
        <v>10</v>
      </c>
      <c r="E499">
        <f>MATCH(B499, Tabla2[clave2], 0)</f>
        <v>10</v>
      </c>
    </row>
    <row r="500" spans="2:5" x14ac:dyDescent="0.25">
      <c r="B500" t="s">
        <v>1325</v>
      </c>
      <c r="C500">
        <v>29</v>
      </c>
      <c r="E500">
        <f>MATCH(B500, Tabla2[clave2], 0)</f>
        <v>29</v>
      </c>
    </row>
    <row r="501" spans="2:5" x14ac:dyDescent="0.25">
      <c r="B501" t="s">
        <v>1272</v>
      </c>
      <c r="C501">
        <v>9</v>
      </c>
      <c r="E501">
        <f>MATCH(B501, Tabla2[clave2], 0)</f>
        <v>9</v>
      </c>
    </row>
    <row r="502" spans="2:5" x14ac:dyDescent="0.25">
      <c r="B502" t="s">
        <v>1289</v>
      </c>
      <c r="C502">
        <v>31</v>
      </c>
      <c r="E502">
        <f>MATCH(B502, Tabla2[clave2], 0)</f>
        <v>31</v>
      </c>
    </row>
    <row r="503" spans="2:5" x14ac:dyDescent="0.25">
      <c r="B503" t="s">
        <v>1274</v>
      </c>
      <c r="C503">
        <v>18</v>
      </c>
      <c r="E503">
        <f>MATCH(B503, Tabla2[clave2], 0)</f>
        <v>18</v>
      </c>
    </row>
    <row r="504" spans="2:5" x14ac:dyDescent="0.25">
      <c r="B504" t="s">
        <v>1276</v>
      </c>
      <c r="C504">
        <v>34</v>
      </c>
      <c r="E504">
        <f>MATCH(B504, Tabla2[clave2], 0)</f>
        <v>34</v>
      </c>
    </row>
    <row r="505" spans="2:5" x14ac:dyDescent="0.25">
      <c r="B505" t="s">
        <v>1291</v>
      </c>
      <c r="C505">
        <v>58</v>
      </c>
      <c r="E505">
        <f>MATCH(B505, Tabla2[clave2], 0)</f>
        <v>58</v>
      </c>
    </row>
    <row r="506" spans="2:5" x14ac:dyDescent="0.25">
      <c r="B506" t="s">
        <v>1305</v>
      </c>
      <c r="C506">
        <v>61</v>
      </c>
      <c r="E506">
        <f>MATCH(B506, Tabla2[clave2], 0)</f>
        <v>61</v>
      </c>
    </row>
    <row r="507" spans="2:5" x14ac:dyDescent="0.25">
      <c r="B507" s="9" t="s">
        <v>1329</v>
      </c>
      <c r="C507">
        <v>60</v>
      </c>
      <c r="E507">
        <f>MATCH(B507, Tabla2[clave2], 0)</f>
        <v>60</v>
      </c>
    </row>
    <row r="508" spans="2:5" x14ac:dyDescent="0.25">
      <c r="B508" t="s">
        <v>1275</v>
      </c>
      <c r="C508">
        <v>8</v>
      </c>
      <c r="E508">
        <f>MATCH(B508, Tabla2[clave2], 0)</f>
        <v>8</v>
      </c>
    </row>
    <row r="509" spans="2:5" x14ac:dyDescent="0.25">
      <c r="B509" t="s">
        <v>1315</v>
      </c>
      <c r="C509">
        <v>36</v>
      </c>
      <c r="E509">
        <f>MATCH(B509, Tabla2[clave2], 0)</f>
        <v>36</v>
      </c>
    </row>
    <row r="510" spans="2:5" x14ac:dyDescent="0.25">
      <c r="B510" t="s">
        <v>1300</v>
      </c>
      <c r="C510">
        <v>5</v>
      </c>
      <c r="E510">
        <f>MATCH(B510, Tabla2[clave2], 0)</f>
        <v>5</v>
      </c>
    </row>
    <row r="511" spans="2:5" x14ac:dyDescent="0.25">
      <c r="B511" t="s">
        <v>1284</v>
      </c>
      <c r="C511">
        <v>62</v>
      </c>
      <c r="E511">
        <f>MATCH(B511, Tabla2[clave2], 0)</f>
        <v>62</v>
      </c>
    </row>
    <row r="512" spans="2:5" x14ac:dyDescent="0.25">
      <c r="B512" t="s">
        <v>1327</v>
      </c>
      <c r="C512">
        <v>20</v>
      </c>
      <c r="E512">
        <f>MATCH(B512, Tabla2[clave2], 0)</f>
        <v>20</v>
      </c>
    </row>
    <row r="513" spans="2:5" x14ac:dyDescent="0.25">
      <c r="B513" t="s">
        <v>1294</v>
      </c>
      <c r="C513">
        <v>51</v>
      </c>
      <c r="E513">
        <f>MATCH(B513, Tabla2[clave2], 0)</f>
        <v>51</v>
      </c>
    </row>
    <row r="514" spans="2:5" x14ac:dyDescent="0.25">
      <c r="B514" t="s">
        <v>1278</v>
      </c>
      <c r="C514">
        <v>7</v>
      </c>
      <c r="E514">
        <f>MATCH(B514, Tabla2[clave2], 0)</f>
        <v>7</v>
      </c>
    </row>
    <row r="515" spans="2:5" x14ac:dyDescent="0.25">
      <c r="B515" t="s">
        <v>1288</v>
      </c>
      <c r="C515">
        <v>14</v>
      </c>
      <c r="E515">
        <f>MATCH(B515, Tabla2[clave2], 0)</f>
        <v>14</v>
      </c>
    </row>
    <row r="516" spans="2:5" x14ac:dyDescent="0.25">
      <c r="B516" t="s">
        <v>1293</v>
      </c>
      <c r="C516">
        <v>35</v>
      </c>
      <c r="E516">
        <f>MATCH(B516, Tabla2[clave2], 0)</f>
        <v>35</v>
      </c>
    </row>
    <row r="517" spans="2:5" x14ac:dyDescent="0.25">
      <c r="B517" t="s">
        <v>1300</v>
      </c>
      <c r="C517">
        <v>5</v>
      </c>
      <c r="E517">
        <f>MATCH(B517, Tabla2[clave2], 0)</f>
        <v>5</v>
      </c>
    </row>
    <row r="518" spans="2:5" x14ac:dyDescent="0.25">
      <c r="B518" t="s">
        <v>1277</v>
      </c>
      <c r="C518">
        <v>11</v>
      </c>
      <c r="E518">
        <f>MATCH(B518, Tabla2[clave2], 0)</f>
        <v>11</v>
      </c>
    </row>
    <row r="519" spans="2:5" x14ac:dyDescent="0.25">
      <c r="B519" t="s">
        <v>1285</v>
      </c>
      <c r="C519">
        <v>59</v>
      </c>
      <c r="E519">
        <f>MATCH(B519, Tabla2[clave2], 0)</f>
        <v>59</v>
      </c>
    </row>
    <row r="520" spans="2:5" x14ac:dyDescent="0.25">
      <c r="B520" s="9" t="s">
        <v>1318</v>
      </c>
      <c r="C520">
        <v>53</v>
      </c>
      <c r="E520">
        <f>MATCH(B520, Tabla2[clave2], 0)</f>
        <v>53</v>
      </c>
    </row>
    <row r="521" spans="2:5" x14ac:dyDescent="0.25">
      <c r="B521" t="s">
        <v>1271</v>
      </c>
      <c r="C521">
        <v>6</v>
      </c>
      <c r="E521">
        <f>MATCH(B521, Tabla2[clave2], 0)</f>
        <v>6</v>
      </c>
    </row>
    <row r="522" spans="2:5" x14ac:dyDescent="0.25">
      <c r="B522" t="s">
        <v>1271</v>
      </c>
      <c r="C522">
        <v>6</v>
      </c>
      <c r="E522">
        <f>MATCH(B522, Tabla2[clave2], 0)</f>
        <v>6</v>
      </c>
    </row>
    <row r="523" spans="2:5" x14ac:dyDescent="0.25">
      <c r="B523" t="s">
        <v>1271</v>
      </c>
      <c r="C523">
        <v>6</v>
      </c>
      <c r="E523">
        <f>MATCH(B523, Tabla2[clave2], 0)</f>
        <v>6</v>
      </c>
    </row>
    <row r="524" spans="2:5" x14ac:dyDescent="0.25">
      <c r="B524" t="s">
        <v>1271</v>
      </c>
      <c r="C524">
        <v>6</v>
      </c>
      <c r="E524">
        <f>MATCH(B524, Tabla2[clave2], 0)</f>
        <v>6</v>
      </c>
    </row>
    <row r="525" spans="2:5" x14ac:dyDescent="0.25">
      <c r="B525" t="s">
        <v>1287</v>
      </c>
      <c r="C525">
        <v>64</v>
      </c>
      <c r="E525">
        <f>MATCH(B525, Tabla2[clave2], 0)</f>
        <v>64</v>
      </c>
    </row>
    <row r="526" spans="2:5" x14ac:dyDescent="0.25">
      <c r="B526" t="s">
        <v>1308</v>
      </c>
      <c r="C526">
        <v>43</v>
      </c>
      <c r="E526">
        <f>MATCH(B526, Tabla2[clave2], 0)</f>
        <v>43</v>
      </c>
    </row>
    <row r="527" spans="2:5" x14ac:dyDescent="0.25">
      <c r="B527" t="s">
        <v>1328</v>
      </c>
      <c r="C527">
        <v>41</v>
      </c>
      <c r="E527">
        <f>MATCH(B527, Tabla2[clave2], 0)</f>
        <v>41</v>
      </c>
    </row>
    <row r="528" spans="2:5" x14ac:dyDescent="0.25">
      <c r="B528" t="s">
        <v>1282</v>
      </c>
      <c r="C528">
        <v>40</v>
      </c>
      <c r="E528">
        <f>MATCH(B528, Tabla2[clave2], 0)</f>
        <v>40</v>
      </c>
    </row>
    <row r="529" spans="2:5" x14ac:dyDescent="0.25">
      <c r="B529" t="s">
        <v>1271</v>
      </c>
      <c r="C529">
        <v>6</v>
      </c>
      <c r="E529">
        <f>MATCH(B529, Tabla2[clave2], 0)</f>
        <v>6</v>
      </c>
    </row>
    <row r="530" spans="2:5" x14ac:dyDescent="0.25">
      <c r="B530" t="s">
        <v>1274</v>
      </c>
      <c r="C530">
        <v>18</v>
      </c>
      <c r="E530">
        <f>MATCH(B530, Tabla2[clave2], 0)</f>
        <v>18</v>
      </c>
    </row>
    <row r="531" spans="2:5" x14ac:dyDescent="0.25">
      <c r="B531" t="s">
        <v>1276</v>
      </c>
      <c r="C531">
        <v>34</v>
      </c>
      <c r="E531">
        <f>MATCH(B531, Tabla2[clave2], 0)</f>
        <v>34</v>
      </c>
    </row>
    <row r="532" spans="2:5" x14ac:dyDescent="0.25">
      <c r="B532" t="s">
        <v>1272</v>
      </c>
      <c r="C532">
        <v>9</v>
      </c>
      <c r="E532">
        <f>MATCH(B532, Tabla2[clave2], 0)</f>
        <v>9</v>
      </c>
    </row>
    <row r="533" spans="2:5" x14ac:dyDescent="0.25">
      <c r="B533" t="s">
        <v>1315</v>
      </c>
      <c r="C533">
        <v>36</v>
      </c>
      <c r="E533">
        <f>MATCH(B533, Tabla2[clave2], 0)</f>
        <v>36</v>
      </c>
    </row>
    <row r="534" spans="2:5" x14ac:dyDescent="0.25">
      <c r="B534" t="s">
        <v>1273</v>
      </c>
      <c r="C534">
        <v>10</v>
      </c>
      <c r="E534">
        <f>MATCH(B534, Tabla2[clave2], 0)</f>
        <v>10</v>
      </c>
    </row>
    <row r="535" spans="2:5" x14ac:dyDescent="0.25">
      <c r="B535" t="s">
        <v>1325</v>
      </c>
      <c r="C535">
        <v>29</v>
      </c>
      <c r="E535">
        <f>MATCH(B535, Tabla2[clave2], 0)</f>
        <v>29</v>
      </c>
    </row>
    <row r="536" spans="2:5" x14ac:dyDescent="0.25">
      <c r="B536" t="s">
        <v>1306</v>
      </c>
      <c r="C536">
        <v>4</v>
      </c>
      <c r="E536">
        <f>MATCH(B536, Tabla2[clave2], 0)</f>
        <v>4</v>
      </c>
    </row>
    <row r="537" spans="2:5" x14ac:dyDescent="0.25">
      <c r="B537" t="s">
        <v>1283</v>
      </c>
      <c r="C537">
        <v>57</v>
      </c>
      <c r="E537">
        <f>MATCH(B537, Tabla2[clave2], 0)</f>
        <v>57</v>
      </c>
    </row>
    <row r="538" spans="2:5" x14ac:dyDescent="0.25">
      <c r="B538" t="s">
        <v>1296</v>
      </c>
      <c r="C538">
        <v>25</v>
      </c>
      <c r="E538">
        <f>MATCH(B538, Tabla2[clave2], 0)</f>
        <v>25</v>
      </c>
    </row>
    <row r="539" spans="2:5" x14ac:dyDescent="0.25">
      <c r="B539" t="s">
        <v>1317</v>
      </c>
      <c r="C539">
        <v>33</v>
      </c>
      <c r="E539">
        <f>MATCH(B539, Tabla2[clave2], 0)</f>
        <v>33</v>
      </c>
    </row>
    <row r="540" spans="2:5" x14ac:dyDescent="0.25">
      <c r="B540" t="s">
        <v>1317</v>
      </c>
      <c r="C540">
        <v>33</v>
      </c>
      <c r="E540">
        <f>MATCH(B540, Tabla2[clave2], 0)</f>
        <v>33</v>
      </c>
    </row>
    <row r="541" spans="2:5" x14ac:dyDescent="0.25">
      <c r="B541" t="s">
        <v>1271</v>
      </c>
      <c r="C541">
        <v>6</v>
      </c>
      <c r="E541">
        <f>MATCH(B541, Tabla2[clave2], 0)</f>
        <v>6</v>
      </c>
    </row>
    <row r="542" spans="2:5" x14ac:dyDescent="0.25">
      <c r="B542" t="s">
        <v>1332</v>
      </c>
      <c r="C542">
        <v>2</v>
      </c>
      <c r="E542">
        <f>MATCH(B542, Tabla2[clave2], 0)</f>
        <v>2</v>
      </c>
    </row>
    <row r="543" spans="2:5" x14ac:dyDescent="0.25">
      <c r="B543" t="s">
        <v>1287</v>
      </c>
      <c r="C543">
        <v>64</v>
      </c>
      <c r="E543">
        <f>MATCH(B543, Tabla2[clave2], 0)</f>
        <v>64</v>
      </c>
    </row>
    <row r="544" spans="2:5" x14ac:dyDescent="0.25">
      <c r="B544" t="s">
        <v>1274</v>
      </c>
      <c r="C544">
        <v>18</v>
      </c>
      <c r="E544">
        <f>MATCH(B544, Tabla2[clave2], 0)</f>
        <v>18</v>
      </c>
    </row>
    <row r="545" spans="2:5" x14ac:dyDescent="0.25">
      <c r="B545" t="s">
        <v>1276</v>
      </c>
      <c r="C545">
        <v>34</v>
      </c>
      <c r="E545">
        <f>MATCH(B545, Tabla2[clave2], 0)</f>
        <v>34</v>
      </c>
    </row>
    <row r="546" spans="2:5" x14ac:dyDescent="0.25">
      <c r="B546" t="s">
        <v>1319</v>
      </c>
      <c r="C546">
        <v>23</v>
      </c>
      <c r="E546">
        <f>MATCH(B546, Tabla2[clave2], 0)</f>
        <v>23</v>
      </c>
    </row>
    <row r="547" spans="2:5" x14ac:dyDescent="0.25">
      <c r="B547" t="s">
        <v>1328</v>
      </c>
      <c r="C547">
        <v>41</v>
      </c>
      <c r="E547">
        <f>MATCH(B547, Tabla2[clave2], 0)</f>
        <v>41</v>
      </c>
    </row>
    <row r="548" spans="2:5" x14ac:dyDescent="0.25">
      <c r="B548" t="s">
        <v>1274</v>
      </c>
      <c r="C548">
        <v>18</v>
      </c>
      <c r="E548">
        <f>MATCH(B548, Tabla2[clave2], 0)</f>
        <v>18</v>
      </c>
    </row>
    <row r="549" spans="2:5" x14ac:dyDescent="0.25">
      <c r="B549" t="s">
        <v>1276</v>
      </c>
      <c r="C549">
        <v>34</v>
      </c>
      <c r="E549">
        <f>MATCH(B549, Tabla2[clave2], 0)</f>
        <v>34</v>
      </c>
    </row>
    <row r="550" spans="2:5" x14ac:dyDescent="0.25">
      <c r="B550" t="s">
        <v>1272</v>
      </c>
      <c r="C550">
        <v>9</v>
      </c>
      <c r="E550">
        <f>MATCH(B550, Tabla2[clave2], 0)</f>
        <v>9</v>
      </c>
    </row>
    <row r="551" spans="2:5" x14ac:dyDescent="0.25">
      <c r="B551" t="s">
        <v>1289</v>
      </c>
      <c r="C551">
        <v>31</v>
      </c>
      <c r="E551">
        <f>MATCH(B551, Tabla2[clave2], 0)</f>
        <v>31</v>
      </c>
    </row>
    <row r="552" spans="2:5" x14ac:dyDescent="0.25">
      <c r="B552" t="s">
        <v>1273</v>
      </c>
      <c r="C552">
        <v>10</v>
      </c>
      <c r="E552">
        <f>MATCH(B552, Tabla2[clave2], 0)</f>
        <v>10</v>
      </c>
    </row>
    <row r="553" spans="2:5" x14ac:dyDescent="0.25">
      <c r="B553" t="s">
        <v>1317</v>
      </c>
      <c r="C553">
        <v>33</v>
      </c>
      <c r="E553">
        <f>MATCH(B553, Tabla2[clave2], 0)</f>
        <v>33</v>
      </c>
    </row>
    <row r="554" spans="2:5" x14ac:dyDescent="0.25">
      <c r="B554" t="s">
        <v>1277</v>
      </c>
      <c r="C554">
        <v>11</v>
      </c>
      <c r="E554">
        <f>MATCH(B554, Tabla2[clave2], 0)</f>
        <v>11</v>
      </c>
    </row>
    <row r="555" spans="2:5" x14ac:dyDescent="0.25">
      <c r="B555" t="s">
        <v>1281</v>
      </c>
      <c r="C555">
        <v>24</v>
      </c>
      <c r="E555">
        <f>MATCH(B555, Tabla2[clave2], 0)</f>
        <v>24</v>
      </c>
    </row>
    <row r="556" spans="2:5" x14ac:dyDescent="0.25">
      <c r="B556" t="s">
        <v>1334</v>
      </c>
      <c r="C556">
        <v>30</v>
      </c>
      <c r="E556">
        <f>MATCH(B556, Tabla2[clave2], 0)</f>
        <v>30</v>
      </c>
    </row>
    <row r="557" spans="2:5" x14ac:dyDescent="0.25">
      <c r="B557" t="s">
        <v>1324</v>
      </c>
      <c r="C557">
        <v>19</v>
      </c>
      <c r="E557">
        <f>MATCH(B557, Tabla2[clave2], 0)</f>
        <v>19</v>
      </c>
    </row>
    <row r="558" spans="2:5" x14ac:dyDescent="0.25">
      <c r="B558" t="s">
        <v>1275</v>
      </c>
      <c r="C558">
        <v>8</v>
      </c>
      <c r="E558">
        <f>MATCH(B558, Tabla2[clave2], 0)</f>
        <v>8</v>
      </c>
    </row>
    <row r="559" spans="2:5" x14ac:dyDescent="0.25">
      <c r="B559" t="s">
        <v>1274</v>
      </c>
      <c r="C559">
        <v>18</v>
      </c>
      <c r="E559">
        <f>MATCH(B559, Tabla2[clave2], 0)</f>
        <v>18</v>
      </c>
    </row>
    <row r="560" spans="2:5" x14ac:dyDescent="0.25">
      <c r="B560" t="s">
        <v>1276</v>
      </c>
      <c r="C560">
        <v>34</v>
      </c>
      <c r="E560">
        <f>MATCH(B560, Tabla2[clave2], 0)</f>
        <v>34</v>
      </c>
    </row>
    <row r="561" spans="2:5" x14ac:dyDescent="0.25">
      <c r="B561" t="s">
        <v>1291</v>
      </c>
      <c r="C561">
        <v>58</v>
      </c>
      <c r="E561">
        <f>MATCH(B561, Tabla2[clave2], 0)</f>
        <v>58</v>
      </c>
    </row>
    <row r="562" spans="2:5" x14ac:dyDescent="0.25">
      <c r="B562" t="s">
        <v>1286</v>
      </c>
      <c r="C562">
        <v>67</v>
      </c>
      <c r="E562">
        <f>MATCH(B562, Tabla2[clave2], 0)</f>
        <v>67</v>
      </c>
    </row>
    <row r="563" spans="2:5" x14ac:dyDescent="0.25">
      <c r="B563" t="s">
        <v>1286</v>
      </c>
      <c r="C563">
        <v>67</v>
      </c>
      <c r="E563">
        <f>MATCH(B563, Tabla2[clave2], 0)</f>
        <v>67</v>
      </c>
    </row>
    <row r="564" spans="2:5" x14ac:dyDescent="0.25">
      <c r="B564" t="s">
        <v>1291</v>
      </c>
      <c r="C564">
        <v>58</v>
      </c>
      <c r="E564">
        <f>MATCH(B564, Tabla2[clave2], 0)</f>
        <v>58</v>
      </c>
    </row>
    <row r="565" spans="2:5" x14ac:dyDescent="0.25">
      <c r="B565" t="s">
        <v>1304</v>
      </c>
      <c r="C565">
        <v>42</v>
      </c>
      <c r="E565">
        <f>MATCH(B565, Tabla2[clave2], 0)</f>
        <v>42</v>
      </c>
    </row>
    <row r="566" spans="2:5" x14ac:dyDescent="0.25">
      <c r="B566" t="s">
        <v>1315</v>
      </c>
      <c r="C566">
        <v>36</v>
      </c>
      <c r="E566">
        <f>MATCH(B566, Tabla2[clave2], 0)</f>
        <v>36</v>
      </c>
    </row>
    <row r="567" spans="2:5" x14ac:dyDescent="0.25">
      <c r="B567" t="s">
        <v>1272</v>
      </c>
      <c r="C567">
        <v>9</v>
      </c>
      <c r="E567">
        <f>MATCH(B567, Tabla2[clave2], 0)</f>
        <v>9</v>
      </c>
    </row>
    <row r="568" spans="2:5" x14ac:dyDescent="0.25">
      <c r="B568" t="s">
        <v>1289</v>
      </c>
      <c r="C568">
        <v>31</v>
      </c>
      <c r="E568">
        <f>MATCH(B568, Tabla2[clave2], 0)</f>
        <v>31</v>
      </c>
    </row>
    <row r="569" spans="2:5" x14ac:dyDescent="0.25">
      <c r="B569" t="s">
        <v>1314</v>
      </c>
      <c r="C569">
        <v>70</v>
      </c>
      <c r="E569">
        <f>MATCH(B569, Tabla2[clave2], 0)</f>
        <v>70</v>
      </c>
    </row>
    <row r="570" spans="2:5" x14ac:dyDescent="0.25">
      <c r="B570" t="s">
        <v>1273</v>
      </c>
      <c r="C570">
        <v>10</v>
      </c>
      <c r="E570">
        <f>MATCH(B570, Tabla2[clave2], 0)</f>
        <v>10</v>
      </c>
    </row>
    <row r="571" spans="2:5" x14ac:dyDescent="0.25">
      <c r="B571" t="s">
        <v>1317</v>
      </c>
      <c r="C571">
        <v>33</v>
      </c>
      <c r="E571">
        <f>MATCH(B571, Tabla2[clave2], 0)</f>
        <v>33</v>
      </c>
    </row>
    <row r="572" spans="2:5" x14ac:dyDescent="0.25">
      <c r="B572" t="s">
        <v>1277</v>
      </c>
      <c r="C572">
        <v>11</v>
      </c>
      <c r="E572">
        <f>MATCH(B572, Tabla2[clave2], 0)</f>
        <v>11</v>
      </c>
    </row>
    <row r="573" spans="2:5" x14ac:dyDescent="0.25">
      <c r="B573" t="s">
        <v>1281</v>
      </c>
      <c r="C573">
        <v>24</v>
      </c>
      <c r="E573">
        <f>MATCH(B573, Tabla2[clave2], 0)</f>
        <v>24</v>
      </c>
    </row>
    <row r="574" spans="2:5" x14ac:dyDescent="0.25">
      <c r="B574" t="s">
        <v>1300</v>
      </c>
      <c r="C574">
        <v>5</v>
      </c>
      <c r="E574">
        <f>MATCH(B574, Tabla2[clave2], 0)</f>
        <v>5</v>
      </c>
    </row>
    <row r="575" spans="2:5" x14ac:dyDescent="0.25">
      <c r="B575" t="s">
        <v>1270</v>
      </c>
      <c r="C575">
        <v>1</v>
      </c>
      <c r="E575">
        <f>MATCH(B575, Tabla2[clave2], 0)</f>
        <v>1</v>
      </c>
    </row>
    <row r="576" spans="2:5" x14ac:dyDescent="0.25">
      <c r="B576" t="s">
        <v>1320</v>
      </c>
      <c r="C576">
        <v>13</v>
      </c>
      <c r="E576">
        <f>MATCH(B576, Tabla2[clave2], 0)</f>
        <v>13</v>
      </c>
    </row>
    <row r="577" spans="2:5" x14ac:dyDescent="0.25">
      <c r="B577" t="s">
        <v>1316</v>
      </c>
      <c r="C577">
        <v>45</v>
      </c>
      <c r="E577">
        <f>MATCH(B577, Tabla2[clave2], 0)</f>
        <v>45</v>
      </c>
    </row>
    <row r="578" spans="2:5" x14ac:dyDescent="0.25">
      <c r="B578" t="s">
        <v>1287</v>
      </c>
      <c r="C578">
        <v>64</v>
      </c>
      <c r="E578">
        <f>MATCH(B578, Tabla2[clave2], 0)</f>
        <v>64</v>
      </c>
    </row>
    <row r="579" spans="2:5" x14ac:dyDescent="0.25">
      <c r="B579" t="s">
        <v>1290</v>
      </c>
      <c r="C579">
        <v>69</v>
      </c>
      <c r="E579">
        <f>MATCH(B579, Tabla2[clave2], 0)</f>
        <v>69</v>
      </c>
    </row>
    <row r="580" spans="2:5" x14ac:dyDescent="0.25">
      <c r="B580" t="s">
        <v>1288</v>
      </c>
      <c r="C580">
        <v>14</v>
      </c>
      <c r="E580">
        <f>MATCH(B580, Tabla2[clave2], 0)</f>
        <v>14</v>
      </c>
    </row>
    <row r="581" spans="2:5" x14ac:dyDescent="0.25">
      <c r="B581" t="s">
        <v>1279</v>
      </c>
      <c r="C581">
        <v>28</v>
      </c>
      <c r="E581">
        <f>MATCH(B581, Tabla2[clave2], 0)</f>
        <v>28</v>
      </c>
    </row>
    <row r="582" spans="2:5" x14ac:dyDescent="0.25">
      <c r="B582" t="s">
        <v>1304</v>
      </c>
      <c r="C582">
        <v>42</v>
      </c>
      <c r="E582">
        <f>MATCH(B582, Tabla2[clave2], 0)</f>
        <v>42</v>
      </c>
    </row>
    <row r="583" spans="2:5" x14ac:dyDescent="0.25">
      <c r="B583" t="s">
        <v>1315</v>
      </c>
      <c r="C583">
        <v>36</v>
      </c>
      <c r="E583">
        <f>MATCH(B583, Tabla2[clave2], 0)</f>
        <v>36</v>
      </c>
    </row>
    <row r="584" spans="2:5" x14ac:dyDescent="0.25">
      <c r="B584" t="s">
        <v>1300</v>
      </c>
      <c r="C584">
        <v>5</v>
      </c>
      <c r="E584">
        <f>MATCH(B584, Tabla2[clave2], 0)</f>
        <v>5</v>
      </c>
    </row>
    <row r="585" spans="2:5" x14ac:dyDescent="0.25">
      <c r="B585" t="s">
        <v>1273</v>
      </c>
      <c r="C585">
        <v>10</v>
      </c>
      <c r="E585">
        <f>MATCH(B585, Tabla2[clave2], 0)</f>
        <v>10</v>
      </c>
    </row>
    <row r="586" spans="2:5" x14ac:dyDescent="0.25">
      <c r="B586" t="s">
        <v>1317</v>
      </c>
      <c r="C586">
        <v>33</v>
      </c>
      <c r="E586">
        <f>MATCH(B586, Tabla2[clave2], 0)</f>
        <v>33</v>
      </c>
    </row>
    <row r="587" spans="2:5" x14ac:dyDescent="0.25">
      <c r="B587" t="s">
        <v>1277</v>
      </c>
      <c r="C587">
        <v>11</v>
      </c>
      <c r="E587">
        <f>MATCH(B587, Tabla2[clave2], 0)</f>
        <v>11</v>
      </c>
    </row>
    <row r="588" spans="2:5" x14ac:dyDescent="0.25">
      <c r="B588" t="s">
        <v>1281</v>
      </c>
      <c r="C588">
        <v>24</v>
      </c>
      <c r="E588">
        <f>MATCH(B588, Tabla2[clave2], 0)</f>
        <v>24</v>
      </c>
    </row>
    <row r="589" spans="2:5" x14ac:dyDescent="0.25">
      <c r="B589" t="s">
        <v>1271</v>
      </c>
      <c r="C589">
        <v>6</v>
      </c>
      <c r="E589">
        <f>MATCH(B589, Tabla2[clave2], 0)</f>
        <v>6</v>
      </c>
    </row>
    <row r="590" spans="2:5" x14ac:dyDescent="0.25">
      <c r="B590" t="s">
        <v>1320</v>
      </c>
      <c r="C590">
        <v>13</v>
      </c>
      <c r="E590">
        <f>MATCH(B590, Tabla2[clave2], 0)</f>
        <v>13</v>
      </c>
    </row>
    <row r="591" spans="2:5" x14ac:dyDescent="0.25">
      <c r="B591" t="s">
        <v>1312</v>
      </c>
      <c r="C591">
        <v>3</v>
      </c>
      <c r="E591">
        <f>MATCH(B591, Tabla2[clave2], 0)</f>
        <v>3</v>
      </c>
    </row>
    <row r="592" spans="2:5" x14ac:dyDescent="0.25">
      <c r="B592" t="s">
        <v>1312</v>
      </c>
      <c r="C592">
        <v>3</v>
      </c>
      <c r="E592">
        <f>MATCH(B592, Tabla2[clave2], 0)</f>
        <v>3</v>
      </c>
    </row>
    <row r="593" spans="2:5" x14ac:dyDescent="0.25">
      <c r="B593" t="s">
        <v>1319</v>
      </c>
      <c r="C593">
        <v>23</v>
      </c>
      <c r="E593">
        <f>MATCH(B593, Tabla2[clave2], 0)</f>
        <v>23</v>
      </c>
    </row>
    <row r="594" spans="2:5" x14ac:dyDescent="0.25">
      <c r="B594" t="s">
        <v>1320</v>
      </c>
      <c r="C594">
        <v>13</v>
      </c>
      <c r="E594">
        <f>MATCH(B594, Tabla2[clave2], 0)</f>
        <v>13</v>
      </c>
    </row>
    <row r="595" spans="2:5" x14ac:dyDescent="0.25">
      <c r="B595" t="s">
        <v>1275</v>
      </c>
      <c r="C595">
        <v>8</v>
      </c>
      <c r="E595">
        <f>MATCH(B595, Tabla2[clave2], 0)</f>
        <v>8</v>
      </c>
    </row>
    <row r="596" spans="2:5" x14ac:dyDescent="0.25">
      <c r="B596" t="s">
        <v>1297</v>
      </c>
      <c r="C596">
        <v>27</v>
      </c>
      <c r="E596">
        <f>MATCH(B596, Tabla2[clave2], 0)</f>
        <v>27</v>
      </c>
    </row>
    <row r="597" spans="2:5" x14ac:dyDescent="0.25">
      <c r="B597" t="s">
        <v>1298</v>
      </c>
      <c r="C597">
        <v>17</v>
      </c>
      <c r="E597">
        <f>MATCH(B597, Tabla2[clave2], 0)</f>
        <v>17</v>
      </c>
    </row>
    <row r="598" spans="2:5" x14ac:dyDescent="0.25">
      <c r="B598" t="s">
        <v>1279</v>
      </c>
      <c r="C598">
        <v>28</v>
      </c>
      <c r="E598">
        <f>MATCH(B598, Tabla2[clave2], 0)</f>
        <v>28</v>
      </c>
    </row>
    <row r="599" spans="2:5" x14ac:dyDescent="0.25">
      <c r="B599" t="s">
        <v>1276</v>
      </c>
      <c r="C599">
        <v>34</v>
      </c>
      <c r="E599">
        <f>MATCH(B599, Tabla2[clave2], 0)</f>
        <v>34</v>
      </c>
    </row>
    <row r="600" spans="2:5" x14ac:dyDescent="0.25">
      <c r="B600" t="s">
        <v>1274</v>
      </c>
      <c r="C600">
        <v>18</v>
      </c>
      <c r="E600">
        <f>MATCH(B600, Tabla2[clave2], 0)</f>
        <v>18</v>
      </c>
    </row>
    <row r="601" spans="2:5" x14ac:dyDescent="0.25">
      <c r="B601" t="s">
        <v>1289</v>
      </c>
      <c r="C601">
        <v>31</v>
      </c>
      <c r="E601">
        <f>MATCH(B601, Tabla2[clave2], 0)</f>
        <v>31</v>
      </c>
    </row>
    <row r="602" spans="2:5" x14ac:dyDescent="0.25">
      <c r="B602" t="s">
        <v>1301</v>
      </c>
      <c r="C602">
        <v>21</v>
      </c>
      <c r="E602">
        <f>MATCH(B602, Tabla2[clave2], 0)</f>
        <v>21</v>
      </c>
    </row>
    <row r="603" spans="2:5" x14ac:dyDescent="0.25">
      <c r="B603" t="s">
        <v>1287</v>
      </c>
      <c r="C603">
        <v>64</v>
      </c>
      <c r="E603">
        <f>MATCH(B603, Tabla2[clave2], 0)</f>
        <v>64</v>
      </c>
    </row>
    <row r="604" spans="2:5" x14ac:dyDescent="0.25">
      <c r="B604" t="s">
        <v>1327</v>
      </c>
      <c r="C604">
        <v>20</v>
      </c>
      <c r="E604">
        <f>MATCH(B604, Tabla2[clave2], 0)</f>
        <v>20</v>
      </c>
    </row>
    <row r="605" spans="2:5" x14ac:dyDescent="0.25">
      <c r="B605" t="s">
        <v>1273</v>
      </c>
      <c r="C605">
        <v>10</v>
      </c>
      <c r="E605">
        <f>MATCH(B605, Tabla2[clave2], 0)</f>
        <v>10</v>
      </c>
    </row>
    <row r="606" spans="2:5" x14ac:dyDescent="0.25">
      <c r="B606" t="s">
        <v>1317</v>
      </c>
      <c r="C606">
        <v>33</v>
      </c>
      <c r="E606">
        <f>MATCH(B606, Tabla2[clave2], 0)</f>
        <v>33</v>
      </c>
    </row>
    <row r="607" spans="2:5" x14ac:dyDescent="0.25">
      <c r="B607" t="s">
        <v>1299</v>
      </c>
      <c r="C607">
        <v>52</v>
      </c>
      <c r="E607">
        <f>MATCH(B607, Tabla2[clave2], 0)</f>
        <v>52</v>
      </c>
    </row>
    <row r="608" spans="2:5" x14ac:dyDescent="0.25">
      <c r="B608" t="s">
        <v>1312</v>
      </c>
      <c r="C608">
        <v>3</v>
      </c>
      <c r="E608">
        <f>MATCH(B608, Tabla2[clave2], 0)</f>
        <v>3</v>
      </c>
    </row>
    <row r="609" spans="2:5" x14ac:dyDescent="0.25">
      <c r="B609" t="s">
        <v>1274</v>
      </c>
      <c r="C609">
        <v>18</v>
      </c>
      <c r="E609">
        <f>MATCH(B609, Tabla2[clave2], 0)</f>
        <v>18</v>
      </c>
    </row>
    <row r="610" spans="2:5" x14ac:dyDescent="0.25">
      <c r="B610" t="s">
        <v>1276</v>
      </c>
      <c r="C610">
        <v>34</v>
      </c>
      <c r="E610">
        <f>MATCH(B610, Tabla2[clave2], 0)</f>
        <v>34</v>
      </c>
    </row>
    <row r="611" spans="2:5" x14ac:dyDescent="0.25">
      <c r="B611" t="s">
        <v>1273</v>
      </c>
      <c r="C611">
        <v>10</v>
      </c>
      <c r="E611">
        <f>MATCH(B611, Tabla2[clave2], 0)</f>
        <v>10</v>
      </c>
    </row>
    <row r="612" spans="2:5" x14ac:dyDescent="0.25">
      <c r="B612" t="s">
        <v>1317</v>
      </c>
      <c r="C612">
        <v>33</v>
      </c>
      <c r="E612">
        <f>MATCH(B612, Tabla2[clave2], 0)</f>
        <v>33</v>
      </c>
    </row>
    <row r="613" spans="2:5" x14ac:dyDescent="0.25">
      <c r="B613" t="s">
        <v>1273</v>
      </c>
      <c r="C613">
        <v>10</v>
      </c>
      <c r="E613">
        <f>MATCH(B613, Tabla2[clave2], 0)</f>
        <v>10</v>
      </c>
    </row>
    <row r="614" spans="2:5" x14ac:dyDescent="0.25">
      <c r="B614" t="s">
        <v>1298</v>
      </c>
      <c r="C614">
        <v>17</v>
      </c>
      <c r="E614">
        <f>MATCH(B614, Tabla2[clave2], 0)</f>
        <v>17</v>
      </c>
    </row>
    <row r="615" spans="2:5" x14ac:dyDescent="0.25">
      <c r="B615" t="s">
        <v>1288</v>
      </c>
      <c r="C615">
        <v>14</v>
      </c>
      <c r="E615">
        <f>MATCH(B615, Tabla2[clave2], 0)</f>
        <v>14</v>
      </c>
    </row>
    <row r="616" spans="2:5" x14ac:dyDescent="0.25">
      <c r="B616" t="s">
        <v>1281</v>
      </c>
      <c r="C616">
        <v>24</v>
      </c>
      <c r="E616">
        <f>MATCH(B616, Tabla2[clave2], 0)</f>
        <v>24</v>
      </c>
    </row>
    <row r="617" spans="2:5" x14ac:dyDescent="0.25">
      <c r="B617" t="s">
        <v>1279</v>
      </c>
      <c r="C617">
        <v>28</v>
      </c>
      <c r="E617">
        <f>MATCH(B617, Tabla2[clave2], 0)</f>
        <v>28</v>
      </c>
    </row>
    <row r="618" spans="2:5" x14ac:dyDescent="0.25">
      <c r="B618" t="s">
        <v>1300</v>
      </c>
      <c r="C618">
        <v>5</v>
      </c>
      <c r="E618">
        <f>MATCH(B618, Tabla2[clave2], 0)</f>
        <v>5</v>
      </c>
    </row>
    <row r="619" spans="2:5" x14ac:dyDescent="0.25">
      <c r="B619" t="s">
        <v>1271</v>
      </c>
      <c r="C619">
        <v>6</v>
      </c>
      <c r="E619">
        <f>MATCH(B619, Tabla2[clave2], 0)</f>
        <v>6</v>
      </c>
    </row>
    <row r="620" spans="2:5" x14ac:dyDescent="0.25">
      <c r="B620" t="s">
        <v>1290</v>
      </c>
      <c r="C620">
        <v>69</v>
      </c>
      <c r="E620">
        <f>MATCH(B620, Tabla2[clave2], 0)</f>
        <v>69</v>
      </c>
    </row>
    <row r="621" spans="2:5" x14ac:dyDescent="0.25">
      <c r="B621" t="s">
        <v>1287</v>
      </c>
      <c r="C621">
        <v>64</v>
      </c>
      <c r="E621">
        <f>MATCH(B621, Tabla2[clave2], 0)</f>
        <v>64</v>
      </c>
    </row>
    <row r="622" spans="2:5" x14ac:dyDescent="0.25">
      <c r="B622" t="s">
        <v>1320</v>
      </c>
      <c r="C622">
        <v>13</v>
      </c>
      <c r="E622">
        <f>MATCH(B622, Tabla2[clave2], 0)</f>
        <v>13</v>
      </c>
    </row>
    <row r="623" spans="2:5" x14ac:dyDescent="0.25">
      <c r="B623" t="s">
        <v>1293</v>
      </c>
      <c r="C623">
        <v>35</v>
      </c>
      <c r="E623">
        <f>MATCH(B623, Tabla2[clave2], 0)</f>
        <v>35</v>
      </c>
    </row>
    <row r="624" spans="2:5" x14ac:dyDescent="0.25">
      <c r="B624" t="s">
        <v>1281</v>
      </c>
      <c r="C624">
        <v>24</v>
      </c>
      <c r="E624">
        <f>MATCH(B624, Tabla2[clave2], 0)</f>
        <v>24</v>
      </c>
    </row>
    <row r="625" spans="2:5" x14ac:dyDescent="0.25">
      <c r="B625" t="s">
        <v>1292</v>
      </c>
      <c r="C625">
        <v>49</v>
      </c>
      <c r="E625">
        <f>MATCH(B625, Tabla2[clave2], 0)</f>
        <v>49</v>
      </c>
    </row>
    <row r="626" spans="2:5" x14ac:dyDescent="0.25">
      <c r="B626" t="s">
        <v>1308</v>
      </c>
      <c r="C626">
        <v>43</v>
      </c>
      <c r="E626">
        <f>MATCH(B626, Tabla2[clave2], 0)</f>
        <v>43</v>
      </c>
    </row>
    <row r="627" spans="2:5" x14ac:dyDescent="0.25">
      <c r="B627" t="s">
        <v>1295</v>
      </c>
      <c r="C627">
        <v>54</v>
      </c>
      <c r="E627">
        <f>MATCH(B627, Tabla2[clave2], 0)</f>
        <v>54</v>
      </c>
    </row>
    <row r="628" spans="2:5" x14ac:dyDescent="0.25">
      <c r="B628" t="s">
        <v>1275</v>
      </c>
      <c r="C628">
        <v>8</v>
      </c>
      <c r="E628">
        <f>MATCH(B628, Tabla2[clave2], 0)</f>
        <v>8</v>
      </c>
    </row>
    <row r="629" spans="2:5" x14ac:dyDescent="0.25">
      <c r="B629" t="s">
        <v>1282</v>
      </c>
      <c r="C629">
        <v>40</v>
      </c>
      <c r="E629">
        <f>MATCH(B629, Tabla2[clave2], 0)</f>
        <v>40</v>
      </c>
    </row>
    <row r="630" spans="2:5" x14ac:dyDescent="0.25">
      <c r="B630" t="s">
        <v>1276</v>
      </c>
      <c r="C630">
        <v>34</v>
      </c>
      <c r="E630">
        <f>MATCH(B630, Tabla2[clave2], 0)</f>
        <v>34</v>
      </c>
    </row>
    <row r="631" spans="2:5" x14ac:dyDescent="0.25">
      <c r="B631" t="s">
        <v>1278</v>
      </c>
      <c r="C631">
        <v>7</v>
      </c>
      <c r="E631">
        <f>MATCH(B631, Tabla2[clave2], 0)</f>
        <v>7</v>
      </c>
    </row>
    <row r="632" spans="2:5" x14ac:dyDescent="0.25">
      <c r="B632" t="s">
        <v>1279</v>
      </c>
      <c r="C632">
        <v>28</v>
      </c>
      <c r="E632">
        <f>MATCH(B632, Tabla2[clave2], 0)</f>
        <v>28</v>
      </c>
    </row>
    <row r="633" spans="2:5" x14ac:dyDescent="0.25">
      <c r="B633" t="s">
        <v>1285</v>
      </c>
      <c r="C633">
        <v>59</v>
      </c>
      <c r="E633">
        <f>MATCH(B633, Tabla2[clave2], 0)</f>
        <v>59</v>
      </c>
    </row>
    <row r="634" spans="2:5" x14ac:dyDescent="0.25">
      <c r="B634" t="s">
        <v>1283</v>
      </c>
      <c r="C634">
        <v>57</v>
      </c>
      <c r="E634">
        <f>MATCH(B634, Tabla2[clave2], 0)</f>
        <v>57</v>
      </c>
    </row>
    <row r="635" spans="2:5" x14ac:dyDescent="0.25">
      <c r="B635" t="s">
        <v>1325</v>
      </c>
      <c r="C635">
        <v>29</v>
      </c>
      <c r="E635">
        <f>MATCH(B635, Tabla2[clave2], 0)</f>
        <v>29</v>
      </c>
    </row>
    <row r="636" spans="2:5" x14ac:dyDescent="0.25">
      <c r="B636" t="s">
        <v>1294</v>
      </c>
      <c r="C636">
        <v>51</v>
      </c>
      <c r="E636">
        <f>MATCH(B636, Tabla2[clave2], 0)</f>
        <v>51</v>
      </c>
    </row>
    <row r="637" spans="2:5" x14ac:dyDescent="0.25">
      <c r="B637" t="s">
        <v>1297</v>
      </c>
      <c r="C637">
        <v>27</v>
      </c>
      <c r="E637">
        <f>MATCH(B637, Tabla2[clave2], 0)</f>
        <v>27</v>
      </c>
    </row>
    <row r="638" spans="2:5" x14ac:dyDescent="0.25">
      <c r="B638" t="s">
        <v>1273</v>
      </c>
      <c r="C638">
        <v>10</v>
      </c>
      <c r="E638">
        <f>MATCH(B638, Tabla2[clave2], 0)</f>
        <v>10</v>
      </c>
    </row>
    <row r="639" spans="2:5" x14ac:dyDescent="0.25">
      <c r="B639" t="s">
        <v>1308</v>
      </c>
      <c r="C639">
        <v>43</v>
      </c>
      <c r="E639">
        <f>MATCH(B639, Tabla2[clave2], 0)</f>
        <v>43</v>
      </c>
    </row>
    <row r="640" spans="2:5" x14ac:dyDescent="0.25">
      <c r="B640" t="s">
        <v>1282</v>
      </c>
      <c r="C640">
        <v>40</v>
      </c>
      <c r="E640">
        <f>MATCH(B640, Tabla2[clave2], 0)</f>
        <v>40</v>
      </c>
    </row>
    <row r="641" spans="2:5" x14ac:dyDescent="0.25">
      <c r="B641" t="s">
        <v>1275</v>
      </c>
      <c r="C641">
        <v>8</v>
      </c>
      <c r="E641">
        <f>MATCH(B641, Tabla2[clave2], 0)</f>
        <v>8</v>
      </c>
    </row>
    <row r="642" spans="2:5" x14ac:dyDescent="0.25">
      <c r="B642" t="s">
        <v>1303</v>
      </c>
      <c r="C642">
        <v>56</v>
      </c>
      <c r="E642">
        <f>MATCH(B642, Tabla2[clave2], 0)</f>
        <v>56</v>
      </c>
    </row>
    <row r="643" spans="2:5" x14ac:dyDescent="0.25">
      <c r="B643" t="s">
        <v>1297</v>
      </c>
      <c r="C643">
        <v>27</v>
      </c>
      <c r="E643">
        <f>MATCH(B643, Tabla2[clave2], 0)</f>
        <v>27</v>
      </c>
    </row>
    <row r="644" spans="2:5" x14ac:dyDescent="0.25">
      <c r="B644" t="s">
        <v>1295</v>
      </c>
      <c r="C644">
        <v>54</v>
      </c>
      <c r="E644">
        <f>MATCH(B644, Tabla2[clave2], 0)</f>
        <v>54</v>
      </c>
    </row>
    <row r="645" spans="2:5" x14ac:dyDescent="0.25">
      <c r="B645" t="s">
        <v>1285</v>
      </c>
      <c r="C645">
        <v>59</v>
      </c>
      <c r="E645">
        <f>MATCH(B645, Tabla2[clave2], 0)</f>
        <v>59</v>
      </c>
    </row>
    <row r="646" spans="2:5" x14ac:dyDescent="0.25">
      <c r="B646" t="s">
        <v>1319</v>
      </c>
      <c r="C646">
        <v>23</v>
      </c>
      <c r="E646">
        <f>MATCH(B646, Tabla2[clave2], 0)</f>
        <v>23</v>
      </c>
    </row>
    <row r="647" spans="2:5" x14ac:dyDescent="0.25">
      <c r="B647" t="s">
        <v>1279</v>
      </c>
      <c r="C647">
        <v>28</v>
      </c>
      <c r="E647">
        <f>MATCH(B647, Tabla2[clave2], 0)</f>
        <v>28</v>
      </c>
    </row>
    <row r="648" spans="2:5" x14ac:dyDescent="0.25">
      <c r="B648" t="s">
        <v>1325</v>
      </c>
      <c r="C648">
        <v>29</v>
      </c>
      <c r="E648">
        <f>MATCH(B648, Tabla2[clave2], 0)</f>
        <v>29</v>
      </c>
    </row>
    <row r="649" spans="2:5" x14ac:dyDescent="0.25">
      <c r="B649" t="s">
        <v>1319</v>
      </c>
      <c r="C649">
        <v>23</v>
      </c>
      <c r="E649">
        <f>MATCH(B649, Tabla2[clave2], 0)</f>
        <v>23</v>
      </c>
    </row>
    <row r="650" spans="2:5" x14ac:dyDescent="0.25">
      <c r="B650" t="s">
        <v>1274</v>
      </c>
      <c r="C650">
        <v>18</v>
      </c>
      <c r="E650">
        <f>MATCH(B650, Tabla2[clave2], 0)</f>
        <v>18</v>
      </c>
    </row>
    <row r="651" spans="2:5" x14ac:dyDescent="0.25">
      <c r="B651" t="s">
        <v>1289</v>
      </c>
      <c r="C651">
        <v>31</v>
      </c>
      <c r="E651">
        <f>MATCH(B651, Tabla2[clave2], 0)</f>
        <v>31</v>
      </c>
    </row>
    <row r="652" spans="2:5" x14ac:dyDescent="0.25">
      <c r="B652" t="s">
        <v>1288</v>
      </c>
      <c r="C652">
        <v>14</v>
      </c>
      <c r="E652">
        <f>MATCH(B652, Tabla2[clave2], 0)</f>
        <v>14</v>
      </c>
    </row>
    <row r="653" spans="2:5" x14ac:dyDescent="0.25">
      <c r="B653" t="s">
        <v>1317</v>
      </c>
      <c r="C653">
        <v>33</v>
      </c>
      <c r="E653">
        <f>MATCH(B653, Tabla2[clave2], 0)</f>
        <v>33</v>
      </c>
    </row>
    <row r="654" spans="2:5" x14ac:dyDescent="0.25">
      <c r="B654" t="s">
        <v>1323</v>
      </c>
      <c r="C654">
        <v>68</v>
      </c>
      <c r="E654">
        <f>MATCH(B654, Tabla2[clave2], 0)</f>
        <v>68</v>
      </c>
    </row>
    <row r="655" spans="2:5" x14ac:dyDescent="0.25">
      <c r="B655" t="s">
        <v>1320</v>
      </c>
      <c r="C655">
        <v>13</v>
      </c>
      <c r="E655">
        <f>MATCH(B655, Tabla2[clave2], 0)</f>
        <v>13</v>
      </c>
    </row>
    <row r="656" spans="2:5" x14ac:dyDescent="0.25">
      <c r="B656" t="s">
        <v>1315</v>
      </c>
      <c r="C656">
        <v>36</v>
      </c>
      <c r="E656">
        <f>MATCH(B656, Tabla2[clave2], 0)</f>
        <v>36</v>
      </c>
    </row>
    <row r="657" spans="2:5" x14ac:dyDescent="0.25">
      <c r="B657" t="s">
        <v>1287</v>
      </c>
      <c r="C657">
        <v>64</v>
      </c>
      <c r="E657">
        <f>MATCH(B657, Tabla2[clave2], 0)</f>
        <v>64</v>
      </c>
    </row>
    <row r="658" spans="2:5" x14ac:dyDescent="0.25">
      <c r="B658" t="s">
        <v>1287</v>
      </c>
      <c r="C658">
        <v>64</v>
      </c>
      <c r="E658">
        <f>MATCH(B658, Tabla2[clave2], 0)</f>
        <v>64</v>
      </c>
    </row>
    <row r="659" spans="2:5" x14ac:dyDescent="0.25">
      <c r="B659" t="s">
        <v>1284</v>
      </c>
      <c r="C659">
        <v>62</v>
      </c>
      <c r="E659">
        <f>MATCH(B659, Tabla2[clave2], 0)</f>
        <v>62</v>
      </c>
    </row>
    <row r="660" spans="2:5" x14ac:dyDescent="0.25">
      <c r="B660" t="s">
        <v>1294</v>
      </c>
      <c r="C660">
        <v>51</v>
      </c>
      <c r="E660">
        <f>MATCH(B660, Tabla2[clave2], 0)</f>
        <v>51</v>
      </c>
    </row>
    <row r="661" spans="2:5" x14ac:dyDescent="0.25">
      <c r="B661" t="s">
        <v>1299</v>
      </c>
      <c r="C661">
        <v>52</v>
      </c>
      <c r="E661">
        <f>MATCH(B661, Tabla2[clave2], 0)</f>
        <v>52</v>
      </c>
    </row>
    <row r="662" spans="2:5" x14ac:dyDescent="0.25">
      <c r="B662" t="s">
        <v>1298</v>
      </c>
      <c r="C662">
        <v>17</v>
      </c>
      <c r="E662">
        <f>MATCH(B662, Tabla2[clave2], 0)</f>
        <v>17</v>
      </c>
    </row>
    <row r="663" spans="2:5" x14ac:dyDescent="0.25">
      <c r="B663" t="s">
        <v>1300</v>
      </c>
      <c r="C663">
        <v>5</v>
      </c>
      <c r="E663">
        <f>MATCH(B663, Tabla2[clave2], 0)</f>
        <v>5</v>
      </c>
    </row>
    <row r="664" spans="2:5" x14ac:dyDescent="0.25">
      <c r="B664" t="s">
        <v>1318</v>
      </c>
      <c r="C664">
        <v>53</v>
      </c>
      <c r="E664">
        <f>MATCH(B664, Tabla2[clave2], 0)</f>
        <v>53</v>
      </c>
    </row>
    <row r="665" spans="2:5" x14ac:dyDescent="0.25">
      <c r="B665" t="s">
        <v>1276</v>
      </c>
      <c r="C665">
        <v>34</v>
      </c>
      <c r="E665">
        <f>MATCH(B665, Tabla2[clave2], 0)</f>
        <v>34</v>
      </c>
    </row>
    <row r="666" spans="2:5" x14ac:dyDescent="0.25">
      <c r="B666" t="s">
        <v>1276</v>
      </c>
      <c r="C666">
        <v>34</v>
      </c>
      <c r="E666">
        <f>MATCH(B666, Tabla2[clave2], 0)</f>
        <v>34</v>
      </c>
    </row>
    <row r="667" spans="2:5" x14ac:dyDescent="0.25">
      <c r="B667" t="s">
        <v>1305</v>
      </c>
      <c r="C667">
        <v>61</v>
      </c>
      <c r="E667">
        <f>MATCH(B667, Tabla2[clave2], 0)</f>
        <v>61</v>
      </c>
    </row>
    <row r="668" spans="2:5" x14ac:dyDescent="0.25">
      <c r="B668" t="s">
        <v>1335</v>
      </c>
      <c r="C668">
        <v>22</v>
      </c>
      <c r="E668">
        <f>MATCH(B668, Tabla2[clave2], 0)</f>
        <v>22</v>
      </c>
    </row>
    <row r="669" spans="2:5" x14ac:dyDescent="0.25">
      <c r="B669" t="s">
        <v>1276</v>
      </c>
      <c r="C669">
        <v>34</v>
      </c>
      <c r="E669">
        <f>MATCH(B669, Tabla2[clave2], 0)</f>
        <v>34</v>
      </c>
    </row>
    <row r="670" spans="2:5" x14ac:dyDescent="0.25">
      <c r="B670" t="s">
        <v>1288</v>
      </c>
      <c r="C670">
        <v>14</v>
      </c>
      <c r="E670">
        <f>MATCH(B670, Tabla2[clave2], 0)</f>
        <v>14</v>
      </c>
    </row>
    <row r="671" spans="2:5" x14ac:dyDescent="0.25">
      <c r="B671" t="s">
        <v>1289</v>
      </c>
      <c r="C671">
        <v>31</v>
      </c>
      <c r="E671">
        <f>MATCH(B671, Tabla2[clave2], 0)</f>
        <v>31</v>
      </c>
    </row>
    <row r="672" spans="2:5" x14ac:dyDescent="0.25">
      <c r="B672" t="s">
        <v>1300</v>
      </c>
      <c r="C672">
        <v>5</v>
      </c>
      <c r="E672">
        <f>MATCH(B672, Tabla2[clave2], 0)</f>
        <v>5</v>
      </c>
    </row>
    <row r="673" spans="2:5" x14ac:dyDescent="0.25">
      <c r="B673" t="s">
        <v>1271</v>
      </c>
      <c r="C673">
        <v>6</v>
      </c>
      <c r="E673">
        <f>MATCH(B673, Tabla2[clave2], 0)</f>
        <v>6</v>
      </c>
    </row>
    <row r="674" spans="2:5" x14ac:dyDescent="0.25">
      <c r="B674" t="s">
        <v>1293</v>
      </c>
      <c r="C674">
        <v>35</v>
      </c>
      <c r="E674">
        <f>MATCH(B674, Tabla2[clave2], 0)</f>
        <v>35</v>
      </c>
    </row>
    <row r="675" spans="2:5" x14ac:dyDescent="0.25">
      <c r="B675" t="s">
        <v>1290</v>
      </c>
      <c r="C675">
        <v>69</v>
      </c>
      <c r="E675">
        <f>MATCH(B675, Tabla2[clave2], 0)</f>
        <v>69</v>
      </c>
    </row>
    <row r="676" spans="2:5" x14ac:dyDescent="0.25">
      <c r="B676" t="s">
        <v>1287</v>
      </c>
      <c r="C676">
        <v>64</v>
      </c>
      <c r="E676">
        <f>MATCH(B676, Tabla2[clave2], 0)</f>
        <v>64</v>
      </c>
    </row>
    <row r="677" spans="2:5" x14ac:dyDescent="0.25">
      <c r="B677" t="s">
        <v>1315</v>
      </c>
      <c r="C677">
        <v>36</v>
      </c>
      <c r="E677">
        <f>MATCH(B677, Tabla2[clave2], 0)</f>
        <v>36</v>
      </c>
    </row>
    <row r="678" spans="2:5" x14ac:dyDescent="0.25">
      <c r="B678" t="s">
        <v>1274</v>
      </c>
      <c r="C678">
        <v>18</v>
      </c>
      <c r="E678">
        <f>MATCH(B678, Tabla2[clave2], 0)</f>
        <v>18</v>
      </c>
    </row>
    <row r="679" spans="2:5" x14ac:dyDescent="0.25">
      <c r="B679" t="s">
        <v>1317</v>
      </c>
      <c r="C679">
        <v>33</v>
      </c>
      <c r="E679">
        <f>MATCH(B679, Tabla2[clave2], 0)</f>
        <v>33</v>
      </c>
    </row>
    <row r="680" spans="2:5" x14ac:dyDescent="0.25">
      <c r="B680" t="s">
        <v>1315</v>
      </c>
      <c r="C680">
        <v>36</v>
      </c>
      <c r="E680">
        <f>MATCH(B680, Tabla2[clave2], 0)</f>
        <v>36</v>
      </c>
    </row>
    <row r="681" spans="2:5" x14ac:dyDescent="0.25">
      <c r="B681" t="s">
        <v>1314</v>
      </c>
      <c r="C681">
        <v>70</v>
      </c>
      <c r="E681">
        <f>MATCH(B681, Tabla2[clave2], 0)</f>
        <v>70</v>
      </c>
    </row>
    <row r="682" spans="2:5" x14ac:dyDescent="0.25">
      <c r="B682" t="s">
        <v>1315</v>
      </c>
      <c r="C682">
        <v>36</v>
      </c>
      <c r="E682">
        <f>MATCH(B682, Tabla2[clave2], 0)</f>
        <v>36</v>
      </c>
    </row>
    <row r="683" spans="2:5" x14ac:dyDescent="0.25">
      <c r="B683" t="s">
        <v>1323</v>
      </c>
      <c r="C683">
        <v>68</v>
      </c>
      <c r="E683">
        <f>MATCH(B683, Tabla2[clave2], 0)</f>
        <v>68</v>
      </c>
    </row>
    <row r="684" spans="2:5" x14ac:dyDescent="0.25">
      <c r="B684" t="s">
        <v>1288</v>
      </c>
      <c r="C684">
        <v>14</v>
      </c>
      <c r="E684">
        <f>MATCH(B684, Tabla2[clave2], 0)</f>
        <v>14</v>
      </c>
    </row>
    <row r="685" spans="2:5" x14ac:dyDescent="0.25">
      <c r="B685" t="s">
        <v>1289</v>
      </c>
      <c r="C685">
        <v>31</v>
      </c>
      <c r="E685">
        <f>MATCH(B685, Tabla2[clave2], 0)</f>
        <v>31</v>
      </c>
    </row>
    <row r="686" spans="2:5" x14ac:dyDescent="0.25">
      <c r="B686" t="s">
        <v>1317</v>
      </c>
      <c r="C686">
        <v>33</v>
      </c>
      <c r="E686">
        <f>MATCH(B686, Tabla2[clave2], 0)</f>
        <v>33</v>
      </c>
    </row>
    <row r="687" spans="2:5" x14ac:dyDescent="0.25">
      <c r="B687" t="s">
        <v>1317</v>
      </c>
      <c r="C687">
        <v>33</v>
      </c>
      <c r="E687">
        <f>MATCH(B687, Tabla2[clave2], 0)</f>
        <v>33</v>
      </c>
    </row>
    <row r="688" spans="2:5" x14ac:dyDescent="0.25">
      <c r="B688" t="s">
        <v>1285</v>
      </c>
      <c r="C688">
        <v>59</v>
      </c>
      <c r="E688">
        <f>MATCH(B688, Tabla2[clave2], 0)</f>
        <v>59</v>
      </c>
    </row>
    <row r="689" spans="2:5" x14ac:dyDescent="0.25">
      <c r="B689" t="s">
        <v>1274</v>
      </c>
      <c r="C689">
        <v>18</v>
      </c>
      <c r="E689">
        <f>MATCH(B689, Tabla2[clave2], 0)</f>
        <v>18</v>
      </c>
    </row>
    <row r="690" spans="2:5" x14ac:dyDescent="0.25">
      <c r="B690" t="s">
        <v>1281</v>
      </c>
      <c r="C690">
        <v>24</v>
      </c>
      <c r="E690">
        <f>MATCH(B690, Tabla2[clave2], 0)</f>
        <v>24</v>
      </c>
    </row>
    <row r="691" spans="2:5" x14ac:dyDescent="0.25">
      <c r="B691" t="s">
        <v>1287</v>
      </c>
      <c r="C691">
        <v>64</v>
      </c>
      <c r="E691">
        <f>MATCH(B691, Tabla2[clave2], 0)</f>
        <v>64</v>
      </c>
    </row>
    <row r="692" spans="2:5" x14ac:dyDescent="0.25">
      <c r="B692" t="s">
        <v>1290</v>
      </c>
      <c r="C692">
        <v>69</v>
      </c>
      <c r="E692">
        <f>MATCH(B692, Tabla2[clave2], 0)</f>
        <v>69</v>
      </c>
    </row>
    <row r="693" spans="2:5" x14ac:dyDescent="0.25">
      <c r="B693" t="s">
        <v>1323</v>
      </c>
      <c r="C693">
        <v>68</v>
      </c>
      <c r="E693">
        <f>MATCH(B693, Tabla2[clave2], 0)</f>
        <v>68</v>
      </c>
    </row>
    <row r="694" spans="2:5" x14ac:dyDescent="0.25">
      <c r="B694" t="s">
        <v>1325</v>
      </c>
      <c r="C694">
        <v>29</v>
      </c>
      <c r="E694">
        <f>MATCH(B694, Tabla2[clave2], 0)</f>
        <v>29</v>
      </c>
    </row>
    <row r="695" spans="2:5" x14ac:dyDescent="0.25">
      <c r="B695" t="s">
        <v>1278</v>
      </c>
      <c r="C695">
        <v>7</v>
      </c>
      <c r="E695">
        <f>MATCH(B695, Tabla2[clave2], 0)</f>
        <v>7</v>
      </c>
    </row>
    <row r="696" spans="2:5" x14ac:dyDescent="0.25">
      <c r="B696" t="s">
        <v>1301</v>
      </c>
      <c r="C696">
        <v>21</v>
      </c>
      <c r="E696">
        <f>MATCH(B696, Tabla2[clave2], 0)</f>
        <v>21</v>
      </c>
    </row>
    <row r="697" spans="2:5" x14ac:dyDescent="0.25">
      <c r="B697" t="s">
        <v>1274</v>
      </c>
      <c r="C697">
        <v>18</v>
      </c>
      <c r="E697">
        <f>MATCH(B697, Tabla2[clave2], 0)</f>
        <v>18</v>
      </c>
    </row>
    <row r="698" spans="2:5" x14ac:dyDescent="0.25">
      <c r="B698" t="s">
        <v>1281</v>
      </c>
      <c r="C698">
        <v>24</v>
      </c>
      <c r="E698">
        <f>MATCH(B698, Tabla2[clave2], 0)</f>
        <v>24</v>
      </c>
    </row>
    <row r="699" spans="2:5" x14ac:dyDescent="0.25">
      <c r="B699" t="s">
        <v>1278</v>
      </c>
      <c r="C699">
        <v>7</v>
      </c>
      <c r="E699">
        <f>MATCH(B699, Tabla2[clave2], 0)</f>
        <v>7</v>
      </c>
    </row>
    <row r="700" spans="2:5" x14ac:dyDescent="0.25">
      <c r="B700" t="s">
        <v>1300</v>
      </c>
      <c r="C700">
        <v>5</v>
      </c>
      <c r="E700">
        <f>MATCH(B700, Tabla2[clave2], 0)</f>
        <v>5</v>
      </c>
    </row>
    <row r="701" spans="2:5" x14ac:dyDescent="0.25">
      <c r="B701" t="s">
        <v>1287</v>
      </c>
      <c r="C701">
        <v>64</v>
      </c>
      <c r="E701">
        <f>MATCH(B701, Tabla2[clave2], 0)</f>
        <v>64</v>
      </c>
    </row>
    <row r="702" spans="2:5" x14ac:dyDescent="0.25">
      <c r="B702" t="s">
        <v>1288</v>
      </c>
      <c r="C702">
        <v>14</v>
      </c>
      <c r="E702">
        <f>MATCH(B702, Tabla2[clave2], 0)</f>
        <v>14</v>
      </c>
    </row>
    <row r="703" spans="2:5" x14ac:dyDescent="0.25">
      <c r="B703" t="s">
        <v>1289</v>
      </c>
      <c r="C703">
        <v>31</v>
      </c>
      <c r="E703">
        <f>MATCH(B703, Tabla2[clave2], 0)</f>
        <v>31</v>
      </c>
    </row>
    <row r="704" spans="2:5" x14ac:dyDescent="0.25">
      <c r="B704" t="s">
        <v>1307</v>
      </c>
      <c r="C704">
        <v>15</v>
      </c>
      <c r="E704">
        <f>MATCH(B704, Tabla2[clave2], 0)</f>
        <v>15</v>
      </c>
    </row>
    <row r="705" spans="2:5" x14ac:dyDescent="0.25">
      <c r="B705" t="s">
        <v>1273</v>
      </c>
      <c r="C705">
        <v>10</v>
      </c>
      <c r="E705">
        <f>MATCH(B705, Tabla2[clave2], 0)</f>
        <v>10</v>
      </c>
    </row>
    <row r="706" spans="2:5" x14ac:dyDescent="0.25">
      <c r="B706" t="s">
        <v>1290</v>
      </c>
      <c r="C706">
        <v>69</v>
      </c>
      <c r="E706">
        <f>MATCH(B706, Tabla2[clave2], 0)</f>
        <v>69</v>
      </c>
    </row>
    <row r="707" spans="2:5" x14ac:dyDescent="0.25">
      <c r="B707" t="s">
        <v>1274</v>
      </c>
      <c r="C707">
        <v>18</v>
      </c>
      <c r="E707">
        <f>MATCH(B707, Tabla2[clave2], 0)</f>
        <v>18</v>
      </c>
    </row>
    <row r="708" spans="2:5" x14ac:dyDescent="0.25">
      <c r="B708" t="s">
        <v>1281</v>
      </c>
      <c r="C708">
        <v>24</v>
      </c>
      <c r="E708">
        <f>MATCH(B708, Tabla2[clave2], 0)</f>
        <v>24</v>
      </c>
    </row>
    <row r="709" spans="2:5" x14ac:dyDescent="0.25">
      <c r="B709" t="s">
        <v>1288</v>
      </c>
      <c r="C709">
        <v>14</v>
      </c>
      <c r="E709">
        <f>MATCH(B709, Tabla2[clave2], 0)</f>
        <v>14</v>
      </c>
    </row>
    <row r="710" spans="2:5" x14ac:dyDescent="0.25">
      <c r="B710" t="s">
        <v>1289</v>
      </c>
      <c r="C710">
        <v>31</v>
      </c>
      <c r="E710">
        <f>MATCH(B710, Tabla2[clave2], 0)</f>
        <v>31</v>
      </c>
    </row>
    <row r="711" spans="2:5" x14ac:dyDescent="0.25">
      <c r="B711" t="s">
        <v>1300</v>
      </c>
      <c r="C711">
        <v>5</v>
      </c>
      <c r="E711">
        <f>MATCH(B711, Tabla2[clave2], 0)</f>
        <v>5</v>
      </c>
    </row>
    <row r="712" spans="2:5" x14ac:dyDescent="0.25">
      <c r="B712" t="s">
        <v>1272</v>
      </c>
      <c r="C712">
        <v>9</v>
      </c>
      <c r="E712">
        <f>MATCH(B712, Tabla2[clave2], 0)</f>
        <v>9</v>
      </c>
    </row>
    <row r="713" spans="2:5" x14ac:dyDescent="0.25">
      <c r="B713" t="s">
        <v>1317</v>
      </c>
      <c r="C713">
        <v>33</v>
      </c>
      <c r="E713">
        <f>MATCH(B713, Tabla2[clave2], 0)</f>
        <v>33</v>
      </c>
    </row>
    <row r="714" spans="2:5" x14ac:dyDescent="0.25">
      <c r="B714" t="s">
        <v>1290</v>
      </c>
      <c r="C714">
        <v>69</v>
      </c>
      <c r="E714">
        <f>MATCH(B714, Tabla2[clave2], 0)</f>
        <v>69</v>
      </c>
    </row>
    <row r="715" spans="2:5" x14ac:dyDescent="0.25">
      <c r="B715" t="s">
        <v>1271</v>
      </c>
      <c r="C715">
        <v>6</v>
      </c>
      <c r="E715">
        <f>MATCH(B715, Tabla2[clave2], 0)</f>
        <v>6</v>
      </c>
    </row>
    <row r="716" spans="2:5" x14ac:dyDescent="0.25">
      <c r="B716" t="s">
        <v>1279</v>
      </c>
      <c r="C716">
        <v>28</v>
      </c>
      <c r="E716">
        <f>MATCH(B716, Tabla2[clave2], 0)</f>
        <v>28</v>
      </c>
    </row>
    <row r="717" spans="2:5" x14ac:dyDescent="0.25">
      <c r="B717" t="s">
        <v>1293</v>
      </c>
      <c r="C717">
        <v>35</v>
      </c>
      <c r="E717">
        <f>MATCH(B717, Tabla2[clave2], 0)</f>
        <v>35</v>
      </c>
    </row>
    <row r="718" spans="2:5" x14ac:dyDescent="0.25">
      <c r="B718" t="s">
        <v>1278</v>
      </c>
      <c r="C718">
        <v>7</v>
      </c>
      <c r="E718">
        <f>MATCH(B718, Tabla2[clave2], 0)</f>
        <v>7</v>
      </c>
    </row>
    <row r="719" spans="2:5" x14ac:dyDescent="0.25">
      <c r="B719" t="s">
        <v>1298</v>
      </c>
      <c r="C719">
        <v>17</v>
      </c>
      <c r="E719">
        <f>MATCH(B719, Tabla2[clave2], 0)</f>
        <v>17</v>
      </c>
    </row>
    <row r="720" spans="2:5" x14ac:dyDescent="0.25">
      <c r="B720" t="s">
        <v>1307</v>
      </c>
      <c r="C720">
        <v>15</v>
      </c>
      <c r="E720">
        <f>MATCH(B720, Tabla2[clave2], 0)</f>
        <v>15</v>
      </c>
    </row>
    <row r="721" spans="2:5" x14ac:dyDescent="0.25">
      <c r="B721" t="s">
        <v>1290</v>
      </c>
      <c r="C721">
        <v>69</v>
      </c>
      <c r="E721">
        <f>MATCH(B721, Tabla2[clave2], 0)</f>
        <v>69</v>
      </c>
    </row>
    <row r="722" spans="2:5" x14ac:dyDescent="0.25">
      <c r="B722" t="s">
        <v>1272</v>
      </c>
      <c r="C722">
        <v>9</v>
      </c>
      <c r="E722">
        <f>MATCH(B722, Tabla2[clave2], 0)</f>
        <v>9</v>
      </c>
    </row>
    <row r="723" spans="2:5" x14ac:dyDescent="0.25">
      <c r="B723" t="s">
        <v>1306</v>
      </c>
      <c r="C723">
        <v>4</v>
      </c>
      <c r="E723">
        <f>MATCH(B723, Tabla2[clave2], 0)</f>
        <v>4</v>
      </c>
    </row>
    <row r="724" spans="2:5" x14ac:dyDescent="0.25">
      <c r="B724" t="s">
        <v>1289</v>
      </c>
      <c r="C724">
        <v>31</v>
      </c>
      <c r="E724">
        <f>MATCH(B724, Tabla2[clave2], 0)</f>
        <v>31</v>
      </c>
    </row>
    <row r="725" spans="2:5" x14ac:dyDescent="0.25">
      <c r="B725" t="s">
        <v>1300</v>
      </c>
      <c r="C725">
        <v>5</v>
      </c>
      <c r="E725">
        <f>MATCH(B725, Tabla2[clave2], 0)</f>
        <v>5</v>
      </c>
    </row>
    <row r="726" spans="2:5" x14ac:dyDescent="0.25">
      <c r="B726" t="s">
        <v>1307</v>
      </c>
      <c r="C726">
        <v>15</v>
      </c>
      <c r="E726">
        <f>MATCH(B726, Tabla2[clave2], 0)</f>
        <v>15</v>
      </c>
    </row>
    <row r="727" spans="2:5" x14ac:dyDescent="0.25">
      <c r="B727" t="s">
        <v>1298</v>
      </c>
      <c r="C727">
        <v>17</v>
      </c>
      <c r="E727">
        <f>MATCH(B727, Tabla2[clave2], 0)</f>
        <v>17</v>
      </c>
    </row>
    <row r="728" spans="2:5" x14ac:dyDescent="0.25">
      <c r="B728" t="s">
        <v>1307</v>
      </c>
      <c r="C728">
        <v>15</v>
      </c>
      <c r="E728">
        <f>MATCH(B728, Tabla2[clave2], 0)</f>
        <v>15</v>
      </c>
    </row>
    <row r="729" spans="2:5" x14ac:dyDescent="0.25">
      <c r="B729" t="s">
        <v>1272</v>
      </c>
      <c r="C729">
        <v>9</v>
      </c>
      <c r="E729">
        <f>MATCH(B729, Tabla2[clave2], 0)</f>
        <v>9</v>
      </c>
    </row>
    <row r="730" spans="2:5" x14ac:dyDescent="0.25">
      <c r="B730" t="s">
        <v>1306</v>
      </c>
      <c r="C730">
        <v>4</v>
      </c>
      <c r="E730">
        <f>MATCH(B730, Tabla2[clave2], 0)</f>
        <v>4</v>
      </c>
    </row>
    <row r="731" spans="2:5" x14ac:dyDescent="0.25">
      <c r="B731" t="s">
        <v>1274</v>
      </c>
      <c r="C731">
        <v>18</v>
      </c>
      <c r="E731">
        <f>MATCH(B731, Tabla2[clave2], 0)</f>
        <v>18</v>
      </c>
    </row>
    <row r="732" spans="2:5" x14ac:dyDescent="0.25">
      <c r="B732" t="s">
        <v>1274</v>
      </c>
      <c r="C732">
        <v>18</v>
      </c>
      <c r="E732">
        <f>MATCH(B732, Tabla2[clave2], 0)</f>
        <v>18</v>
      </c>
    </row>
    <row r="733" spans="2:5" x14ac:dyDescent="0.25">
      <c r="B733" t="s">
        <v>1281</v>
      </c>
      <c r="C733">
        <v>24</v>
      </c>
      <c r="E733">
        <f>MATCH(B733, Tabla2[clave2], 0)</f>
        <v>24</v>
      </c>
    </row>
    <row r="734" spans="2:5" x14ac:dyDescent="0.25">
      <c r="B734" t="s">
        <v>1306</v>
      </c>
      <c r="C734">
        <v>4</v>
      </c>
      <c r="E734">
        <f>MATCH(B734, Tabla2[clave2], 0)</f>
        <v>4</v>
      </c>
    </row>
    <row r="735" spans="2:5" x14ac:dyDescent="0.25">
      <c r="B735" t="s">
        <v>1300</v>
      </c>
      <c r="C735">
        <v>5</v>
      </c>
      <c r="E735">
        <f>MATCH(B735, Tabla2[clave2], 0)</f>
        <v>5</v>
      </c>
    </row>
    <row r="736" spans="2:5" x14ac:dyDescent="0.25">
      <c r="B736" t="s">
        <v>1331</v>
      </c>
      <c r="C736">
        <v>71</v>
      </c>
      <c r="E736">
        <f>MATCH(B736, Tabla2[clave2], 0)</f>
        <v>71</v>
      </c>
    </row>
    <row r="737" spans="2:5" x14ac:dyDescent="0.25">
      <c r="B737" t="s">
        <v>1276</v>
      </c>
      <c r="C737">
        <v>34</v>
      </c>
      <c r="E737">
        <f>MATCH(B737, Tabla2[clave2], 0)</f>
        <v>34</v>
      </c>
    </row>
    <row r="738" spans="2:5" x14ac:dyDescent="0.25">
      <c r="B738" t="s">
        <v>1300</v>
      </c>
      <c r="C738">
        <v>5</v>
      </c>
      <c r="E738">
        <f>MATCH(B738, Tabla2[clave2], 0)</f>
        <v>5</v>
      </c>
    </row>
    <row r="739" spans="2:5" x14ac:dyDescent="0.25">
      <c r="B739" t="s">
        <v>1272</v>
      </c>
      <c r="C739">
        <v>9</v>
      </c>
      <c r="E739">
        <f>MATCH(B739, Tabla2[clave2], 0)</f>
        <v>9</v>
      </c>
    </row>
    <row r="740" spans="2:5" x14ac:dyDescent="0.25">
      <c r="B740" t="s">
        <v>1281</v>
      </c>
      <c r="C740">
        <v>24</v>
      </c>
      <c r="E740">
        <f>MATCH(B740, Tabla2[clave2], 0)</f>
        <v>24</v>
      </c>
    </row>
    <row r="741" spans="2:5" x14ac:dyDescent="0.25">
      <c r="B741" t="s">
        <v>1286</v>
      </c>
      <c r="C741">
        <v>67</v>
      </c>
      <c r="E741">
        <f>MATCH(B741, Tabla2[clave2], 0)</f>
        <v>67</v>
      </c>
    </row>
    <row r="742" spans="2:5" x14ac:dyDescent="0.25">
      <c r="B742" t="s">
        <v>1279</v>
      </c>
      <c r="C742">
        <v>28</v>
      </c>
      <c r="E742">
        <f>MATCH(B742, Tabla2[clave2], 0)</f>
        <v>28</v>
      </c>
    </row>
    <row r="743" spans="2:5" x14ac:dyDescent="0.25">
      <c r="B743" t="s">
        <v>1271</v>
      </c>
      <c r="C743">
        <v>6</v>
      </c>
      <c r="E743">
        <f>MATCH(B743, Tabla2[clave2], 0)</f>
        <v>6</v>
      </c>
    </row>
    <row r="744" spans="2:5" x14ac:dyDescent="0.25">
      <c r="B744" t="s">
        <v>1276</v>
      </c>
      <c r="C744">
        <v>34</v>
      </c>
      <c r="E744">
        <f>MATCH(B744, Tabla2[clave2], 0)</f>
        <v>34</v>
      </c>
    </row>
    <row r="745" spans="2:5" x14ac:dyDescent="0.25">
      <c r="B745" t="s">
        <v>1297</v>
      </c>
      <c r="C745">
        <v>27</v>
      </c>
      <c r="E745">
        <f>MATCH(B745, Tabla2[clave2], 0)</f>
        <v>27</v>
      </c>
    </row>
    <row r="746" spans="2:5" x14ac:dyDescent="0.25">
      <c r="B746" t="s">
        <v>1294</v>
      </c>
      <c r="C746">
        <v>51</v>
      </c>
      <c r="E746">
        <f>MATCH(B746, Tabla2[clave2], 0)</f>
        <v>51</v>
      </c>
    </row>
    <row r="747" spans="2:5" x14ac:dyDescent="0.25">
      <c r="B747" t="s">
        <v>1287</v>
      </c>
      <c r="C747">
        <v>64</v>
      </c>
      <c r="E747">
        <f>MATCH(B747, Tabla2[clave2], 0)</f>
        <v>64</v>
      </c>
    </row>
    <row r="748" spans="2:5" x14ac:dyDescent="0.25">
      <c r="B748" t="s">
        <v>1299</v>
      </c>
      <c r="C748">
        <v>52</v>
      </c>
      <c r="E748">
        <f>MATCH(B748, Tabla2[clave2], 0)</f>
        <v>52</v>
      </c>
    </row>
    <row r="749" spans="2:5" x14ac:dyDescent="0.25">
      <c r="B749" t="s">
        <v>1271</v>
      </c>
      <c r="C749">
        <v>6</v>
      </c>
      <c r="E749">
        <f>MATCH(B749, Tabla2[clave2], 0)</f>
        <v>6</v>
      </c>
    </row>
    <row r="750" spans="2:5" x14ac:dyDescent="0.25">
      <c r="B750" t="s">
        <v>1279</v>
      </c>
      <c r="C750">
        <v>28</v>
      </c>
      <c r="E750">
        <f>MATCH(B750, Tabla2[clave2], 0)</f>
        <v>28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Z935"/>
  <sheetViews>
    <sheetView topLeftCell="N1" workbookViewId="0">
      <selection activeCell="U4" sqref="U4"/>
    </sheetView>
  </sheetViews>
  <sheetFormatPr baseColWidth="10" defaultRowHeight="15" x14ac:dyDescent="0.25"/>
  <cols>
    <col min="2" max="2" width="19" bestFit="1" customWidth="1"/>
    <col min="3" max="3" width="2.875" bestFit="1" customWidth="1"/>
    <col min="7" max="7" width="6.125" bestFit="1" customWidth="1"/>
    <col min="8" max="8" width="19.875" bestFit="1" customWidth="1"/>
    <col min="9" max="9" width="20.125" bestFit="1" customWidth="1"/>
    <col min="12" max="12" width="11" style="24"/>
    <col min="13" max="13" width="23.375" style="26" customWidth="1"/>
    <col min="17" max="17" width="24.125" customWidth="1"/>
    <col min="18" max="18" width="45.625" customWidth="1"/>
  </cols>
  <sheetData>
    <row r="3" spans="2:26" x14ac:dyDescent="0.25">
      <c r="B3" s="9" t="s">
        <v>1270</v>
      </c>
      <c r="C3">
        <v>1</v>
      </c>
      <c r="E3">
        <f>MATCH(B3, Tabla24[clave2], 0)</f>
        <v>1</v>
      </c>
      <c r="G3" s="20" t="s">
        <v>796</v>
      </c>
      <c r="H3" s="20" t="s">
        <v>1354</v>
      </c>
      <c r="I3" s="20" t="s">
        <v>1356</v>
      </c>
    </row>
    <row r="4" spans="2:26" x14ac:dyDescent="0.25">
      <c r="B4" t="s">
        <v>1270</v>
      </c>
      <c r="C4">
        <v>1</v>
      </c>
      <c r="E4">
        <f>MATCH(B4, Tabla24[clave2], 0)</f>
        <v>1</v>
      </c>
      <c r="G4" s="21">
        <v>1</v>
      </c>
      <c r="H4" s="9" t="s">
        <v>1270</v>
      </c>
      <c r="I4" t="s">
        <v>1270</v>
      </c>
      <c r="K4">
        <f>MATCH(M4, Tabla2[clave2], 0)</f>
        <v>1</v>
      </c>
      <c r="L4" s="24">
        <f>INDEX(Tabla2[],$K4,1)</f>
        <v>1</v>
      </c>
      <c r="M4" s="26" t="s">
        <v>1270</v>
      </c>
      <c r="N4">
        <v>150851</v>
      </c>
      <c r="O4" s="23">
        <v>42046</v>
      </c>
      <c r="P4" s="23">
        <v>2958465</v>
      </c>
      <c r="Y4">
        <v>1</v>
      </c>
      <c r="Z4" t="s">
        <v>1386</v>
      </c>
    </row>
    <row r="5" spans="2:26" x14ac:dyDescent="0.25">
      <c r="B5" t="s">
        <v>1271</v>
      </c>
      <c r="C5">
        <v>6</v>
      </c>
      <c r="E5">
        <f>MATCH(B5, Tabla24[clave2], 0)</f>
        <v>6</v>
      </c>
      <c r="G5" s="21">
        <v>2</v>
      </c>
      <c r="H5" s="9" t="s">
        <v>1332</v>
      </c>
      <c r="I5" s="9" t="s">
        <v>1332</v>
      </c>
      <c r="K5" s="24">
        <f>MATCH(M5, Tabla2[clave2], 0)</f>
        <v>4</v>
      </c>
      <c r="L5" s="24">
        <f>INDEX(Tabla2[],$K5,1)</f>
        <v>4</v>
      </c>
      <c r="M5" s="26" t="s">
        <v>1306</v>
      </c>
      <c r="N5">
        <v>210154</v>
      </c>
      <c r="O5" s="23">
        <v>42663</v>
      </c>
      <c r="P5" s="23">
        <v>2958465</v>
      </c>
      <c r="Y5">
        <v>4</v>
      </c>
      <c r="Z5" t="s">
        <v>1387</v>
      </c>
    </row>
    <row r="6" spans="2:26" x14ac:dyDescent="0.25">
      <c r="B6" t="s">
        <v>1272</v>
      </c>
      <c r="C6">
        <v>9</v>
      </c>
      <c r="E6">
        <f>MATCH(B6, Tabla24[clave2], 0)</f>
        <v>9</v>
      </c>
      <c r="G6" s="21">
        <v>3</v>
      </c>
      <c r="H6" t="s">
        <v>1312</v>
      </c>
      <c r="I6" s="9" t="s">
        <v>1312</v>
      </c>
      <c r="K6" s="24">
        <f>MATCH(M6, Tabla2[clave2], 0)</f>
        <v>5</v>
      </c>
      <c r="L6" s="24">
        <f>INDEX(Tabla2[],$K6,1)</f>
        <v>5</v>
      </c>
      <c r="M6" s="26" t="s">
        <v>1300</v>
      </c>
      <c r="N6">
        <v>205891</v>
      </c>
      <c r="O6" s="23">
        <v>42173</v>
      </c>
      <c r="P6" s="23">
        <v>43051</v>
      </c>
      <c r="Y6">
        <v>5</v>
      </c>
      <c r="Z6" t="s">
        <v>1388</v>
      </c>
    </row>
    <row r="7" spans="2:26" x14ac:dyDescent="0.25">
      <c r="B7" t="s">
        <v>1273</v>
      </c>
      <c r="C7">
        <v>10</v>
      </c>
      <c r="E7">
        <f>MATCH(B7, Tabla24[clave2], 0)</f>
        <v>10</v>
      </c>
      <c r="G7" s="21">
        <v>4</v>
      </c>
      <c r="H7" t="s">
        <v>1306</v>
      </c>
      <c r="I7" s="9" t="s">
        <v>1306</v>
      </c>
      <c r="K7" s="24">
        <f>MATCH(M7, Tabla2[clave2], 0)</f>
        <v>9</v>
      </c>
      <c r="L7" s="24">
        <f>INDEX(Tabla2[],$K7,1)</f>
        <v>9</v>
      </c>
      <c r="M7" s="26" t="s">
        <v>1272</v>
      </c>
      <c r="N7">
        <v>200953</v>
      </c>
      <c r="O7" s="23">
        <v>41449</v>
      </c>
      <c r="P7" s="23">
        <v>43051</v>
      </c>
      <c r="Y7">
        <v>9</v>
      </c>
      <c r="Z7" t="s">
        <v>1389</v>
      </c>
    </row>
    <row r="8" spans="2:26" x14ac:dyDescent="0.25">
      <c r="B8" t="s">
        <v>1274</v>
      </c>
      <c r="C8">
        <v>18</v>
      </c>
      <c r="E8">
        <f>MATCH(B8, Tabla24[clave2], 0)</f>
        <v>18</v>
      </c>
      <c r="G8" s="21">
        <v>5</v>
      </c>
      <c r="H8" t="s">
        <v>1300</v>
      </c>
      <c r="I8" s="9" t="s">
        <v>1300</v>
      </c>
      <c r="K8" s="24">
        <f>MATCH(M8, Tabla2[clave2], 0)</f>
        <v>8</v>
      </c>
      <c r="L8" s="24">
        <f>INDEX(Tabla2[],$K8,1)</f>
        <v>8</v>
      </c>
      <c r="M8" s="26" t="s">
        <v>1275</v>
      </c>
      <c r="N8">
        <v>204126</v>
      </c>
      <c r="O8" s="23">
        <v>42151</v>
      </c>
      <c r="P8" s="23">
        <v>2958465</v>
      </c>
      <c r="Y8">
        <v>8</v>
      </c>
      <c r="Z8" t="s">
        <v>1390</v>
      </c>
    </row>
    <row r="9" spans="2:26" x14ac:dyDescent="0.25">
      <c r="B9" t="s">
        <v>1275</v>
      </c>
      <c r="C9">
        <v>8</v>
      </c>
      <c r="E9">
        <f>MATCH(B9, Tabla24[clave2], 0)</f>
        <v>8</v>
      </c>
      <c r="G9" s="21">
        <v>6</v>
      </c>
      <c r="H9" t="s">
        <v>1271</v>
      </c>
      <c r="I9" s="9" t="s">
        <v>1271</v>
      </c>
      <c r="K9" s="24">
        <f>MATCH(M9, Tabla2[clave2], 0)</f>
        <v>7</v>
      </c>
      <c r="L9" s="24">
        <f>INDEX(Tabla2[],$K9,1)</f>
        <v>7</v>
      </c>
      <c r="M9" s="26" t="s">
        <v>1278</v>
      </c>
      <c r="N9">
        <v>203376</v>
      </c>
      <c r="O9" s="23">
        <v>42179</v>
      </c>
      <c r="P9" s="23">
        <v>2958465</v>
      </c>
      <c r="Y9">
        <v>7</v>
      </c>
      <c r="Z9" t="s">
        <v>1391</v>
      </c>
    </row>
    <row r="10" spans="2:26" x14ac:dyDescent="0.25">
      <c r="B10" t="s">
        <v>1276</v>
      </c>
      <c r="C10">
        <v>34</v>
      </c>
      <c r="E10">
        <f>MATCH(B10, Tabla24[clave2], 0)</f>
        <v>34</v>
      </c>
      <c r="G10" s="21">
        <v>7</v>
      </c>
      <c r="H10" t="s">
        <v>1278</v>
      </c>
      <c r="I10" s="9" t="s">
        <v>1278</v>
      </c>
      <c r="K10" s="24">
        <f>MATCH(M10, Tabla2[clave2], 0)</f>
        <v>10</v>
      </c>
      <c r="L10" s="24">
        <f>INDEX(Tabla2[],$K10,1)</f>
        <v>10</v>
      </c>
      <c r="M10" s="26" t="s">
        <v>1273</v>
      </c>
      <c r="N10">
        <v>633190</v>
      </c>
      <c r="O10" s="23">
        <v>42795</v>
      </c>
      <c r="P10" s="23">
        <v>2958465</v>
      </c>
      <c r="Y10">
        <v>10</v>
      </c>
      <c r="Z10" t="s">
        <v>1392</v>
      </c>
    </row>
    <row r="11" spans="2:26" x14ac:dyDescent="0.25">
      <c r="B11" t="s">
        <v>1277</v>
      </c>
      <c r="C11">
        <v>11</v>
      </c>
      <c r="E11">
        <f>MATCH(B11, Tabla24[clave2], 0)</f>
        <v>11</v>
      </c>
      <c r="G11" s="21">
        <v>8</v>
      </c>
      <c r="H11" t="s">
        <v>1275</v>
      </c>
      <c r="I11" t="str">
        <f>TRIM(Tabla24[[#This Row],[clave2]])</f>
        <v>24028600 10004</v>
      </c>
      <c r="K11" s="24">
        <f>MATCH(M11, Tabla2[clave2], 0)</f>
        <v>22</v>
      </c>
      <c r="L11" s="24">
        <f>INDEX(Tabla2[],$K11,1)</f>
        <v>22</v>
      </c>
      <c r="M11" s="26" t="s">
        <v>1335</v>
      </c>
      <c r="N11">
        <v>866468</v>
      </c>
      <c r="O11" s="23">
        <v>42745</v>
      </c>
      <c r="P11" s="23">
        <v>2958465</v>
      </c>
      <c r="Y11">
        <v>22</v>
      </c>
      <c r="Z11" t="s">
        <v>1393</v>
      </c>
    </row>
    <row r="12" spans="2:26" x14ac:dyDescent="0.25">
      <c r="B12" t="s">
        <v>1278</v>
      </c>
      <c r="C12">
        <v>7</v>
      </c>
      <c r="E12">
        <f>MATCH(B12, Tabla24[clave2], 0)</f>
        <v>7</v>
      </c>
      <c r="G12" s="21">
        <v>9</v>
      </c>
      <c r="H12" t="s">
        <v>1272</v>
      </c>
      <c r="I12" t="str">
        <f>TRIM(Tabla24[[#This Row],[clave2]])</f>
        <v>24028600 10005</v>
      </c>
      <c r="K12" s="24">
        <f>MATCH(M12, Tabla2[clave2], 0)</f>
        <v>21</v>
      </c>
      <c r="L12" s="24">
        <f>INDEX(Tabla2[],$K12,1)</f>
        <v>21</v>
      </c>
      <c r="M12" s="26" t="s">
        <v>1301</v>
      </c>
      <c r="N12">
        <v>434039</v>
      </c>
      <c r="O12" s="23">
        <v>40682</v>
      </c>
      <c r="P12" s="23">
        <v>43051</v>
      </c>
      <c r="Y12">
        <v>21</v>
      </c>
      <c r="Z12" t="s">
        <v>1394</v>
      </c>
    </row>
    <row r="13" spans="2:26" x14ac:dyDescent="0.25">
      <c r="B13" t="s">
        <v>1271</v>
      </c>
      <c r="C13">
        <v>6</v>
      </c>
      <c r="E13">
        <f>MATCH(B13, Tabla24[clave2], 0)</f>
        <v>6</v>
      </c>
      <c r="G13" s="21">
        <v>10</v>
      </c>
      <c r="H13" t="s">
        <v>1273</v>
      </c>
      <c r="I13" t="str">
        <f>TRIM(Tabla24[[#This Row],[clave2]])</f>
        <v>24028600 10006</v>
      </c>
      <c r="K13" s="24">
        <f>MATCH(M13, Tabla2[clave2], 0)</f>
        <v>16</v>
      </c>
      <c r="L13" s="24">
        <f>INDEX(Tabla2[],$K13,1)</f>
        <v>16</v>
      </c>
      <c r="M13" s="26" t="s">
        <v>1326</v>
      </c>
      <c r="N13">
        <v>419041</v>
      </c>
      <c r="O13" s="23">
        <v>42663</v>
      </c>
      <c r="P13" s="23">
        <v>2958465</v>
      </c>
      <c r="Y13">
        <v>16</v>
      </c>
      <c r="Z13" t="s">
        <v>1395</v>
      </c>
    </row>
    <row r="14" spans="2:26" x14ac:dyDescent="0.25">
      <c r="B14" t="s">
        <v>1272</v>
      </c>
      <c r="C14">
        <v>9</v>
      </c>
      <c r="E14">
        <f>MATCH(B14, Tabla24[clave2], 0)</f>
        <v>9</v>
      </c>
      <c r="G14" s="21">
        <v>11</v>
      </c>
      <c r="H14" t="s">
        <v>1277</v>
      </c>
      <c r="I14" t="str">
        <f>TRIM(Tabla24[[#This Row],[clave2]])</f>
        <v>240286003030303</v>
      </c>
      <c r="K14" s="24">
        <f>MATCH(M14, Tabla2[clave2], 0)</f>
        <v>19</v>
      </c>
      <c r="L14" s="24">
        <f>INDEX(Tabla2[],$K14,1)</f>
        <v>19</v>
      </c>
      <c r="M14" s="26" t="s">
        <v>1324</v>
      </c>
      <c r="N14">
        <v>327144</v>
      </c>
      <c r="O14" s="23">
        <v>41452</v>
      </c>
      <c r="P14" s="23">
        <v>43051</v>
      </c>
      <c r="Y14">
        <v>19</v>
      </c>
      <c r="Z14" t="s">
        <v>1396</v>
      </c>
    </row>
    <row r="15" spans="2:26" x14ac:dyDescent="0.25">
      <c r="B15" t="s">
        <v>1279</v>
      </c>
      <c r="C15">
        <v>28</v>
      </c>
      <c r="E15">
        <f>MATCH(B15, Tabla24[clave2], 0)</f>
        <v>28</v>
      </c>
      <c r="G15" s="21">
        <v>12</v>
      </c>
      <c r="H15" t="s">
        <v>1339</v>
      </c>
      <c r="I15" t="str">
        <f>TRIM(Tabla24[[#This Row],[clave2]])</f>
        <v>240286003000005</v>
      </c>
      <c r="K15" s="24">
        <f>MATCH(M15, Tabla2[clave2], 0)</f>
        <v>23</v>
      </c>
      <c r="L15" s="24">
        <f>INDEX(Tabla2[],$K15,1)</f>
        <v>23</v>
      </c>
      <c r="M15" s="26" t="s">
        <v>1319</v>
      </c>
      <c r="N15">
        <v>435741</v>
      </c>
      <c r="O15" s="23">
        <v>41529</v>
      </c>
      <c r="P15" s="23">
        <v>2958465</v>
      </c>
      <c r="Y15">
        <v>23</v>
      </c>
      <c r="Z15" t="s">
        <v>1397</v>
      </c>
    </row>
    <row r="16" spans="2:26" x14ac:dyDescent="0.25">
      <c r="B16" t="s">
        <v>1280</v>
      </c>
      <c r="C16">
        <v>66</v>
      </c>
      <c r="E16">
        <f>MATCH(B16, Tabla24[clave2], 0)</f>
        <v>66</v>
      </c>
      <c r="G16" s="21">
        <v>13</v>
      </c>
      <c r="H16" s="9" t="s">
        <v>1320</v>
      </c>
      <c r="I16" t="str">
        <f>TRIM(Tabla24[[#This Row],[clave2]])</f>
        <v>240286003093001</v>
      </c>
      <c r="K16" s="24">
        <f>MATCH(M16, Tabla2[clave2], 0)</f>
        <v>71</v>
      </c>
      <c r="L16" s="24">
        <f>INDEX(Tabla2[],$K16,1)</f>
        <v>71</v>
      </c>
      <c r="M16" s="26" t="s">
        <v>1331</v>
      </c>
      <c r="N16">
        <v>312224</v>
      </c>
      <c r="O16" s="23">
        <v>42152</v>
      </c>
      <c r="P16" s="23">
        <v>2958465</v>
      </c>
      <c r="Y16">
        <v>71</v>
      </c>
      <c r="Z16" t="s">
        <v>1398</v>
      </c>
    </row>
    <row r="17" spans="2:26" x14ac:dyDescent="0.25">
      <c r="B17" t="s">
        <v>1281</v>
      </c>
      <c r="C17">
        <v>24</v>
      </c>
      <c r="E17">
        <f>MATCH(B17, Tabla24[clave2], 0)</f>
        <v>24</v>
      </c>
      <c r="G17" s="21">
        <v>14</v>
      </c>
      <c r="H17" t="s">
        <v>1288</v>
      </c>
      <c r="I17" t="str">
        <f>TRIM(Tabla24[[#This Row],[clave2]])</f>
        <v>240286003031012</v>
      </c>
      <c r="K17" s="24">
        <f>MATCH(M17, Tabla2[clave2], 0)</f>
        <v>20</v>
      </c>
      <c r="L17" s="24">
        <f>INDEX(Tabla2[],$K17,1)</f>
        <v>20</v>
      </c>
      <c r="M17" s="26" t="s">
        <v>1327</v>
      </c>
      <c r="N17">
        <v>333892</v>
      </c>
      <c r="O17" s="23">
        <v>42184</v>
      </c>
      <c r="P17" s="23">
        <v>2958465</v>
      </c>
      <c r="Y17">
        <v>20</v>
      </c>
      <c r="Z17" t="s">
        <v>1399</v>
      </c>
    </row>
    <row r="18" spans="2:26" x14ac:dyDescent="0.25">
      <c r="B18" t="s">
        <v>1282</v>
      </c>
      <c r="C18">
        <v>40</v>
      </c>
      <c r="E18">
        <f>MATCH(B18, Tabla24[clave2], 0)</f>
        <v>40</v>
      </c>
      <c r="G18" s="21">
        <v>15</v>
      </c>
      <c r="H18" t="s">
        <v>1307</v>
      </c>
      <c r="I18" t="str">
        <f>TRIM(Tabla24[[#This Row],[clave2]])</f>
        <v>240286003094100</v>
      </c>
      <c r="K18" s="24">
        <f>MATCH(M18, Tabla2[clave2], 0)</f>
        <v>18</v>
      </c>
      <c r="L18" s="24">
        <f>INDEX(Tabla2[],$K18,1)</f>
        <v>18</v>
      </c>
      <c r="M18" s="26" t="s">
        <v>1274</v>
      </c>
      <c r="N18">
        <v>307452</v>
      </c>
      <c r="O18" s="23">
        <v>42670</v>
      </c>
      <c r="P18" s="23">
        <v>2958465</v>
      </c>
      <c r="Y18">
        <v>18</v>
      </c>
      <c r="Z18" t="s">
        <v>1400</v>
      </c>
    </row>
    <row r="19" spans="2:26" x14ac:dyDescent="0.25">
      <c r="B19" t="s">
        <v>1283</v>
      </c>
      <c r="C19">
        <v>57</v>
      </c>
      <c r="E19">
        <f>MATCH(B19, Tabla24[clave2], 0)</f>
        <v>57</v>
      </c>
      <c r="G19" s="21">
        <v>16</v>
      </c>
      <c r="H19" t="s">
        <v>1326</v>
      </c>
      <c r="I19" t="str">
        <f>TRIM(Tabla24[[#This Row],[clave2]])</f>
        <v>24028600 10007</v>
      </c>
      <c r="K19" s="24">
        <f>MATCH(M19, Tabla2[clave2], 0)</f>
        <v>17</v>
      </c>
      <c r="L19" s="24">
        <f>INDEX(Tabla2[],$K19,1)</f>
        <v>17</v>
      </c>
      <c r="M19" s="26" t="s">
        <v>1298</v>
      </c>
      <c r="N19">
        <v>482433</v>
      </c>
      <c r="O19" s="23">
        <v>42717</v>
      </c>
      <c r="P19" s="23">
        <v>2958465</v>
      </c>
      <c r="Y19">
        <v>17</v>
      </c>
      <c r="Z19" t="s">
        <v>1401</v>
      </c>
    </row>
    <row r="20" spans="2:26" x14ac:dyDescent="0.25">
      <c r="B20" t="s">
        <v>1284</v>
      </c>
      <c r="C20">
        <v>62</v>
      </c>
      <c r="E20">
        <f>MATCH(B20, Tabla24[clave2], 0)</f>
        <v>62</v>
      </c>
      <c r="G20" s="21">
        <v>17</v>
      </c>
      <c r="H20" t="s">
        <v>1298</v>
      </c>
      <c r="I20" t="str">
        <f>TRIM(Tabla24[[#This Row],[clave2]])</f>
        <v>24028600 10008</v>
      </c>
      <c r="K20" s="24">
        <f>MATCH(M20, Tabla2[clave2], 0)</f>
        <v>45</v>
      </c>
      <c r="L20" s="24">
        <f>INDEX(Tabla2[],$K20,1)</f>
        <v>45</v>
      </c>
      <c r="M20" s="26" t="s">
        <v>1316</v>
      </c>
      <c r="N20">
        <v>242758</v>
      </c>
      <c r="O20" s="23">
        <v>34327</v>
      </c>
      <c r="P20" s="23">
        <v>2958465</v>
      </c>
      <c r="Y20">
        <v>45</v>
      </c>
      <c r="Z20" t="s">
        <v>1402</v>
      </c>
    </row>
    <row r="21" spans="2:26" x14ac:dyDescent="0.25">
      <c r="B21" t="s">
        <v>1285</v>
      </c>
      <c r="C21">
        <v>59</v>
      </c>
      <c r="E21">
        <f>MATCH(B21, Tabla24[clave2], 0)</f>
        <v>59</v>
      </c>
      <c r="G21" s="21">
        <v>18</v>
      </c>
      <c r="H21" t="s">
        <v>1274</v>
      </c>
      <c r="I21" t="str">
        <f>TRIM(Tabla24[[#This Row],[clave2]])</f>
        <v>24028600 10009</v>
      </c>
      <c r="K21" s="24">
        <f>MATCH(M21, Tabla2[clave2], 0)</f>
        <v>40</v>
      </c>
      <c r="L21" s="24">
        <f>INDEX(Tabla2[],$K21,1)</f>
        <v>40</v>
      </c>
      <c r="M21" s="26" t="s">
        <v>1282</v>
      </c>
      <c r="N21">
        <v>178194</v>
      </c>
      <c r="O21" s="23">
        <v>35298</v>
      </c>
      <c r="P21" s="23">
        <v>2958465</v>
      </c>
      <c r="Y21">
        <v>40</v>
      </c>
      <c r="Z21" t="s">
        <v>1403</v>
      </c>
    </row>
    <row r="22" spans="2:26" x14ac:dyDescent="0.25">
      <c r="B22" t="s">
        <v>1286</v>
      </c>
      <c r="C22">
        <v>67</v>
      </c>
      <c r="E22">
        <f>MATCH(B22, Tabla24[clave2], 0)</f>
        <v>67</v>
      </c>
      <c r="G22" s="21">
        <v>19</v>
      </c>
      <c r="H22" t="s">
        <v>1324</v>
      </c>
      <c r="I22" t="str">
        <f>TRIM(Tabla24[[#This Row],[clave2]])</f>
        <v>24028600 10010</v>
      </c>
      <c r="K22" s="24">
        <f>MATCH(M22, Tabla2[clave2], 0)</f>
        <v>42</v>
      </c>
      <c r="L22" s="24">
        <f>INDEX(Tabla2[],$K22,1)</f>
        <v>42</v>
      </c>
      <c r="M22" s="26" t="s">
        <v>1304</v>
      </c>
      <c r="N22">
        <v>313919</v>
      </c>
      <c r="O22" s="23">
        <v>37592</v>
      </c>
      <c r="P22" s="23">
        <v>2958465</v>
      </c>
      <c r="Y22">
        <v>42</v>
      </c>
      <c r="Z22" t="s">
        <v>1404</v>
      </c>
    </row>
    <row r="23" spans="2:26" x14ac:dyDescent="0.25">
      <c r="B23" t="s">
        <v>1287</v>
      </c>
      <c r="C23">
        <v>64</v>
      </c>
      <c r="E23">
        <f>MATCH(B23, Tabla24[clave2], 0)</f>
        <v>64</v>
      </c>
      <c r="G23" s="21">
        <v>20</v>
      </c>
      <c r="H23" t="s">
        <v>1327</v>
      </c>
      <c r="I23" t="str">
        <f>TRIM(Tabla24[[#This Row],[clave2]])</f>
        <v>24028600 10011</v>
      </c>
      <c r="K23" s="24">
        <f>MATCH(M23, Tabla2[clave2], 0)</f>
        <v>44</v>
      </c>
      <c r="L23" s="24">
        <f>INDEX(Tabla2[],$K23,1)</f>
        <v>44</v>
      </c>
      <c r="M23" s="26" t="s">
        <v>1310</v>
      </c>
      <c r="N23">
        <v>328901</v>
      </c>
      <c r="O23" s="23">
        <v>37785</v>
      </c>
      <c r="P23" s="23">
        <v>2958465</v>
      </c>
      <c r="Y23">
        <v>44</v>
      </c>
      <c r="Z23" t="s">
        <v>1405</v>
      </c>
    </row>
    <row r="24" spans="2:26" x14ac:dyDescent="0.25">
      <c r="B24" t="s">
        <v>1288</v>
      </c>
      <c r="C24">
        <v>14</v>
      </c>
      <c r="E24">
        <f>MATCH(B24, Tabla24[clave2], 0)</f>
        <v>14</v>
      </c>
      <c r="G24" s="21">
        <v>21</v>
      </c>
      <c r="H24" t="s">
        <v>1301</v>
      </c>
      <c r="I24" t="str">
        <f>TRIM(Tabla24[[#This Row],[clave2]])</f>
        <v>24028600 10012</v>
      </c>
      <c r="K24" s="24">
        <f>MATCH(M24, Tabla2[clave2], 0)</f>
        <v>52</v>
      </c>
      <c r="L24" s="24">
        <f>INDEX(Tabla2[],$K24,1)</f>
        <v>52</v>
      </c>
      <c r="M24" s="26" t="s">
        <v>1299</v>
      </c>
      <c r="N24">
        <v>386444</v>
      </c>
      <c r="O24" s="23">
        <v>37863</v>
      </c>
      <c r="P24" s="23">
        <v>2958465</v>
      </c>
      <c r="Y24">
        <v>52</v>
      </c>
      <c r="Z24" t="s">
        <v>1406</v>
      </c>
    </row>
    <row r="25" spans="2:26" x14ac:dyDescent="0.25">
      <c r="B25" t="s">
        <v>1289</v>
      </c>
      <c r="C25">
        <v>31</v>
      </c>
      <c r="E25">
        <f>MATCH(B25, Tabla24[clave2], 0)</f>
        <v>31</v>
      </c>
      <c r="G25" s="21">
        <v>22</v>
      </c>
      <c r="H25" t="s">
        <v>1335</v>
      </c>
      <c r="I25" t="str">
        <f>TRIM(Tabla24[[#This Row],[clave2]])</f>
        <v>24028600 10013</v>
      </c>
      <c r="K25" s="24">
        <f>MATCH(M25, Tabla2[clave2], 0)</f>
        <v>39</v>
      </c>
      <c r="L25" s="24">
        <f>INDEX(Tabla2[],$K25,1)</f>
        <v>39</v>
      </c>
      <c r="M25" s="26" t="s">
        <v>1311</v>
      </c>
      <c r="N25">
        <v>333884</v>
      </c>
      <c r="O25" s="23">
        <v>37961</v>
      </c>
      <c r="P25" s="23">
        <v>2958465</v>
      </c>
      <c r="Y25">
        <v>39</v>
      </c>
      <c r="Z25" t="s">
        <v>1407</v>
      </c>
    </row>
    <row r="26" spans="2:26" x14ac:dyDescent="0.25">
      <c r="B26" t="s">
        <v>1290</v>
      </c>
      <c r="C26">
        <v>69</v>
      </c>
      <c r="E26">
        <f>MATCH(B26, Tabla24[clave2], 0)</f>
        <v>69</v>
      </c>
      <c r="G26" s="21">
        <v>23</v>
      </c>
      <c r="H26" t="s">
        <v>1319</v>
      </c>
      <c r="I26" t="str">
        <f>TRIM(Tabla24[[#This Row],[clave2]])</f>
        <v>24028600 10014</v>
      </c>
      <c r="K26" s="24">
        <f>MATCH(M26, Tabla2[clave2], 0)</f>
        <v>51</v>
      </c>
      <c r="L26" s="24">
        <f>INDEX(Tabla2[],$K26,1)</f>
        <v>51</v>
      </c>
      <c r="M26" s="26" t="s">
        <v>1294</v>
      </c>
      <c r="N26">
        <v>395224</v>
      </c>
      <c r="O26" s="23">
        <v>38020</v>
      </c>
      <c r="P26" s="23">
        <v>2958465</v>
      </c>
      <c r="Y26">
        <v>51</v>
      </c>
      <c r="Z26" t="s">
        <v>1408</v>
      </c>
    </row>
    <row r="27" spans="2:26" x14ac:dyDescent="0.25">
      <c r="B27" t="s">
        <v>1290</v>
      </c>
      <c r="C27">
        <v>69</v>
      </c>
      <c r="E27">
        <f>MATCH(B27, Tabla24[clave2], 0)</f>
        <v>69</v>
      </c>
      <c r="G27" s="21">
        <v>24</v>
      </c>
      <c r="H27" t="s">
        <v>1281</v>
      </c>
      <c r="I27" t="str">
        <f>TRIM(Tabla24[[#This Row],[clave2]])</f>
        <v>240289003004026</v>
      </c>
      <c r="K27" s="24">
        <f>MATCH(M27, Tabla2[clave2], 0)</f>
        <v>43</v>
      </c>
      <c r="L27" s="24">
        <f>INDEX(Tabla2[],$K27,1)</f>
        <v>43</v>
      </c>
      <c r="M27" s="26" t="s">
        <v>1308</v>
      </c>
      <c r="N27">
        <v>258993</v>
      </c>
      <c r="O27" s="23">
        <v>38931</v>
      </c>
      <c r="P27" s="23">
        <v>2958465</v>
      </c>
      <c r="Y27">
        <v>43</v>
      </c>
      <c r="Z27" t="s">
        <v>1409</v>
      </c>
    </row>
    <row r="28" spans="2:26" x14ac:dyDescent="0.25">
      <c r="B28" t="s">
        <v>1290</v>
      </c>
      <c r="C28">
        <v>69</v>
      </c>
      <c r="E28">
        <f>MATCH(B28, Tabla24[clave2], 0)</f>
        <v>69</v>
      </c>
      <c r="G28" s="21">
        <v>25</v>
      </c>
      <c r="H28" t="s">
        <v>1296</v>
      </c>
      <c r="I28" t="str">
        <f>TRIM(Tabla24[[#This Row],[clave2]])</f>
        <v>240289003004027</v>
      </c>
      <c r="K28" s="24">
        <f>MATCH(M28, Tabla2[clave2], 0)</f>
        <v>49</v>
      </c>
      <c r="L28" s="24">
        <f>INDEX(Tabla2[],$K28,1)</f>
        <v>49</v>
      </c>
      <c r="M28" s="26" t="s">
        <v>1292</v>
      </c>
      <c r="N28">
        <v>465378</v>
      </c>
      <c r="O28" s="23">
        <v>40755</v>
      </c>
      <c r="P28" s="23">
        <v>2958465</v>
      </c>
      <c r="Y28">
        <v>49</v>
      </c>
      <c r="Z28" t="s">
        <v>1410</v>
      </c>
    </row>
    <row r="29" spans="2:26" x14ac:dyDescent="0.25">
      <c r="B29" t="s">
        <v>1291</v>
      </c>
      <c r="C29">
        <v>58</v>
      </c>
      <c r="E29">
        <f>MATCH(B29, Tabla24[clave2], 0)</f>
        <v>58</v>
      </c>
      <c r="G29" s="21">
        <v>26</v>
      </c>
      <c r="H29" t="s">
        <v>1340</v>
      </c>
      <c r="I29" t="str">
        <f>TRIM(Tabla24[[#This Row],[clave2]])</f>
        <v>240286003000007</v>
      </c>
      <c r="K29" s="24">
        <f>MATCH(M29, Tabla2[clave2], 0)</f>
        <v>41</v>
      </c>
      <c r="L29" s="24">
        <f>INDEX(Tabla2[],$K29,1)</f>
        <v>41</v>
      </c>
      <c r="M29" s="26" t="s">
        <v>1328</v>
      </c>
      <c r="N29">
        <v>860778</v>
      </c>
      <c r="O29" s="23">
        <v>41248</v>
      </c>
      <c r="P29" s="23">
        <v>2958465</v>
      </c>
      <c r="Y29">
        <v>41</v>
      </c>
      <c r="Z29" t="s">
        <v>1411</v>
      </c>
    </row>
    <row r="30" spans="2:26" x14ac:dyDescent="0.25">
      <c r="B30" t="s">
        <v>1299</v>
      </c>
      <c r="C30">
        <v>52</v>
      </c>
      <c r="E30">
        <f>MATCH(B30, Tabla24[clave2], 0)</f>
        <v>52</v>
      </c>
      <c r="G30" s="21">
        <v>27</v>
      </c>
      <c r="H30" t="s">
        <v>1297</v>
      </c>
      <c r="I30" t="str">
        <f>TRIM(Tabla24[[#This Row],[clave2]])</f>
        <v>240286003000604</v>
      </c>
      <c r="K30" s="24">
        <f>MATCH(M30, Tabla2[clave2], 0)</f>
        <v>63</v>
      </c>
      <c r="L30" s="24">
        <f>INDEX(Tabla2[],$K30,1)</f>
        <v>63</v>
      </c>
      <c r="M30" s="26" t="s">
        <v>1322</v>
      </c>
      <c r="N30">
        <v>315758</v>
      </c>
      <c r="O30" s="23">
        <v>41374</v>
      </c>
      <c r="P30" s="23">
        <v>2958465</v>
      </c>
      <c r="Y30">
        <v>63</v>
      </c>
      <c r="Z30" t="s">
        <v>1412</v>
      </c>
    </row>
    <row r="31" spans="2:26" x14ac:dyDescent="0.25">
      <c r="B31" t="s">
        <v>1272</v>
      </c>
      <c r="C31">
        <v>9</v>
      </c>
      <c r="E31">
        <f>MATCH(B31, Tabla24[clave2], 0)</f>
        <v>9</v>
      </c>
      <c r="G31" s="21">
        <v>28</v>
      </c>
      <c r="H31" t="s">
        <v>1279</v>
      </c>
      <c r="I31" t="str">
        <f>TRIM(Tabla24[[#This Row],[clave2]])</f>
        <v>24028600 10037</v>
      </c>
      <c r="K31" s="24">
        <f>MATCH(M31, Tabla2[clave2], 0)</f>
        <v>68</v>
      </c>
      <c r="L31" s="24">
        <f>INDEX(Tabla2[],$K31,1)</f>
        <v>68</v>
      </c>
      <c r="M31" s="26" t="s">
        <v>1323</v>
      </c>
      <c r="N31">
        <v>321084</v>
      </c>
      <c r="O31" s="23">
        <v>41534</v>
      </c>
      <c r="P31" s="23">
        <v>2958465</v>
      </c>
      <c r="Y31">
        <v>68</v>
      </c>
      <c r="Z31" t="s">
        <v>1413</v>
      </c>
    </row>
    <row r="32" spans="2:26" x14ac:dyDescent="0.25">
      <c r="B32" t="s">
        <v>1289</v>
      </c>
      <c r="C32">
        <v>31</v>
      </c>
      <c r="E32">
        <f>MATCH(B32, Tabla24[clave2], 0)</f>
        <v>31</v>
      </c>
      <c r="G32" s="21">
        <v>29</v>
      </c>
      <c r="H32" t="s">
        <v>1325</v>
      </c>
      <c r="I32" t="str">
        <f>TRIM(Tabla24[[#This Row],[clave2]])</f>
        <v>24028600 10038</v>
      </c>
      <c r="K32" s="24">
        <f>MATCH(M32, Tabla2[clave2], 0)</f>
        <v>75</v>
      </c>
      <c r="L32" s="24">
        <f>INDEX(Tabla2[],$K32,1)</f>
        <v>75</v>
      </c>
      <c r="M32" s="26" t="s">
        <v>1330</v>
      </c>
      <c r="N32">
        <v>369907</v>
      </c>
      <c r="O32" s="23">
        <v>41685</v>
      </c>
      <c r="P32" s="23">
        <v>2958465</v>
      </c>
      <c r="Y32">
        <v>75</v>
      </c>
      <c r="Z32" t="s">
        <v>1414</v>
      </c>
    </row>
    <row r="33" spans="2:26" x14ac:dyDescent="0.25">
      <c r="B33" t="s">
        <v>1281</v>
      </c>
      <c r="C33">
        <v>24</v>
      </c>
      <c r="E33">
        <f>MATCH(B33, Tabla24[clave2], 0)</f>
        <v>24</v>
      </c>
      <c r="G33" s="21">
        <v>30</v>
      </c>
      <c r="H33" t="s">
        <v>1334</v>
      </c>
      <c r="I33" t="str">
        <f>TRIM(Tabla24[[#This Row],[clave2]])</f>
        <v>24028600 10039</v>
      </c>
      <c r="K33" s="24">
        <f>MATCH(M33, Tabla2[clave2], 0)</f>
        <v>66</v>
      </c>
      <c r="L33" s="24">
        <f>INDEX(Tabla2[],$K33,1)</f>
        <v>66</v>
      </c>
      <c r="M33" s="26" t="s">
        <v>1280</v>
      </c>
      <c r="N33">
        <v>549473</v>
      </c>
      <c r="O33" s="23">
        <v>42745</v>
      </c>
      <c r="P33" s="23">
        <v>2958465</v>
      </c>
      <c r="Y33">
        <v>66</v>
      </c>
      <c r="Z33" t="s">
        <v>1415</v>
      </c>
    </row>
    <row r="34" spans="2:26" x14ac:dyDescent="0.25">
      <c r="B34" t="s">
        <v>1271</v>
      </c>
      <c r="C34">
        <v>6</v>
      </c>
      <c r="E34">
        <f>MATCH(B34, Tabla24[clave2], 0)</f>
        <v>6</v>
      </c>
      <c r="G34" s="21">
        <v>31</v>
      </c>
      <c r="H34" t="s">
        <v>1289</v>
      </c>
      <c r="I34" t="str">
        <f>TRIM(Tabla24[[#This Row],[clave2]])</f>
        <v>24028600 10040</v>
      </c>
      <c r="K34" s="24">
        <f>MATCH(M34, Tabla2[clave2], 0)</f>
        <v>70</v>
      </c>
      <c r="L34" s="24">
        <f>INDEX(Tabla2[],$K34,1)</f>
        <v>70</v>
      </c>
      <c r="M34" s="26" t="s">
        <v>1314</v>
      </c>
      <c r="N34">
        <v>462962</v>
      </c>
      <c r="O34" s="23">
        <v>42086</v>
      </c>
      <c r="P34" s="23">
        <v>43051</v>
      </c>
      <c r="Y34">
        <v>70</v>
      </c>
      <c r="Z34" t="s">
        <v>1416</v>
      </c>
    </row>
    <row r="35" spans="2:26" x14ac:dyDescent="0.25">
      <c r="B35" t="s">
        <v>1291</v>
      </c>
      <c r="C35">
        <v>58</v>
      </c>
      <c r="E35">
        <f>MATCH(B35, Tabla24[clave2], 0)</f>
        <v>58</v>
      </c>
      <c r="G35" s="21">
        <v>32</v>
      </c>
      <c r="H35" t="s">
        <v>1357</v>
      </c>
      <c r="I35" t="str">
        <f>TRIM(Tabla24[[#This Row],[clave2]])</f>
        <v>24028600 10041</v>
      </c>
      <c r="K35" s="24">
        <f>MATCH(M35, Tabla2[clave2], 0)</f>
        <v>72</v>
      </c>
      <c r="L35" s="24">
        <f>INDEX(Tabla2[],$K35,1)</f>
        <v>72</v>
      </c>
      <c r="M35" s="26" t="s">
        <v>1313</v>
      </c>
      <c r="N35">
        <v>370184</v>
      </c>
      <c r="O35" s="23">
        <v>42403</v>
      </c>
      <c r="P35" s="23">
        <v>2958465</v>
      </c>
      <c r="Y35">
        <v>72</v>
      </c>
      <c r="Z35" t="s">
        <v>94</v>
      </c>
    </row>
    <row r="36" spans="2:26" x14ac:dyDescent="0.25">
      <c r="B36" t="s">
        <v>1278</v>
      </c>
      <c r="C36">
        <v>7</v>
      </c>
      <c r="E36">
        <f>MATCH(B36, Tabla24[clave2], 0)</f>
        <v>7</v>
      </c>
      <c r="G36" s="21">
        <v>33</v>
      </c>
      <c r="H36" t="s">
        <v>1317</v>
      </c>
      <c r="I36" t="str">
        <f>TRIM(Tabla24[[#This Row],[clave2]])</f>
        <v>24028600 10042</v>
      </c>
      <c r="K36" s="24">
        <f>MATCH(M36, Tabla2[clave2], 0)</f>
        <v>64</v>
      </c>
      <c r="L36" s="24">
        <f>INDEX(Tabla2[],$K36,1)</f>
        <v>64</v>
      </c>
      <c r="M36" s="26" t="s">
        <v>1287</v>
      </c>
      <c r="N36">
        <v>652482</v>
      </c>
      <c r="O36" s="23">
        <v>42478</v>
      </c>
      <c r="P36" s="23">
        <v>2958465</v>
      </c>
      <c r="Y36">
        <v>64</v>
      </c>
      <c r="Z36" t="s">
        <v>1417</v>
      </c>
    </row>
    <row r="37" spans="2:26" x14ac:dyDescent="0.25">
      <c r="B37" t="s">
        <v>1279</v>
      </c>
      <c r="C37">
        <v>28</v>
      </c>
      <c r="E37">
        <f>MATCH(B37, Tabla24[clave2], 0)</f>
        <v>28</v>
      </c>
      <c r="G37" s="21">
        <v>34</v>
      </c>
      <c r="H37" t="s">
        <v>1276</v>
      </c>
      <c r="I37" t="str">
        <f>TRIM(Tabla24[[#This Row],[clave2]])</f>
        <v>24028600 10043</v>
      </c>
      <c r="K37" s="24">
        <f>MATCH(M37, Tabla2[clave2], 0)</f>
        <v>69</v>
      </c>
      <c r="L37" s="24">
        <f>INDEX(Tabla2[],$K37,1)</f>
        <v>69</v>
      </c>
      <c r="M37" s="26" t="s">
        <v>1290</v>
      </c>
      <c r="N37">
        <v>317017</v>
      </c>
      <c r="O37" s="23">
        <v>42671</v>
      </c>
      <c r="P37" s="23">
        <v>2958465</v>
      </c>
      <c r="Y37">
        <v>69</v>
      </c>
      <c r="Z37" t="s">
        <v>1418</v>
      </c>
    </row>
    <row r="38" spans="2:26" x14ac:dyDescent="0.25">
      <c r="B38" t="s">
        <v>1292</v>
      </c>
      <c r="C38">
        <v>49</v>
      </c>
      <c r="E38">
        <f>MATCH(B38, Tabla24[clave2], 0)</f>
        <v>49</v>
      </c>
      <c r="G38" s="21">
        <v>35</v>
      </c>
      <c r="H38" t="s">
        <v>1293</v>
      </c>
      <c r="I38" t="str">
        <f>TRIM(Tabla24[[#This Row],[clave2]])</f>
        <v>240286003030301</v>
      </c>
      <c r="K38" s="24">
        <f>MATCH(M38, Tabla2[clave2], 0)</f>
        <v>73</v>
      </c>
      <c r="L38" s="24">
        <f>INDEX(Tabla2[],$K38,1)</f>
        <v>73</v>
      </c>
      <c r="M38" s="26" t="s">
        <v>1362</v>
      </c>
      <c r="N38">
        <v>557767</v>
      </c>
      <c r="O38" s="23">
        <v>42698</v>
      </c>
      <c r="P38" s="23">
        <v>2958465</v>
      </c>
      <c r="Y38">
        <v>73</v>
      </c>
      <c r="Z38" t="s">
        <v>1419</v>
      </c>
    </row>
    <row r="39" spans="2:26" x14ac:dyDescent="0.25">
      <c r="B39" t="s">
        <v>1293</v>
      </c>
      <c r="C39">
        <v>35</v>
      </c>
      <c r="E39">
        <f>MATCH(B39, Tabla24[clave2], 0)</f>
        <v>35</v>
      </c>
      <c r="G39" s="21">
        <v>36</v>
      </c>
      <c r="H39" t="s">
        <v>1315</v>
      </c>
      <c r="I39" t="str">
        <f>TRIM(Tabla24[[#This Row],[clave2]])</f>
        <v>240286003031129</v>
      </c>
      <c r="K39" s="24">
        <f>MATCH(M39, Tabla2[clave2], 0)</f>
        <v>65</v>
      </c>
      <c r="L39" s="24">
        <f>INDEX(Tabla2[],$K39,1)</f>
        <v>65</v>
      </c>
      <c r="M39" s="26" t="s">
        <v>1302</v>
      </c>
      <c r="N39">
        <v>388176</v>
      </c>
      <c r="O39" s="23">
        <v>42711</v>
      </c>
      <c r="P39" s="23">
        <v>2958465</v>
      </c>
      <c r="Y39">
        <v>65</v>
      </c>
      <c r="Z39" t="s">
        <v>1420</v>
      </c>
    </row>
    <row r="40" spans="2:26" x14ac:dyDescent="0.25">
      <c r="B40" t="s">
        <v>1294</v>
      </c>
      <c r="C40">
        <v>51</v>
      </c>
      <c r="E40">
        <f>MATCH(B40, Tabla24[clave2], 0)</f>
        <v>51</v>
      </c>
      <c r="G40" s="21">
        <v>37</v>
      </c>
      <c r="H40" t="s">
        <v>1341</v>
      </c>
      <c r="I40" t="str">
        <f>TRIM(Tabla24[[#This Row],[clave2]])</f>
        <v>238161003010040797</v>
      </c>
      <c r="K40" s="24">
        <f>MATCH(M40, Tabla2[clave2], 0)</f>
        <v>67</v>
      </c>
      <c r="L40" s="24">
        <f>INDEX(Tabla2[],$K40,1)</f>
        <v>67</v>
      </c>
      <c r="M40" s="26" t="s">
        <v>1286</v>
      </c>
      <c r="N40">
        <v>517366</v>
      </c>
      <c r="O40" s="23">
        <v>42719</v>
      </c>
      <c r="P40" s="23">
        <v>2958465</v>
      </c>
      <c r="Y40">
        <v>67</v>
      </c>
      <c r="Z40" t="s">
        <v>1421</v>
      </c>
    </row>
    <row r="41" spans="2:26" x14ac:dyDescent="0.25">
      <c r="B41" t="s">
        <v>1271</v>
      </c>
      <c r="C41">
        <v>6</v>
      </c>
      <c r="E41">
        <f>MATCH(B41, Tabla24[clave2], 0)</f>
        <v>6</v>
      </c>
      <c r="G41" s="21">
        <v>38</v>
      </c>
      <c r="H41" t="s">
        <v>1342</v>
      </c>
      <c r="I41" t="str">
        <f>TRIM(Tabla24[[#This Row],[clave2]])</f>
        <v>238161003010040798</v>
      </c>
      <c r="K41" s="24">
        <f>MATCH(M41, Tabla2[clave2], 0)</f>
        <v>30</v>
      </c>
      <c r="L41" s="24">
        <f>INDEX(Tabla2[],$K41,1)</f>
        <v>30</v>
      </c>
      <c r="M41" s="26" t="s">
        <v>1334</v>
      </c>
      <c r="N41">
        <v>426226</v>
      </c>
      <c r="O41" s="23">
        <v>39004</v>
      </c>
      <c r="P41" s="23">
        <v>2958465</v>
      </c>
      <c r="Y41">
        <v>30</v>
      </c>
      <c r="Z41" t="s">
        <v>1422</v>
      </c>
    </row>
    <row r="42" spans="2:26" x14ac:dyDescent="0.25">
      <c r="B42" t="s">
        <v>1295</v>
      </c>
      <c r="C42">
        <v>54</v>
      </c>
      <c r="E42">
        <f>MATCH(B42, Tabla24[clave2], 0)</f>
        <v>54</v>
      </c>
      <c r="G42" s="21">
        <v>39</v>
      </c>
      <c r="H42" t="s">
        <v>1311</v>
      </c>
      <c r="I42" t="str">
        <f>TRIM(Tabla24[[#This Row],[clave2]])</f>
        <v>24028600 10016</v>
      </c>
      <c r="K42" s="24">
        <f>MATCH(M42, Tabla2[clave2], 0)</f>
        <v>33</v>
      </c>
      <c r="L42" s="24">
        <f>INDEX(Tabla2[],$K42,1)</f>
        <v>33</v>
      </c>
      <c r="M42" s="26" t="s">
        <v>1317</v>
      </c>
      <c r="N42">
        <v>681065</v>
      </c>
      <c r="O42" s="23">
        <v>42719</v>
      </c>
      <c r="P42" s="23">
        <v>43213</v>
      </c>
      <c r="Q42" t="s">
        <v>1321</v>
      </c>
      <c r="Y42">
        <v>33</v>
      </c>
      <c r="Z42" t="s">
        <v>1423</v>
      </c>
    </row>
    <row r="43" spans="2:26" x14ac:dyDescent="0.25">
      <c r="B43" t="s">
        <v>1289</v>
      </c>
      <c r="C43">
        <v>31</v>
      </c>
      <c r="E43">
        <f>MATCH(B43, Tabla24[clave2], 0)</f>
        <v>31</v>
      </c>
      <c r="G43" s="21">
        <v>40</v>
      </c>
      <c r="H43" t="s">
        <v>1282</v>
      </c>
      <c r="I43" t="str">
        <f>TRIM(Tabla24[[#This Row],[clave2]])</f>
        <v>24028600 10017</v>
      </c>
      <c r="K43" s="24">
        <f>MATCH(M43, Tabla2[clave2], 0)</f>
        <v>31</v>
      </c>
      <c r="L43" s="24">
        <f>INDEX(Tabla2[],$K43,1)</f>
        <v>31</v>
      </c>
      <c r="M43" s="26" t="s">
        <v>1289</v>
      </c>
      <c r="N43">
        <v>502171</v>
      </c>
      <c r="O43" s="23">
        <v>42427</v>
      </c>
      <c r="P43" s="23">
        <v>2958465</v>
      </c>
      <c r="Y43">
        <v>31</v>
      </c>
      <c r="Z43" t="s">
        <v>1424</v>
      </c>
    </row>
    <row r="44" spans="2:26" x14ac:dyDescent="0.25">
      <c r="B44" t="s">
        <v>1279</v>
      </c>
      <c r="C44">
        <v>28</v>
      </c>
      <c r="E44">
        <f>MATCH(B44, Tabla24[clave2], 0)</f>
        <v>28</v>
      </c>
      <c r="G44" s="21">
        <v>41</v>
      </c>
      <c r="H44" t="s">
        <v>1328</v>
      </c>
      <c r="I44" t="str">
        <f>TRIM(Tabla24[[#This Row],[clave2]])</f>
        <v>24028600 10023</v>
      </c>
      <c r="K44" s="24">
        <f>MATCH(M44, Tabla2[clave2], 0)</f>
        <v>34</v>
      </c>
      <c r="L44" s="24">
        <f>INDEX(Tabla2[],$K44,1)</f>
        <v>34</v>
      </c>
      <c r="M44" s="26" t="s">
        <v>1276</v>
      </c>
      <c r="N44">
        <v>582776</v>
      </c>
      <c r="O44" s="23">
        <v>42746</v>
      </c>
      <c r="P44" s="23">
        <v>2958465</v>
      </c>
      <c r="Y44">
        <v>34</v>
      </c>
      <c r="Z44" t="s">
        <v>1425</v>
      </c>
    </row>
    <row r="45" spans="2:26" x14ac:dyDescent="0.25">
      <c r="B45" t="s">
        <v>1296</v>
      </c>
      <c r="C45">
        <v>25</v>
      </c>
      <c r="E45">
        <f>MATCH(B45, Tabla24[clave2], 0)</f>
        <v>25</v>
      </c>
      <c r="G45" s="21">
        <v>42</v>
      </c>
      <c r="H45" t="s">
        <v>1304</v>
      </c>
      <c r="I45" t="str">
        <f>TRIM(Tabla24[[#This Row],[clave2]])</f>
        <v>24028600 10024</v>
      </c>
      <c r="K45" s="24">
        <f>MATCH(M45, Tabla2[clave2], 0)</f>
        <v>28</v>
      </c>
      <c r="L45" s="24">
        <f>INDEX(Tabla2[],$K45,1)</f>
        <v>28</v>
      </c>
      <c r="M45" s="26" t="s">
        <v>1279</v>
      </c>
      <c r="N45">
        <v>539767</v>
      </c>
      <c r="O45" s="23">
        <v>42698</v>
      </c>
      <c r="P45" s="23">
        <v>43051</v>
      </c>
      <c r="Y45">
        <v>28</v>
      </c>
      <c r="Z45" t="s">
        <v>1426</v>
      </c>
    </row>
    <row r="46" spans="2:26" x14ac:dyDescent="0.25">
      <c r="B46" t="s">
        <v>1278</v>
      </c>
      <c r="C46">
        <v>7</v>
      </c>
      <c r="E46">
        <f>MATCH(B46, Tabla24[clave2], 0)</f>
        <v>7</v>
      </c>
      <c r="G46" s="21">
        <v>43</v>
      </c>
      <c r="H46" t="s">
        <v>1308</v>
      </c>
      <c r="I46" t="str">
        <f>TRIM(Tabla24[[#This Row],[clave2]])</f>
        <v>24028600 10025</v>
      </c>
      <c r="K46" s="24">
        <f>MATCH(M46, Tabla2[clave2], 0)</f>
        <v>29</v>
      </c>
      <c r="L46" s="24">
        <f>INDEX(Tabla2[],$K46,1)</f>
        <v>29</v>
      </c>
      <c r="M46" s="26" t="s">
        <v>1325</v>
      </c>
      <c r="N46">
        <v>567997</v>
      </c>
      <c r="O46" s="23">
        <v>42746</v>
      </c>
      <c r="P46" s="23">
        <v>43051</v>
      </c>
      <c r="Y46">
        <v>29</v>
      </c>
      <c r="Z46" t="s">
        <v>1427</v>
      </c>
    </row>
    <row r="47" spans="2:26" x14ac:dyDescent="0.25">
      <c r="B47" t="s">
        <v>1297</v>
      </c>
      <c r="C47">
        <v>27</v>
      </c>
      <c r="E47">
        <f>MATCH(B47, Tabla24[clave2], 0)</f>
        <v>27</v>
      </c>
      <c r="G47" s="21">
        <v>44</v>
      </c>
      <c r="H47" t="s">
        <v>1310</v>
      </c>
      <c r="I47" t="str">
        <f>TRIM(Tabla24[[#This Row],[clave2]])</f>
        <v>24028600 10026</v>
      </c>
      <c r="K47" s="24">
        <f>MATCH(M47, Tabla2[clave2], 0)</f>
        <v>3</v>
      </c>
      <c r="L47" s="24">
        <f>INDEX(Tabla2[],$K47,1)</f>
        <v>3</v>
      </c>
      <c r="M47" s="26" t="s">
        <v>1312</v>
      </c>
      <c r="N47">
        <v>510225</v>
      </c>
      <c r="O47" s="23">
        <v>42736</v>
      </c>
      <c r="P47" s="23">
        <v>2958465</v>
      </c>
      <c r="Y47">
        <v>3</v>
      </c>
      <c r="Z47" t="s">
        <v>1428</v>
      </c>
    </row>
    <row r="48" spans="2:26" x14ac:dyDescent="0.25">
      <c r="B48" t="s">
        <v>1298</v>
      </c>
      <c r="C48">
        <v>17</v>
      </c>
      <c r="E48">
        <f>MATCH(B48, Tabla24[clave2], 0)</f>
        <v>17</v>
      </c>
      <c r="G48" s="21">
        <v>45</v>
      </c>
      <c r="H48" t="s">
        <v>1316</v>
      </c>
      <c r="I48" t="str">
        <f>TRIM(Tabla24[[#This Row],[clave2]])</f>
        <v>24028600 10027</v>
      </c>
      <c r="K48" s="24">
        <f>MATCH(M48, Tabla2[clave2], 0)</f>
        <v>1</v>
      </c>
      <c r="L48" s="24">
        <f>INDEX(Tabla2[],$K48,1)</f>
        <v>1</v>
      </c>
      <c r="M48" s="26" t="s">
        <v>1270</v>
      </c>
      <c r="N48">
        <v>200953</v>
      </c>
      <c r="O48" s="23">
        <v>42736</v>
      </c>
      <c r="P48" s="23">
        <v>43051</v>
      </c>
      <c r="Y48">
        <v>1</v>
      </c>
      <c r="Z48" t="s">
        <v>1389</v>
      </c>
    </row>
    <row r="49" spans="2:26" x14ac:dyDescent="0.25">
      <c r="B49" t="s">
        <v>1287</v>
      </c>
      <c r="C49">
        <v>64</v>
      </c>
      <c r="E49">
        <f>MATCH(B49, Tabla24[clave2], 0)</f>
        <v>64</v>
      </c>
      <c r="G49" s="21">
        <v>46</v>
      </c>
      <c r="H49" t="s">
        <v>1358</v>
      </c>
      <c r="I49" t="str">
        <f>TRIM(Tabla24[[#This Row],[clave2]])</f>
        <v>24028600 10028</v>
      </c>
      <c r="K49" s="24">
        <f>MATCH(M49, Tabla2[clave2], 0)</f>
        <v>9</v>
      </c>
      <c r="L49" s="24">
        <f>INDEX(Tabla2[],$K49,1)</f>
        <v>9</v>
      </c>
      <c r="M49" s="26" t="s">
        <v>1272</v>
      </c>
      <c r="N49">
        <v>419041</v>
      </c>
      <c r="O49" s="23">
        <v>42736</v>
      </c>
      <c r="P49" s="23">
        <v>43100</v>
      </c>
      <c r="Y49">
        <v>9</v>
      </c>
      <c r="Z49" t="s">
        <v>1395</v>
      </c>
    </row>
    <row r="50" spans="2:26" x14ac:dyDescent="0.25">
      <c r="B50" t="s">
        <v>1293</v>
      </c>
      <c r="C50">
        <v>35</v>
      </c>
      <c r="E50">
        <f>MATCH(B50, Tabla24[clave2], 0)</f>
        <v>35</v>
      </c>
      <c r="G50" s="21">
        <v>47</v>
      </c>
      <c r="H50" t="s">
        <v>1359</v>
      </c>
      <c r="I50" t="str">
        <f>TRIM(Tabla24[[#This Row],[clave2]])</f>
        <v>24028600 10030</v>
      </c>
      <c r="K50" s="24">
        <f>MATCH(M50, Tabla2[clave2], 0)</f>
        <v>1</v>
      </c>
      <c r="L50" s="24">
        <f>INDEX(Tabla2[],$K50,1)</f>
        <v>1</v>
      </c>
      <c r="M50" s="26" t="s">
        <v>1270</v>
      </c>
      <c r="N50">
        <v>507634</v>
      </c>
      <c r="O50" s="23">
        <v>42905</v>
      </c>
      <c r="P50" s="23">
        <v>42909</v>
      </c>
      <c r="Y50">
        <v>1</v>
      </c>
      <c r="Z50" t="s">
        <v>1429</v>
      </c>
    </row>
    <row r="51" spans="2:26" x14ac:dyDescent="0.25">
      <c r="B51" t="s">
        <v>1290</v>
      </c>
      <c r="C51">
        <v>69</v>
      </c>
      <c r="E51">
        <f>MATCH(B51, Tabla24[clave2], 0)</f>
        <v>69</v>
      </c>
      <c r="G51" s="21">
        <v>48</v>
      </c>
      <c r="H51" t="s">
        <v>1360</v>
      </c>
      <c r="I51" t="str">
        <f>TRIM(Tabla24[[#This Row],[clave2]])</f>
        <v>24028600 10031</v>
      </c>
      <c r="K51" s="24">
        <f>MATCH(M51, Tabla2[clave2], 0)</f>
        <v>74</v>
      </c>
      <c r="L51" s="24">
        <f>INDEX(Tabla2[],$K51,1)</f>
        <v>74</v>
      </c>
      <c r="M51" s="26" t="s">
        <v>1309</v>
      </c>
      <c r="N51">
        <v>403938</v>
      </c>
      <c r="O51" s="23">
        <v>42887</v>
      </c>
      <c r="P51" s="23">
        <v>42911</v>
      </c>
      <c r="Y51">
        <v>74</v>
      </c>
      <c r="Z51" t="s">
        <v>1430</v>
      </c>
    </row>
    <row r="52" spans="2:26" x14ac:dyDescent="0.25">
      <c r="B52" t="s">
        <v>1276</v>
      </c>
      <c r="C52">
        <v>34</v>
      </c>
      <c r="E52">
        <f>MATCH(B52, Tabla24[clave2], 0)</f>
        <v>34</v>
      </c>
      <c r="G52" s="21">
        <v>49</v>
      </c>
      <c r="H52" t="s">
        <v>1292</v>
      </c>
      <c r="I52" t="str">
        <f>TRIM(Tabla24[[#This Row],[clave2]])</f>
        <v>24028600 10032</v>
      </c>
      <c r="K52" s="24">
        <f>MATCH(M52, Tabla2[clave2], 0)</f>
        <v>14</v>
      </c>
      <c r="L52" s="24">
        <f>INDEX(Tabla2[],$K52,1)</f>
        <v>14</v>
      </c>
      <c r="M52" s="26" t="s">
        <v>1288</v>
      </c>
      <c r="N52">
        <v>490746</v>
      </c>
      <c r="O52" s="23">
        <v>42887</v>
      </c>
      <c r="P52" s="23">
        <v>42911</v>
      </c>
      <c r="Y52">
        <v>14</v>
      </c>
      <c r="Z52" t="s">
        <v>1431</v>
      </c>
    </row>
    <row r="53" spans="2:26" x14ac:dyDescent="0.25">
      <c r="B53" t="s">
        <v>1274</v>
      </c>
      <c r="C53">
        <v>18</v>
      </c>
      <c r="E53">
        <f>MATCH(B53, Tabla24[clave2], 0)</f>
        <v>18</v>
      </c>
      <c r="G53" s="21">
        <v>50</v>
      </c>
      <c r="H53" t="s">
        <v>1361</v>
      </c>
      <c r="I53" t="str">
        <f>TRIM(Tabla24[[#This Row],[clave2]])</f>
        <v>24028600 10033</v>
      </c>
      <c r="K53" s="24">
        <f>MATCH(M53, Tabla2[clave2], 0)</f>
        <v>13</v>
      </c>
      <c r="L53" s="24">
        <f>INDEX(Tabla2[],$K53,1)</f>
        <v>13</v>
      </c>
      <c r="M53" s="26" t="s">
        <v>1320</v>
      </c>
      <c r="N53">
        <v>435741</v>
      </c>
      <c r="O53" s="23">
        <v>42908</v>
      </c>
      <c r="P53" s="23">
        <v>42960</v>
      </c>
      <c r="Y53">
        <v>13</v>
      </c>
      <c r="Z53" t="s">
        <v>1397</v>
      </c>
    </row>
    <row r="54" spans="2:26" x14ac:dyDescent="0.25">
      <c r="B54" t="s">
        <v>1288</v>
      </c>
      <c r="C54">
        <v>14</v>
      </c>
      <c r="E54">
        <f>MATCH(B54, Tabla24[clave2], 0)</f>
        <v>14</v>
      </c>
      <c r="G54" s="21">
        <v>51</v>
      </c>
      <c r="H54" t="s">
        <v>1294</v>
      </c>
      <c r="I54" t="str">
        <f>TRIM(Tabla24[[#This Row],[clave2]])</f>
        <v>24028600 10035</v>
      </c>
      <c r="K54" s="24">
        <f>MATCH(M54, Tabla2[clave2], 0)</f>
        <v>15</v>
      </c>
      <c r="L54" s="24">
        <f>INDEX(Tabla2[],$K54,1)</f>
        <v>15</v>
      </c>
      <c r="M54" s="26" t="s">
        <v>1307</v>
      </c>
      <c r="N54">
        <v>178194</v>
      </c>
      <c r="O54" s="23">
        <v>42887</v>
      </c>
      <c r="P54" s="23">
        <v>42911</v>
      </c>
      <c r="Y54">
        <v>15</v>
      </c>
      <c r="Z54" t="s">
        <v>1403</v>
      </c>
    </row>
    <row r="55" spans="2:26" x14ac:dyDescent="0.25">
      <c r="B55" t="s">
        <v>1299</v>
      </c>
      <c r="C55">
        <v>52</v>
      </c>
      <c r="E55">
        <f>MATCH(B55, Tabla24[clave2], 0)</f>
        <v>52</v>
      </c>
      <c r="G55" s="21">
        <v>52</v>
      </c>
      <c r="H55" s="9" t="s">
        <v>1299</v>
      </c>
      <c r="I55" t="str">
        <f>TRIM(Tabla24[[#This Row],[clave2]])</f>
        <v>24028600 10036</v>
      </c>
      <c r="K55" s="24">
        <f>MATCH(M55, Tabla2[clave2], 0)</f>
        <v>11</v>
      </c>
      <c r="L55" s="24">
        <f>INDEX(Tabla2[],$K55,1)</f>
        <v>11</v>
      </c>
      <c r="M55" s="26" t="s">
        <v>1277</v>
      </c>
      <c r="N55">
        <v>333892</v>
      </c>
      <c r="O55" s="23">
        <v>42907</v>
      </c>
      <c r="P55" s="23">
        <v>42960</v>
      </c>
      <c r="Y55">
        <v>11</v>
      </c>
      <c r="Z55" t="s">
        <v>1399</v>
      </c>
    </row>
    <row r="56" spans="2:26" x14ac:dyDescent="0.25">
      <c r="B56" t="s">
        <v>1274</v>
      </c>
      <c r="C56">
        <v>18</v>
      </c>
      <c r="E56">
        <f>MATCH(B56, Tabla24[clave2], 0)</f>
        <v>18</v>
      </c>
      <c r="G56" s="21">
        <v>53</v>
      </c>
      <c r="H56" t="s">
        <v>1318</v>
      </c>
      <c r="I56" t="str">
        <f>TRIM(Tabla24[[#This Row],[clave2]])</f>
        <v>238161003000030503</v>
      </c>
      <c r="K56" s="24">
        <f>MATCH(M56, Tabla2[clave2], 0)</f>
        <v>27</v>
      </c>
      <c r="L56" s="24">
        <f>INDEX(Tabla2[],$K56,1)</f>
        <v>27</v>
      </c>
      <c r="M56" s="26" t="s">
        <v>1297</v>
      </c>
      <c r="N56">
        <v>466911</v>
      </c>
      <c r="O56" s="23">
        <v>42857</v>
      </c>
      <c r="P56" s="23">
        <v>42911</v>
      </c>
      <c r="Y56">
        <v>27</v>
      </c>
      <c r="Z56" t="s">
        <v>1432</v>
      </c>
    </row>
    <row r="57" spans="2:26" x14ac:dyDescent="0.25">
      <c r="B57" t="s">
        <v>1300</v>
      </c>
      <c r="C57">
        <v>5</v>
      </c>
      <c r="E57">
        <f>MATCH(B57, Tabla24[clave2], 0)</f>
        <v>5</v>
      </c>
      <c r="G57" s="21">
        <v>54</v>
      </c>
      <c r="H57" t="s">
        <v>1295</v>
      </c>
      <c r="I57" t="str">
        <f>TRIM(Tabla24[[#This Row],[clave2]])</f>
        <v>238161003000050901</v>
      </c>
      <c r="K57" s="24">
        <f>MATCH(M57, Tabla2[clave2], 0)</f>
        <v>36</v>
      </c>
      <c r="L57" s="24">
        <f>INDEX(Tabla2[],$K57,1)</f>
        <v>36</v>
      </c>
      <c r="M57" s="26" t="s">
        <v>1315</v>
      </c>
      <c r="N57">
        <v>934947</v>
      </c>
      <c r="O57" s="23">
        <v>42909</v>
      </c>
      <c r="P57" s="23">
        <v>42960</v>
      </c>
      <c r="Y57">
        <v>36</v>
      </c>
      <c r="Z57" t="s">
        <v>1433</v>
      </c>
    </row>
    <row r="58" spans="2:26" x14ac:dyDescent="0.25">
      <c r="B58" t="s">
        <v>1301</v>
      </c>
      <c r="C58">
        <v>21</v>
      </c>
      <c r="E58">
        <f>MATCH(B58, Tabla24[clave2], 0)</f>
        <v>21</v>
      </c>
      <c r="G58" s="21">
        <v>55</v>
      </c>
      <c r="H58" t="s">
        <v>1333</v>
      </c>
      <c r="I58" t="str">
        <f>TRIM(Tabla24[[#This Row],[clave2]])</f>
        <v>238161003000050904</v>
      </c>
      <c r="K58" s="24">
        <f>MATCH(M58, Tabla2[clave2], 0)</f>
        <v>35</v>
      </c>
      <c r="L58" s="24">
        <f>INDEX(Tabla2[],$K58,1)</f>
        <v>35</v>
      </c>
      <c r="M58" s="26" t="s">
        <v>1293</v>
      </c>
      <c r="N58">
        <v>600316</v>
      </c>
      <c r="O58" s="23">
        <v>42887</v>
      </c>
      <c r="P58" s="23">
        <v>42911</v>
      </c>
      <c r="Y58">
        <v>35</v>
      </c>
      <c r="Z58" t="s">
        <v>1434</v>
      </c>
    </row>
    <row r="59" spans="2:26" x14ac:dyDescent="0.25">
      <c r="B59" s="9" t="s">
        <v>1320</v>
      </c>
      <c r="C59">
        <v>13</v>
      </c>
      <c r="E59">
        <f>MATCH(B59, Tabla24[clave2], 0)</f>
        <v>13</v>
      </c>
      <c r="G59" s="21">
        <v>56</v>
      </c>
      <c r="H59" t="s">
        <v>1303</v>
      </c>
      <c r="I59" t="str">
        <f>TRIM(Tabla24[[#This Row],[clave2]])</f>
        <v>238161003010025020</v>
      </c>
      <c r="K59" s="24">
        <f>MATCH(M59, Tabla2[clave2], 0)</f>
        <v>53</v>
      </c>
      <c r="L59" s="24">
        <f>INDEX(Tabla2[],$K59,1)</f>
        <v>53</v>
      </c>
      <c r="M59" s="26" t="s">
        <v>1318</v>
      </c>
      <c r="N59">
        <v>317017</v>
      </c>
      <c r="O59" s="23">
        <v>42911</v>
      </c>
      <c r="P59" s="23">
        <v>42960</v>
      </c>
      <c r="Y59">
        <v>53</v>
      </c>
      <c r="Z59" t="s">
        <v>1418</v>
      </c>
    </row>
    <row r="60" spans="2:26" x14ac:dyDescent="0.25">
      <c r="B60" t="s">
        <v>1293</v>
      </c>
      <c r="C60">
        <v>35</v>
      </c>
      <c r="E60">
        <f>MATCH(B60, Tabla24[clave2], 0)</f>
        <v>35</v>
      </c>
      <c r="G60" s="21">
        <v>57</v>
      </c>
      <c r="H60" t="s">
        <v>1283</v>
      </c>
      <c r="I60" t="str">
        <f>TRIM(Tabla24[[#This Row],[clave2]])</f>
        <v>238161003010025021</v>
      </c>
      <c r="K60" s="24">
        <f>MATCH(M60, Tabla2[clave2], 0)</f>
        <v>54</v>
      </c>
      <c r="L60" s="24">
        <f>INDEX(Tabla2[],$K60,1)</f>
        <v>54</v>
      </c>
      <c r="M60" s="26" t="s">
        <v>1295</v>
      </c>
      <c r="N60">
        <v>321084</v>
      </c>
      <c r="O60" s="23">
        <v>42906</v>
      </c>
      <c r="P60" s="23">
        <v>42961</v>
      </c>
      <c r="Y60">
        <v>54</v>
      </c>
      <c r="Z60" t="s">
        <v>1413</v>
      </c>
    </row>
    <row r="61" spans="2:26" x14ac:dyDescent="0.25">
      <c r="B61" t="s">
        <v>1302</v>
      </c>
      <c r="C61">
        <v>65</v>
      </c>
      <c r="E61">
        <f>MATCH(B61, Tabla24[clave2], 0)</f>
        <v>65</v>
      </c>
      <c r="G61" s="21">
        <v>58</v>
      </c>
      <c r="H61" t="s">
        <v>1291</v>
      </c>
      <c r="I61" t="str">
        <f>TRIM(Tabla24[[#This Row],[clave2]])</f>
        <v>238161003010025023</v>
      </c>
      <c r="K61" s="24">
        <f>MATCH(M61, Tabla2[clave2], 0)</f>
        <v>55</v>
      </c>
      <c r="L61" s="24">
        <f>INDEX(Tabla2[],$K61,1)</f>
        <v>55</v>
      </c>
      <c r="M61" s="26" t="s">
        <v>1333</v>
      </c>
      <c r="N61">
        <v>852387</v>
      </c>
      <c r="O61" s="23">
        <v>42906</v>
      </c>
      <c r="P61" s="23">
        <v>42961</v>
      </c>
      <c r="Y61">
        <v>55</v>
      </c>
      <c r="Z61" t="s">
        <v>1435</v>
      </c>
    </row>
    <row r="62" spans="2:26" x14ac:dyDescent="0.25">
      <c r="B62" t="s">
        <v>1275</v>
      </c>
      <c r="C62">
        <v>8</v>
      </c>
      <c r="E62">
        <f>MATCH(B62, Tabla24[clave2], 0)</f>
        <v>8</v>
      </c>
      <c r="G62" s="21">
        <v>59</v>
      </c>
      <c r="H62" t="s">
        <v>1285</v>
      </c>
      <c r="I62" t="str">
        <f>TRIM(Tabla24[[#This Row],[clave2]])</f>
        <v>238161003010025024</v>
      </c>
      <c r="K62" s="24">
        <f>MATCH(M62, Tabla2[clave2], 0)</f>
        <v>6</v>
      </c>
      <c r="L62" s="24">
        <f>INDEX(Tabla2[],$K62,1)</f>
        <v>6</v>
      </c>
      <c r="M62" s="26" t="s">
        <v>1271</v>
      </c>
      <c r="N62">
        <v>434039</v>
      </c>
      <c r="O62" s="23">
        <v>42911</v>
      </c>
      <c r="P62" s="23">
        <v>42960</v>
      </c>
      <c r="Y62">
        <v>6</v>
      </c>
      <c r="Z62" t="s">
        <v>1394</v>
      </c>
    </row>
    <row r="63" spans="2:26" x14ac:dyDescent="0.25">
      <c r="B63" t="s">
        <v>1303</v>
      </c>
      <c r="C63">
        <v>56</v>
      </c>
      <c r="E63">
        <f>MATCH(B63, Tabla24[clave2], 0)</f>
        <v>56</v>
      </c>
      <c r="G63" s="21">
        <v>60</v>
      </c>
      <c r="H63" t="s">
        <v>1329</v>
      </c>
      <c r="I63" t="str">
        <f>TRIM(Tabla24[[#This Row],[clave2]])</f>
        <v>238161003010025025</v>
      </c>
      <c r="K63" s="24">
        <f>MATCH(M63, Tabla2[clave2], 0)</f>
        <v>24</v>
      </c>
      <c r="L63" s="24">
        <f>INDEX(Tabla2[],$K63,1)</f>
        <v>24</v>
      </c>
      <c r="M63" s="26" t="s">
        <v>1281</v>
      </c>
      <c r="N63">
        <v>426226</v>
      </c>
      <c r="O63" s="23">
        <v>42887</v>
      </c>
      <c r="P63" s="23">
        <v>42911</v>
      </c>
      <c r="Y63">
        <v>24</v>
      </c>
      <c r="Z63" t="s">
        <v>1422</v>
      </c>
    </row>
    <row r="64" spans="2:26" x14ac:dyDescent="0.25">
      <c r="B64" t="s">
        <v>1304</v>
      </c>
      <c r="C64">
        <v>42</v>
      </c>
      <c r="E64">
        <f>MATCH(B64, Tabla24[clave2], 0)</f>
        <v>42</v>
      </c>
      <c r="G64" s="21">
        <v>61</v>
      </c>
      <c r="H64" t="s">
        <v>1305</v>
      </c>
      <c r="I64" t="str">
        <f>TRIM(Tabla24[[#This Row],[clave2]])</f>
        <v>238161003010040793</v>
      </c>
      <c r="K64" s="24">
        <f>MATCH(M64, Tabla2[clave2], 0)</f>
        <v>25</v>
      </c>
      <c r="L64" s="24">
        <f>INDEX(Tabla2[],$K64,1)</f>
        <v>25</v>
      </c>
      <c r="M64" s="26" t="s">
        <v>1296</v>
      </c>
      <c r="N64">
        <v>318478</v>
      </c>
      <c r="O64" s="23">
        <v>42887</v>
      </c>
      <c r="P64" s="23">
        <v>42911</v>
      </c>
      <c r="Y64">
        <v>25</v>
      </c>
      <c r="Z64" t="s">
        <v>1436</v>
      </c>
    </row>
    <row r="65" spans="2:26" x14ac:dyDescent="0.25">
      <c r="B65" t="s">
        <v>1305</v>
      </c>
      <c r="C65">
        <v>61</v>
      </c>
      <c r="E65">
        <f>MATCH(B65, Tabla24[clave2], 0)</f>
        <v>61</v>
      </c>
      <c r="G65" s="21">
        <v>62</v>
      </c>
      <c r="H65" t="s">
        <v>1284</v>
      </c>
      <c r="I65" t="str">
        <f>TRIM(Tabla24[[#This Row],[clave2]])</f>
        <v>238161003010040796</v>
      </c>
      <c r="K65" s="24">
        <f>MATCH(M65, Tabla2[clave2], 0)</f>
        <v>56</v>
      </c>
      <c r="L65" s="24">
        <f>INDEX(Tabla2[],$K65,1)</f>
        <v>56</v>
      </c>
      <c r="M65" s="26" t="s">
        <v>1303</v>
      </c>
      <c r="N65">
        <v>652482</v>
      </c>
      <c r="O65" s="23">
        <v>42906</v>
      </c>
      <c r="P65" s="23">
        <v>42961</v>
      </c>
      <c r="Y65">
        <v>56</v>
      </c>
      <c r="Z65" t="s">
        <v>1417</v>
      </c>
    </row>
    <row r="66" spans="2:26" x14ac:dyDescent="0.25">
      <c r="B66" t="s">
        <v>1273</v>
      </c>
      <c r="C66">
        <v>10</v>
      </c>
      <c r="E66">
        <f>MATCH(B66, Tabla24[clave2], 0)</f>
        <v>10</v>
      </c>
      <c r="G66" s="21">
        <v>63</v>
      </c>
      <c r="H66" t="s">
        <v>1322</v>
      </c>
      <c r="I66" t="str">
        <f>TRIM(Tabla24[[#This Row],[clave2]])</f>
        <v>24028600 10015</v>
      </c>
      <c r="K66" s="24">
        <f>MATCH(M66, Tabla2[clave2], 0)</f>
        <v>57</v>
      </c>
      <c r="L66" s="24">
        <f>INDEX(Tabla2[],$K66,1)</f>
        <v>57</v>
      </c>
      <c r="M66" s="26" t="s">
        <v>1283</v>
      </c>
      <c r="N66">
        <v>517366</v>
      </c>
      <c r="O66" s="23">
        <v>42908</v>
      </c>
      <c r="P66" s="23">
        <v>42960</v>
      </c>
      <c r="Y66">
        <v>57</v>
      </c>
      <c r="Z66" t="s">
        <v>1421</v>
      </c>
    </row>
    <row r="67" spans="2:26" x14ac:dyDescent="0.25">
      <c r="B67" t="s">
        <v>1281</v>
      </c>
      <c r="C67">
        <v>24</v>
      </c>
      <c r="E67">
        <f>MATCH(B67, Tabla24[clave2], 0)</f>
        <v>24</v>
      </c>
      <c r="G67" s="21">
        <v>64</v>
      </c>
      <c r="H67" t="s">
        <v>1287</v>
      </c>
      <c r="I67" t="str">
        <f>TRIM(Tabla24[[#This Row],[clave2]])</f>
        <v>24028600 10018</v>
      </c>
      <c r="K67" s="24">
        <f>MATCH(M67, Tabla2[clave2], 0)</f>
        <v>59</v>
      </c>
      <c r="L67" s="24">
        <f>INDEX(Tabla2[],$K67,1)</f>
        <v>59</v>
      </c>
      <c r="M67" s="26" t="s">
        <v>1285</v>
      </c>
      <c r="N67">
        <v>557767</v>
      </c>
      <c r="O67" s="23">
        <v>42907</v>
      </c>
      <c r="P67" s="23">
        <v>42960</v>
      </c>
      <c r="Y67">
        <v>59</v>
      </c>
      <c r="Z67" t="s">
        <v>1419</v>
      </c>
    </row>
    <row r="68" spans="2:26" x14ac:dyDescent="0.25">
      <c r="B68" t="s">
        <v>1289</v>
      </c>
      <c r="C68">
        <v>31</v>
      </c>
      <c r="E68">
        <f>MATCH(B68, Tabla24[clave2], 0)</f>
        <v>31</v>
      </c>
      <c r="G68" s="21">
        <v>65</v>
      </c>
      <c r="H68" t="s">
        <v>1302</v>
      </c>
      <c r="I68" t="str">
        <f>TRIM(Tabla24[[#This Row],[clave2]])</f>
        <v>24028600 10019</v>
      </c>
      <c r="K68" s="24">
        <f>MATCH(M68, Tabla2[clave2], 0)</f>
        <v>60</v>
      </c>
      <c r="L68" s="24">
        <f>INDEX(Tabla2[],$K68,1)</f>
        <v>60</v>
      </c>
      <c r="M68" s="26" t="s">
        <v>1329</v>
      </c>
      <c r="N68">
        <v>370184</v>
      </c>
      <c r="O68" s="23">
        <v>42909</v>
      </c>
      <c r="P68" s="23">
        <v>42960</v>
      </c>
      <c r="Y68">
        <v>60</v>
      </c>
      <c r="Z68" t="s">
        <v>94</v>
      </c>
    </row>
    <row r="69" spans="2:26" x14ac:dyDescent="0.25">
      <c r="B69" t="s">
        <v>1306</v>
      </c>
      <c r="C69">
        <v>4</v>
      </c>
      <c r="E69">
        <f>MATCH(B69, Tabla24[clave2], 0)</f>
        <v>4</v>
      </c>
      <c r="G69" s="21">
        <v>66</v>
      </c>
      <c r="H69" t="s">
        <v>1280</v>
      </c>
      <c r="I69" t="str">
        <f>TRIM(Tabla24[[#This Row],[clave2]])</f>
        <v>24028600 10020</v>
      </c>
      <c r="K69" s="24">
        <f>MATCH(M69, Tabla2[clave2], 0)</f>
        <v>61</v>
      </c>
      <c r="L69" s="24">
        <f>INDEX(Tabla2[],$K69,1)</f>
        <v>61</v>
      </c>
      <c r="M69" s="26" t="s">
        <v>1305</v>
      </c>
      <c r="N69">
        <v>369907</v>
      </c>
      <c r="O69" s="23">
        <v>42911</v>
      </c>
      <c r="P69" s="23">
        <v>42960</v>
      </c>
      <c r="Y69">
        <v>61</v>
      </c>
      <c r="Z69" t="s">
        <v>1414</v>
      </c>
    </row>
    <row r="70" spans="2:26" x14ac:dyDescent="0.25">
      <c r="B70" t="s">
        <v>1305</v>
      </c>
      <c r="C70">
        <v>61</v>
      </c>
      <c r="E70">
        <f>MATCH(B70, Tabla24[clave2], 0)</f>
        <v>61</v>
      </c>
      <c r="G70" s="21">
        <v>67</v>
      </c>
      <c r="H70" t="s">
        <v>1286</v>
      </c>
      <c r="I70" t="str">
        <f>TRIM(Tabla24[[#This Row],[clave2]])</f>
        <v>24028600 10021</v>
      </c>
      <c r="K70" s="24">
        <f>MATCH(M70, Tabla2[clave2], 0)</f>
        <v>62</v>
      </c>
      <c r="L70" s="24">
        <f>INDEX(Tabla2[],$K70,1)</f>
        <v>62</v>
      </c>
      <c r="M70" s="26" t="s">
        <v>1284</v>
      </c>
      <c r="N70">
        <v>315758</v>
      </c>
      <c r="O70" s="23">
        <v>42887</v>
      </c>
      <c r="P70" s="23">
        <v>42911</v>
      </c>
      <c r="Y70">
        <v>62</v>
      </c>
      <c r="Z70" t="s">
        <v>1412</v>
      </c>
    </row>
    <row r="71" spans="2:26" x14ac:dyDescent="0.25">
      <c r="B71" t="s">
        <v>1305</v>
      </c>
      <c r="C71">
        <v>61</v>
      </c>
      <c r="E71">
        <f>MATCH(B71, Tabla24[clave2], 0)</f>
        <v>61</v>
      </c>
      <c r="G71" s="21">
        <v>68</v>
      </c>
      <c r="H71" t="s">
        <v>1323</v>
      </c>
      <c r="I71" t="str">
        <f>TRIM(Tabla24[[#This Row],[clave2]])</f>
        <v>24028600 10022</v>
      </c>
      <c r="K71" s="24">
        <f>MATCH(M71, Tabla2[clave2], 0)</f>
        <v>67</v>
      </c>
      <c r="L71" s="24">
        <f>INDEX(Tabla2[],$K71,1)</f>
        <v>67</v>
      </c>
      <c r="M71" s="26" t="s">
        <v>1286</v>
      </c>
      <c r="N71">
        <v>681065</v>
      </c>
      <c r="O71" s="23">
        <v>42908</v>
      </c>
      <c r="P71" s="23">
        <v>42960</v>
      </c>
      <c r="Y71">
        <v>67</v>
      </c>
      <c r="Z71" t="s">
        <v>1423</v>
      </c>
    </row>
    <row r="72" spans="2:26" x14ac:dyDescent="0.25">
      <c r="B72" t="s">
        <v>1271</v>
      </c>
      <c r="C72">
        <v>6</v>
      </c>
      <c r="E72">
        <f>MATCH(B72, Tabla24[clave2], 0)</f>
        <v>6</v>
      </c>
      <c r="G72" s="21">
        <v>69</v>
      </c>
      <c r="H72" t="s">
        <v>1290</v>
      </c>
      <c r="I72" t="str">
        <f>TRIM(Tabla24[[#This Row],[clave2]])</f>
        <v>24028600 10029</v>
      </c>
      <c r="K72" s="24">
        <f>MATCH(M72, Tabla2[clave2], 0)</f>
        <v>33</v>
      </c>
      <c r="L72" s="24">
        <f>INDEX(Tabla2[],$K72,1)</f>
        <v>33</v>
      </c>
      <c r="M72" s="26" t="s">
        <v>1317</v>
      </c>
      <c r="N72">
        <v>498009</v>
      </c>
      <c r="O72" s="23">
        <v>42908</v>
      </c>
      <c r="P72" s="23">
        <v>42960</v>
      </c>
      <c r="Y72">
        <v>33</v>
      </c>
      <c r="Z72" t="s">
        <v>1437</v>
      </c>
    </row>
    <row r="73" spans="2:26" x14ac:dyDescent="0.25">
      <c r="B73" t="s">
        <v>1279</v>
      </c>
      <c r="C73">
        <v>28</v>
      </c>
      <c r="E73">
        <f>MATCH(B73, Tabla24[clave2], 0)</f>
        <v>28</v>
      </c>
      <c r="G73" s="21">
        <v>70</v>
      </c>
      <c r="H73" t="s">
        <v>1314</v>
      </c>
      <c r="I73" t="str">
        <f>TRIM(Tabla24[[#This Row],[clave2]])</f>
        <v>24028600 10034</v>
      </c>
      <c r="K73" s="24">
        <f>MATCH(M73, Tabla2[clave2], 0)</f>
        <v>20</v>
      </c>
      <c r="L73" s="24">
        <f>INDEX(Tabla2[],$K73,1)</f>
        <v>20</v>
      </c>
      <c r="M73" s="26" t="s">
        <v>1327</v>
      </c>
      <c r="N73">
        <v>566818</v>
      </c>
      <c r="O73" s="23">
        <v>42907</v>
      </c>
      <c r="P73" s="23">
        <v>42960</v>
      </c>
      <c r="Y73">
        <v>20</v>
      </c>
      <c r="Z73" t="s">
        <v>1438</v>
      </c>
    </row>
    <row r="74" spans="2:26" x14ac:dyDescent="0.25">
      <c r="B74" t="s">
        <v>1274</v>
      </c>
      <c r="C74">
        <v>18</v>
      </c>
      <c r="E74">
        <f>MATCH(B74, Tabla24[clave2], 0)</f>
        <v>18</v>
      </c>
      <c r="G74" s="21">
        <v>71</v>
      </c>
      <c r="H74" t="s">
        <v>1331</v>
      </c>
      <c r="I74" t="str">
        <f>TRIM(Tabla24[[#This Row],[clave2]])</f>
        <v>24028500 00047</v>
      </c>
      <c r="K74" s="24">
        <f>MATCH(M74, Tabla2[clave2], 0)</f>
        <v>21</v>
      </c>
      <c r="L74" s="24">
        <f>INDEX(Tabla2[],$K74,1)</f>
        <v>21</v>
      </c>
      <c r="M74" s="26" t="s">
        <v>1301</v>
      </c>
      <c r="N74">
        <v>312224</v>
      </c>
      <c r="O74" s="23">
        <v>42911</v>
      </c>
      <c r="P74" s="23">
        <v>42960</v>
      </c>
      <c r="Y74">
        <v>21</v>
      </c>
      <c r="Z74" t="s">
        <v>1398</v>
      </c>
    </row>
    <row r="75" spans="2:26" x14ac:dyDescent="0.25">
      <c r="B75" t="s">
        <v>1281</v>
      </c>
      <c r="C75">
        <v>24</v>
      </c>
      <c r="E75">
        <f>MATCH(B75, Tabla24[clave2], 0)</f>
        <v>24</v>
      </c>
      <c r="G75" s="21">
        <v>72</v>
      </c>
      <c r="H75" t="s">
        <v>1313</v>
      </c>
      <c r="I75" t="str">
        <f>TRIM(Tabla24[[#This Row],[clave2]])</f>
        <v>24027200 00007</v>
      </c>
      <c r="K75" s="24">
        <f>MATCH(M75, Tabla2[clave2], 0)</f>
        <v>71</v>
      </c>
      <c r="L75" s="24">
        <f>INDEX(Tabla2[],$K75,1)</f>
        <v>71</v>
      </c>
      <c r="M75" s="26" t="s">
        <v>1331</v>
      </c>
      <c r="N75">
        <v>542634</v>
      </c>
      <c r="O75" s="23">
        <v>42911</v>
      </c>
      <c r="P75" s="23">
        <v>42960</v>
      </c>
      <c r="Y75">
        <v>71</v>
      </c>
      <c r="Z75" t="s">
        <v>1439</v>
      </c>
    </row>
    <row r="76" spans="2:26" x14ac:dyDescent="0.25">
      <c r="B76" t="s">
        <v>1307</v>
      </c>
      <c r="C76">
        <v>15</v>
      </c>
      <c r="E76">
        <f>MATCH(B76, Tabla24[clave2], 0)</f>
        <v>15</v>
      </c>
      <c r="G76" s="21">
        <v>73</v>
      </c>
      <c r="H76" t="s">
        <v>1362</v>
      </c>
      <c r="I76" t="str">
        <f>TRIM(Tabla24[[#This Row],[clave2]])</f>
        <v>24027200 00029</v>
      </c>
      <c r="K76" s="24">
        <f>MATCH(M76, Tabla2[clave2], 0)</f>
        <v>6</v>
      </c>
      <c r="L76" s="24">
        <f>INDEX(Tabla2[],$K76,1)</f>
        <v>6</v>
      </c>
      <c r="M76" s="26" t="s">
        <v>1271</v>
      </c>
      <c r="N76">
        <v>313919</v>
      </c>
      <c r="O76" s="23">
        <v>42891</v>
      </c>
      <c r="P76" s="23">
        <v>42918</v>
      </c>
      <c r="Y76">
        <v>6</v>
      </c>
      <c r="Z76" t="s">
        <v>1404</v>
      </c>
    </row>
    <row r="77" spans="2:26" x14ac:dyDescent="0.25">
      <c r="B77" t="s">
        <v>1308</v>
      </c>
      <c r="C77">
        <v>43</v>
      </c>
      <c r="E77">
        <f>MATCH(B77, Tabla24[clave2], 0)</f>
        <v>43</v>
      </c>
      <c r="G77" s="21">
        <v>74</v>
      </c>
      <c r="H77" t="s">
        <v>1309</v>
      </c>
      <c r="I77" t="str">
        <f>TRIM(Tabla24[[#This Row],[clave2]])</f>
        <v>240289003004050</v>
      </c>
      <c r="K77" s="24">
        <f>MATCH(M77, Tabla2[clave2], 0)</f>
        <v>9</v>
      </c>
      <c r="L77" s="24">
        <f>INDEX(Tabla2[],$K77,1)</f>
        <v>9</v>
      </c>
      <c r="M77" s="26" t="s">
        <v>1272</v>
      </c>
      <c r="N77">
        <v>307452</v>
      </c>
      <c r="O77" s="23">
        <v>42893</v>
      </c>
      <c r="P77" s="23">
        <v>42927</v>
      </c>
      <c r="Y77">
        <v>9</v>
      </c>
      <c r="Z77" t="s">
        <v>1400</v>
      </c>
    </row>
    <row r="78" spans="2:26" x14ac:dyDescent="0.25">
      <c r="B78" t="s">
        <v>1289</v>
      </c>
      <c r="C78">
        <v>31</v>
      </c>
      <c r="E78">
        <f>MATCH(B78, Tabla24[clave2], 0)</f>
        <v>31</v>
      </c>
      <c r="G78" s="21">
        <v>75</v>
      </c>
      <c r="H78" t="s">
        <v>1330</v>
      </c>
      <c r="I78" t="str">
        <f>TRIM(Tabla24[[#This Row],[clave2]])</f>
        <v>24028500 00064</v>
      </c>
      <c r="K78" s="24">
        <f>MATCH(M78, Tabla2[clave2], 0)</f>
        <v>10</v>
      </c>
      <c r="L78" s="24">
        <f>INDEX(Tabla2[],$K78,1)</f>
        <v>10</v>
      </c>
      <c r="M78" s="26" t="s">
        <v>1273</v>
      </c>
      <c r="N78">
        <v>327144</v>
      </c>
      <c r="O78" s="23">
        <v>42896</v>
      </c>
      <c r="P78" s="23">
        <v>42930</v>
      </c>
      <c r="Y78">
        <v>10</v>
      </c>
      <c r="Z78" t="s">
        <v>1396</v>
      </c>
    </row>
    <row r="79" spans="2:26" x14ac:dyDescent="0.25">
      <c r="B79" t="s">
        <v>1309</v>
      </c>
      <c r="C79">
        <v>74</v>
      </c>
      <c r="E79">
        <f>MATCH(B79, Tabla24[clave2], 0)</f>
        <v>74</v>
      </c>
      <c r="G79" s="21">
        <v>76</v>
      </c>
      <c r="H79" t="s">
        <v>1363</v>
      </c>
      <c r="I79" t="str">
        <f>TRIM(Tabla24[[#This Row],[clave2]])</f>
        <v>24028500 00081</v>
      </c>
      <c r="K79" s="24">
        <f>MATCH(M79, Tabla2[clave2], 0)</f>
        <v>19</v>
      </c>
      <c r="L79" s="24">
        <f>INDEX(Tabla2[],$K79,1)</f>
        <v>19</v>
      </c>
      <c r="M79" s="26" t="s">
        <v>1324</v>
      </c>
      <c r="N79">
        <v>462962</v>
      </c>
      <c r="O79" s="23">
        <v>42898</v>
      </c>
      <c r="P79" s="23">
        <v>42930</v>
      </c>
      <c r="Y79">
        <v>19</v>
      </c>
      <c r="Z79" t="s">
        <v>1416</v>
      </c>
    </row>
    <row r="80" spans="2:26" x14ac:dyDescent="0.25">
      <c r="B80" t="s">
        <v>1290</v>
      </c>
      <c r="C80">
        <v>69</v>
      </c>
      <c r="E80">
        <f>MATCH(B80, Tabla24[clave2], 0)</f>
        <v>69</v>
      </c>
      <c r="G80" s="21">
        <v>77</v>
      </c>
      <c r="H80" t="s">
        <v>1364</v>
      </c>
      <c r="I80" t="str">
        <f>TRIM(Tabla24[[#This Row],[clave2]])</f>
        <v>24027200 00030</v>
      </c>
      <c r="K80" s="24">
        <f>MATCH(M80, Tabla2[clave2], 0)</f>
        <v>18</v>
      </c>
      <c r="L80" s="24">
        <f>INDEX(Tabla2[],$K80,1)</f>
        <v>18</v>
      </c>
      <c r="M80" s="26" t="s">
        <v>1274</v>
      </c>
      <c r="N80">
        <v>511424</v>
      </c>
      <c r="O80" s="23">
        <v>42893</v>
      </c>
      <c r="P80" s="23">
        <v>42927</v>
      </c>
      <c r="Y80">
        <v>18</v>
      </c>
      <c r="Z80" t="s">
        <v>1440</v>
      </c>
    </row>
    <row r="81" spans="2:26" x14ac:dyDescent="0.25">
      <c r="B81" t="s">
        <v>1278</v>
      </c>
      <c r="C81">
        <v>7</v>
      </c>
      <c r="E81">
        <f>MATCH(B81, Tabla24[clave2], 0)</f>
        <v>7</v>
      </c>
      <c r="G81" s="21">
        <v>78</v>
      </c>
      <c r="H81" t="s">
        <v>1343</v>
      </c>
      <c r="I81" t="str">
        <f>TRIM(Tabla24[[#This Row],[clave2]])</f>
        <v>238161003000030501</v>
      </c>
      <c r="K81" s="24">
        <f>MATCH(M81, Tabla2[clave2], 0)</f>
        <v>8</v>
      </c>
      <c r="L81" s="24">
        <f>INDEX(Tabla2[],$K81,1)</f>
        <v>8</v>
      </c>
      <c r="M81" s="26" t="s">
        <v>1275</v>
      </c>
      <c r="N81">
        <v>355556</v>
      </c>
      <c r="O81" s="23">
        <v>42906</v>
      </c>
      <c r="P81" s="23">
        <v>42910</v>
      </c>
      <c r="Y81">
        <v>8</v>
      </c>
      <c r="Z81" t="s">
        <v>1441</v>
      </c>
    </row>
    <row r="82" spans="2:26" x14ac:dyDescent="0.25">
      <c r="B82" t="s">
        <v>1278</v>
      </c>
      <c r="C82">
        <v>7</v>
      </c>
      <c r="E82">
        <f>MATCH(B82, Tabla24[clave2], 0)</f>
        <v>7</v>
      </c>
      <c r="G82" s="21">
        <v>79</v>
      </c>
      <c r="H82" t="s">
        <v>1344</v>
      </c>
      <c r="I82" t="str">
        <f>TRIM(Tabla24[[#This Row],[clave2]])</f>
        <v>238161003000030502</v>
      </c>
      <c r="K82" s="24">
        <f>MATCH(M82, Tabla2[clave2], 0)</f>
        <v>34</v>
      </c>
      <c r="L82" s="24">
        <f>INDEX(Tabla2[],$K82,1)</f>
        <v>34</v>
      </c>
      <c r="M82" s="26" t="s">
        <v>1276</v>
      </c>
      <c r="N82">
        <v>891095</v>
      </c>
      <c r="O82" s="23">
        <v>42905</v>
      </c>
      <c r="P82" s="23">
        <v>42932</v>
      </c>
      <c r="Y82">
        <v>34</v>
      </c>
      <c r="Z82" t="s">
        <v>1442</v>
      </c>
    </row>
    <row r="83" spans="2:26" x14ac:dyDescent="0.25">
      <c r="B83" t="s">
        <v>1287</v>
      </c>
      <c r="C83">
        <v>64</v>
      </c>
      <c r="E83">
        <f>MATCH(B83, Tabla24[clave2], 0)</f>
        <v>64</v>
      </c>
      <c r="G83" s="21">
        <v>80</v>
      </c>
      <c r="H83" t="s">
        <v>1345</v>
      </c>
      <c r="I83" t="str">
        <f>TRIM(Tabla24[[#This Row],[clave2]])</f>
        <v>238161003000050902</v>
      </c>
      <c r="K83" s="24">
        <f>MATCH(M83, Tabla2[clave2], 0)</f>
        <v>11</v>
      </c>
      <c r="L83" s="24">
        <f>INDEX(Tabla2[],$K83,1)</f>
        <v>11</v>
      </c>
      <c r="M83" s="26" t="s">
        <v>1277</v>
      </c>
      <c r="N83">
        <v>405756</v>
      </c>
      <c r="O83" s="23">
        <v>42907</v>
      </c>
      <c r="P83" s="23">
        <v>42932</v>
      </c>
      <c r="Y83">
        <v>11</v>
      </c>
      <c r="Z83" t="s">
        <v>1443</v>
      </c>
    </row>
    <row r="84" spans="2:26" x14ac:dyDescent="0.25">
      <c r="B84" t="s">
        <v>1278</v>
      </c>
      <c r="C84">
        <v>7</v>
      </c>
      <c r="E84">
        <f>MATCH(B84, Tabla24[clave2], 0)</f>
        <v>7</v>
      </c>
      <c r="G84" s="21">
        <v>81</v>
      </c>
      <c r="H84" t="s">
        <v>1346</v>
      </c>
      <c r="I84" t="str">
        <f>TRIM(Tabla24[[#This Row],[clave2]])</f>
        <v>238161003000050903</v>
      </c>
      <c r="K84" s="24">
        <f>MATCH(M84, Tabla2[clave2], 0)</f>
        <v>50</v>
      </c>
      <c r="L84" s="24">
        <f>INDEX(Tabla2[],$K84,1)</f>
        <v>50</v>
      </c>
      <c r="M84" s="26" t="s">
        <v>1361</v>
      </c>
      <c r="N84">
        <v>588783</v>
      </c>
      <c r="O84" s="23">
        <v>42905</v>
      </c>
      <c r="P84" s="23">
        <v>42932</v>
      </c>
      <c r="Y84">
        <v>50</v>
      </c>
      <c r="Z84" t="s">
        <v>1444</v>
      </c>
    </row>
    <row r="85" spans="2:26" x14ac:dyDescent="0.25">
      <c r="B85" t="s">
        <v>1310</v>
      </c>
      <c r="C85">
        <v>44</v>
      </c>
      <c r="E85">
        <f>MATCH(B85, Tabla24[clave2], 0)</f>
        <v>44</v>
      </c>
      <c r="G85" s="21">
        <v>82</v>
      </c>
      <c r="H85" t="s">
        <v>1347</v>
      </c>
      <c r="I85" t="str">
        <f>TRIM(Tabla24[[#This Row],[clave2]])</f>
        <v>238161003010025022</v>
      </c>
      <c r="K85" s="24">
        <f>MATCH(M85, Tabla2[clave2], 0)</f>
        <v>69</v>
      </c>
      <c r="L85" s="24">
        <f>INDEX(Tabla2[],$K85,1)</f>
        <v>69</v>
      </c>
      <c r="M85" s="26" t="s">
        <v>1290</v>
      </c>
      <c r="N85">
        <v>466603</v>
      </c>
      <c r="O85" s="23">
        <v>42911</v>
      </c>
      <c r="P85" s="23">
        <v>42960</v>
      </c>
      <c r="Y85">
        <v>69</v>
      </c>
      <c r="Z85" t="s">
        <v>1445</v>
      </c>
    </row>
    <row r="86" spans="2:26" x14ac:dyDescent="0.25">
      <c r="B86" t="s">
        <v>1311</v>
      </c>
      <c r="C86">
        <v>39</v>
      </c>
      <c r="E86">
        <f>MATCH(B86, Tabla24[clave2], 0)</f>
        <v>39</v>
      </c>
      <c r="G86" s="21">
        <v>83</v>
      </c>
      <c r="H86" t="s">
        <v>1348</v>
      </c>
      <c r="I86" t="str">
        <f>TRIM(Tabla24[[#This Row],[clave2]])</f>
        <v>238161003010025076</v>
      </c>
      <c r="K86" s="24">
        <f>MATCH(M86, Tabla2[clave2], 0)</f>
        <v>6</v>
      </c>
      <c r="L86" s="24">
        <f>INDEX(Tabla2[],$K86,1)</f>
        <v>6</v>
      </c>
      <c r="M86" s="26" t="s">
        <v>1271</v>
      </c>
      <c r="N86">
        <v>488475</v>
      </c>
      <c r="O86" s="23">
        <v>42912</v>
      </c>
      <c r="P86" s="23">
        <v>42912</v>
      </c>
      <c r="Y86">
        <v>6</v>
      </c>
      <c r="Z86" t="s">
        <v>1446</v>
      </c>
    </row>
    <row r="87" spans="2:26" x14ac:dyDescent="0.25">
      <c r="B87" t="s">
        <v>1277</v>
      </c>
      <c r="C87">
        <v>11</v>
      </c>
      <c r="E87">
        <f>MATCH(B87, Tabla24[clave2], 0)</f>
        <v>11</v>
      </c>
      <c r="G87" s="21">
        <v>84</v>
      </c>
      <c r="H87" t="s">
        <v>1349</v>
      </c>
      <c r="I87" t="str">
        <f>TRIM(Tabla24[[#This Row],[clave2]])</f>
        <v>238161003010040790</v>
      </c>
      <c r="K87" s="24">
        <f>MATCH(M87, Tabla2[clave2], 0)</f>
        <v>9</v>
      </c>
      <c r="L87" s="24">
        <f>INDEX(Tabla2[],$K87,1)</f>
        <v>9</v>
      </c>
      <c r="M87" s="26" t="s">
        <v>1272</v>
      </c>
      <c r="N87">
        <v>355556</v>
      </c>
      <c r="O87" s="23">
        <v>42911</v>
      </c>
      <c r="P87" s="23">
        <v>42917</v>
      </c>
      <c r="Y87">
        <v>9</v>
      </c>
      <c r="Z87" t="s">
        <v>1441</v>
      </c>
    </row>
    <row r="88" spans="2:26" x14ac:dyDescent="0.25">
      <c r="B88" t="s">
        <v>1291</v>
      </c>
      <c r="C88">
        <v>58</v>
      </c>
      <c r="E88">
        <f>MATCH(B88, Tabla24[clave2], 0)</f>
        <v>58</v>
      </c>
      <c r="G88" s="21">
        <v>85</v>
      </c>
      <c r="H88" t="s">
        <v>1350</v>
      </c>
      <c r="I88" t="str">
        <f>TRIM(Tabla24[[#This Row],[clave2]])</f>
        <v>238161003010040791</v>
      </c>
      <c r="K88" s="24">
        <f>MATCH(M88, Tabla2[clave2], 0)</f>
        <v>74</v>
      </c>
      <c r="L88" s="24">
        <f>INDEX(Tabla2[],$K88,1)</f>
        <v>74</v>
      </c>
      <c r="M88" s="26" t="s">
        <v>1309</v>
      </c>
      <c r="N88">
        <v>403938</v>
      </c>
      <c r="O88" s="23">
        <v>42912</v>
      </c>
      <c r="P88" s="23">
        <v>42960</v>
      </c>
      <c r="Y88">
        <v>74</v>
      </c>
      <c r="Z88" t="s">
        <v>1430</v>
      </c>
    </row>
    <row r="89" spans="2:26" x14ac:dyDescent="0.25">
      <c r="B89" t="s">
        <v>1272</v>
      </c>
      <c r="C89">
        <v>9</v>
      </c>
      <c r="E89">
        <f>MATCH(B89, Tabla24[clave2], 0)</f>
        <v>9</v>
      </c>
      <c r="G89" s="21">
        <v>86</v>
      </c>
      <c r="H89" t="s">
        <v>1351</v>
      </c>
      <c r="I89" t="str">
        <f>TRIM(Tabla24[[#This Row],[clave2]])</f>
        <v>238161003010040792</v>
      </c>
      <c r="K89" s="24">
        <f>MATCH(M89, Tabla2[clave2], 0)</f>
        <v>24</v>
      </c>
      <c r="L89" s="24">
        <f>INDEX(Tabla2[],$K89,1)</f>
        <v>24</v>
      </c>
      <c r="M89" s="26" t="s">
        <v>1281</v>
      </c>
      <c r="N89">
        <v>426226</v>
      </c>
      <c r="O89" s="23">
        <v>42912</v>
      </c>
      <c r="P89" s="23">
        <v>42960</v>
      </c>
      <c r="Y89">
        <v>24</v>
      </c>
      <c r="Z89" t="s">
        <v>1422</v>
      </c>
    </row>
    <row r="90" spans="2:26" x14ac:dyDescent="0.25">
      <c r="B90" t="s">
        <v>1281</v>
      </c>
      <c r="C90">
        <v>24</v>
      </c>
      <c r="E90">
        <f>MATCH(B90, Tabla24[clave2], 0)</f>
        <v>24</v>
      </c>
      <c r="G90" s="21">
        <v>87</v>
      </c>
      <c r="H90" t="s">
        <v>1352</v>
      </c>
      <c r="I90" t="str">
        <f>TRIM(Tabla24[[#This Row],[clave2]])</f>
        <v>238161003010040794</v>
      </c>
      <c r="K90" s="24">
        <f>MATCH(M90, Tabla2[clave2], 0)</f>
        <v>62</v>
      </c>
      <c r="L90" s="24">
        <f>INDEX(Tabla2[],$K90,1)</f>
        <v>62</v>
      </c>
      <c r="M90" s="26" t="s">
        <v>1284</v>
      </c>
      <c r="N90">
        <v>315758</v>
      </c>
      <c r="O90" s="23">
        <v>42912</v>
      </c>
      <c r="P90" s="23">
        <v>42960</v>
      </c>
      <c r="Y90">
        <v>62</v>
      </c>
      <c r="Z90" t="s">
        <v>1412</v>
      </c>
    </row>
    <row r="91" spans="2:26" x14ac:dyDescent="0.25">
      <c r="B91" t="s">
        <v>1292</v>
      </c>
      <c r="C91">
        <v>49</v>
      </c>
      <c r="E91">
        <f>MATCH(B91, Tabla24[clave2], 0)</f>
        <v>49</v>
      </c>
      <c r="G91" s="21">
        <v>88</v>
      </c>
      <c r="H91" t="s">
        <v>1353</v>
      </c>
      <c r="I91" t="str">
        <f>TRIM(Tabla24[[#This Row],[clave2]])</f>
        <v>238161003010040795</v>
      </c>
      <c r="K91" s="24">
        <f>MATCH(M91, Tabla2[clave2], 0)</f>
        <v>30</v>
      </c>
      <c r="L91" s="24">
        <f>INDEX(Tabla2[],$K91,1)</f>
        <v>30</v>
      </c>
      <c r="M91" s="26" t="s">
        <v>1334</v>
      </c>
      <c r="N91">
        <v>814776</v>
      </c>
      <c r="O91" s="23">
        <v>42912</v>
      </c>
      <c r="P91" s="23">
        <v>42960</v>
      </c>
      <c r="Y91">
        <v>30</v>
      </c>
      <c r="Z91" t="s">
        <v>1447</v>
      </c>
    </row>
    <row r="92" spans="2:26" x14ac:dyDescent="0.25">
      <c r="B92" t="s">
        <v>1312</v>
      </c>
      <c r="C92">
        <v>3</v>
      </c>
      <c r="E92">
        <f>MATCH(B92, Tabla24[clave2], 0)</f>
        <v>3</v>
      </c>
      <c r="G92" s="21">
        <v>89</v>
      </c>
      <c r="H92" t="s">
        <v>1365</v>
      </c>
      <c r="I92" t="str">
        <f>TRIM(Tabla24[[#This Row],[clave2]])</f>
        <v>24028500 00065</v>
      </c>
      <c r="K92" s="24">
        <f>MATCH(M92, Tabla2[clave2], 0)</f>
        <v>40</v>
      </c>
      <c r="L92" s="24">
        <f>INDEX(Tabla2[],$K92,1)</f>
        <v>40</v>
      </c>
      <c r="M92" s="26" t="s">
        <v>1282</v>
      </c>
      <c r="N92">
        <v>549473</v>
      </c>
      <c r="O92" s="23">
        <v>42912</v>
      </c>
      <c r="P92" s="23">
        <v>42960</v>
      </c>
      <c r="Y92">
        <v>40</v>
      </c>
      <c r="Z92" t="s">
        <v>1415</v>
      </c>
    </row>
    <row r="93" spans="2:26" x14ac:dyDescent="0.25">
      <c r="B93" t="s">
        <v>1279</v>
      </c>
      <c r="C93">
        <v>28</v>
      </c>
      <c r="E93">
        <f>MATCH(B93, Tabla24[clave2], 0)</f>
        <v>28</v>
      </c>
      <c r="G93" s="21">
        <v>90</v>
      </c>
      <c r="H93" t="s">
        <v>1366</v>
      </c>
      <c r="I93" t="str">
        <f>TRIM(Tabla24[[#This Row],[clave2]])</f>
        <v>24028600 00002</v>
      </c>
      <c r="K93" s="24">
        <f>MATCH(M93, Tabla2[clave2], 0)</f>
        <v>42</v>
      </c>
      <c r="L93" s="24">
        <f>INDEX(Tabla2[],$K93,1)</f>
        <v>42</v>
      </c>
      <c r="M93" s="26" t="s">
        <v>1304</v>
      </c>
      <c r="N93">
        <v>814911</v>
      </c>
      <c r="O93" s="23">
        <v>42911</v>
      </c>
      <c r="P93" s="23">
        <v>42918</v>
      </c>
      <c r="Y93">
        <v>42</v>
      </c>
      <c r="Z93" t="s">
        <v>1448</v>
      </c>
    </row>
    <row r="94" spans="2:26" x14ac:dyDescent="0.25">
      <c r="B94" t="s">
        <v>1286</v>
      </c>
      <c r="C94">
        <v>67</v>
      </c>
      <c r="E94">
        <f>MATCH(B94, Tabla24[clave2], 0)</f>
        <v>67</v>
      </c>
      <c r="G94" s="21">
        <v>91</v>
      </c>
      <c r="H94" t="s">
        <v>1367</v>
      </c>
      <c r="I94" t="str">
        <f>TRIM(Tabla24[[#This Row],[clave2]])</f>
        <v>24028500 00009</v>
      </c>
      <c r="K94" s="24">
        <f>MATCH(M94, Tabla2[clave2], 0)</f>
        <v>23</v>
      </c>
      <c r="L94" s="24">
        <f>INDEX(Tabla2[],$K94,1)</f>
        <v>23</v>
      </c>
      <c r="M94" s="26" t="s">
        <v>1319</v>
      </c>
      <c r="N94">
        <v>779082</v>
      </c>
      <c r="O94" s="23">
        <v>42908</v>
      </c>
      <c r="P94" s="23">
        <v>42960</v>
      </c>
      <c r="Y94">
        <v>23</v>
      </c>
      <c r="Z94" t="s">
        <v>1449</v>
      </c>
    </row>
    <row r="95" spans="2:26" x14ac:dyDescent="0.25">
      <c r="B95" t="s">
        <v>1313</v>
      </c>
      <c r="C95">
        <v>72</v>
      </c>
      <c r="E95">
        <f>MATCH(B95, Tabla24[clave2], 0)</f>
        <v>72</v>
      </c>
      <c r="G95" s="21">
        <v>92</v>
      </c>
      <c r="H95" t="s">
        <v>1368</v>
      </c>
      <c r="I95" t="str">
        <f>TRIM(Tabla24[[#This Row],[clave2]])</f>
        <v>82024910 00001</v>
      </c>
      <c r="K95" s="24">
        <f>MATCH(M95, Tabla2[clave2], 0)</f>
        <v>68</v>
      </c>
      <c r="L95" s="24">
        <f>INDEX(Tabla2[],$K95,1)</f>
        <v>68</v>
      </c>
      <c r="M95" s="26" t="s">
        <v>1323</v>
      </c>
      <c r="N95">
        <v>516899</v>
      </c>
      <c r="O95" s="23">
        <v>42906</v>
      </c>
      <c r="P95" s="23">
        <v>42961</v>
      </c>
      <c r="Y95">
        <v>68</v>
      </c>
      <c r="Z95" t="s">
        <v>1450</v>
      </c>
    </row>
    <row r="96" spans="2:26" x14ac:dyDescent="0.25">
      <c r="B96" t="s">
        <v>1273</v>
      </c>
      <c r="C96">
        <v>10</v>
      </c>
      <c r="E96">
        <f>MATCH(B96, Tabla24[clave2], 0)</f>
        <v>10</v>
      </c>
      <c r="G96" s="21">
        <v>93</v>
      </c>
      <c r="H96" t="s">
        <v>1369</v>
      </c>
      <c r="I96" t="str">
        <f>TRIM(Tabla24[[#This Row],[clave2]])</f>
        <v>82024961 00011</v>
      </c>
      <c r="K96" s="24">
        <f>MATCH(M96, Tabla2[clave2], 0)</f>
        <v>27</v>
      </c>
      <c r="L96" s="24">
        <f>INDEX(Tabla2[],$K96,1)</f>
        <v>27</v>
      </c>
      <c r="M96" s="26" t="s">
        <v>1297</v>
      </c>
      <c r="N96">
        <v>466911</v>
      </c>
      <c r="O96" s="23">
        <v>42912</v>
      </c>
      <c r="P96" s="23">
        <v>42960</v>
      </c>
      <c r="Y96">
        <v>27</v>
      </c>
      <c r="Z96" t="s">
        <v>1432</v>
      </c>
    </row>
    <row r="97" spans="2:26" x14ac:dyDescent="0.25">
      <c r="B97" t="s">
        <v>1308</v>
      </c>
      <c r="C97">
        <v>43</v>
      </c>
      <c r="E97">
        <f>MATCH(B97, Tabla24[clave2], 0)</f>
        <v>43</v>
      </c>
      <c r="G97" s="21">
        <v>94</v>
      </c>
      <c r="H97" t="s">
        <v>1370</v>
      </c>
      <c r="I97" t="str">
        <f>TRIM(Tabla24[[#This Row],[clave2]])</f>
        <v>82024981 00003</v>
      </c>
      <c r="K97" s="24">
        <f>MATCH(M97, Tabla2[clave2], 0)</f>
        <v>25</v>
      </c>
      <c r="L97" s="24">
        <f>INDEX(Tabla2[],$K97,1)</f>
        <v>25</v>
      </c>
      <c r="M97" s="26" t="s">
        <v>1296</v>
      </c>
      <c r="N97">
        <v>318478</v>
      </c>
      <c r="O97" s="23">
        <v>42912</v>
      </c>
      <c r="P97" s="23">
        <v>42960</v>
      </c>
      <c r="Y97">
        <v>25</v>
      </c>
      <c r="Z97" t="s">
        <v>1436</v>
      </c>
    </row>
    <row r="98" spans="2:26" x14ac:dyDescent="0.25">
      <c r="B98" t="s">
        <v>1274</v>
      </c>
      <c r="C98">
        <v>18</v>
      </c>
      <c r="E98">
        <f>MATCH(B98, Tabla24[clave2], 0)</f>
        <v>18</v>
      </c>
      <c r="G98" s="21">
        <v>95</v>
      </c>
      <c r="H98" t="s">
        <v>1371</v>
      </c>
      <c r="I98" t="str">
        <f>TRIM(Tabla24[[#This Row],[clave2]])</f>
        <v>82024901 00003</v>
      </c>
      <c r="K98" s="24">
        <f>MATCH(M98, Tabla2[clave2], 0)</f>
        <v>66</v>
      </c>
      <c r="L98" s="24">
        <f>INDEX(Tabla2[],$K98,1)</f>
        <v>66</v>
      </c>
      <c r="M98" s="26" t="s">
        <v>1280</v>
      </c>
      <c r="N98">
        <v>452405</v>
      </c>
      <c r="O98" s="23">
        <v>42912</v>
      </c>
      <c r="P98" s="23">
        <v>42960</v>
      </c>
      <c r="Y98">
        <v>66</v>
      </c>
      <c r="Z98" t="s">
        <v>1451</v>
      </c>
    </row>
    <row r="99" spans="2:26" x14ac:dyDescent="0.25">
      <c r="B99" t="s">
        <v>1281</v>
      </c>
      <c r="C99">
        <v>24</v>
      </c>
      <c r="E99">
        <f>MATCH(B99, Tabla24[clave2], 0)</f>
        <v>24</v>
      </c>
      <c r="G99" s="21">
        <v>96</v>
      </c>
      <c r="H99" t="s">
        <v>1337</v>
      </c>
      <c r="I99" t="str">
        <f>TRIM(Tabla24[[#This Row],[clave2]])</f>
        <v>112410002AL20903229</v>
      </c>
      <c r="K99" s="24">
        <f>MATCH(M99, Tabla2[clave2], 0)</f>
        <v>35</v>
      </c>
      <c r="L99" s="24">
        <f>INDEX(Tabla2[],$K99,1)</f>
        <v>35</v>
      </c>
      <c r="M99" s="26" t="s">
        <v>1293</v>
      </c>
      <c r="N99">
        <v>600316</v>
      </c>
      <c r="O99" s="23">
        <v>42912</v>
      </c>
      <c r="P99" s="23">
        <v>42960</v>
      </c>
      <c r="Y99">
        <v>35</v>
      </c>
      <c r="Z99" t="s">
        <v>1434</v>
      </c>
    </row>
    <row r="100" spans="2:26" x14ac:dyDescent="0.25">
      <c r="B100" t="s">
        <v>1314</v>
      </c>
      <c r="C100">
        <v>70</v>
      </c>
      <c r="E100">
        <f>MATCH(B100, Tabla24[clave2], 0)</f>
        <v>70</v>
      </c>
      <c r="G100" s="21">
        <v>97</v>
      </c>
      <c r="H100" t="s">
        <v>1338</v>
      </c>
      <c r="I100" t="str">
        <f>TRIM(Tabla24[[#This Row],[clave2]])</f>
        <v>112410002AL20903304</v>
      </c>
      <c r="K100" s="24">
        <f>MATCH(M100, Tabla2[clave2], 0)</f>
        <v>63</v>
      </c>
      <c r="L100" s="24">
        <f>INDEX(Tabla2[],$K100,1)</f>
        <v>63</v>
      </c>
      <c r="M100" s="26" t="s">
        <v>1322</v>
      </c>
      <c r="N100">
        <v>539259</v>
      </c>
      <c r="O100" s="23">
        <v>42912</v>
      </c>
      <c r="P100" s="23">
        <v>42960</v>
      </c>
      <c r="Y100">
        <v>63</v>
      </c>
      <c r="Z100" t="s">
        <v>1452</v>
      </c>
    </row>
    <row r="101" spans="2:26" x14ac:dyDescent="0.25">
      <c r="B101" t="s">
        <v>1315</v>
      </c>
      <c r="C101">
        <v>36</v>
      </c>
      <c r="E101">
        <f>MATCH(B101, Tabla24[clave2], 0)</f>
        <v>36</v>
      </c>
      <c r="G101" s="21">
        <v>98</v>
      </c>
      <c r="H101" t="s">
        <v>1355</v>
      </c>
      <c r="I101" t="str">
        <f>TRIM(Tabla24[[#This Row],[clave2]])</f>
        <v>20926100PR10073243</v>
      </c>
      <c r="K101" s="24">
        <f>MATCH(M101, Tabla2[clave2], 0)</f>
        <v>8</v>
      </c>
      <c r="L101" s="24">
        <f>INDEX(Tabla2[],$K101,1)</f>
        <v>8</v>
      </c>
      <c r="M101" s="26" t="s">
        <v>1275</v>
      </c>
      <c r="N101">
        <v>482433</v>
      </c>
      <c r="O101" s="23">
        <v>42912</v>
      </c>
      <c r="P101" s="23">
        <v>42932</v>
      </c>
      <c r="Y101">
        <v>8</v>
      </c>
      <c r="Z101" t="s">
        <v>1401</v>
      </c>
    </row>
    <row r="102" spans="2:26" x14ac:dyDescent="0.25">
      <c r="B102" t="s">
        <v>1305</v>
      </c>
      <c r="C102">
        <v>61</v>
      </c>
      <c r="E102">
        <f>MATCH(B102, Tabla24[clave2], 0)</f>
        <v>61</v>
      </c>
      <c r="K102" s="24">
        <f>MATCH(M102, Tabla2[clave2], 0)</f>
        <v>17</v>
      </c>
      <c r="L102" s="24">
        <f>INDEX(Tabla2[],$K102,1)</f>
        <v>17</v>
      </c>
      <c r="M102" s="26" t="s">
        <v>1298</v>
      </c>
      <c r="N102">
        <v>419235</v>
      </c>
      <c r="O102" s="23">
        <v>42912</v>
      </c>
      <c r="P102" s="23">
        <v>42932</v>
      </c>
      <c r="Y102">
        <v>17</v>
      </c>
      <c r="Z102" t="s">
        <v>1453</v>
      </c>
    </row>
    <row r="103" spans="2:26" x14ac:dyDescent="0.25">
      <c r="B103" t="s">
        <v>1316</v>
      </c>
      <c r="C103">
        <v>45</v>
      </c>
      <c r="E103">
        <f>MATCH(B103, Tabla24[clave2], 0)</f>
        <v>45</v>
      </c>
      <c r="K103" s="24">
        <f>MATCH(M103, Tabla2[clave2], 0)</f>
        <v>64</v>
      </c>
      <c r="L103" s="24">
        <f>INDEX(Tabla2[],$K103,1)</f>
        <v>64</v>
      </c>
      <c r="M103" s="26" t="s">
        <v>1287</v>
      </c>
      <c r="N103">
        <v>500095</v>
      </c>
      <c r="O103" s="23">
        <v>42906</v>
      </c>
      <c r="P103" s="23">
        <v>42965</v>
      </c>
      <c r="Y103">
        <v>64</v>
      </c>
      <c r="Z103" t="s">
        <v>1454</v>
      </c>
    </row>
    <row r="104" spans="2:26" x14ac:dyDescent="0.25">
      <c r="B104" t="s">
        <v>1310</v>
      </c>
      <c r="C104">
        <v>44</v>
      </c>
      <c r="E104">
        <f>MATCH(B104, Tabla24[clave2], 0)</f>
        <v>44</v>
      </c>
      <c r="K104" s="24">
        <f>MATCH(M104, Tabla2[clave2], 0)</f>
        <v>24</v>
      </c>
      <c r="L104" s="24">
        <f>INDEX(Tabla2[],$K104,1)</f>
        <v>24</v>
      </c>
      <c r="M104" s="26" t="s">
        <v>1281</v>
      </c>
      <c r="N104">
        <v>346744</v>
      </c>
      <c r="O104" s="23">
        <v>42908</v>
      </c>
      <c r="P104" s="23">
        <v>42917</v>
      </c>
      <c r="Y104">
        <v>24</v>
      </c>
      <c r="Z104" t="s">
        <v>1455</v>
      </c>
    </row>
    <row r="105" spans="2:26" x14ac:dyDescent="0.25">
      <c r="B105" t="s">
        <v>1289</v>
      </c>
      <c r="C105">
        <v>31</v>
      </c>
      <c r="E105">
        <f>MATCH(B105, Tabla24[clave2], 0)</f>
        <v>31</v>
      </c>
      <c r="K105" s="24">
        <f>MATCH(M105, Tabla2[clave2], 0)</f>
        <v>66</v>
      </c>
      <c r="L105" s="24">
        <f>INDEX(Tabla2[],$K105,1)</f>
        <v>66</v>
      </c>
      <c r="M105" s="26" t="s">
        <v>1280</v>
      </c>
      <c r="N105">
        <v>516702</v>
      </c>
      <c r="O105" s="23">
        <v>42912</v>
      </c>
      <c r="P105" s="23">
        <v>42921</v>
      </c>
      <c r="Y105">
        <v>66</v>
      </c>
      <c r="Z105" t="s">
        <v>1456</v>
      </c>
    </row>
    <row r="106" spans="2:26" x14ac:dyDescent="0.25">
      <c r="B106" t="s">
        <v>1276</v>
      </c>
      <c r="C106">
        <v>34</v>
      </c>
      <c r="E106">
        <f>MATCH(B106, Tabla24[clave2], 0)</f>
        <v>34</v>
      </c>
      <c r="K106" s="24">
        <f>MATCH(M106, Tabla2[clave2], 0)</f>
        <v>70</v>
      </c>
      <c r="L106" s="24">
        <f>INDEX(Tabla2[],$K106,1)</f>
        <v>70</v>
      </c>
      <c r="M106" s="26" t="s">
        <v>1314</v>
      </c>
      <c r="N106">
        <v>267971</v>
      </c>
      <c r="O106" s="23">
        <v>42898</v>
      </c>
      <c r="P106" s="23">
        <v>42930</v>
      </c>
      <c r="Y106">
        <v>70</v>
      </c>
      <c r="Z106" t="s">
        <v>1457</v>
      </c>
    </row>
    <row r="107" spans="2:26" x14ac:dyDescent="0.25">
      <c r="B107" t="s">
        <v>1271</v>
      </c>
      <c r="C107">
        <v>6</v>
      </c>
      <c r="E107">
        <f>MATCH(B107, Tabla24[clave2], 0)</f>
        <v>6</v>
      </c>
      <c r="K107" s="24">
        <f>MATCH(M107, Tabla2[clave2], 0)</f>
        <v>28</v>
      </c>
      <c r="L107" s="24">
        <f>INDEX(Tabla2[],$K107,1)</f>
        <v>28</v>
      </c>
      <c r="M107" s="26" t="s">
        <v>1279</v>
      </c>
      <c r="N107">
        <v>523990</v>
      </c>
      <c r="O107" s="23">
        <v>42913</v>
      </c>
      <c r="P107" s="23">
        <v>42917</v>
      </c>
      <c r="Y107">
        <v>28</v>
      </c>
      <c r="Z107" t="s">
        <v>1458</v>
      </c>
    </row>
    <row r="108" spans="2:26" x14ac:dyDescent="0.25">
      <c r="B108" t="s">
        <v>1279</v>
      </c>
      <c r="C108">
        <v>28</v>
      </c>
      <c r="E108">
        <f>MATCH(B108, Tabla24[clave2], 0)</f>
        <v>28</v>
      </c>
      <c r="K108" s="24">
        <f>MATCH(M108, Tabla2[clave2], 0)</f>
        <v>14</v>
      </c>
      <c r="L108" s="24">
        <f>INDEX(Tabla2[],$K108,1)</f>
        <v>14</v>
      </c>
      <c r="M108" s="26" t="s">
        <v>1288</v>
      </c>
      <c r="N108">
        <v>490746</v>
      </c>
      <c r="O108" s="23">
        <v>42912</v>
      </c>
      <c r="P108" s="23">
        <v>42960</v>
      </c>
      <c r="Y108">
        <v>14</v>
      </c>
      <c r="Z108" t="s">
        <v>1431</v>
      </c>
    </row>
    <row r="109" spans="2:26" x14ac:dyDescent="0.25">
      <c r="B109" t="s">
        <v>1301</v>
      </c>
      <c r="C109">
        <v>21</v>
      </c>
      <c r="E109">
        <f>MATCH(B109, Tabla24[clave2], 0)</f>
        <v>21</v>
      </c>
      <c r="K109" s="24">
        <f>MATCH(M109, Tabla2[clave2], 0)</f>
        <v>15</v>
      </c>
      <c r="L109" s="24">
        <f>INDEX(Tabla2[],$K109,1)</f>
        <v>15</v>
      </c>
      <c r="M109" s="26" t="s">
        <v>1307</v>
      </c>
      <c r="N109">
        <v>178194</v>
      </c>
      <c r="O109" s="23">
        <v>42912</v>
      </c>
      <c r="P109" s="23">
        <v>42960</v>
      </c>
      <c r="Y109">
        <v>15</v>
      </c>
      <c r="Z109" t="s">
        <v>1403</v>
      </c>
    </row>
    <row r="110" spans="2:26" x14ac:dyDescent="0.25">
      <c r="B110" t="s">
        <v>1310</v>
      </c>
      <c r="C110">
        <v>44</v>
      </c>
      <c r="E110">
        <f>MATCH(B110, Tabla24[clave2], 0)</f>
        <v>44</v>
      </c>
      <c r="K110" s="24">
        <f>MATCH(M110, Tabla2[clave2], 0)</f>
        <v>16</v>
      </c>
      <c r="L110" s="24">
        <f>INDEX(Tabla2[],$K110,1)</f>
        <v>16</v>
      </c>
      <c r="M110" s="26" t="s">
        <v>1326</v>
      </c>
      <c r="N110">
        <v>866468</v>
      </c>
      <c r="O110" s="23">
        <v>42746</v>
      </c>
      <c r="P110" s="23">
        <v>43100</v>
      </c>
      <c r="Y110">
        <v>16</v>
      </c>
      <c r="Z110" t="s">
        <v>1393</v>
      </c>
    </row>
    <row r="111" spans="2:26" x14ac:dyDescent="0.25">
      <c r="B111" t="s">
        <v>1289</v>
      </c>
      <c r="C111">
        <v>31</v>
      </c>
      <c r="E111">
        <f>MATCH(B111, Tabla24[clave2], 0)</f>
        <v>31</v>
      </c>
      <c r="K111" s="24">
        <f>MATCH(M111, Tabla2[clave2], 0)</f>
        <v>22</v>
      </c>
      <c r="L111" s="24">
        <f>INDEX(Tabla2[],$K111,1)</f>
        <v>22</v>
      </c>
      <c r="M111" s="26" t="s">
        <v>1335</v>
      </c>
      <c r="N111">
        <v>675094</v>
      </c>
      <c r="O111" s="23">
        <v>42746</v>
      </c>
      <c r="P111" s="23">
        <v>43051</v>
      </c>
      <c r="Y111">
        <v>22</v>
      </c>
      <c r="Z111" t="s">
        <v>1459</v>
      </c>
    </row>
    <row r="112" spans="2:26" x14ac:dyDescent="0.25">
      <c r="B112" t="s">
        <v>1308</v>
      </c>
      <c r="C112">
        <v>43</v>
      </c>
      <c r="E112">
        <f>MATCH(B112, Tabla24[clave2], 0)</f>
        <v>43</v>
      </c>
      <c r="K112" s="24">
        <f>MATCH(M112, Tabla2[clave2], 0)</f>
        <v>72</v>
      </c>
      <c r="L112" s="24">
        <f>INDEX(Tabla2[],$K112,1)</f>
        <v>72</v>
      </c>
      <c r="M112" s="26" t="s">
        <v>1313</v>
      </c>
      <c r="N112">
        <v>481382</v>
      </c>
      <c r="O112" s="23">
        <v>42909</v>
      </c>
      <c r="P112" s="23">
        <v>42960</v>
      </c>
      <c r="Y112">
        <v>72</v>
      </c>
      <c r="Z112" t="s">
        <v>1460</v>
      </c>
    </row>
    <row r="113" spans="2:26" x14ac:dyDescent="0.25">
      <c r="B113" t="s">
        <v>1317</v>
      </c>
      <c r="C113">
        <v>33</v>
      </c>
      <c r="E113">
        <f>MATCH(B113, Tabla24[clave2], 0)</f>
        <v>33</v>
      </c>
      <c r="K113" s="24">
        <f>MATCH(M113, Tabla2[clave2], 0)</f>
        <v>75</v>
      </c>
      <c r="L113" s="24">
        <f>INDEX(Tabla2[],$K113,1)</f>
        <v>75</v>
      </c>
      <c r="M113" s="26" t="s">
        <v>1330</v>
      </c>
      <c r="N113">
        <v>305721</v>
      </c>
      <c r="O113" s="23">
        <v>42911</v>
      </c>
      <c r="P113" s="23">
        <v>42960</v>
      </c>
      <c r="Y113">
        <v>75</v>
      </c>
      <c r="Z113" t="s">
        <v>1461</v>
      </c>
    </row>
    <row r="114" spans="2:26" x14ac:dyDescent="0.25">
      <c r="B114" t="s">
        <v>1303</v>
      </c>
      <c r="C114">
        <v>56</v>
      </c>
      <c r="E114">
        <f>MATCH(B114, Tabla24[clave2], 0)</f>
        <v>56</v>
      </c>
      <c r="K114" s="24">
        <f>MATCH(M114, Tabla2[clave2], 0)</f>
        <v>73</v>
      </c>
      <c r="L114" s="24">
        <f>INDEX(Tabla2[],$K114,1)</f>
        <v>73</v>
      </c>
      <c r="M114" s="26" t="s">
        <v>1362</v>
      </c>
      <c r="N114">
        <v>447360</v>
      </c>
      <c r="O114" s="23">
        <v>42907</v>
      </c>
      <c r="P114" s="23">
        <v>42960</v>
      </c>
      <c r="Y114">
        <v>73</v>
      </c>
      <c r="Z114" t="s">
        <v>1462</v>
      </c>
    </row>
    <row r="115" spans="2:26" x14ac:dyDescent="0.25">
      <c r="B115" t="s">
        <v>1276</v>
      </c>
      <c r="C115">
        <v>34</v>
      </c>
      <c r="E115">
        <f>MATCH(B115, Tabla24[clave2], 0)</f>
        <v>34</v>
      </c>
      <c r="K115" s="24">
        <f>MATCH(M115, Tabla2[clave2], 0)</f>
        <v>40</v>
      </c>
      <c r="L115" s="24">
        <f>INDEX(Tabla2[],$K115,1)</f>
        <v>40</v>
      </c>
      <c r="M115" s="26" t="s">
        <v>1282</v>
      </c>
      <c r="N115">
        <v>373290</v>
      </c>
      <c r="O115" s="23">
        <v>42905</v>
      </c>
      <c r="P115" s="23">
        <v>42932</v>
      </c>
      <c r="Y115">
        <v>40</v>
      </c>
      <c r="Z115" t="s">
        <v>1463</v>
      </c>
    </row>
    <row r="116" spans="2:26" x14ac:dyDescent="0.25">
      <c r="B116" t="s">
        <v>1282</v>
      </c>
      <c r="C116">
        <v>40</v>
      </c>
      <c r="E116">
        <f>MATCH(B116, Tabla24[clave2], 0)</f>
        <v>40</v>
      </c>
      <c r="K116" s="24">
        <f>MATCH(M116, Tabla2[clave2], 0)</f>
        <v>62</v>
      </c>
      <c r="L116" s="24">
        <f>INDEX(Tabla2[],$K116,1)</f>
        <v>62</v>
      </c>
      <c r="M116" s="26" t="s">
        <v>1284</v>
      </c>
      <c r="N116">
        <v>805878</v>
      </c>
      <c r="O116" s="23">
        <v>42905</v>
      </c>
      <c r="P116" s="23">
        <v>42932</v>
      </c>
      <c r="Y116">
        <v>62</v>
      </c>
      <c r="Z116" t="s">
        <v>1464</v>
      </c>
    </row>
    <row r="117" spans="2:26" x14ac:dyDescent="0.25">
      <c r="B117" t="s">
        <v>1283</v>
      </c>
      <c r="C117">
        <v>57</v>
      </c>
      <c r="E117">
        <f>MATCH(B117, Tabla24[clave2], 0)</f>
        <v>57</v>
      </c>
      <c r="K117" s="24">
        <f>MATCH(M117, Tabla2[clave2], 0)</f>
        <v>57</v>
      </c>
      <c r="L117" s="24">
        <f>INDEX(Tabla2[],$K117,1)</f>
        <v>57</v>
      </c>
      <c r="M117" s="26" t="s">
        <v>1283</v>
      </c>
      <c r="N117">
        <v>419985</v>
      </c>
      <c r="O117" s="23">
        <v>42905</v>
      </c>
      <c r="P117" s="23">
        <v>42932</v>
      </c>
      <c r="Y117">
        <v>57</v>
      </c>
      <c r="Z117" t="s">
        <v>1465</v>
      </c>
    </row>
    <row r="118" spans="2:26" x14ac:dyDescent="0.25">
      <c r="B118" t="s">
        <v>1285</v>
      </c>
      <c r="C118">
        <v>59</v>
      </c>
      <c r="E118">
        <f>MATCH(B118, Tabla24[clave2], 0)</f>
        <v>59</v>
      </c>
      <c r="K118" s="24">
        <f>MATCH(M118, Tabla2[clave2], 0)</f>
        <v>69</v>
      </c>
      <c r="L118" s="24">
        <f>INDEX(Tabla2[],$K118,1)</f>
        <v>69</v>
      </c>
      <c r="M118" s="26" t="s">
        <v>1290</v>
      </c>
      <c r="N118">
        <v>420806</v>
      </c>
      <c r="O118" s="23">
        <v>42916</v>
      </c>
      <c r="P118" s="23">
        <v>42916</v>
      </c>
      <c r="Y118">
        <v>69</v>
      </c>
      <c r="Z118" t="s">
        <v>1466</v>
      </c>
    </row>
    <row r="119" spans="2:26" x14ac:dyDescent="0.25">
      <c r="B119" t="s">
        <v>1291</v>
      </c>
      <c r="C119">
        <v>58</v>
      </c>
      <c r="E119">
        <f>MATCH(B119, Tabla24[clave2], 0)</f>
        <v>58</v>
      </c>
      <c r="K119" s="24">
        <f>MATCH(M119, Tabla2[clave2], 0)</f>
        <v>58</v>
      </c>
      <c r="L119" s="24">
        <f>INDEX(Tabla2[],$K119,1)</f>
        <v>58</v>
      </c>
      <c r="M119" s="26" t="s">
        <v>1291</v>
      </c>
      <c r="N119">
        <v>388176</v>
      </c>
      <c r="O119" s="23">
        <v>42911</v>
      </c>
      <c r="P119" s="23">
        <v>42960</v>
      </c>
      <c r="Y119">
        <v>58</v>
      </c>
      <c r="Z119" t="s">
        <v>1420</v>
      </c>
    </row>
    <row r="120" spans="2:26" x14ac:dyDescent="0.25">
      <c r="B120" t="s">
        <v>1295</v>
      </c>
      <c r="C120">
        <v>54</v>
      </c>
      <c r="E120">
        <f>MATCH(B120, Tabla24[clave2], 0)</f>
        <v>54</v>
      </c>
      <c r="K120" s="24">
        <f>MATCH(M120, Tabla2[clave2], 0)</f>
        <v>65</v>
      </c>
      <c r="L120" s="24">
        <f>INDEX(Tabla2[],$K120,1)</f>
        <v>65</v>
      </c>
      <c r="M120" s="26" t="s">
        <v>1302</v>
      </c>
      <c r="N120">
        <v>511701</v>
      </c>
      <c r="O120" s="23">
        <v>42912</v>
      </c>
      <c r="P120" s="23">
        <v>42960</v>
      </c>
      <c r="Y120">
        <v>65</v>
      </c>
      <c r="Z120" t="s">
        <v>1467</v>
      </c>
    </row>
    <row r="121" spans="2:26" x14ac:dyDescent="0.25">
      <c r="B121" t="s">
        <v>1303</v>
      </c>
      <c r="C121">
        <v>56</v>
      </c>
      <c r="E121">
        <f>MATCH(B121, Tabla24[clave2], 0)</f>
        <v>56</v>
      </c>
      <c r="K121" s="24">
        <f>MATCH(M121, Tabla2[clave2], 0)</f>
        <v>58</v>
      </c>
      <c r="L121" s="24">
        <f>INDEX(Tabla2[],$K121,1)</f>
        <v>58</v>
      </c>
      <c r="M121" s="26" t="s">
        <v>1291</v>
      </c>
      <c r="N121">
        <v>566173</v>
      </c>
      <c r="O121" s="23">
        <v>42911</v>
      </c>
      <c r="P121" s="23">
        <v>42932</v>
      </c>
      <c r="Y121">
        <v>58</v>
      </c>
      <c r="Z121" t="s">
        <v>1468</v>
      </c>
    </row>
    <row r="122" spans="2:26" x14ac:dyDescent="0.25">
      <c r="B122" t="s">
        <v>1316</v>
      </c>
      <c r="C122">
        <v>45</v>
      </c>
      <c r="E122">
        <f>MATCH(B122, Tabla24[clave2], 0)</f>
        <v>45</v>
      </c>
      <c r="K122" s="24">
        <f>MATCH(M122, Tabla2[clave2], 0)</f>
        <v>69</v>
      </c>
      <c r="L122" s="24">
        <f>INDEX(Tabla2[],$K122,1)</f>
        <v>69</v>
      </c>
      <c r="M122" s="26" t="s">
        <v>1290</v>
      </c>
      <c r="N122">
        <v>420806</v>
      </c>
      <c r="O122" s="23">
        <v>42919</v>
      </c>
      <c r="P122" s="23">
        <v>42919</v>
      </c>
      <c r="Y122">
        <v>69</v>
      </c>
      <c r="Z122" t="s">
        <v>1466</v>
      </c>
    </row>
    <row r="123" spans="2:26" x14ac:dyDescent="0.25">
      <c r="B123" t="s">
        <v>1318</v>
      </c>
      <c r="C123">
        <v>53</v>
      </c>
      <c r="E123">
        <f>MATCH(B123, Tabla24[clave2], 0)</f>
        <v>53</v>
      </c>
      <c r="K123" s="24">
        <f>MATCH(M123, Tabla2[clave2], 0)</f>
        <v>24</v>
      </c>
      <c r="L123" s="24">
        <f>INDEX(Tabla2[],$K123,1)</f>
        <v>24</v>
      </c>
      <c r="M123" s="26" t="s">
        <v>1281</v>
      </c>
      <c r="N123">
        <v>558037</v>
      </c>
      <c r="O123" s="23">
        <v>42918</v>
      </c>
      <c r="P123" s="23">
        <v>42932</v>
      </c>
      <c r="Y123">
        <v>24</v>
      </c>
      <c r="Z123" t="s">
        <v>1469</v>
      </c>
    </row>
    <row r="124" spans="2:26" x14ac:dyDescent="0.25">
      <c r="B124" t="s">
        <v>1301</v>
      </c>
      <c r="C124">
        <v>21</v>
      </c>
      <c r="E124">
        <f>MATCH(B124, Tabla24[clave2], 0)</f>
        <v>21</v>
      </c>
      <c r="K124" s="24">
        <f>MATCH(M124, Tabla2[clave2], 0)</f>
        <v>31</v>
      </c>
      <c r="L124" s="24">
        <f>INDEX(Tabla2[],$K124,1)</f>
        <v>31</v>
      </c>
      <c r="M124" s="26" t="s">
        <v>1289</v>
      </c>
      <c r="N124">
        <v>496820</v>
      </c>
      <c r="O124" s="23">
        <v>42919</v>
      </c>
      <c r="P124" s="23">
        <v>42925</v>
      </c>
      <c r="Y124">
        <v>31</v>
      </c>
      <c r="Z124" t="s">
        <v>1470</v>
      </c>
    </row>
    <row r="125" spans="2:26" x14ac:dyDescent="0.25">
      <c r="B125" t="s">
        <v>1289</v>
      </c>
      <c r="C125">
        <v>31</v>
      </c>
      <c r="E125">
        <f>MATCH(B125, Tabla24[clave2], 0)</f>
        <v>31</v>
      </c>
      <c r="K125" s="24">
        <f>MATCH(M125, Tabla2[clave2], 0)</f>
        <v>9</v>
      </c>
      <c r="L125" s="24">
        <f>INDEX(Tabla2[],$K125,1)</f>
        <v>9</v>
      </c>
      <c r="M125" s="26" t="s">
        <v>1272</v>
      </c>
      <c r="N125">
        <v>355556</v>
      </c>
      <c r="O125" s="23">
        <v>42919</v>
      </c>
      <c r="P125" s="23">
        <v>42925</v>
      </c>
      <c r="Y125">
        <v>9</v>
      </c>
      <c r="Z125" t="s">
        <v>1441</v>
      </c>
    </row>
    <row r="126" spans="2:26" x14ac:dyDescent="0.25">
      <c r="B126" t="s">
        <v>1279</v>
      </c>
      <c r="C126">
        <v>28</v>
      </c>
      <c r="E126">
        <f>MATCH(B126, Tabla24[clave2], 0)</f>
        <v>28</v>
      </c>
      <c r="K126" s="24">
        <f>MATCH(M126, Tabla2[clave2], 0)</f>
        <v>6</v>
      </c>
      <c r="L126" s="24">
        <f>INDEX(Tabla2[],$K126,1)</f>
        <v>6</v>
      </c>
      <c r="M126" s="26" t="s">
        <v>1271</v>
      </c>
      <c r="N126">
        <v>313919</v>
      </c>
      <c r="O126" s="23">
        <v>42919</v>
      </c>
      <c r="P126" s="23">
        <v>42922</v>
      </c>
      <c r="Y126">
        <v>6</v>
      </c>
      <c r="Z126" t="s">
        <v>1404</v>
      </c>
    </row>
    <row r="127" spans="2:26" x14ac:dyDescent="0.25">
      <c r="B127" t="s">
        <v>1317</v>
      </c>
      <c r="C127">
        <v>33</v>
      </c>
      <c r="E127">
        <f>MATCH(B127, Tabla24[clave2], 0)</f>
        <v>33</v>
      </c>
      <c r="K127" s="24">
        <f>MATCH(M127, Tabla2[clave2], 0)</f>
        <v>42</v>
      </c>
      <c r="L127" s="24">
        <f>INDEX(Tabla2[],$K127,1)</f>
        <v>42</v>
      </c>
      <c r="M127" s="26" t="s">
        <v>1304</v>
      </c>
      <c r="N127">
        <v>814911</v>
      </c>
      <c r="O127" s="23">
        <v>42919</v>
      </c>
      <c r="P127" s="23">
        <v>42922</v>
      </c>
      <c r="Y127">
        <v>42</v>
      </c>
      <c r="Z127" t="s">
        <v>1448</v>
      </c>
    </row>
    <row r="128" spans="2:26" x14ac:dyDescent="0.25">
      <c r="B128" t="s">
        <v>1309</v>
      </c>
      <c r="C128">
        <v>74</v>
      </c>
      <c r="E128">
        <f>MATCH(B128, Tabla24[clave2], 0)</f>
        <v>74</v>
      </c>
      <c r="K128" s="24">
        <f>MATCH(M128, Tabla2[clave2], 0)</f>
        <v>58</v>
      </c>
      <c r="L128" s="24">
        <f>INDEX(Tabla2[],$K128,1)</f>
        <v>58</v>
      </c>
      <c r="M128" s="26" t="s">
        <v>1291</v>
      </c>
      <c r="N128">
        <v>346744</v>
      </c>
      <c r="O128" s="23">
        <v>42918</v>
      </c>
      <c r="P128" s="23">
        <v>42922</v>
      </c>
      <c r="Y128">
        <v>58</v>
      </c>
      <c r="Z128" t="s">
        <v>1455</v>
      </c>
    </row>
    <row r="129" spans="2:26" x14ac:dyDescent="0.25">
      <c r="B129" t="s">
        <v>1315</v>
      </c>
      <c r="C129">
        <v>36</v>
      </c>
      <c r="E129">
        <f>MATCH(B129, Tabla24[clave2], 0)</f>
        <v>36</v>
      </c>
      <c r="K129" s="24">
        <f>MATCH(M129, Tabla2[clave2], 0)</f>
        <v>35</v>
      </c>
      <c r="L129" s="24">
        <f>INDEX(Tabla2[],$K129,1)</f>
        <v>35</v>
      </c>
      <c r="M129" s="26" t="s">
        <v>1293</v>
      </c>
      <c r="N129">
        <v>417200</v>
      </c>
      <c r="O129" s="23">
        <v>42919</v>
      </c>
      <c r="P129" s="23">
        <v>42921</v>
      </c>
      <c r="Y129">
        <v>35</v>
      </c>
      <c r="Z129" t="s">
        <v>1471</v>
      </c>
    </row>
    <row r="130" spans="2:26" x14ac:dyDescent="0.25">
      <c r="B130" t="s">
        <v>1293</v>
      </c>
      <c r="C130">
        <v>35</v>
      </c>
      <c r="E130">
        <f>MATCH(B130, Tabla24[clave2], 0)</f>
        <v>35</v>
      </c>
      <c r="K130" s="24">
        <f>MATCH(M130, Tabla2[clave2], 0)</f>
        <v>6</v>
      </c>
      <c r="L130" s="24">
        <f>INDEX(Tabla2[],$K130,1)</f>
        <v>6</v>
      </c>
      <c r="M130" s="26" t="s">
        <v>1271</v>
      </c>
      <c r="N130">
        <v>313919</v>
      </c>
      <c r="O130" s="23">
        <v>42923</v>
      </c>
      <c r="P130" s="23">
        <v>42944</v>
      </c>
      <c r="Y130">
        <v>6</v>
      </c>
      <c r="Z130" t="s">
        <v>1404</v>
      </c>
    </row>
    <row r="131" spans="2:26" x14ac:dyDescent="0.25">
      <c r="B131" t="s">
        <v>1277</v>
      </c>
      <c r="C131">
        <v>11</v>
      </c>
      <c r="E131">
        <f>MATCH(B131, Tabla24[clave2], 0)</f>
        <v>11</v>
      </c>
      <c r="K131" s="24">
        <f>MATCH(M131, Tabla2[clave2], 0)</f>
        <v>42</v>
      </c>
      <c r="L131" s="24">
        <f>INDEX(Tabla2[],$K131,1)</f>
        <v>42</v>
      </c>
      <c r="M131" s="26" t="s">
        <v>1304</v>
      </c>
      <c r="N131">
        <v>814911</v>
      </c>
      <c r="O131" s="23">
        <v>42923</v>
      </c>
      <c r="P131" s="23">
        <v>42944</v>
      </c>
      <c r="Y131">
        <v>42</v>
      </c>
      <c r="Z131" t="s">
        <v>1448</v>
      </c>
    </row>
    <row r="132" spans="2:26" x14ac:dyDescent="0.25">
      <c r="B132" t="s">
        <v>1286</v>
      </c>
      <c r="C132">
        <v>67</v>
      </c>
      <c r="E132">
        <f>MATCH(B132, Tabla24[clave2], 0)</f>
        <v>67</v>
      </c>
      <c r="K132" s="24">
        <f>MATCH(M132, Tabla2[clave2], 0)</f>
        <v>69</v>
      </c>
      <c r="L132" s="24">
        <f>INDEX(Tabla2[],$K132,1)</f>
        <v>69</v>
      </c>
      <c r="M132" s="26" t="s">
        <v>1290</v>
      </c>
      <c r="N132">
        <v>420806</v>
      </c>
      <c r="O132" s="23">
        <v>42923</v>
      </c>
      <c r="P132" s="23">
        <v>42923</v>
      </c>
      <c r="Y132">
        <v>69</v>
      </c>
      <c r="Z132" t="s">
        <v>1466</v>
      </c>
    </row>
    <row r="133" spans="2:26" x14ac:dyDescent="0.25">
      <c r="B133" t="s">
        <v>1276</v>
      </c>
      <c r="C133">
        <v>34</v>
      </c>
      <c r="E133">
        <f>MATCH(B133, Tabla24[clave2], 0)</f>
        <v>34</v>
      </c>
      <c r="K133" s="24">
        <f>MATCH(M133, Tabla2[clave2], 0)</f>
        <v>58</v>
      </c>
      <c r="L133" s="24">
        <f>INDEX(Tabla2[],$K133,1)</f>
        <v>58</v>
      </c>
      <c r="M133" s="26" t="s">
        <v>1291</v>
      </c>
      <c r="N133">
        <v>488475</v>
      </c>
      <c r="O133" s="23">
        <v>42923</v>
      </c>
      <c r="P133" s="23">
        <v>42926</v>
      </c>
      <c r="Y133">
        <v>58</v>
      </c>
      <c r="Z133" t="s">
        <v>1446</v>
      </c>
    </row>
    <row r="134" spans="2:26" x14ac:dyDescent="0.25">
      <c r="B134" t="s">
        <v>1270</v>
      </c>
      <c r="C134">
        <v>1</v>
      </c>
      <c r="E134">
        <f>MATCH(B134, Tabla24[clave2], 0)</f>
        <v>1</v>
      </c>
      <c r="K134" s="24">
        <f>MATCH(M134, Tabla2[clave2], 0)</f>
        <v>54</v>
      </c>
      <c r="L134" s="24">
        <f>INDEX(Tabla2[],$K134,1)</f>
        <v>54</v>
      </c>
      <c r="M134" s="26" t="s">
        <v>1295</v>
      </c>
      <c r="N134">
        <v>516702</v>
      </c>
      <c r="O134" s="23">
        <v>42923</v>
      </c>
      <c r="P134" s="23">
        <v>42923</v>
      </c>
      <c r="Y134">
        <v>54</v>
      </c>
      <c r="Z134" t="s">
        <v>1456</v>
      </c>
    </row>
    <row r="135" spans="2:26" x14ac:dyDescent="0.25">
      <c r="B135" t="s">
        <v>1281</v>
      </c>
      <c r="C135">
        <v>24</v>
      </c>
      <c r="E135">
        <f>MATCH(B135, Tabla24[clave2], 0)</f>
        <v>24</v>
      </c>
      <c r="K135" s="24">
        <f>MATCH(M135, Tabla2[clave2], 0)</f>
        <v>67</v>
      </c>
      <c r="L135" s="24">
        <f>INDEX(Tabla2[],$K135,1)</f>
        <v>67</v>
      </c>
      <c r="M135" s="26" t="s">
        <v>1286</v>
      </c>
      <c r="N135">
        <v>446766</v>
      </c>
      <c r="O135" s="23">
        <v>42926</v>
      </c>
      <c r="P135" s="23">
        <v>42960</v>
      </c>
      <c r="Y135">
        <v>67</v>
      </c>
      <c r="Z135" t="s">
        <v>1472</v>
      </c>
    </row>
    <row r="136" spans="2:26" x14ac:dyDescent="0.25">
      <c r="B136" t="s">
        <v>1297</v>
      </c>
      <c r="C136">
        <v>27</v>
      </c>
      <c r="E136">
        <f>MATCH(B136, Tabla24[clave2], 0)</f>
        <v>27</v>
      </c>
      <c r="K136" s="24">
        <f>MATCH(M136, Tabla2[clave2], 0)</f>
        <v>31</v>
      </c>
      <c r="L136" s="24">
        <f>INDEX(Tabla2[],$K136,1)</f>
        <v>31</v>
      </c>
      <c r="M136" s="26" t="s">
        <v>1289</v>
      </c>
      <c r="N136">
        <v>361730</v>
      </c>
      <c r="O136" s="23">
        <v>42926</v>
      </c>
      <c r="P136" s="23">
        <v>42927</v>
      </c>
      <c r="Y136">
        <v>31</v>
      </c>
      <c r="Z136" t="s">
        <v>1473</v>
      </c>
    </row>
    <row r="137" spans="2:26" x14ac:dyDescent="0.25">
      <c r="B137" t="s">
        <v>1319</v>
      </c>
      <c r="C137">
        <v>23</v>
      </c>
      <c r="E137">
        <f>MATCH(B137, Tabla24[clave2], 0)</f>
        <v>23</v>
      </c>
      <c r="K137" s="24">
        <f>MATCH(M137, Tabla2[clave2], 0)</f>
        <v>49</v>
      </c>
      <c r="L137" s="24">
        <f>INDEX(Tabla2[],$K137,1)</f>
        <v>49</v>
      </c>
      <c r="M137" s="26" t="s">
        <v>1292</v>
      </c>
      <c r="N137">
        <v>516702</v>
      </c>
      <c r="O137" s="23">
        <v>42926</v>
      </c>
      <c r="P137" s="23">
        <v>42949</v>
      </c>
      <c r="Y137">
        <v>49</v>
      </c>
      <c r="Z137" t="s">
        <v>1456</v>
      </c>
    </row>
    <row r="138" spans="2:26" x14ac:dyDescent="0.25">
      <c r="B138" t="s">
        <v>1318</v>
      </c>
      <c r="C138">
        <v>53</v>
      </c>
      <c r="E138">
        <f>MATCH(B138, Tabla24[clave2], 0)</f>
        <v>53</v>
      </c>
      <c r="K138" s="24">
        <f>MATCH(M138, Tabla2[clave2], 0)</f>
        <v>51</v>
      </c>
      <c r="L138" s="24">
        <f>INDEX(Tabla2[],$K138,1)</f>
        <v>51</v>
      </c>
      <c r="M138" s="26" t="s">
        <v>1294</v>
      </c>
      <c r="N138">
        <v>567997</v>
      </c>
      <c r="O138" s="23">
        <v>42926</v>
      </c>
      <c r="P138" s="23">
        <v>42960</v>
      </c>
      <c r="Y138">
        <v>51</v>
      </c>
      <c r="Z138" t="s">
        <v>1427</v>
      </c>
    </row>
    <row r="139" spans="2:26" x14ac:dyDescent="0.25">
      <c r="B139" t="s">
        <v>1285</v>
      </c>
      <c r="C139">
        <v>59</v>
      </c>
      <c r="E139">
        <f>MATCH(B139, Tabla24[clave2], 0)</f>
        <v>59</v>
      </c>
      <c r="K139" s="24">
        <f>MATCH(M139, Tabla2[clave2], 0)</f>
        <v>28</v>
      </c>
      <c r="L139" s="24">
        <f>INDEX(Tabla2[],$K139,1)</f>
        <v>28</v>
      </c>
      <c r="M139" s="26" t="s">
        <v>1279</v>
      </c>
      <c r="N139">
        <v>355556</v>
      </c>
      <c r="O139" s="23">
        <v>42927</v>
      </c>
      <c r="P139" s="23">
        <v>42932</v>
      </c>
      <c r="Y139">
        <v>28</v>
      </c>
      <c r="Z139" t="s">
        <v>1441</v>
      </c>
    </row>
    <row r="140" spans="2:26" x14ac:dyDescent="0.25">
      <c r="B140" t="s">
        <v>1277</v>
      </c>
      <c r="C140">
        <v>11</v>
      </c>
      <c r="E140">
        <f>MATCH(B140, Tabla24[clave2], 0)</f>
        <v>11</v>
      </c>
      <c r="K140" s="24">
        <f>MATCH(M140, Tabla2[clave2], 0)</f>
        <v>35</v>
      </c>
      <c r="L140" s="24">
        <f>INDEX(Tabla2[],$K140,1)</f>
        <v>35</v>
      </c>
      <c r="M140" s="26" t="s">
        <v>1293</v>
      </c>
      <c r="N140">
        <v>361730</v>
      </c>
      <c r="O140" s="23">
        <v>42928</v>
      </c>
      <c r="P140" s="23">
        <v>42932</v>
      </c>
      <c r="Y140">
        <v>35</v>
      </c>
      <c r="Z140" t="s">
        <v>1473</v>
      </c>
    </row>
    <row r="141" spans="2:26" x14ac:dyDescent="0.25">
      <c r="B141" t="s">
        <v>1303</v>
      </c>
      <c r="C141">
        <v>56</v>
      </c>
      <c r="E141">
        <f>MATCH(B141, Tabla24[clave2], 0)</f>
        <v>56</v>
      </c>
      <c r="K141" s="24">
        <f>MATCH(M141, Tabla2[clave2], 0)</f>
        <v>69</v>
      </c>
      <c r="L141" s="24">
        <f>INDEX(Tabla2[],$K141,1)</f>
        <v>69</v>
      </c>
      <c r="M141" s="26" t="s">
        <v>1290</v>
      </c>
      <c r="N141">
        <v>420806</v>
      </c>
      <c r="O141" s="23">
        <v>42927</v>
      </c>
      <c r="P141" s="23">
        <v>42930</v>
      </c>
      <c r="Y141">
        <v>69</v>
      </c>
      <c r="Z141" t="s">
        <v>1466</v>
      </c>
    </row>
    <row r="142" spans="2:26" x14ac:dyDescent="0.25">
      <c r="B142" t="s">
        <v>1283</v>
      </c>
      <c r="C142">
        <v>57</v>
      </c>
      <c r="E142">
        <f>MATCH(B142, Tabla24[clave2], 0)</f>
        <v>57</v>
      </c>
      <c r="K142" s="24">
        <f>MATCH(M142, Tabla2[clave2], 0)</f>
        <v>25</v>
      </c>
      <c r="L142" s="24">
        <f>INDEX(Tabla2[],$K142,1)</f>
        <v>25</v>
      </c>
      <c r="M142" s="26" t="s">
        <v>1296</v>
      </c>
      <c r="N142">
        <v>420357</v>
      </c>
      <c r="O142" s="23">
        <v>42927</v>
      </c>
      <c r="P142" s="23">
        <v>42960</v>
      </c>
      <c r="Y142">
        <v>25</v>
      </c>
      <c r="Z142" t="s">
        <v>1474</v>
      </c>
    </row>
    <row r="143" spans="2:26" x14ac:dyDescent="0.25">
      <c r="B143" t="s">
        <v>1320</v>
      </c>
      <c r="C143">
        <v>13</v>
      </c>
      <c r="E143">
        <f>MATCH(B143, Tabla24[clave2], 0)</f>
        <v>13</v>
      </c>
      <c r="K143" s="24">
        <f>MATCH(M143, Tabla2[clave2], 0)</f>
        <v>59</v>
      </c>
      <c r="L143" s="24">
        <f>INDEX(Tabla2[],$K143,1)</f>
        <v>59</v>
      </c>
      <c r="M143" s="26" t="s">
        <v>1285</v>
      </c>
      <c r="N143">
        <v>603001</v>
      </c>
      <c r="O143" s="23">
        <v>42928</v>
      </c>
      <c r="P143" s="23">
        <v>42951</v>
      </c>
      <c r="Y143">
        <v>59</v>
      </c>
      <c r="Z143" t="s">
        <v>1475</v>
      </c>
    </row>
    <row r="144" spans="2:26" x14ac:dyDescent="0.25">
      <c r="B144" t="s">
        <v>1277</v>
      </c>
      <c r="C144">
        <v>11</v>
      </c>
      <c r="E144">
        <f>MATCH(B144, Tabla24[clave2], 0)</f>
        <v>11</v>
      </c>
      <c r="K144" s="24">
        <f>MATCH(M144, Tabla2[clave2], 0)</f>
        <v>52</v>
      </c>
      <c r="L144" s="24">
        <f>INDEX(Tabla2[],$K144,1)</f>
        <v>52</v>
      </c>
      <c r="M144" s="26" t="s">
        <v>1299</v>
      </c>
      <c r="N144">
        <v>523990</v>
      </c>
      <c r="O144" s="23">
        <v>42928</v>
      </c>
      <c r="P144" s="23">
        <v>42962</v>
      </c>
      <c r="Y144">
        <v>52</v>
      </c>
      <c r="Z144" t="s">
        <v>1458</v>
      </c>
    </row>
    <row r="145" spans="2:26" x14ac:dyDescent="0.25">
      <c r="B145" t="s">
        <v>1282</v>
      </c>
      <c r="C145">
        <v>40</v>
      </c>
      <c r="E145">
        <f>MATCH(B145, Tabla24[clave2], 0)</f>
        <v>40</v>
      </c>
      <c r="K145" s="24">
        <f>MATCH(M145, Tabla2[clave2], 0)</f>
        <v>34</v>
      </c>
      <c r="L145" s="24">
        <f>INDEX(Tabla2[],$K145,1)</f>
        <v>34</v>
      </c>
      <c r="M145" s="26" t="s">
        <v>1276</v>
      </c>
      <c r="N145">
        <v>886222</v>
      </c>
      <c r="O145" s="23">
        <v>42928</v>
      </c>
      <c r="P145" s="23">
        <v>42931</v>
      </c>
      <c r="Y145">
        <v>34</v>
      </c>
      <c r="Z145" t="s">
        <v>1476</v>
      </c>
    </row>
    <row r="146" spans="2:26" x14ac:dyDescent="0.25">
      <c r="B146" t="s">
        <v>1318</v>
      </c>
      <c r="C146">
        <v>53</v>
      </c>
      <c r="E146">
        <f>MATCH(B146, Tabla24[clave2], 0)</f>
        <v>53</v>
      </c>
      <c r="K146" s="24">
        <f>MATCH(M146, Tabla2[clave2], 0)</f>
        <v>58</v>
      </c>
      <c r="L146" s="24">
        <f>INDEX(Tabla2[],$K146,1)</f>
        <v>58</v>
      </c>
      <c r="M146" s="26" t="s">
        <v>1291</v>
      </c>
      <c r="N146">
        <v>488475</v>
      </c>
      <c r="O146" s="23">
        <v>42927</v>
      </c>
      <c r="P146" s="23">
        <v>42929</v>
      </c>
      <c r="Y146">
        <v>58</v>
      </c>
      <c r="Z146" t="s">
        <v>1446</v>
      </c>
    </row>
    <row r="147" spans="2:26" x14ac:dyDescent="0.25">
      <c r="B147" t="s">
        <v>1284</v>
      </c>
      <c r="C147">
        <v>62</v>
      </c>
      <c r="E147">
        <f>MATCH(B147, Tabla24[clave2], 0)</f>
        <v>62</v>
      </c>
      <c r="K147" s="24">
        <f>MATCH(M147, Tabla2[clave2], 0)</f>
        <v>8</v>
      </c>
      <c r="L147" s="24">
        <f>INDEX(Tabla2[],$K147,1)</f>
        <v>8</v>
      </c>
      <c r="M147" s="26" t="s">
        <v>1275</v>
      </c>
      <c r="N147">
        <v>507634</v>
      </c>
      <c r="O147" s="23">
        <v>42930</v>
      </c>
      <c r="P147" s="23">
        <v>42932</v>
      </c>
      <c r="Y147">
        <v>8</v>
      </c>
      <c r="Z147" t="s">
        <v>1429</v>
      </c>
    </row>
    <row r="148" spans="2:26" x14ac:dyDescent="0.25">
      <c r="B148" t="s">
        <v>1300</v>
      </c>
      <c r="C148">
        <v>5</v>
      </c>
      <c r="E148">
        <f>MATCH(B148, Tabla24[clave2], 0)</f>
        <v>5</v>
      </c>
      <c r="K148" s="24">
        <f>MATCH(M148, Tabla2[clave2], 0)</f>
        <v>18</v>
      </c>
      <c r="L148" s="24">
        <f>INDEX(Tabla2[],$K148,1)</f>
        <v>18</v>
      </c>
      <c r="M148" s="26" t="s">
        <v>1274</v>
      </c>
      <c r="N148">
        <v>511424</v>
      </c>
      <c r="O148" s="23">
        <v>42933</v>
      </c>
      <c r="P148" s="23">
        <v>42967</v>
      </c>
      <c r="Y148">
        <v>18</v>
      </c>
      <c r="Z148" t="s">
        <v>1440</v>
      </c>
    </row>
    <row r="149" spans="2:26" x14ac:dyDescent="0.25">
      <c r="B149" t="s">
        <v>1306</v>
      </c>
      <c r="C149">
        <v>4</v>
      </c>
      <c r="E149">
        <f>MATCH(B149, Tabla24[clave2], 0)</f>
        <v>4</v>
      </c>
      <c r="K149" s="24">
        <f>MATCH(M149, Tabla2[clave2], 0)</f>
        <v>17</v>
      </c>
      <c r="L149" s="24">
        <f>INDEX(Tabla2[],$K149,1)</f>
        <v>17</v>
      </c>
      <c r="M149" s="26" t="s">
        <v>1298</v>
      </c>
      <c r="N149">
        <v>361730</v>
      </c>
      <c r="O149" s="23">
        <v>42933</v>
      </c>
      <c r="P149" s="23">
        <v>42953</v>
      </c>
      <c r="Y149">
        <v>17</v>
      </c>
      <c r="Z149" t="s">
        <v>1473</v>
      </c>
    </row>
    <row r="150" spans="2:26" x14ac:dyDescent="0.25">
      <c r="B150" t="s">
        <v>1271</v>
      </c>
      <c r="C150">
        <v>6</v>
      </c>
      <c r="E150">
        <f>MATCH(B150, Tabla24[clave2], 0)</f>
        <v>6</v>
      </c>
      <c r="K150" s="24">
        <f>MATCH(M150, Tabla2[clave2], 0)</f>
        <v>13</v>
      </c>
      <c r="L150" s="24">
        <f>INDEX(Tabla2[],$K150,1)</f>
        <v>13</v>
      </c>
      <c r="M150" s="26" t="s">
        <v>1320</v>
      </c>
      <c r="N150">
        <v>507634</v>
      </c>
      <c r="O150" s="23">
        <v>42934</v>
      </c>
      <c r="P150" s="23">
        <v>42934</v>
      </c>
      <c r="Y150">
        <v>13</v>
      </c>
      <c r="Z150" t="s">
        <v>1429</v>
      </c>
    </row>
    <row r="151" spans="2:26" x14ac:dyDescent="0.25">
      <c r="B151" t="s">
        <v>1273</v>
      </c>
      <c r="C151">
        <v>10</v>
      </c>
      <c r="E151">
        <f>MATCH(B151, Tabla24[clave2], 0)</f>
        <v>10</v>
      </c>
      <c r="K151" s="24">
        <f>MATCH(M151, Tabla2[clave2], 0)</f>
        <v>8</v>
      </c>
      <c r="L151" s="24">
        <f>INDEX(Tabla2[],$K151,1)</f>
        <v>8</v>
      </c>
      <c r="M151" s="26" t="s">
        <v>1275</v>
      </c>
      <c r="N151">
        <v>588783</v>
      </c>
      <c r="O151" s="23">
        <v>42935</v>
      </c>
      <c r="P151" s="23">
        <v>42935</v>
      </c>
      <c r="Y151">
        <v>8</v>
      </c>
      <c r="Z151" t="s">
        <v>1444</v>
      </c>
    </row>
    <row r="152" spans="2:26" x14ac:dyDescent="0.25">
      <c r="B152" t="s">
        <v>1289</v>
      </c>
      <c r="C152">
        <v>31</v>
      </c>
      <c r="E152">
        <f>MATCH(B152, Tabla24[clave2], 0)</f>
        <v>31</v>
      </c>
      <c r="K152" s="24">
        <f>MATCH(M152, Tabla2[clave2], 0)</f>
        <v>52</v>
      </c>
      <c r="L152" s="24">
        <f>INDEX(Tabla2[],$K152,1)</f>
        <v>52</v>
      </c>
      <c r="M152" s="26" t="s">
        <v>1299</v>
      </c>
      <c r="N152">
        <v>805878</v>
      </c>
      <c r="O152" s="23">
        <v>42935</v>
      </c>
      <c r="P152" s="23">
        <v>42946</v>
      </c>
      <c r="Y152">
        <v>52</v>
      </c>
      <c r="Z152" t="s">
        <v>1464</v>
      </c>
    </row>
    <row r="153" spans="2:26" x14ac:dyDescent="0.25">
      <c r="B153" t="s">
        <v>1279</v>
      </c>
      <c r="C153">
        <v>28</v>
      </c>
      <c r="E153">
        <f>MATCH(B153, Tabla24[clave2], 0)</f>
        <v>28</v>
      </c>
      <c r="K153" s="24">
        <f>MATCH(M153, Tabla2[clave2], 0)</f>
        <v>56</v>
      </c>
      <c r="L153" s="24">
        <f>INDEX(Tabla2[],$K153,1)</f>
        <v>56</v>
      </c>
      <c r="M153" s="26" t="s">
        <v>1303</v>
      </c>
      <c r="N153">
        <v>507634</v>
      </c>
      <c r="O153" s="23">
        <v>42936</v>
      </c>
      <c r="P153" s="23">
        <v>42936</v>
      </c>
      <c r="Y153">
        <v>56</v>
      </c>
      <c r="Z153" t="s">
        <v>1429</v>
      </c>
    </row>
    <row r="154" spans="2:26" x14ac:dyDescent="0.25">
      <c r="B154" t="s">
        <v>1303</v>
      </c>
      <c r="C154">
        <v>56</v>
      </c>
      <c r="E154">
        <f>MATCH(B154, Tabla24[clave2], 0)</f>
        <v>56</v>
      </c>
      <c r="K154" s="24">
        <f>MATCH(M154, Tabla2[clave2], 0)</f>
        <v>42</v>
      </c>
      <c r="L154" s="24">
        <f>INDEX(Tabla2[],$K154,1)</f>
        <v>42</v>
      </c>
      <c r="M154" s="26" t="s">
        <v>1304</v>
      </c>
      <c r="N154">
        <v>582776</v>
      </c>
      <c r="O154" s="23">
        <v>42935</v>
      </c>
      <c r="P154" s="23">
        <v>42969</v>
      </c>
      <c r="Y154">
        <v>42</v>
      </c>
      <c r="Z154" t="s">
        <v>1425</v>
      </c>
    </row>
    <row r="155" spans="2:26" x14ac:dyDescent="0.25">
      <c r="B155" t="s">
        <v>1308</v>
      </c>
      <c r="C155">
        <v>43</v>
      </c>
      <c r="E155">
        <f>MATCH(B155, Tabla24[clave2], 0)</f>
        <v>43</v>
      </c>
      <c r="K155" s="24">
        <f>MATCH(M155, Tabla2[clave2], 0)</f>
        <v>34</v>
      </c>
      <c r="L155" s="24">
        <f>INDEX(Tabla2[],$K155,1)</f>
        <v>34</v>
      </c>
      <c r="M155" s="26" t="s">
        <v>1276</v>
      </c>
      <c r="N155">
        <v>419985</v>
      </c>
      <c r="O155" s="23">
        <v>42934</v>
      </c>
      <c r="P155" s="23">
        <v>42942</v>
      </c>
      <c r="Y155">
        <v>34</v>
      </c>
      <c r="Z155" t="s">
        <v>1465</v>
      </c>
    </row>
    <row r="156" spans="2:26" x14ac:dyDescent="0.25">
      <c r="B156" t="s">
        <v>1274</v>
      </c>
      <c r="C156">
        <v>18</v>
      </c>
      <c r="E156">
        <f>MATCH(B156, Tabla24[clave2], 0)</f>
        <v>18</v>
      </c>
      <c r="K156" s="24">
        <f>MATCH(M156, Tabla2[clave2], 0)</f>
        <v>10</v>
      </c>
      <c r="L156" s="24">
        <f>INDEX(Tabla2[],$K156,1)</f>
        <v>10</v>
      </c>
      <c r="M156" s="26" t="s">
        <v>1273</v>
      </c>
      <c r="N156">
        <v>488475</v>
      </c>
      <c r="O156" s="23">
        <v>42936</v>
      </c>
      <c r="P156" s="23">
        <v>42936</v>
      </c>
      <c r="Y156">
        <v>10</v>
      </c>
      <c r="Z156" t="s">
        <v>1446</v>
      </c>
    </row>
    <row r="157" spans="2:26" x14ac:dyDescent="0.25">
      <c r="B157" t="s">
        <v>1281</v>
      </c>
      <c r="C157">
        <v>24</v>
      </c>
      <c r="E157">
        <f>MATCH(B157, Tabla24[clave2], 0)</f>
        <v>24</v>
      </c>
      <c r="K157" s="24">
        <f>MATCH(M157, Tabla2[clave2], 0)</f>
        <v>24</v>
      </c>
      <c r="L157" s="24">
        <f>INDEX(Tabla2[],$K157,1)</f>
        <v>24</v>
      </c>
      <c r="M157" s="26" t="s">
        <v>1281</v>
      </c>
      <c r="N157">
        <v>558037</v>
      </c>
      <c r="O157" s="23">
        <v>42936</v>
      </c>
      <c r="P157" s="23">
        <v>42937</v>
      </c>
      <c r="Y157">
        <v>24</v>
      </c>
      <c r="Z157" t="s">
        <v>1469</v>
      </c>
    </row>
    <row r="158" spans="2:26" x14ac:dyDescent="0.25">
      <c r="B158" t="s">
        <v>1300</v>
      </c>
      <c r="C158">
        <v>5</v>
      </c>
      <c r="E158">
        <f>MATCH(B158, Tabla24[clave2], 0)</f>
        <v>5</v>
      </c>
      <c r="K158" s="24">
        <f>MATCH(M158, Tabla2[clave2], 0)</f>
        <v>61</v>
      </c>
      <c r="L158" s="24">
        <f>INDEX(Tabla2[],$K158,1)</f>
        <v>61</v>
      </c>
      <c r="M158" s="26" t="s">
        <v>1305</v>
      </c>
      <c r="N158">
        <v>507634</v>
      </c>
      <c r="O158" s="23">
        <v>42937</v>
      </c>
      <c r="P158" s="23">
        <v>42937</v>
      </c>
      <c r="Y158">
        <v>61</v>
      </c>
      <c r="Z158" t="s">
        <v>1429</v>
      </c>
    </row>
    <row r="159" spans="2:26" x14ac:dyDescent="0.25">
      <c r="B159" t="s">
        <v>1276</v>
      </c>
      <c r="C159">
        <v>34</v>
      </c>
      <c r="E159">
        <f>MATCH(B159, Tabla24[clave2], 0)</f>
        <v>34</v>
      </c>
      <c r="K159" s="24">
        <f>MATCH(M159, Tabla2[clave2], 0)</f>
        <v>31</v>
      </c>
      <c r="L159" s="24">
        <f>INDEX(Tabla2[],$K159,1)</f>
        <v>31</v>
      </c>
      <c r="M159" s="26" t="s">
        <v>1289</v>
      </c>
      <c r="N159">
        <v>496820</v>
      </c>
      <c r="O159" s="23">
        <v>42931</v>
      </c>
      <c r="P159" s="23">
        <v>42954</v>
      </c>
      <c r="Y159">
        <v>31</v>
      </c>
      <c r="Z159" t="s">
        <v>1470</v>
      </c>
    </row>
    <row r="160" spans="2:26" x14ac:dyDescent="0.25">
      <c r="B160" t="s">
        <v>1288</v>
      </c>
      <c r="C160">
        <v>14</v>
      </c>
      <c r="E160">
        <f>MATCH(B160, Tabla24[clave2], 0)</f>
        <v>14</v>
      </c>
      <c r="K160" s="24">
        <f>MATCH(M160, Tabla2[clave2], 0)</f>
        <v>21</v>
      </c>
      <c r="L160" s="24">
        <f>INDEX(Tabla2[],$K160,1)</f>
        <v>21</v>
      </c>
      <c r="M160" s="26" t="s">
        <v>1301</v>
      </c>
      <c r="N160">
        <v>355556</v>
      </c>
      <c r="O160" s="23">
        <v>42939</v>
      </c>
      <c r="P160" s="23">
        <v>42960</v>
      </c>
      <c r="Y160">
        <v>21</v>
      </c>
      <c r="Z160" t="s">
        <v>1441</v>
      </c>
    </row>
    <row r="161" spans="2:26" x14ac:dyDescent="0.25">
      <c r="B161" t="s">
        <v>1322</v>
      </c>
      <c r="C161">
        <v>63</v>
      </c>
      <c r="E161">
        <f>MATCH(B161, Tabla24[clave2], 0)</f>
        <v>63</v>
      </c>
      <c r="K161" s="24">
        <f>MATCH(M161, Tabla2[clave2], 0)</f>
        <v>74</v>
      </c>
      <c r="L161" s="24">
        <f>INDEX(Tabla2[],$K161,1)</f>
        <v>74</v>
      </c>
      <c r="M161" s="26" t="s">
        <v>1309</v>
      </c>
      <c r="N161">
        <v>403938</v>
      </c>
      <c r="O161" s="23">
        <v>42970</v>
      </c>
      <c r="P161" s="23">
        <v>43002</v>
      </c>
      <c r="Y161">
        <v>74</v>
      </c>
      <c r="Z161" t="s">
        <v>1430</v>
      </c>
    </row>
    <row r="162" spans="2:26" x14ac:dyDescent="0.25">
      <c r="B162" t="s">
        <v>1296</v>
      </c>
      <c r="C162">
        <v>25</v>
      </c>
      <c r="E162">
        <f>MATCH(B162, Tabla24[clave2], 0)</f>
        <v>25</v>
      </c>
      <c r="K162" s="24">
        <f>MATCH(M162, Tabla2[clave2], 0)</f>
        <v>25</v>
      </c>
      <c r="L162" s="24">
        <f>INDEX(Tabla2[],$K162,1)</f>
        <v>25</v>
      </c>
      <c r="M162" s="26" t="s">
        <v>1296</v>
      </c>
      <c r="N162">
        <v>318478</v>
      </c>
      <c r="O162" s="23">
        <v>42970</v>
      </c>
      <c r="P162" s="23">
        <v>43002</v>
      </c>
      <c r="Y162">
        <v>25</v>
      </c>
      <c r="Z162" t="s">
        <v>1436</v>
      </c>
    </row>
    <row r="163" spans="2:26" x14ac:dyDescent="0.25">
      <c r="B163" t="s">
        <v>1301</v>
      </c>
      <c r="C163">
        <v>21</v>
      </c>
      <c r="E163">
        <f>MATCH(B163, Tabla24[clave2], 0)</f>
        <v>21</v>
      </c>
      <c r="K163" s="24">
        <f>MATCH(M163, Tabla2[clave2], 0)</f>
        <v>14</v>
      </c>
      <c r="L163" s="24">
        <f>INDEX(Tabla2[],$K163,1)</f>
        <v>14</v>
      </c>
      <c r="M163" s="26" t="s">
        <v>1288</v>
      </c>
      <c r="N163">
        <v>490746</v>
      </c>
      <c r="O163" s="23">
        <v>42961</v>
      </c>
      <c r="P163" s="23">
        <v>43002</v>
      </c>
      <c r="Y163">
        <v>14</v>
      </c>
      <c r="Z163" t="s">
        <v>1431</v>
      </c>
    </row>
    <row r="164" spans="2:26" x14ac:dyDescent="0.25">
      <c r="B164" t="s">
        <v>1306</v>
      </c>
      <c r="C164">
        <v>4</v>
      </c>
      <c r="E164">
        <f>MATCH(B164, Tabla24[clave2], 0)</f>
        <v>4</v>
      </c>
      <c r="K164" s="24">
        <f>MATCH(M164, Tabla2[clave2], 0)</f>
        <v>13</v>
      </c>
      <c r="L164" s="24">
        <f>INDEX(Tabla2[],$K164,1)</f>
        <v>13</v>
      </c>
      <c r="M164" s="26" t="s">
        <v>1320</v>
      </c>
      <c r="N164">
        <v>435741</v>
      </c>
      <c r="O164" s="23">
        <v>42961</v>
      </c>
      <c r="P164" s="23">
        <v>43002</v>
      </c>
      <c r="Y164">
        <v>13</v>
      </c>
      <c r="Z164" t="s">
        <v>1397</v>
      </c>
    </row>
    <row r="165" spans="2:26" x14ac:dyDescent="0.25">
      <c r="B165" t="s">
        <v>1270</v>
      </c>
      <c r="C165">
        <v>1</v>
      </c>
      <c r="E165">
        <f>MATCH(B165, Tabla24[clave2], 0)</f>
        <v>1</v>
      </c>
      <c r="K165" s="24">
        <f>MATCH(M165, Tabla2[clave2], 0)</f>
        <v>15</v>
      </c>
      <c r="L165" s="24">
        <f>INDEX(Tabla2[],$K165,1)</f>
        <v>15</v>
      </c>
      <c r="M165" s="26" t="s">
        <v>1307</v>
      </c>
      <c r="N165">
        <v>178194</v>
      </c>
      <c r="O165" s="23">
        <v>42961</v>
      </c>
      <c r="P165" s="23">
        <v>43002</v>
      </c>
      <c r="Y165">
        <v>15</v>
      </c>
      <c r="Z165" t="s">
        <v>1403</v>
      </c>
    </row>
    <row r="166" spans="2:26" x14ac:dyDescent="0.25">
      <c r="B166" t="s">
        <v>1307</v>
      </c>
      <c r="C166">
        <v>15</v>
      </c>
      <c r="E166">
        <f>MATCH(B166, Tabla24[clave2], 0)</f>
        <v>15</v>
      </c>
      <c r="K166" s="24">
        <f>MATCH(M166, Tabla2[clave2], 0)</f>
        <v>11</v>
      </c>
      <c r="L166" s="24">
        <f>INDEX(Tabla2[],$K166,1)</f>
        <v>11</v>
      </c>
      <c r="M166" s="26" t="s">
        <v>1277</v>
      </c>
      <c r="N166">
        <v>333892</v>
      </c>
      <c r="O166" s="23">
        <v>42961</v>
      </c>
      <c r="P166" s="23">
        <v>43002</v>
      </c>
      <c r="Y166">
        <v>11</v>
      </c>
      <c r="Z166" t="s">
        <v>1399</v>
      </c>
    </row>
    <row r="167" spans="2:26" x14ac:dyDescent="0.25">
      <c r="B167" t="s">
        <v>1323</v>
      </c>
      <c r="C167">
        <v>68</v>
      </c>
      <c r="E167">
        <f>MATCH(B167, Tabla24[clave2], 0)</f>
        <v>68</v>
      </c>
      <c r="K167" s="24">
        <f>MATCH(M167, Tabla2[clave2], 0)</f>
        <v>27</v>
      </c>
      <c r="L167" s="24">
        <f>INDEX(Tabla2[],$K167,1)</f>
        <v>27</v>
      </c>
      <c r="M167" s="26" t="s">
        <v>1297</v>
      </c>
      <c r="N167">
        <v>466911</v>
      </c>
      <c r="O167" s="23">
        <v>42961</v>
      </c>
      <c r="P167" s="23">
        <v>43002</v>
      </c>
      <c r="Y167">
        <v>27</v>
      </c>
      <c r="Z167" t="s">
        <v>1432</v>
      </c>
    </row>
    <row r="168" spans="2:26" x14ac:dyDescent="0.25">
      <c r="B168" t="s">
        <v>1309</v>
      </c>
      <c r="C168">
        <v>74</v>
      </c>
      <c r="E168">
        <f>MATCH(B168, Tabla24[clave2], 0)</f>
        <v>74</v>
      </c>
      <c r="K168" s="24">
        <f>MATCH(M168, Tabla2[clave2], 0)</f>
        <v>36</v>
      </c>
      <c r="L168" s="24">
        <f>INDEX(Tabla2[],$K168,1)</f>
        <v>36</v>
      </c>
      <c r="M168" s="26" t="s">
        <v>1315</v>
      </c>
      <c r="N168">
        <v>934947</v>
      </c>
      <c r="O168" s="23">
        <v>42961</v>
      </c>
      <c r="P168" s="23">
        <v>43002</v>
      </c>
      <c r="Y168">
        <v>36</v>
      </c>
      <c r="Z168" t="s">
        <v>1433</v>
      </c>
    </row>
    <row r="169" spans="2:26" x14ac:dyDescent="0.25">
      <c r="B169" t="s">
        <v>1324</v>
      </c>
      <c r="C169">
        <v>19</v>
      </c>
      <c r="E169">
        <f>MATCH(B169, Tabla24[clave2], 0)</f>
        <v>19</v>
      </c>
      <c r="K169" s="24">
        <f>MATCH(M169, Tabla2[clave2], 0)</f>
        <v>35</v>
      </c>
      <c r="L169" s="24">
        <f>INDEX(Tabla2[],$K169,1)</f>
        <v>35</v>
      </c>
      <c r="M169" s="26" t="s">
        <v>1293</v>
      </c>
      <c r="N169">
        <v>600316</v>
      </c>
      <c r="O169" s="23">
        <v>42961</v>
      </c>
      <c r="P169" s="23">
        <v>43002</v>
      </c>
      <c r="Y169">
        <v>35</v>
      </c>
      <c r="Z169" t="s">
        <v>1434</v>
      </c>
    </row>
    <row r="170" spans="2:26" x14ac:dyDescent="0.25">
      <c r="B170" t="s">
        <v>1324</v>
      </c>
      <c r="C170">
        <v>19</v>
      </c>
      <c r="E170">
        <f>MATCH(B170, Tabla24[clave2], 0)</f>
        <v>19</v>
      </c>
      <c r="K170" s="24">
        <f>MATCH(M170, Tabla2[clave2], 0)</f>
        <v>53</v>
      </c>
      <c r="L170" s="24">
        <f>INDEX(Tabla2[],$K170,1)</f>
        <v>53</v>
      </c>
      <c r="M170" s="26" t="s">
        <v>1318</v>
      </c>
      <c r="N170">
        <v>317017</v>
      </c>
      <c r="O170" s="23">
        <v>42961</v>
      </c>
      <c r="P170" s="23">
        <v>43002</v>
      </c>
      <c r="Y170">
        <v>53</v>
      </c>
      <c r="Z170" t="s">
        <v>1418</v>
      </c>
    </row>
    <row r="171" spans="2:26" x14ac:dyDescent="0.25">
      <c r="B171" t="s">
        <v>1310</v>
      </c>
      <c r="C171">
        <v>44</v>
      </c>
      <c r="E171">
        <f>MATCH(B171, Tabla24[clave2], 0)</f>
        <v>44</v>
      </c>
      <c r="K171" s="24">
        <f>MATCH(M171, Tabla2[clave2], 0)</f>
        <v>54</v>
      </c>
      <c r="L171" s="24">
        <f>INDEX(Tabla2[],$K171,1)</f>
        <v>54</v>
      </c>
      <c r="M171" s="26" t="s">
        <v>1295</v>
      </c>
      <c r="N171">
        <v>321084</v>
      </c>
      <c r="O171" s="23">
        <v>42962</v>
      </c>
      <c r="P171" s="23">
        <v>43003</v>
      </c>
      <c r="Y171">
        <v>54</v>
      </c>
      <c r="Z171" t="s">
        <v>1413</v>
      </c>
    </row>
    <row r="172" spans="2:26" x14ac:dyDescent="0.25">
      <c r="B172" t="s">
        <v>1300</v>
      </c>
      <c r="C172">
        <v>5</v>
      </c>
      <c r="E172">
        <f>MATCH(B172, Tabla24[clave2], 0)</f>
        <v>5</v>
      </c>
      <c r="K172" s="24">
        <f>MATCH(M172, Tabla2[clave2], 0)</f>
        <v>55</v>
      </c>
      <c r="L172" s="24">
        <f>INDEX(Tabla2[],$K172,1)</f>
        <v>55</v>
      </c>
      <c r="M172" s="26" t="s">
        <v>1333</v>
      </c>
      <c r="N172">
        <v>852387</v>
      </c>
      <c r="O172" s="23">
        <v>42961</v>
      </c>
      <c r="P172" s="23">
        <v>43002</v>
      </c>
      <c r="Y172">
        <v>55</v>
      </c>
      <c r="Z172" t="s">
        <v>1435</v>
      </c>
    </row>
    <row r="173" spans="2:26" x14ac:dyDescent="0.25">
      <c r="B173" t="s">
        <v>1274</v>
      </c>
      <c r="C173">
        <v>18</v>
      </c>
      <c r="E173">
        <f>MATCH(B173, Tabla24[clave2], 0)</f>
        <v>18</v>
      </c>
      <c r="K173" s="24">
        <f>MATCH(M173, Tabla2[clave2], 0)</f>
        <v>6</v>
      </c>
      <c r="L173" s="24">
        <f>INDEX(Tabla2[],$K173,1)</f>
        <v>6</v>
      </c>
      <c r="M173" s="26" t="s">
        <v>1271</v>
      </c>
      <c r="N173">
        <v>434039</v>
      </c>
      <c r="O173" s="23">
        <v>42970</v>
      </c>
      <c r="P173" s="23">
        <v>43002</v>
      </c>
      <c r="Y173">
        <v>6</v>
      </c>
      <c r="Z173" t="s">
        <v>1394</v>
      </c>
    </row>
    <row r="174" spans="2:26" x14ac:dyDescent="0.25">
      <c r="B174" t="s">
        <v>1273</v>
      </c>
      <c r="C174">
        <v>10</v>
      </c>
      <c r="E174">
        <f>MATCH(B174, Tabla24[clave2], 0)</f>
        <v>10</v>
      </c>
      <c r="K174" s="24">
        <f>MATCH(M174, Tabla2[clave2], 0)</f>
        <v>24</v>
      </c>
      <c r="L174" s="24">
        <f>INDEX(Tabla2[],$K174,1)</f>
        <v>24</v>
      </c>
      <c r="M174" s="26" t="s">
        <v>1281</v>
      </c>
      <c r="N174">
        <v>426226</v>
      </c>
      <c r="O174" s="23">
        <v>42961</v>
      </c>
      <c r="P174" s="23">
        <v>43002</v>
      </c>
      <c r="Y174">
        <v>24</v>
      </c>
      <c r="Z174" t="s">
        <v>1422</v>
      </c>
    </row>
    <row r="175" spans="2:26" x14ac:dyDescent="0.25">
      <c r="B175" t="s">
        <v>1288</v>
      </c>
      <c r="C175">
        <v>14</v>
      </c>
      <c r="E175">
        <f>MATCH(B175, Tabla24[clave2], 0)</f>
        <v>14</v>
      </c>
      <c r="K175" s="24">
        <f>MATCH(M175, Tabla2[clave2], 0)</f>
        <v>25</v>
      </c>
      <c r="L175" s="24">
        <f>INDEX(Tabla2[],$K175,1)</f>
        <v>25</v>
      </c>
      <c r="M175" s="26" t="s">
        <v>1296</v>
      </c>
      <c r="N175">
        <v>318478</v>
      </c>
      <c r="O175" s="23">
        <v>42961</v>
      </c>
      <c r="P175" s="23">
        <v>42969</v>
      </c>
      <c r="Y175">
        <v>25</v>
      </c>
      <c r="Z175" t="s">
        <v>1436</v>
      </c>
    </row>
    <row r="176" spans="2:26" x14ac:dyDescent="0.25">
      <c r="B176" t="s">
        <v>1325</v>
      </c>
      <c r="C176">
        <v>29</v>
      </c>
      <c r="E176">
        <f>MATCH(B176, Tabla24[clave2], 0)</f>
        <v>29</v>
      </c>
      <c r="K176" s="24">
        <f>MATCH(M176, Tabla2[clave2], 0)</f>
        <v>56</v>
      </c>
      <c r="L176" s="24">
        <f>INDEX(Tabla2[],$K176,1)</f>
        <v>56</v>
      </c>
      <c r="M176" s="26" t="s">
        <v>1303</v>
      </c>
      <c r="N176">
        <v>652482</v>
      </c>
      <c r="O176" s="23">
        <v>42962</v>
      </c>
      <c r="P176" s="23">
        <v>43003</v>
      </c>
      <c r="Y176">
        <v>56</v>
      </c>
      <c r="Z176" t="s">
        <v>1417</v>
      </c>
    </row>
    <row r="177" spans="2:26" x14ac:dyDescent="0.25">
      <c r="B177" t="s">
        <v>1276</v>
      </c>
      <c r="C177">
        <v>34</v>
      </c>
      <c r="E177">
        <f>MATCH(B177, Tabla24[clave2], 0)</f>
        <v>34</v>
      </c>
      <c r="K177" s="24">
        <f>MATCH(M177, Tabla2[clave2], 0)</f>
        <v>57</v>
      </c>
      <c r="L177" s="24">
        <f>INDEX(Tabla2[],$K177,1)</f>
        <v>57</v>
      </c>
      <c r="M177" s="26" t="s">
        <v>1283</v>
      </c>
      <c r="N177">
        <v>517366</v>
      </c>
      <c r="O177" s="23">
        <v>42961</v>
      </c>
      <c r="P177" s="23">
        <v>43002</v>
      </c>
      <c r="Y177">
        <v>57</v>
      </c>
      <c r="Z177" t="s">
        <v>1421</v>
      </c>
    </row>
    <row r="178" spans="2:26" x14ac:dyDescent="0.25">
      <c r="B178" t="s">
        <v>1279</v>
      </c>
      <c r="C178">
        <v>28</v>
      </c>
      <c r="E178">
        <f>MATCH(B178, Tabla24[clave2], 0)</f>
        <v>28</v>
      </c>
      <c r="K178" s="24">
        <f>MATCH(M178, Tabla2[clave2], 0)</f>
        <v>58</v>
      </c>
      <c r="L178" s="24">
        <f>INDEX(Tabla2[],$K178,1)</f>
        <v>58</v>
      </c>
      <c r="M178" s="26" t="s">
        <v>1291</v>
      </c>
      <c r="N178">
        <v>388176</v>
      </c>
      <c r="O178" s="23">
        <v>42970</v>
      </c>
      <c r="P178" s="23">
        <v>43002</v>
      </c>
      <c r="Y178">
        <v>58</v>
      </c>
      <c r="Z178" t="s">
        <v>1420</v>
      </c>
    </row>
    <row r="179" spans="2:26" x14ac:dyDescent="0.25">
      <c r="B179" t="s">
        <v>1326</v>
      </c>
      <c r="C179">
        <v>16</v>
      </c>
      <c r="E179">
        <f>MATCH(B179, Tabla24[clave2], 0)</f>
        <v>16</v>
      </c>
      <c r="K179" s="24">
        <f>MATCH(M179, Tabla2[clave2], 0)</f>
        <v>59</v>
      </c>
      <c r="L179" s="24">
        <f>INDEX(Tabla2[],$K179,1)</f>
        <v>59</v>
      </c>
      <c r="M179" s="26" t="s">
        <v>1285</v>
      </c>
      <c r="N179">
        <v>557767</v>
      </c>
      <c r="O179" s="23">
        <v>42961</v>
      </c>
      <c r="P179" s="23">
        <v>43002</v>
      </c>
      <c r="Y179">
        <v>59</v>
      </c>
      <c r="Z179" t="s">
        <v>1419</v>
      </c>
    </row>
    <row r="180" spans="2:26" x14ac:dyDescent="0.25">
      <c r="B180" t="s">
        <v>1290</v>
      </c>
      <c r="C180">
        <v>69</v>
      </c>
      <c r="E180">
        <f>MATCH(B180, Tabla24[clave2], 0)</f>
        <v>69</v>
      </c>
      <c r="K180" s="24">
        <f>MATCH(M180, Tabla2[clave2], 0)</f>
        <v>60</v>
      </c>
      <c r="L180" s="24">
        <f>INDEX(Tabla2[],$K180,1)</f>
        <v>60</v>
      </c>
      <c r="M180" s="26" t="s">
        <v>1329</v>
      </c>
      <c r="N180">
        <v>370184</v>
      </c>
      <c r="O180" s="23">
        <v>42961</v>
      </c>
      <c r="P180" s="23">
        <v>43002</v>
      </c>
      <c r="Y180">
        <v>60</v>
      </c>
      <c r="Z180" t="s">
        <v>94</v>
      </c>
    </row>
    <row r="181" spans="2:26" x14ac:dyDescent="0.25">
      <c r="B181" t="s">
        <v>1327</v>
      </c>
      <c r="C181">
        <v>20</v>
      </c>
      <c r="E181">
        <f>MATCH(B181, Tabla24[clave2], 0)</f>
        <v>20</v>
      </c>
      <c r="K181" s="24">
        <f>MATCH(M181, Tabla2[clave2], 0)</f>
        <v>61</v>
      </c>
      <c r="L181" s="24">
        <f>INDEX(Tabla2[],$K181,1)</f>
        <v>61</v>
      </c>
      <c r="M181" s="26" t="s">
        <v>1305</v>
      </c>
      <c r="N181">
        <v>369907</v>
      </c>
      <c r="O181" s="23">
        <v>42961</v>
      </c>
      <c r="P181" s="23">
        <v>43002</v>
      </c>
      <c r="Y181">
        <v>61</v>
      </c>
      <c r="Z181" t="s">
        <v>1414</v>
      </c>
    </row>
    <row r="182" spans="2:26" x14ac:dyDescent="0.25">
      <c r="B182" t="s">
        <v>1303</v>
      </c>
      <c r="C182">
        <v>56</v>
      </c>
      <c r="E182">
        <f>MATCH(B182, Tabla24[clave2], 0)</f>
        <v>56</v>
      </c>
      <c r="K182" s="24">
        <f>MATCH(M182, Tabla2[clave2], 0)</f>
        <v>62</v>
      </c>
      <c r="L182" s="24">
        <f>INDEX(Tabla2[],$K182,1)</f>
        <v>62</v>
      </c>
      <c r="M182" s="26" t="s">
        <v>1284</v>
      </c>
      <c r="N182">
        <v>315758</v>
      </c>
      <c r="O182" s="23">
        <v>42961</v>
      </c>
      <c r="P182" s="23">
        <v>43002</v>
      </c>
      <c r="Y182">
        <v>62</v>
      </c>
      <c r="Z182" t="s">
        <v>1412</v>
      </c>
    </row>
    <row r="183" spans="2:26" x14ac:dyDescent="0.25">
      <c r="B183" t="s">
        <v>1281</v>
      </c>
      <c r="C183">
        <v>24</v>
      </c>
      <c r="E183">
        <f>MATCH(B183, Tabla24[clave2], 0)</f>
        <v>24</v>
      </c>
      <c r="K183" s="24">
        <f>MATCH(M183, Tabla2[clave2], 0)</f>
        <v>4</v>
      </c>
      <c r="L183" s="24">
        <f>INDEX(Tabla2[],$K183,1)</f>
        <v>4</v>
      </c>
      <c r="M183" s="26" t="s">
        <v>1306</v>
      </c>
      <c r="N183">
        <v>204126</v>
      </c>
      <c r="O183" s="23">
        <v>42975</v>
      </c>
      <c r="P183" s="23">
        <v>42991</v>
      </c>
      <c r="Y183">
        <v>4</v>
      </c>
      <c r="Z183" t="s">
        <v>1390</v>
      </c>
    </row>
    <row r="184" spans="2:26" x14ac:dyDescent="0.25">
      <c r="B184" t="s">
        <v>1308</v>
      </c>
      <c r="C184">
        <v>43</v>
      </c>
      <c r="E184">
        <f>MATCH(B184, Tabla24[clave2], 0)</f>
        <v>43</v>
      </c>
      <c r="K184" s="24">
        <f>MATCH(M184, Tabla2[clave2], 0)</f>
        <v>8</v>
      </c>
      <c r="L184" s="24">
        <f>INDEX(Tabla2[],$K184,1)</f>
        <v>8</v>
      </c>
      <c r="M184" s="26" t="s">
        <v>1275</v>
      </c>
      <c r="N184">
        <v>327144</v>
      </c>
      <c r="O184" s="23">
        <v>42975</v>
      </c>
      <c r="P184" s="23">
        <v>42991</v>
      </c>
      <c r="Y184">
        <v>8</v>
      </c>
      <c r="Z184" t="s">
        <v>1396</v>
      </c>
    </row>
    <row r="185" spans="2:26" x14ac:dyDescent="0.25">
      <c r="B185" t="s">
        <v>1295</v>
      </c>
      <c r="C185">
        <v>54</v>
      </c>
      <c r="E185">
        <f>MATCH(B185, Tabla24[clave2], 0)</f>
        <v>54</v>
      </c>
      <c r="K185" s="24">
        <f>MATCH(M185, Tabla2[clave2], 0)</f>
        <v>19</v>
      </c>
      <c r="L185" s="24">
        <f>INDEX(Tabla2[],$K185,1)</f>
        <v>19</v>
      </c>
      <c r="M185" s="26" t="s">
        <v>1324</v>
      </c>
      <c r="N185">
        <v>462962</v>
      </c>
      <c r="O185" s="23">
        <v>42975</v>
      </c>
      <c r="P185" s="23">
        <v>42991</v>
      </c>
      <c r="Y185">
        <v>19</v>
      </c>
      <c r="Z185" t="s">
        <v>1416</v>
      </c>
    </row>
    <row r="186" spans="2:26" x14ac:dyDescent="0.25">
      <c r="B186" t="s">
        <v>1299</v>
      </c>
      <c r="C186">
        <v>52</v>
      </c>
      <c r="E186">
        <f>MATCH(B186, Tabla24[clave2], 0)</f>
        <v>52</v>
      </c>
      <c r="K186" s="24">
        <f>MATCH(M186, Tabla2[clave2], 0)</f>
        <v>61</v>
      </c>
      <c r="L186" s="24">
        <f>INDEX(Tabla2[],$K186,1)</f>
        <v>61</v>
      </c>
      <c r="M186" s="26" t="s">
        <v>1305</v>
      </c>
      <c r="N186">
        <v>567997</v>
      </c>
      <c r="O186" s="23">
        <v>42955</v>
      </c>
      <c r="P186" s="23">
        <v>43002</v>
      </c>
      <c r="Y186">
        <v>61</v>
      </c>
      <c r="Z186" t="s">
        <v>1427</v>
      </c>
    </row>
    <row r="187" spans="2:26" x14ac:dyDescent="0.25">
      <c r="B187" t="s">
        <v>1277</v>
      </c>
      <c r="C187">
        <v>11</v>
      </c>
      <c r="E187">
        <f>MATCH(B187, Tabla24[clave2], 0)</f>
        <v>11</v>
      </c>
      <c r="K187" s="24">
        <f>MATCH(M187, Tabla2[clave2], 0)</f>
        <v>61</v>
      </c>
      <c r="L187" s="24">
        <f>INDEX(Tabla2[],$K187,1)</f>
        <v>61</v>
      </c>
      <c r="M187" s="26" t="s">
        <v>1305</v>
      </c>
      <c r="N187">
        <v>419235</v>
      </c>
      <c r="O187" s="23">
        <v>42977</v>
      </c>
      <c r="P187" s="23">
        <v>42980</v>
      </c>
      <c r="Y187">
        <v>61</v>
      </c>
      <c r="Z187" t="s">
        <v>1453</v>
      </c>
    </row>
    <row r="188" spans="2:26" x14ac:dyDescent="0.25">
      <c r="B188" t="s">
        <v>1323</v>
      </c>
      <c r="C188">
        <v>68</v>
      </c>
      <c r="E188">
        <f>MATCH(B188, Tabla24[clave2], 0)</f>
        <v>68</v>
      </c>
      <c r="K188" s="24">
        <f>MATCH(M188, Tabla2[clave2], 0)</f>
        <v>28</v>
      </c>
      <c r="L188" s="24">
        <f>INDEX(Tabla2[],$K188,1)</f>
        <v>28</v>
      </c>
      <c r="M188" s="26" t="s">
        <v>1279</v>
      </c>
      <c r="N188">
        <v>525085</v>
      </c>
      <c r="O188" s="23">
        <v>42975</v>
      </c>
      <c r="P188" s="23">
        <v>42980</v>
      </c>
      <c r="Y188">
        <v>28</v>
      </c>
      <c r="Z188" t="s">
        <v>1477</v>
      </c>
    </row>
    <row r="189" spans="2:26" x14ac:dyDescent="0.25">
      <c r="B189" t="s">
        <v>1283</v>
      </c>
      <c r="C189">
        <v>57</v>
      </c>
      <c r="E189">
        <f>MATCH(B189, Tabla24[clave2], 0)</f>
        <v>57</v>
      </c>
      <c r="K189" s="24">
        <f>MATCH(M189, Tabla2[clave2], 0)</f>
        <v>18</v>
      </c>
      <c r="L189" s="24">
        <f>INDEX(Tabla2[],$K189,1)</f>
        <v>18</v>
      </c>
      <c r="M189" s="26" t="s">
        <v>1274</v>
      </c>
      <c r="N189">
        <v>355556</v>
      </c>
      <c r="O189" s="23">
        <v>42975</v>
      </c>
      <c r="P189" s="23">
        <v>42980</v>
      </c>
      <c r="Y189">
        <v>18</v>
      </c>
      <c r="Z189" t="s">
        <v>1441</v>
      </c>
    </row>
    <row r="190" spans="2:26" x14ac:dyDescent="0.25">
      <c r="B190" s="9" t="s">
        <v>1280</v>
      </c>
      <c r="C190">
        <v>66</v>
      </c>
      <c r="E190">
        <f>MATCH(B190, Tabla24[clave2], 0)</f>
        <v>66</v>
      </c>
      <c r="K190" s="24">
        <f>MATCH(M190, Tabla2[clave2], 0)</f>
        <v>29</v>
      </c>
      <c r="L190" s="24">
        <f>INDEX(Tabla2[],$K190,1)</f>
        <v>29</v>
      </c>
      <c r="M190" s="26" t="s">
        <v>1325</v>
      </c>
      <c r="N190">
        <v>511424</v>
      </c>
      <c r="O190" s="23">
        <v>42975</v>
      </c>
      <c r="P190" s="23">
        <v>43002</v>
      </c>
      <c r="Y190">
        <v>29</v>
      </c>
      <c r="Z190" t="s">
        <v>1440</v>
      </c>
    </row>
    <row r="191" spans="2:26" x14ac:dyDescent="0.25">
      <c r="B191" t="s">
        <v>1273</v>
      </c>
      <c r="C191">
        <v>10</v>
      </c>
      <c r="E191">
        <f>MATCH(B191, Tabla24[clave2], 0)</f>
        <v>10</v>
      </c>
      <c r="K191" s="24">
        <f>MATCH(M191, Tabla2[clave2], 0)</f>
        <v>15</v>
      </c>
      <c r="L191" s="24">
        <f>INDEX(Tabla2[],$K191,1)</f>
        <v>15</v>
      </c>
      <c r="M191" s="26" t="s">
        <v>1307</v>
      </c>
      <c r="N191">
        <v>588783</v>
      </c>
      <c r="O191" s="23">
        <v>42975</v>
      </c>
      <c r="P191" s="23">
        <v>42981</v>
      </c>
      <c r="Y191">
        <v>15</v>
      </c>
      <c r="Z191" t="s">
        <v>1444</v>
      </c>
    </row>
    <row r="192" spans="2:26" x14ac:dyDescent="0.25">
      <c r="B192" t="s">
        <v>1289</v>
      </c>
      <c r="C192">
        <v>31</v>
      </c>
      <c r="E192">
        <f>MATCH(B192, Tabla24[clave2], 0)</f>
        <v>31</v>
      </c>
      <c r="K192" s="24">
        <f>MATCH(M192, Tabla2[clave2], 0)</f>
        <v>21</v>
      </c>
      <c r="L192" s="24">
        <f>INDEX(Tabla2[],$K192,1)</f>
        <v>21</v>
      </c>
      <c r="M192" s="26" t="s">
        <v>1301</v>
      </c>
      <c r="N192">
        <v>312224</v>
      </c>
      <c r="O192" s="23">
        <v>42961</v>
      </c>
      <c r="P192" s="23">
        <v>43002</v>
      </c>
      <c r="Y192">
        <v>21</v>
      </c>
      <c r="Z192" t="s">
        <v>1398</v>
      </c>
    </row>
    <row r="193" spans="2:26" x14ac:dyDescent="0.25">
      <c r="B193" t="s">
        <v>1288</v>
      </c>
      <c r="C193">
        <v>14</v>
      </c>
      <c r="E193">
        <f>MATCH(B193, Tabla24[clave2], 0)</f>
        <v>14</v>
      </c>
      <c r="K193" s="24">
        <f>MATCH(M193, Tabla2[clave2], 0)</f>
        <v>74</v>
      </c>
      <c r="L193" s="24">
        <f>INDEX(Tabla2[],$K193,1)</f>
        <v>74</v>
      </c>
      <c r="M193" s="26" t="s">
        <v>1309</v>
      </c>
      <c r="N193">
        <v>522535</v>
      </c>
      <c r="O193" s="23">
        <v>42978</v>
      </c>
      <c r="P193" s="23">
        <v>42978</v>
      </c>
      <c r="Y193">
        <v>74</v>
      </c>
      <c r="Z193" t="s">
        <v>1478</v>
      </c>
    </row>
    <row r="194" spans="2:26" x14ac:dyDescent="0.25">
      <c r="B194" t="s">
        <v>1325</v>
      </c>
      <c r="C194">
        <v>29</v>
      </c>
      <c r="E194">
        <f>MATCH(B194, Tabla24[clave2], 0)</f>
        <v>29</v>
      </c>
      <c r="K194" s="24">
        <f>MATCH(M194, Tabla2[clave2], 0)</f>
        <v>69</v>
      </c>
      <c r="L194" s="24">
        <f>INDEX(Tabla2[],$K194,1)</f>
        <v>69</v>
      </c>
      <c r="M194" s="26" t="s">
        <v>1290</v>
      </c>
      <c r="N194">
        <v>346744</v>
      </c>
      <c r="O194" s="23">
        <v>42961</v>
      </c>
      <c r="P194" s="23">
        <v>43002</v>
      </c>
      <c r="Y194">
        <v>69</v>
      </c>
      <c r="Z194" t="s">
        <v>1455</v>
      </c>
    </row>
    <row r="195" spans="2:26" x14ac:dyDescent="0.25">
      <c r="B195" t="s">
        <v>1274</v>
      </c>
      <c r="C195">
        <v>18</v>
      </c>
      <c r="E195">
        <f>MATCH(B195, Tabla24[clave2], 0)</f>
        <v>18</v>
      </c>
      <c r="K195" s="24">
        <f>MATCH(M195, Tabla2[clave2], 0)</f>
        <v>69</v>
      </c>
      <c r="L195" s="24">
        <f>INDEX(Tabla2[],$K195,1)</f>
        <v>69</v>
      </c>
      <c r="M195" s="26" t="s">
        <v>1290</v>
      </c>
      <c r="N195">
        <v>312010</v>
      </c>
      <c r="O195" s="23">
        <v>42975</v>
      </c>
      <c r="P195" s="23">
        <v>42999</v>
      </c>
      <c r="Y195">
        <v>69</v>
      </c>
      <c r="Z195" t="s">
        <v>1479</v>
      </c>
    </row>
    <row r="196" spans="2:26" x14ac:dyDescent="0.25">
      <c r="B196" t="s">
        <v>1279</v>
      </c>
      <c r="C196">
        <v>28</v>
      </c>
      <c r="E196">
        <f>MATCH(B196, Tabla24[clave2], 0)</f>
        <v>28</v>
      </c>
      <c r="K196" s="24">
        <f>MATCH(M196, Tabla2[clave2], 0)</f>
        <v>31</v>
      </c>
      <c r="L196" s="24">
        <f>INDEX(Tabla2[],$K196,1)</f>
        <v>31</v>
      </c>
      <c r="M196" s="26" t="s">
        <v>1289</v>
      </c>
      <c r="N196">
        <v>452405</v>
      </c>
      <c r="O196" s="23">
        <v>42977</v>
      </c>
      <c r="P196" s="23">
        <v>42981</v>
      </c>
      <c r="Y196">
        <v>31</v>
      </c>
      <c r="Z196" t="s">
        <v>1451</v>
      </c>
    </row>
    <row r="197" spans="2:26" x14ac:dyDescent="0.25">
      <c r="B197" t="s">
        <v>1281</v>
      </c>
      <c r="C197">
        <v>24</v>
      </c>
      <c r="E197">
        <f>MATCH(B197, Tabla24[clave2], 0)</f>
        <v>24</v>
      </c>
      <c r="K197" s="24">
        <f>MATCH(M197, Tabla2[clave2], 0)</f>
        <v>24</v>
      </c>
      <c r="L197" s="24">
        <f>INDEX(Tabla2[],$K197,1)</f>
        <v>24</v>
      </c>
      <c r="M197" s="26" t="s">
        <v>1281</v>
      </c>
      <c r="N197">
        <v>361730</v>
      </c>
      <c r="O197" s="23">
        <v>42975</v>
      </c>
      <c r="P197" s="23">
        <v>42980</v>
      </c>
      <c r="Y197">
        <v>24</v>
      </c>
      <c r="Z197" t="s">
        <v>1473</v>
      </c>
    </row>
    <row r="198" spans="2:26" x14ac:dyDescent="0.25">
      <c r="B198" t="s">
        <v>1295</v>
      </c>
      <c r="C198">
        <v>54</v>
      </c>
      <c r="E198">
        <f>MATCH(B198, Tabla24[clave2], 0)</f>
        <v>54</v>
      </c>
      <c r="K198" s="24">
        <f>MATCH(M198, Tabla2[clave2], 0)</f>
        <v>72</v>
      </c>
      <c r="L198" s="24">
        <f>INDEX(Tabla2[],$K198,1)</f>
        <v>72</v>
      </c>
      <c r="M198" s="26" t="s">
        <v>1313</v>
      </c>
      <c r="N198">
        <v>481382</v>
      </c>
      <c r="O198" s="23">
        <v>42961</v>
      </c>
      <c r="P198" s="23">
        <v>43002</v>
      </c>
      <c r="Y198">
        <v>72</v>
      </c>
      <c r="Z198" t="s">
        <v>1460</v>
      </c>
    </row>
    <row r="199" spans="2:26" x14ac:dyDescent="0.25">
      <c r="B199" t="s">
        <v>1282</v>
      </c>
      <c r="C199">
        <v>40</v>
      </c>
      <c r="E199">
        <f>MATCH(B199, Tabla24[clave2], 0)</f>
        <v>40</v>
      </c>
      <c r="K199" s="24">
        <f>MATCH(M199, Tabla2[clave2], 0)</f>
        <v>7</v>
      </c>
      <c r="L199" s="24">
        <f>INDEX(Tabla2[],$K199,1)</f>
        <v>7</v>
      </c>
      <c r="M199" s="26" t="s">
        <v>1278</v>
      </c>
      <c r="N199">
        <v>482433</v>
      </c>
      <c r="O199" s="23">
        <v>42957</v>
      </c>
      <c r="P199" s="23">
        <v>42979</v>
      </c>
      <c r="Y199">
        <v>7</v>
      </c>
      <c r="Z199" t="s">
        <v>1401</v>
      </c>
    </row>
    <row r="200" spans="2:26" x14ac:dyDescent="0.25">
      <c r="B200" t="s">
        <v>1282</v>
      </c>
      <c r="C200">
        <v>40</v>
      </c>
      <c r="E200">
        <f>MATCH(B200, Tabla24[clave2], 0)</f>
        <v>40</v>
      </c>
      <c r="K200" s="24">
        <f>MATCH(M200, Tabla2[clave2], 0)</f>
        <v>40</v>
      </c>
      <c r="L200" s="24">
        <f>INDEX(Tabla2[],$K200,1)</f>
        <v>40</v>
      </c>
      <c r="M200" s="26" t="s">
        <v>1282</v>
      </c>
      <c r="N200">
        <v>549473</v>
      </c>
      <c r="O200" s="23">
        <v>42971</v>
      </c>
      <c r="P200" s="23">
        <v>43002</v>
      </c>
      <c r="Y200">
        <v>40</v>
      </c>
      <c r="Z200" t="s">
        <v>1415</v>
      </c>
    </row>
    <row r="201" spans="2:26" x14ac:dyDescent="0.25">
      <c r="B201" t="s">
        <v>1289</v>
      </c>
      <c r="C201">
        <v>31</v>
      </c>
      <c r="E201">
        <f>MATCH(B201, Tabla24[clave2], 0)</f>
        <v>31</v>
      </c>
      <c r="K201" s="24">
        <f>MATCH(M201, Tabla2[clave2], 0)</f>
        <v>66</v>
      </c>
      <c r="L201" s="24">
        <f>INDEX(Tabla2[],$K201,1)</f>
        <v>66</v>
      </c>
      <c r="M201" s="26" t="s">
        <v>1280</v>
      </c>
      <c r="N201">
        <v>267971</v>
      </c>
      <c r="O201" s="23">
        <v>42971</v>
      </c>
      <c r="P201" s="23">
        <v>43002</v>
      </c>
      <c r="Y201">
        <v>66</v>
      </c>
      <c r="Z201" t="s">
        <v>1457</v>
      </c>
    </row>
    <row r="202" spans="2:26" x14ac:dyDescent="0.25">
      <c r="B202" t="s">
        <v>1316</v>
      </c>
      <c r="C202">
        <v>45</v>
      </c>
      <c r="E202">
        <f>MATCH(B202, Tabla24[clave2], 0)</f>
        <v>45</v>
      </c>
      <c r="K202" s="24">
        <f>MATCH(M202, Tabla2[clave2], 0)</f>
        <v>7</v>
      </c>
      <c r="L202" s="24">
        <f>INDEX(Tabla2[],$K202,1)</f>
        <v>7</v>
      </c>
      <c r="M202" s="26" t="s">
        <v>1278</v>
      </c>
      <c r="N202">
        <v>582776</v>
      </c>
      <c r="O202" s="23">
        <v>42944</v>
      </c>
      <c r="P202" s="23">
        <v>42978</v>
      </c>
      <c r="Y202">
        <v>7</v>
      </c>
      <c r="Z202" t="s">
        <v>1425</v>
      </c>
    </row>
    <row r="203" spans="2:26" x14ac:dyDescent="0.25">
      <c r="B203" t="s">
        <v>1300</v>
      </c>
      <c r="C203">
        <v>5</v>
      </c>
      <c r="E203">
        <f>MATCH(B203, Tabla24[clave2], 0)</f>
        <v>5</v>
      </c>
      <c r="K203" s="24">
        <f>MATCH(M203, Tabla2[clave2], 0)</f>
        <v>71</v>
      </c>
      <c r="L203" s="24">
        <f>INDEX(Tabla2[],$K203,1)</f>
        <v>71</v>
      </c>
      <c r="M203" s="26" t="s">
        <v>1331</v>
      </c>
      <c r="N203">
        <v>542634</v>
      </c>
      <c r="O203" s="23">
        <v>42961</v>
      </c>
      <c r="P203" s="23">
        <v>43002</v>
      </c>
      <c r="Y203">
        <v>71</v>
      </c>
      <c r="Z203" t="s">
        <v>1439</v>
      </c>
    </row>
    <row r="204" spans="2:26" x14ac:dyDescent="0.25">
      <c r="B204" t="s">
        <v>1328</v>
      </c>
      <c r="C204">
        <v>41</v>
      </c>
      <c r="E204">
        <f>MATCH(B204, Tabla24[clave2], 0)</f>
        <v>41</v>
      </c>
      <c r="K204" s="24">
        <f>MATCH(M204, Tabla2[clave2], 0)</f>
        <v>75</v>
      </c>
      <c r="L204" s="24">
        <f>INDEX(Tabla2[],$K204,1)</f>
        <v>75</v>
      </c>
      <c r="M204" s="26" t="s">
        <v>1330</v>
      </c>
      <c r="N204">
        <v>305721</v>
      </c>
      <c r="O204" s="23">
        <v>42961</v>
      </c>
      <c r="P204" s="23">
        <v>43002</v>
      </c>
      <c r="Y204">
        <v>75</v>
      </c>
      <c r="Z204" t="s">
        <v>1461</v>
      </c>
    </row>
    <row r="205" spans="2:26" x14ac:dyDescent="0.25">
      <c r="B205" t="s">
        <v>1318</v>
      </c>
      <c r="C205">
        <v>53</v>
      </c>
      <c r="E205">
        <f>MATCH(B205, Tabla24[clave2], 0)</f>
        <v>53</v>
      </c>
      <c r="K205" s="24">
        <f>MATCH(M205, Tabla2[clave2], 0)</f>
        <v>73</v>
      </c>
      <c r="L205" s="24">
        <f>INDEX(Tabla2[],$K205,1)</f>
        <v>73</v>
      </c>
      <c r="M205" s="26" t="s">
        <v>1362</v>
      </c>
      <c r="N205">
        <v>447360</v>
      </c>
      <c r="O205" s="23">
        <v>42961</v>
      </c>
      <c r="P205" s="23">
        <v>43002</v>
      </c>
      <c r="Y205">
        <v>73</v>
      </c>
      <c r="Z205" t="s">
        <v>1462</v>
      </c>
    </row>
    <row r="206" spans="2:26" x14ac:dyDescent="0.25">
      <c r="B206" t="s">
        <v>1274</v>
      </c>
      <c r="C206">
        <v>18</v>
      </c>
      <c r="E206">
        <f>MATCH(B206, Tabla24[clave2], 0)</f>
        <v>18</v>
      </c>
      <c r="K206" s="24">
        <f>MATCH(M206, Tabla2[clave2], 0)</f>
        <v>20</v>
      </c>
      <c r="L206" s="24">
        <f>INDEX(Tabla2[],$K206,1)</f>
        <v>20</v>
      </c>
      <c r="M206" s="26" t="s">
        <v>1327</v>
      </c>
      <c r="N206">
        <v>566818</v>
      </c>
      <c r="O206" s="23">
        <v>42961</v>
      </c>
      <c r="P206" s="23">
        <v>43002</v>
      </c>
      <c r="Y206">
        <v>20</v>
      </c>
      <c r="Z206" t="s">
        <v>1438</v>
      </c>
    </row>
    <row r="207" spans="2:26" x14ac:dyDescent="0.25">
      <c r="B207" t="s">
        <v>1279</v>
      </c>
      <c r="C207">
        <v>28</v>
      </c>
      <c r="E207">
        <f>MATCH(B207, Tabla24[clave2], 0)</f>
        <v>28</v>
      </c>
      <c r="K207" s="24">
        <f>MATCH(M207, Tabla2[clave2], 0)</f>
        <v>23</v>
      </c>
      <c r="L207" s="24">
        <f>INDEX(Tabla2[],$K207,1)</f>
        <v>23</v>
      </c>
      <c r="M207" s="26" t="s">
        <v>1319</v>
      </c>
      <c r="N207">
        <v>779082</v>
      </c>
      <c r="O207" s="23">
        <v>42961</v>
      </c>
      <c r="P207" s="23">
        <v>43002</v>
      </c>
      <c r="Y207">
        <v>23</v>
      </c>
      <c r="Z207" t="s">
        <v>1449</v>
      </c>
    </row>
    <row r="208" spans="2:26" x14ac:dyDescent="0.25">
      <c r="B208" t="s">
        <v>1318</v>
      </c>
      <c r="C208">
        <v>53</v>
      </c>
      <c r="E208">
        <f>MATCH(B208, Tabla24[clave2], 0)</f>
        <v>53</v>
      </c>
      <c r="K208" s="24">
        <f>MATCH(M208, Tabla2[clave2], 0)</f>
        <v>30</v>
      </c>
      <c r="L208" s="24">
        <f>INDEX(Tabla2[],$K208,1)</f>
        <v>30</v>
      </c>
      <c r="M208" s="26" t="s">
        <v>1334</v>
      </c>
      <c r="N208">
        <v>814776</v>
      </c>
      <c r="O208" s="23">
        <v>42961</v>
      </c>
      <c r="P208" s="23">
        <v>43002</v>
      </c>
      <c r="Y208">
        <v>30</v>
      </c>
      <c r="Z208" t="s">
        <v>1447</v>
      </c>
    </row>
    <row r="209" spans="2:26" x14ac:dyDescent="0.25">
      <c r="B209" t="s">
        <v>1281</v>
      </c>
      <c r="C209">
        <v>24</v>
      </c>
      <c r="E209">
        <f>MATCH(B209, Tabla24[clave2], 0)</f>
        <v>24</v>
      </c>
      <c r="K209" s="24">
        <f>MATCH(M209, Tabla2[clave2], 0)</f>
        <v>34</v>
      </c>
      <c r="L209" s="24">
        <f>INDEX(Tabla2[],$K209,1)</f>
        <v>34</v>
      </c>
      <c r="M209" s="26" t="s">
        <v>1276</v>
      </c>
      <c r="N209">
        <v>419985</v>
      </c>
      <c r="O209" s="23">
        <v>42944</v>
      </c>
      <c r="P209" s="23">
        <v>42978</v>
      </c>
      <c r="Y209">
        <v>34</v>
      </c>
      <c r="Z209" t="s">
        <v>1465</v>
      </c>
    </row>
    <row r="210" spans="2:26" x14ac:dyDescent="0.25">
      <c r="B210" t="s">
        <v>1325</v>
      </c>
      <c r="C210">
        <v>29</v>
      </c>
      <c r="E210">
        <f>MATCH(B210, Tabla24[clave2], 0)</f>
        <v>29</v>
      </c>
      <c r="K210" s="24">
        <f>MATCH(M210, Tabla2[clave2], 0)</f>
        <v>17</v>
      </c>
      <c r="L210" s="24">
        <f>INDEX(Tabla2[],$K210,1)</f>
        <v>17</v>
      </c>
      <c r="M210" s="26" t="s">
        <v>1298</v>
      </c>
      <c r="N210">
        <v>516702</v>
      </c>
      <c r="O210" s="23">
        <v>42957</v>
      </c>
      <c r="P210" s="23">
        <v>42979</v>
      </c>
      <c r="Y210">
        <v>17</v>
      </c>
      <c r="Z210" t="s">
        <v>1456</v>
      </c>
    </row>
    <row r="211" spans="2:26" x14ac:dyDescent="0.25">
      <c r="B211" t="s">
        <v>1281</v>
      </c>
      <c r="C211">
        <v>24</v>
      </c>
      <c r="E211">
        <f>MATCH(B211, Tabla24[clave2], 0)</f>
        <v>24</v>
      </c>
      <c r="K211" s="24">
        <f>MATCH(M211, Tabla2[clave2], 0)</f>
        <v>70</v>
      </c>
      <c r="L211" s="24">
        <f>INDEX(Tabla2[],$K211,1)</f>
        <v>70</v>
      </c>
      <c r="M211" s="26" t="s">
        <v>1314</v>
      </c>
      <c r="N211">
        <v>814911</v>
      </c>
      <c r="O211" s="23">
        <v>42976</v>
      </c>
      <c r="P211" s="23">
        <v>42985</v>
      </c>
      <c r="Y211">
        <v>70</v>
      </c>
      <c r="Z211" t="s">
        <v>1448</v>
      </c>
    </row>
    <row r="212" spans="2:26" x14ac:dyDescent="0.25">
      <c r="B212" t="s">
        <v>1271</v>
      </c>
      <c r="C212">
        <v>6</v>
      </c>
      <c r="E212">
        <f>MATCH(B212, Tabla24[clave2], 0)</f>
        <v>6</v>
      </c>
      <c r="K212" s="24">
        <f>MATCH(M212, Tabla2[clave2], 0)</f>
        <v>65</v>
      </c>
      <c r="L212" s="24">
        <f>INDEX(Tabla2[],$K212,1)</f>
        <v>65</v>
      </c>
      <c r="M212" s="26" t="s">
        <v>1302</v>
      </c>
      <c r="N212">
        <v>511701</v>
      </c>
      <c r="O212" s="23">
        <v>42970</v>
      </c>
      <c r="P212" s="23">
        <v>43002</v>
      </c>
      <c r="Y212">
        <v>65</v>
      </c>
      <c r="Z212" t="s">
        <v>1467</v>
      </c>
    </row>
    <row r="213" spans="2:26" x14ac:dyDescent="0.25">
      <c r="B213" t="s">
        <v>1327</v>
      </c>
      <c r="C213">
        <v>20</v>
      </c>
      <c r="E213">
        <f>MATCH(B213, Tabla24[clave2], 0)</f>
        <v>20</v>
      </c>
      <c r="K213" s="24">
        <f>MATCH(M213, Tabla2[clave2], 0)</f>
        <v>64</v>
      </c>
      <c r="L213" s="24">
        <f>INDEX(Tabla2[],$K213,1)</f>
        <v>64</v>
      </c>
      <c r="M213" s="26" t="s">
        <v>1287</v>
      </c>
      <c r="N213">
        <v>500095</v>
      </c>
      <c r="O213" s="23">
        <v>42962</v>
      </c>
      <c r="P213" s="23">
        <v>43003</v>
      </c>
      <c r="Y213">
        <v>64</v>
      </c>
      <c r="Z213" t="s">
        <v>1454</v>
      </c>
    </row>
    <row r="214" spans="2:26" x14ac:dyDescent="0.25">
      <c r="B214" t="s">
        <v>1282</v>
      </c>
      <c r="C214">
        <v>40</v>
      </c>
      <c r="E214">
        <f>MATCH(B214, Tabla24[clave2], 0)</f>
        <v>40</v>
      </c>
      <c r="K214" s="24">
        <f>MATCH(M214, Tabla2[clave2], 0)</f>
        <v>68</v>
      </c>
      <c r="L214" s="24">
        <f>INDEX(Tabla2[],$K214,1)</f>
        <v>68</v>
      </c>
      <c r="M214" s="26" t="s">
        <v>1323</v>
      </c>
      <c r="N214">
        <v>516899</v>
      </c>
      <c r="O214" s="23">
        <v>42962</v>
      </c>
      <c r="P214" s="23">
        <v>43003</v>
      </c>
      <c r="Y214">
        <v>68</v>
      </c>
      <c r="Z214" t="s">
        <v>1450</v>
      </c>
    </row>
    <row r="215" spans="2:26" x14ac:dyDescent="0.25">
      <c r="B215" t="s">
        <v>1304</v>
      </c>
      <c r="C215">
        <v>42</v>
      </c>
      <c r="E215">
        <f>MATCH(B215, Tabla24[clave2], 0)</f>
        <v>42</v>
      </c>
      <c r="K215" s="24">
        <f>MATCH(M215, Tabla2[clave2], 0)</f>
        <v>63</v>
      </c>
      <c r="L215" s="24">
        <f>INDEX(Tabla2[],$K215,1)</f>
        <v>63</v>
      </c>
      <c r="M215" s="26" t="s">
        <v>1322</v>
      </c>
      <c r="N215">
        <v>539259</v>
      </c>
      <c r="O215" s="23">
        <v>42961</v>
      </c>
      <c r="P215" s="23">
        <v>43002</v>
      </c>
      <c r="Y215">
        <v>63</v>
      </c>
      <c r="Z215" t="s">
        <v>1452</v>
      </c>
    </row>
    <row r="216" spans="2:26" x14ac:dyDescent="0.25">
      <c r="B216" t="s">
        <v>1288</v>
      </c>
      <c r="C216">
        <v>14</v>
      </c>
      <c r="E216">
        <f>MATCH(B216, Tabla24[clave2], 0)</f>
        <v>14</v>
      </c>
      <c r="K216" s="24">
        <f>MATCH(M216, Tabla2[clave2], 0)</f>
        <v>67</v>
      </c>
      <c r="L216" s="24">
        <f>INDEX(Tabla2[],$K216,1)</f>
        <v>67</v>
      </c>
      <c r="M216" s="26" t="s">
        <v>1286</v>
      </c>
      <c r="N216">
        <v>681065</v>
      </c>
      <c r="O216" s="23">
        <v>42961</v>
      </c>
      <c r="P216" s="23">
        <v>43002</v>
      </c>
      <c r="Y216">
        <v>67</v>
      </c>
      <c r="Z216" t="s">
        <v>1423</v>
      </c>
    </row>
    <row r="217" spans="2:26" x14ac:dyDescent="0.25">
      <c r="B217" t="s">
        <v>1281</v>
      </c>
      <c r="C217">
        <v>24</v>
      </c>
      <c r="E217">
        <f>MATCH(B217, Tabla24[clave2], 0)</f>
        <v>24</v>
      </c>
      <c r="K217" s="24">
        <f>MATCH(M217, Tabla2[clave2], 0)</f>
        <v>33</v>
      </c>
      <c r="L217" s="24">
        <f>INDEX(Tabla2[],$K217,1)</f>
        <v>33</v>
      </c>
      <c r="M217" s="26" t="s">
        <v>1317</v>
      </c>
      <c r="N217">
        <v>498009</v>
      </c>
      <c r="O217" s="23">
        <v>42961</v>
      </c>
      <c r="P217" s="23">
        <v>43002</v>
      </c>
      <c r="Y217">
        <v>33</v>
      </c>
      <c r="Z217" t="s">
        <v>1437</v>
      </c>
    </row>
    <row r="218" spans="2:26" x14ac:dyDescent="0.25">
      <c r="B218" t="s">
        <v>1274</v>
      </c>
      <c r="C218">
        <v>18</v>
      </c>
      <c r="E218">
        <f>MATCH(B218, Tabla24[clave2], 0)</f>
        <v>18</v>
      </c>
      <c r="K218" s="24">
        <f>MATCH(M218, Tabla2[clave2], 0)</f>
        <v>72</v>
      </c>
      <c r="L218" s="24">
        <f>INDEX(Tabla2[],$K218,1)</f>
        <v>72</v>
      </c>
      <c r="M218" s="26" t="s">
        <v>1313</v>
      </c>
      <c r="N218">
        <v>389401</v>
      </c>
      <c r="O218" s="23">
        <v>42977</v>
      </c>
      <c r="P218" s="23">
        <v>42983</v>
      </c>
      <c r="Y218">
        <v>72</v>
      </c>
      <c r="Z218" t="s">
        <v>1480</v>
      </c>
    </row>
    <row r="219" spans="2:26" x14ac:dyDescent="0.25">
      <c r="B219" t="s">
        <v>1325</v>
      </c>
      <c r="C219">
        <v>29</v>
      </c>
      <c r="E219">
        <f>MATCH(B219, Tabla24[clave2], 0)</f>
        <v>29</v>
      </c>
      <c r="K219" s="24">
        <f>MATCH(M219, Tabla2[clave2], 0)</f>
        <v>10</v>
      </c>
      <c r="L219" s="24">
        <f>INDEX(Tabla2[],$K219,1)</f>
        <v>10</v>
      </c>
      <c r="M219" s="26" t="s">
        <v>1273</v>
      </c>
      <c r="N219">
        <v>588783</v>
      </c>
      <c r="O219" s="23">
        <v>42982</v>
      </c>
      <c r="P219" s="23">
        <v>42988</v>
      </c>
      <c r="Y219">
        <v>10</v>
      </c>
      <c r="Z219" t="s">
        <v>1444</v>
      </c>
    </row>
    <row r="220" spans="2:26" x14ac:dyDescent="0.25">
      <c r="B220" t="s">
        <v>1277</v>
      </c>
      <c r="C220">
        <v>11</v>
      </c>
      <c r="E220">
        <f>MATCH(B220, Tabla24[clave2], 0)</f>
        <v>11</v>
      </c>
      <c r="K220" s="24">
        <f>MATCH(M220, Tabla2[clave2], 0)</f>
        <v>43</v>
      </c>
      <c r="L220" s="24">
        <f>INDEX(Tabla2[],$K220,1)</f>
        <v>43</v>
      </c>
      <c r="M220" s="26" t="s">
        <v>1308</v>
      </c>
      <c r="N220">
        <v>419235</v>
      </c>
      <c r="O220" s="23">
        <v>42983</v>
      </c>
      <c r="P220" s="23">
        <v>42986</v>
      </c>
      <c r="Y220">
        <v>43</v>
      </c>
      <c r="Z220" t="s">
        <v>1453</v>
      </c>
    </row>
    <row r="221" spans="2:26" x14ac:dyDescent="0.25">
      <c r="B221" t="s">
        <v>1304</v>
      </c>
      <c r="C221">
        <v>42</v>
      </c>
      <c r="E221">
        <f>MATCH(B221, Tabla24[clave2], 0)</f>
        <v>42</v>
      </c>
      <c r="K221" s="24">
        <f>MATCH(M221, Tabla2[clave2], 0)</f>
        <v>61</v>
      </c>
      <c r="L221" s="24">
        <f>INDEX(Tabla2[],$K221,1)</f>
        <v>61</v>
      </c>
      <c r="M221" s="26" t="s">
        <v>1305</v>
      </c>
      <c r="N221">
        <v>522535</v>
      </c>
      <c r="O221" s="23">
        <v>42982</v>
      </c>
      <c r="P221" s="23">
        <v>42986</v>
      </c>
      <c r="Y221">
        <v>61</v>
      </c>
      <c r="Z221" t="s">
        <v>1478</v>
      </c>
    </row>
    <row r="222" spans="2:26" x14ac:dyDescent="0.25">
      <c r="B222" t="s">
        <v>1287</v>
      </c>
      <c r="C222">
        <v>64</v>
      </c>
      <c r="E222">
        <f>MATCH(B222, Tabla24[clave2], 0)</f>
        <v>64</v>
      </c>
      <c r="K222" s="24">
        <f>MATCH(M222, Tabla2[clave2], 0)</f>
        <v>24</v>
      </c>
      <c r="L222" s="24">
        <f>INDEX(Tabla2[],$K222,1)</f>
        <v>24</v>
      </c>
      <c r="M222" s="26" t="s">
        <v>1281</v>
      </c>
      <c r="N222">
        <v>361730</v>
      </c>
      <c r="O222" s="23">
        <v>42982</v>
      </c>
      <c r="P222" s="23">
        <v>42988</v>
      </c>
      <c r="Y222">
        <v>24</v>
      </c>
      <c r="Z222" t="s">
        <v>1473</v>
      </c>
    </row>
    <row r="223" spans="2:26" x14ac:dyDescent="0.25">
      <c r="B223" t="s">
        <v>1328</v>
      </c>
      <c r="C223">
        <v>41</v>
      </c>
      <c r="E223">
        <f>MATCH(B223, Tabla24[clave2], 0)</f>
        <v>41</v>
      </c>
      <c r="K223" s="24">
        <f>MATCH(M223, Tabla2[clave2], 0)</f>
        <v>36</v>
      </c>
      <c r="L223" s="24">
        <f>INDEX(Tabla2[],$K223,1)</f>
        <v>36</v>
      </c>
      <c r="M223" s="26" t="s">
        <v>1315</v>
      </c>
      <c r="N223">
        <v>452405</v>
      </c>
      <c r="O223" s="23">
        <v>42982</v>
      </c>
      <c r="P223" s="23">
        <v>42987</v>
      </c>
      <c r="Y223">
        <v>36</v>
      </c>
      <c r="Z223" t="s">
        <v>1451</v>
      </c>
    </row>
    <row r="224" spans="2:26" x14ac:dyDescent="0.25">
      <c r="B224" t="s">
        <v>1303</v>
      </c>
      <c r="C224">
        <v>56</v>
      </c>
      <c r="E224">
        <f>MATCH(B224, Tabla24[clave2], 0)</f>
        <v>56</v>
      </c>
      <c r="K224" s="24">
        <f>MATCH(M224, Tabla2[clave2], 0)</f>
        <v>44</v>
      </c>
      <c r="L224" s="24">
        <f>INDEX(Tabla2[],$K224,1)</f>
        <v>44</v>
      </c>
      <c r="M224" s="26" t="s">
        <v>1310</v>
      </c>
      <c r="N224">
        <v>566173</v>
      </c>
      <c r="O224" s="23">
        <v>42983</v>
      </c>
      <c r="P224" s="23">
        <v>42987</v>
      </c>
      <c r="Y224">
        <v>44</v>
      </c>
      <c r="Z224" t="s">
        <v>1468</v>
      </c>
    </row>
    <row r="225" spans="2:26" x14ac:dyDescent="0.25">
      <c r="B225" t="s">
        <v>1297</v>
      </c>
      <c r="C225">
        <v>27</v>
      </c>
      <c r="E225">
        <f>MATCH(B225, Tabla24[clave2], 0)</f>
        <v>27</v>
      </c>
      <c r="K225" s="24">
        <f>MATCH(M225, Tabla2[clave2], 0)</f>
        <v>70</v>
      </c>
      <c r="L225" s="24">
        <f>INDEX(Tabla2[],$K225,1)</f>
        <v>70</v>
      </c>
      <c r="M225" s="26" t="s">
        <v>1314</v>
      </c>
      <c r="N225">
        <v>489726</v>
      </c>
      <c r="O225" s="23">
        <v>42982</v>
      </c>
      <c r="P225" s="23">
        <v>42988</v>
      </c>
      <c r="Y225">
        <v>70</v>
      </c>
      <c r="Z225" t="s">
        <v>1481</v>
      </c>
    </row>
    <row r="226" spans="2:26" x14ac:dyDescent="0.25">
      <c r="B226" t="s">
        <v>1277</v>
      </c>
      <c r="C226">
        <v>11</v>
      </c>
      <c r="E226">
        <f>MATCH(B226, Tabla24[clave2], 0)</f>
        <v>11</v>
      </c>
      <c r="K226" s="24">
        <f>MATCH(M226, Tabla2[clave2], 0)</f>
        <v>45</v>
      </c>
      <c r="L226" s="24">
        <f>INDEX(Tabla2[],$K226,1)</f>
        <v>45</v>
      </c>
      <c r="M226" s="26" t="s">
        <v>1316</v>
      </c>
      <c r="N226">
        <v>488475</v>
      </c>
      <c r="O226" s="23">
        <v>42982</v>
      </c>
      <c r="P226" s="23">
        <v>42986</v>
      </c>
      <c r="Y226">
        <v>45</v>
      </c>
      <c r="Z226" t="s">
        <v>1446</v>
      </c>
    </row>
    <row r="227" spans="2:26" x14ac:dyDescent="0.25">
      <c r="B227" t="s">
        <v>1285</v>
      </c>
      <c r="C227">
        <v>59</v>
      </c>
      <c r="E227">
        <f>MATCH(B227, Tabla24[clave2], 0)</f>
        <v>59</v>
      </c>
      <c r="K227" s="24">
        <f>MATCH(M227, Tabla2[clave2], 0)</f>
        <v>18</v>
      </c>
      <c r="L227" s="24">
        <f>INDEX(Tabla2[],$K227,1)</f>
        <v>18</v>
      </c>
      <c r="M227" s="26" t="s">
        <v>1274</v>
      </c>
      <c r="N227">
        <v>355556</v>
      </c>
      <c r="O227" s="23">
        <v>42983</v>
      </c>
      <c r="P227" s="23">
        <v>42986</v>
      </c>
      <c r="Y227">
        <v>18</v>
      </c>
      <c r="Z227" t="s">
        <v>1441</v>
      </c>
    </row>
    <row r="228" spans="2:26" x14ac:dyDescent="0.25">
      <c r="B228" t="s">
        <v>1315</v>
      </c>
      <c r="C228">
        <v>36</v>
      </c>
      <c r="E228">
        <f>MATCH(B228, Tabla24[clave2], 0)</f>
        <v>36</v>
      </c>
      <c r="K228" s="24">
        <f>MATCH(M228, Tabla2[clave2], 0)</f>
        <v>31</v>
      </c>
      <c r="L228" s="24">
        <f>INDEX(Tabla2[],$K228,1)</f>
        <v>31</v>
      </c>
      <c r="M228" s="26" t="s">
        <v>1289</v>
      </c>
      <c r="N228">
        <v>603001</v>
      </c>
      <c r="O228" s="23">
        <v>42983</v>
      </c>
      <c r="P228" s="23">
        <v>42987</v>
      </c>
      <c r="Y228">
        <v>31</v>
      </c>
      <c r="Z228" t="s">
        <v>1475</v>
      </c>
    </row>
    <row r="229" spans="2:26" x14ac:dyDescent="0.25">
      <c r="B229" t="s">
        <v>1311</v>
      </c>
      <c r="C229">
        <v>39</v>
      </c>
      <c r="E229">
        <f>MATCH(B229, Tabla24[clave2], 0)</f>
        <v>39</v>
      </c>
      <c r="K229" s="24">
        <f>MATCH(M229, Tabla2[clave2], 0)</f>
        <v>6</v>
      </c>
      <c r="L229" s="24">
        <f>INDEX(Tabla2[],$K229,1)</f>
        <v>6</v>
      </c>
      <c r="M229" s="26" t="s">
        <v>1271</v>
      </c>
      <c r="N229">
        <v>405756</v>
      </c>
      <c r="O229" s="23">
        <v>42984</v>
      </c>
      <c r="P229" s="23">
        <v>42986</v>
      </c>
      <c r="Y229">
        <v>6</v>
      </c>
      <c r="Z229" t="s">
        <v>1443</v>
      </c>
    </row>
    <row r="230" spans="2:26" x14ac:dyDescent="0.25">
      <c r="B230" t="s">
        <v>1329</v>
      </c>
      <c r="C230">
        <v>60</v>
      </c>
      <c r="E230">
        <f>MATCH(B230, Tabla24[clave2], 0)</f>
        <v>60</v>
      </c>
      <c r="K230" s="24">
        <f>MATCH(M230, Tabla2[clave2], 0)</f>
        <v>28</v>
      </c>
      <c r="L230" s="24">
        <f>INDEX(Tabla2[],$K230,1)</f>
        <v>28</v>
      </c>
      <c r="M230" s="26" t="s">
        <v>1279</v>
      </c>
      <c r="N230">
        <v>891095</v>
      </c>
      <c r="O230" s="23">
        <v>42984</v>
      </c>
      <c r="P230" s="23">
        <v>42986</v>
      </c>
      <c r="Y230">
        <v>28</v>
      </c>
      <c r="Z230" t="s">
        <v>1442</v>
      </c>
    </row>
    <row r="231" spans="2:26" x14ac:dyDescent="0.25">
      <c r="B231" t="s">
        <v>1284</v>
      </c>
      <c r="C231">
        <v>62</v>
      </c>
      <c r="E231">
        <f>MATCH(B231, Tabla24[clave2], 0)</f>
        <v>62</v>
      </c>
      <c r="K231" s="24">
        <f>MATCH(M231, Tabla2[clave2], 0)</f>
        <v>34</v>
      </c>
      <c r="L231" s="24">
        <f>INDEX(Tabla2[],$K231,1)</f>
        <v>34</v>
      </c>
      <c r="M231" s="26" t="s">
        <v>1276</v>
      </c>
      <c r="N231">
        <v>516702</v>
      </c>
      <c r="O231" s="23">
        <v>42984</v>
      </c>
      <c r="P231" s="23">
        <v>42986</v>
      </c>
      <c r="Y231">
        <v>34</v>
      </c>
      <c r="Z231" t="s">
        <v>1456</v>
      </c>
    </row>
    <row r="232" spans="2:26" x14ac:dyDescent="0.25">
      <c r="B232" t="s">
        <v>1316</v>
      </c>
      <c r="C232">
        <v>45</v>
      </c>
      <c r="E232">
        <f>MATCH(B232, Tabla24[clave2], 0)</f>
        <v>45</v>
      </c>
      <c r="K232" s="24">
        <f>MATCH(M232, Tabla2[clave2], 0)</f>
        <v>33</v>
      </c>
      <c r="L232" s="24">
        <f>INDEX(Tabla2[],$K232,1)</f>
        <v>33</v>
      </c>
      <c r="M232" s="26" t="s">
        <v>1317</v>
      </c>
      <c r="N232">
        <v>569774</v>
      </c>
      <c r="O232" s="23">
        <v>42985</v>
      </c>
      <c r="P232" s="23">
        <v>43002</v>
      </c>
      <c r="Y232">
        <v>33</v>
      </c>
      <c r="Z232" t="s">
        <v>1482</v>
      </c>
    </row>
    <row r="233" spans="2:26" x14ac:dyDescent="0.25">
      <c r="B233" t="s">
        <v>1318</v>
      </c>
      <c r="C233">
        <v>53</v>
      </c>
      <c r="E233">
        <f>MATCH(B233, Tabla24[clave2], 0)</f>
        <v>53</v>
      </c>
      <c r="K233" s="24">
        <f>MATCH(M233, Tabla2[clave2], 0)</f>
        <v>56</v>
      </c>
      <c r="L233" s="24">
        <f>INDEX(Tabla2[],$K233,1)</f>
        <v>56</v>
      </c>
      <c r="M233" s="26" t="s">
        <v>1303</v>
      </c>
      <c r="N233">
        <v>389401</v>
      </c>
      <c r="O233" s="23">
        <v>42986</v>
      </c>
      <c r="P233" s="23">
        <v>42986</v>
      </c>
      <c r="Y233">
        <v>56</v>
      </c>
      <c r="Z233" t="s">
        <v>1480</v>
      </c>
    </row>
    <row r="234" spans="2:26" x14ac:dyDescent="0.25">
      <c r="B234" t="s">
        <v>1294</v>
      </c>
      <c r="C234">
        <v>51</v>
      </c>
      <c r="E234">
        <f>MATCH(B234, Tabla24[clave2], 0)</f>
        <v>51</v>
      </c>
      <c r="K234" s="24">
        <f>MATCH(M234, Tabla2[clave2], 0)</f>
        <v>43</v>
      </c>
      <c r="L234" s="24">
        <f>INDEX(Tabla2[],$K234,1)</f>
        <v>43</v>
      </c>
      <c r="M234" s="26" t="s">
        <v>1308</v>
      </c>
      <c r="N234">
        <v>603001</v>
      </c>
      <c r="O234" s="23">
        <v>42990</v>
      </c>
      <c r="P234" s="23">
        <v>42994</v>
      </c>
      <c r="Y234">
        <v>43</v>
      </c>
      <c r="Z234" t="s">
        <v>1475</v>
      </c>
    </row>
    <row r="235" spans="2:26" x14ac:dyDescent="0.25">
      <c r="B235" t="s">
        <v>1314</v>
      </c>
      <c r="C235">
        <v>70</v>
      </c>
      <c r="E235">
        <f>MATCH(B235, Tabla24[clave2], 0)</f>
        <v>70</v>
      </c>
      <c r="K235" s="24">
        <f>MATCH(M235, Tabla2[clave2], 0)</f>
        <v>44</v>
      </c>
      <c r="L235" s="24">
        <f>INDEX(Tabla2[],$K235,1)</f>
        <v>44</v>
      </c>
      <c r="M235" s="26" t="s">
        <v>1310</v>
      </c>
      <c r="N235">
        <v>389401</v>
      </c>
      <c r="O235" s="23">
        <v>42989</v>
      </c>
      <c r="P235" s="23">
        <v>42994</v>
      </c>
      <c r="Y235">
        <v>44</v>
      </c>
      <c r="Z235" t="s">
        <v>1480</v>
      </c>
    </row>
    <row r="236" spans="2:26" x14ac:dyDescent="0.25">
      <c r="B236" t="s">
        <v>1274</v>
      </c>
      <c r="C236">
        <v>18</v>
      </c>
      <c r="E236">
        <f>MATCH(B236, Tabla24[clave2], 0)</f>
        <v>18</v>
      </c>
      <c r="K236" s="24">
        <f>MATCH(M236, Tabla2[clave2], 0)</f>
        <v>34</v>
      </c>
      <c r="L236" s="24">
        <f>INDEX(Tabla2[],$K236,1)</f>
        <v>34</v>
      </c>
      <c r="M236" s="26" t="s">
        <v>1276</v>
      </c>
      <c r="N236">
        <v>452405</v>
      </c>
      <c r="O236" s="23">
        <v>42996</v>
      </c>
      <c r="P236" s="23">
        <v>43016</v>
      </c>
      <c r="Y236">
        <v>34</v>
      </c>
      <c r="Z236" t="s">
        <v>1451</v>
      </c>
    </row>
    <row r="237" spans="2:26" x14ac:dyDescent="0.25">
      <c r="B237" t="s">
        <v>1288</v>
      </c>
      <c r="C237">
        <v>14</v>
      </c>
      <c r="E237">
        <f>MATCH(B237, Tabla24[clave2], 0)</f>
        <v>14</v>
      </c>
      <c r="K237" s="24">
        <f>MATCH(M237, Tabla2[clave2], 0)</f>
        <v>58</v>
      </c>
      <c r="L237" s="24">
        <f>INDEX(Tabla2[],$K237,1)</f>
        <v>58</v>
      </c>
      <c r="M237" s="26" t="s">
        <v>1291</v>
      </c>
      <c r="N237">
        <v>361730</v>
      </c>
      <c r="O237" s="23">
        <v>42996</v>
      </c>
      <c r="P237" s="23">
        <v>43002</v>
      </c>
      <c r="Y237">
        <v>58</v>
      </c>
      <c r="Z237" t="s">
        <v>1473</v>
      </c>
    </row>
    <row r="238" spans="2:26" x14ac:dyDescent="0.25">
      <c r="B238" t="s">
        <v>1330</v>
      </c>
      <c r="C238">
        <v>75</v>
      </c>
      <c r="E238">
        <f>MATCH(B238, Tabla24[clave2], 0)</f>
        <v>75</v>
      </c>
      <c r="K238" s="24">
        <f>MATCH(M238, Tabla2[clave2], 0)</f>
        <v>74</v>
      </c>
      <c r="L238" s="24">
        <f>INDEX(Tabla2[],$K238,1)</f>
        <v>74</v>
      </c>
      <c r="M238" s="26" t="s">
        <v>1309</v>
      </c>
      <c r="N238">
        <v>403938</v>
      </c>
      <c r="O238" s="23">
        <v>43003</v>
      </c>
      <c r="P238" s="23">
        <v>43051</v>
      </c>
      <c r="Y238">
        <v>74</v>
      </c>
      <c r="Z238" t="s">
        <v>1430</v>
      </c>
    </row>
    <row r="239" spans="2:26" x14ac:dyDescent="0.25">
      <c r="B239" t="s">
        <v>1299</v>
      </c>
      <c r="C239">
        <v>52</v>
      </c>
      <c r="E239">
        <f>MATCH(B239, Tabla24[clave2], 0)</f>
        <v>52</v>
      </c>
      <c r="K239" s="24">
        <f>MATCH(M239, Tabla2[clave2], 0)</f>
        <v>25</v>
      </c>
      <c r="L239" s="24">
        <f>INDEX(Tabla2[],$K239,1)</f>
        <v>25</v>
      </c>
      <c r="M239" s="26" t="s">
        <v>1296</v>
      </c>
      <c r="N239">
        <v>318478</v>
      </c>
      <c r="O239" s="23">
        <v>43003</v>
      </c>
      <c r="P239" s="23">
        <v>43051</v>
      </c>
      <c r="Y239">
        <v>25</v>
      </c>
      <c r="Z239" t="s">
        <v>1436</v>
      </c>
    </row>
    <row r="240" spans="2:26" x14ac:dyDescent="0.25">
      <c r="B240" t="s">
        <v>1273</v>
      </c>
      <c r="C240">
        <v>10</v>
      </c>
      <c r="E240">
        <f>MATCH(B240, Tabla24[clave2], 0)</f>
        <v>10</v>
      </c>
      <c r="K240" s="24">
        <f>MATCH(M240, Tabla2[clave2], 0)</f>
        <v>14</v>
      </c>
      <c r="L240" s="24">
        <f>INDEX(Tabla2[],$K240,1)</f>
        <v>14</v>
      </c>
      <c r="M240" s="26" t="s">
        <v>1288</v>
      </c>
      <c r="N240">
        <v>490746</v>
      </c>
      <c r="O240" s="23">
        <v>43003</v>
      </c>
      <c r="P240" s="23">
        <v>43051</v>
      </c>
      <c r="Y240">
        <v>14</v>
      </c>
      <c r="Z240" t="s">
        <v>1431</v>
      </c>
    </row>
    <row r="241" spans="2:26" x14ac:dyDescent="0.25">
      <c r="B241" t="s">
        <v>1318</v>
      </c>
      <c r="C241">
        <v>53</v>
      </c>
      <c r="E241">
        <f>MATCH(B241, Tabla24[clave2], 0)</f>
        <v>53</v>
      </c>
      <c r="K241" s="24">
        <f>MATCH(M241, Tabla2[clave2], 0)</f>
        <v>13</v>
      </c>
      <c r="L241" s="24">
        <f>INDEX(Tabla2[],$K241,1)</f>
        <v>13</v>
      </c>
      <c r="M241" s="26" t="s">
        <v>1320</v>
      </c>
      <c r="N241">
        <v>435741</v>
      </c>
      <c r="O241" s="23">
        <v>43003</v>
      </c>
      <c r="P241" s="23">
        <v>43051</v>
      </c>
      <c r="Y241">
        <v>13</v>
      </c>
      <c r="Z241" t="s">
        <v>1397</v>
      </c>
    </row>
    <row r="242" spans="2:26" x14ac:dyDescent="0.25">
      <c r="B242" t="s">
        <v>1318</v>
      </c>
      <c r="C242">
        <v>53</v>
      </c>
      <c r="E242">
        <f>MATCH(B242, Tabla24[clave2], 0)</f>
        <v>53</v>
      </c>
      <c r="K242" s="24">
        <f>MATCH(M242, Tabla2[clave2], 0)</f>
        <v>15</v>
      </c>
      <c r="L242" s="24">
        <f>INDEX(Tabla2[],$K242,1)</f>
        <v>15</v>
      </c>
      <c r="M242" s="26" t="s">
        <v>1307</v>
      </c>
      <c r="N242">
        <v>178194</v>
      </c>
      <c r="O242" s="23">
        <v>43003</v>
      </c>
      <c r="P242" s="23">
        <v>43051</v>
      </c>
      <c r="Y242">
        <v>15</v>
      </c>
      <c r="Z242" t="s">
        <v>1403</v>
      </c>
    </row>
    <row r="243" spans="2:26" x14ac:dyDescent="0.25">
      <c r="B243" t="s">
        <v>1270</v>
      </c>
      <c r="C243">
        <v>1</v>
      </c>
      <c r="E243">
        <f>MATCH(B243, Tabla24[clave2], 0)</f>
        <v>1</v>
      </c>
      <c r="K243" s="24">
        <f>MATCH(M243, Tabla2[clave2], 0)</f>
        <v>11</v>
      </c>
      <c r="L243" s="24">
        <f>INDEX(Tabla2[],$K243,1)</f>
        <v>11</v>
      </c>
      <c r="M243" s="26" t="s">
        <v>1277</v>
      </c>
      <c r="N243">
        <v>333892</v>
      </c>
      <c r="O243" s="23">
        <v>43003</v>
      </c>
      <c r="P243" s="23">
        <v>43051</v>
      </c>
      <c r="Y243">
        <v>11</v>
      </c>
      <c r="Z243" t="s">
        <v>1399</v>
      </c>
    </row>
    <row r="244" spans="2:26" x14ac:dyDescent="0.25">
      <c r="B244" t="s">
        <v>1306</v>
      </c>
      <c r="C244">
        <v>4</v>
      </c>
      <c r="E244">
        <f>MATCH(B244, Tabla24[clave2], 0)</f>
        <v>4</v>
      </c>
      <c r="K244" s="24">
        <f>MATCH(M244, Tabla2[clave2], 0)</f>
        <v>27</v>
      </c>
      <c r="L244" s="24">
        <f>INDEX(Tabla2[],$K244,1)</f>
        <v>27</v>
      </c>
      <c r="M244" s="26" t="s">
        <v>1297</v>
      </c>
      <c r="N244">
        <v>466911</v>
      </c>
      <c r="O244" s="23">
        <v>43003</v>
      </c>
      <c r="P244" s="23">
        <v>43051</v>
      </c>
      <c r="Y244">
        <v>27</v>
      </c>
      <c r="Z244" t="s">
        <v>1432</v>
      </c>
    </row>
    <row r="245" spans="2:26" x14ac:dyDescent="0.25">
      <c r="B245" t="s">
        <v>1300</v>
      </c>
      <c r="C245">
        <v>5</v>
      </c>
      <c r="E245">
        <f>MATCH(B245, Tabla24[clave2], 0)</f>
        <v>5</v>
      </c>
      <c r="K245" s="24">
        <f>MATCH(M245, Tabla2[clave2], 0)</f>
        <v>36</v>
      </c>
      <c r="L245" s="24">
        <f>INDEX(Tabla2[],$K245,1)</f>
        <v>36</v>
      </c>
      <c r="M245" s="26" t="s">
        <v>1315</v>
      </c>
      <c r="N245">
        <v>934947</v>
      </c>
      <c r="O245" s="23">
        <v>43003</v>
      </c>
      <c r="P245" s="23">
        <v>43051</v>
      </c>
      <c r="Y245">
        <v>36</v>
      </c>
      <c r="Z245" t="s">
        <v>1433</v>
      </c>
    </row>
    <row r="246" spans="2:26" x14ac:dyDescent="0.25">
      <c r="B246" t="s">
        <v>1327</v>
      </c>
      <c r="C246">
        <v>20</v>
      </c>
      <c r="E246">
        <f>MATCH(B246, Tabla24[clave2], 0)</f>
        <v>20</v>
      </c>
      <c r="K246" s="24">
        <f>MATCH(M246, Tabla2[clave2], 0)</f>
        <v>35</v>
      </c>
      <c r="L246" s="24">
        <f>INDEX(Tabla2[],$K246,1)</f>
        <v>35</v>
      </c>
      <c r="M246" s="26" t="s">
        <v>1293</v>
      </c>
      <c r="N246">
        <v>600316</v>
      </c>
      <c r="O246" s="23">
        <v>43003</v>
      </c>
      <c r="P246" s="23">
        <v>43051</v>
      </c>
      <c r="Y246">
        <v>35</v>
      </c>
      <c r="Z246" t="s">
        <v>1434</v>
      </c>
    </row>
    <row r="247" spans="2:26" x14ac:dyDescent="0.25">
      <c r="B247" t="s">
        <v>1282</v>
      </c>
      <c r="C247">
        <v>40</v>
      </c>
      <c r="E247">
        <f>MATCH(B247, Tabla24[clave2], 0)</f>
        <v>40</v>
      </c>
      <c r="K247" s="24">
        <f>MATCH(M247, Tabla2[clave2], 0)</f>
        <v>53</v>
      </c>
      <c r="L247" s="24">
        <f>INDEX(Tabla2[],$K247,1)</f>
        <v>53</v>
      </c>
      <c r="M247" s="26" t="s">
        <v>1318</v>
      </c>
      <c r="N247">
        <v>317017</v>
      </c>
      <c r="O247" s="23">
        <v>43003</v>
      </c>
      <c r="P247" s="23">
        <v>43051</v>
      </c>
      <c r="Y247">
        <v>53</v>
      </c>
      <c r="Z247" t="s">
        <v>1418</v>
      </c>
    </row>
    <row r="248" spans="2:26" x14ac:dyDescent="0.25">
      <c r="B248" t="s">
        <v>1312</v>
      </c>
      <c r="C248">
        <v>3</v>
      </c>
      <c r="E248">
        <f>MATCH(B248, Tabla24[clave2], 0)</f>
        <v>3</v>
      </c>
      <c r="K248" s="24">
        <f>MATCH(M248, Tabla2[clave2], 0)</f>
        <v>54</v>
      </c>
      <c r="L248" s="24">
        <f>INDEX(Tabla2[],$K248,1)</f>
        <v>54</v>
      </c>
      <c r="M248" s="26" t="s">
        <v>1295</v>
      </c>
      <c r="N248">
        <v>321084</v>
      </c>
      <c r="O248" s="23">
        <v>43004</v>
      </c>
      <c r="P248" s="23">
        <v>43052</v>
      </c>
      <c r="Y248">
        <v>54</v>
      </c>
      <c r="Z248" t="s">
        <v>1413</v>
      </c>
    </row>
    <row r="249" spans="2:26" x14ac:dyDescent="0.25">
      <c r="B249" t="s">
        <v>1312</v>
      </c>
      <c r="C249">
        <v>3</v>
      </c>
      <c r="E249">
        <f>MATCH(B249, Tabla24[clave2], 0)</f>
        <v>3</v>
      </c>
      <c r="K249" s="24">
        <f>MATCH(M249, Tabla2[clave2], 0)</f>
        <v>55</v>
      </c>
      <c r="L249" s="24">
        <f>INDEX(Tabla2[],$K249,1)</f>
        <v>55</v>
      </c>
      <c r="M249" s="26" t="s">
        <v>1333</v>
      </c>
      <c r="N249">
        <v>852387</v>
      </c>
      <c r="O249" s="23">
        <v>43003</v>
      </c>
      <c r="P249" s="23">
        <v>43051</v>
      </c>
      <c r="Y249">
        <v>55</v>
      </c>
      <c r="Z249" t="s">
        <v>1435</v>
      </c>
    </row>
    <row r="250" spans="2:26" x14ac:dyDescent="0.25">
      <c r="B250" t="s">
        <v>1287</v>
      </c>
      <c r="C250">
        <v>64</v>
      </c>
      <c r="E250">
        <f>MATCH(B250, Tabla24[clave2], 0)</f>
        <v>64</v>
      </c>
      <c r="K250" s="24">
        <f>MATCH(M250, Tabla2[clave2], 0)</f>
        <v>6</v>
      </c>
      <c r="L250" s="24">
        <f>INDEX(Tabla2[],$K250,1)</f>
        <v>6</v>
      </c>
      <c r="M250" s="26" t="s">
        <v>1271</v>
      </c>
      <c r="N250">
        <v>434039</v>
      </c>
      <c r="O250" s="23">
        <v>43003</v>
      </c>
      <c r="P250" s="23">
        <v>43051</v>
      </c>
      <c r="Y250">
        <v>6</v>
      </c>
      <c r="Z250" t="s">
        <v>1394</v>
      </c>
    </row>
    <row r="251" spans="2:26" x14ac:dyDescent="0.25">
      <c r="B251" t="s">
        <v>1287</v>
      </c>
      <c r="C251">
        <v>64</v>
      </c>
      <c r="E251">
        <f>MATCH(B251, Tabla24[clave2], 0)</f>
        <v>64</v>
      </c>
      <c r="K251" s="24">
        <f>MATCH(M251, Tabla2[clave2], 0)</f>
        <v>24</v>
      </c>
      <c r="L251" s="24">
        <f>INDEX(Tabla2[],$K251,1)</f>
        <v>24</v>
      </c>
      <c r="M251" s="26" t="s">
        <v>1281</v>
      </c>
      <c r="N251">
        <v>426226</v>
      </c>
      <c r="O251" s="23">
        <v>43003</v>
      </c>
      <c r="P251" s="23">
        <v>43051</v>
      </c>
      <c r="Y251">
        <v>24</v>
      </c>
      <c r="Z251" t="s">
        <v>1422</v>
      </c>
    </row>
    <row r="252" spans="2:26" x14ac:dyDescent="0.25">
      <c r="B252" t="s">
        <v>1287</v>
      </c>
      <c r="C252">
        <v>64</v>
      </c>
      <c r="E252">
        <f>MATCH(B252, Tabla24[clave2], 0)</f>
        <v>64</v>
      </c>
      <c r="K252" s="24">
        <f>MATCH(M252, Tabla2[clave2], 0)</f>
        <v>25</v>
      </c>
      <c r="L252" s="24">
        <f>INDEX(Tabla2[],$K252,1)</f>
        <v>25</v>
      </c>
      <c r="M252" s="26" t="s">
        <v>1296</v>
      </c>
      <c r="N252">
        <v>318478</v>
      </c>
      <c r="O252" s="23">
        <v>43003</v>
      </c>
      <c r="P252" s="23">
        <v>43051</v>
      </c>
      <c r="Y252">
        <v>25</v>
      </c>
      <c r="Z252" t="s">
        <v>1436</v>
      </c>
    </row>
    <row r="253" spans="2:26" x14ac:dyDescent="0.25">
      <c r="B253" t="s">
        <v>1287</v>
      </c>
      <c r="C253">
        <v>64</v>
      </c>
      <c r="E253">
        <f>MATCH(B253, Tabla24[clave2], 0)</f>
        <v>64</v>
      </c>
      <c r="K253" s="24">
        <f>MATCH(M253, Tabla2[clave2], 0)</f>
        <v>56</v>
      </c>
      <c r="L253" s="24">
        <f>INDEX(Tabla2[],$K253,1)</f>
        <v>56</v>
      </c>
      <c r="M253" s="26" t="s">
        <v>1303</v>
      </c>
      <c r="N253">
        <v>652482</v>
      </c>
      <c r="O253" s="23">
        <v>43004</v>
      </c>
      <c r="P253" s="23">
        <v>43052</v>
      </c>
      <c r="Y253">
        <v>56</v>
      </c>
      <c r="Z253" t="s">
        <v>1417</v>
      </c>
    </row>
    <row r="254" spans="2:26" x14ac:dyDescent="0.25">
      <c r="B254" t="s">
        <v>1287</v>
      </c>
      <c r="C254">
        <v>64</v>
      </c>
      <c r="E254">
        <f>MATCH(B254, Tabla24[clave2], 0)</f>
        <v>64</v>
      </c>
      <c r="K254" s="24">
        <f>MATCH(M254, Tabla2[clave2], 0)</f>
        <v>57</v>
      </c>
      <c r="L254" s="24">
        <f>INDEX(Tabla2[],$K254,1)</f>
        <v>57</v>
      </c>
      <c r="M254" s="26" t="s">
        <v>1283</v>
      </c>
      <c r="N254">
        <v>517366</v>
      </c>
      <c r="O254" s="23">
        <v>43003</v>
      </c>
      <c r="P254" s="23">
        <v>43051</v>
      </c>
      <c r="Y254">
        <v>57</v>
      </c>
      <c r="Z254" t="s">
        <v>1421</v>
      </c>
    </row>
    <row r="255" spans="2:26" x14ac:dyDescent="0.25">
      <c r="B255" t="s">
        <v>1287</v>
      </c>
      <c r="C255">
        <v>64</v>
      </c>
      <c r="E255">
        <f>MATCH(B255, Tabla24[clave2], 0)</f>
        <v>64</v>
      </c>
      <c r="K255" s="24">
        <f>MATCH(M255, Tabla2[clave2], 0)</f>
        <v>58</v>
      </c>
      <c r="L255" s="24">
        <f>INDEX(Tabla2[],$K255,1)</f>
        <v>58</v>
      </c>
      <c r="M255" s="26" t="s">
        <v>1291</v>
      </c>
      <c r="N255">
        <v>388176</v>
      </c>
      <c r="O255" s="23">
        <v>43003</v>
      </c>
      <c r="P255" s="23">
        <v>43051</v>
      </c>
      <c r="Y255">
        <v>58</v>
      </c>
      <c r="Z255" t="s">
        <v>1420</v>
      </c>
    </row>
    <row r="256" spans="2:26" x14ac:dyDescent="0.25">
      <c r="B256" t="s">
        <v>1287</v>
      </c>
      <c r="C256">
        <v>64</v>
      </c>
      <c r="E256">
        <f>MATCH(B256, Tabla24[clave2], 0)</f>
        <v>64</v>
      </c>
      <c r="K256" s="24">
        <f>MATCH(M256, Tabla2[clave2], 0)</f>
        <v>59</v>
      </c>
      <c r="L256" s="24">
        <f>INDEX(Tabla2[],$K256,1)</f>
        <v>59</v>
      </c>
      <c r="M256" s="26" t="s">
        <v>1285</v>
      </c>
      <c r="N256">
        <v>557767</v>
      </c>
      <c r="O256" s="23">
        <v>43003</v>
      </c>
      <c r="P256" s="23">
        <v>43051</v>
      </c>
      <c r="Y256">
        <v>59</v>
      </c>
      <c r="Z256" t="s">
        <v>1419</v>
      </c>
    </row>
    <row r="257" spans="2:26" x14ac:dyDescent="0.25">
      <c r="B257" t="s">
        <v>1274</v>
      </c>
      <c r="C257">
        <v>18</v>
      </c>
      <c r="E257">
        <f>MATCH(B257, Tabla24[clave2], 0)</f>
        <v>18</v>
      </c>
      <c r="K257" s="24">
        <f>MATCH(M257, Tabla2[clave2], 0)</f>
        <v>60</v>
      </c>
      <c r="L257" s="24">
        <f>INDEX(Tabla2[],$K257,1)</f>
        <v>60</v>
      </c>
      <c r="M257" s="26" t="s">
        <v>1329</v>
      </c>
      <c r="N257">
        <v>370184</v>
      </c>
      <c r="O257" s="23">
        <v>43003</v>
      </c>
      <c r="P257" s="23">
        <v>43051</v>
      </c>
      <c r="Y257">
        <v>60</v>
      </c>
      <c r="Z257" t="s">
        <v>94</v>
      </c>
    </row>
    <row r="258" spans="2:26" x14ac:dyDescent="0.25">
      <c r="B258" t="s">
        <v>1281</v>
      </c>
      <c r="C258">
        <v>24</v>
      </c>
      <c r="E258">
        <f>MATCH(B258, Tabla24[clave2], 0)</f>
        <v>24</v>
      </c>
      <c r="K258" s="24">
        <f>MATCH(M258, Tabla2[clave2], 0)</f>
        <v>61</v>
      </c>
      <c r="L258" s="24">
        <f>INDEX(Tabla2[],$K258,1)</f>
        <v>61</v>
      </c>
      <c r="M258" s="26" t="s">
        <v>1305</v>
      </c>
      <c r="N258">
        <v>369907</v>
      </c>
      <c r="O258" s="23">
        <v>43003</v>
      </c>
      <c r="P258" s="23">
        <v>43051</v>
      </c>
      <c r="Y258">
        <v>61</v>
      </c>
      <c r="Z258" t="s">
        <v>1414</v>
      </c>
    </row>
    <row r="259" spans="2:26" x14ac:dyDescent="0.25">
      <c r="B259" t="s">
        <v>1273</v>
      </c>
      <c r="C259">
        <v>10</v>
      </c>
      <c r="E259">
        <f>MATCH(B259, Tabla24[clave2], 0)</f>
        <v>10</v>
      </c>
      <c r="K259" s="24">
        <f>MATCH(M259, Tabla2[clave2], 0)</f>
        <v>62</v>
      </c>
      <c r="L259" s="24">
        <f>INDEX(Tabla2[],$K259,1)</f>
        <v>62</v>
      </c>
      <c r="M259" s="26" t="s">
        <v>1284</v>
      </c>
      <c r="N259">
        <v>315758</v>
      </c>
      <c r="O259" s="23">
        <v>43003</v>
      </c>
      <c r="P259" s="23">
        <v>43051</v>
      </c>
      <c r="Y259">
        <v>62</v>
      </c>
      <c r="Z259" t="s">
        <v>1412</v>
      </c>
    </row>
    <row r="260" spans="2:26" x14ac:dyDescent="0.25">
      <c r="B260" t="s">
        <v>1325</v>
      </c>
      <c r="C260">
        <v>29</v>
      </c>
      <c r="E260">
        <f>MATCH(B260, Tabla24[clave2], 0)</f>
        <v>29</v>
      </c>
      <c r="K260" s="24">
        <f>MATCH(M260, Tabla2[clave2], 0)</f>
        <v>21</v>
      </c>
      <c r="L260" s="24">
        <f>INDEX(Tabla2[],$K260,1)</f>
        <v>21</v>
      </c>
      <c r="M260" s="26" t="s">
        <v>1301</v>
      </c>
      <c r="N260">
        <v>312224</v>
      </c>
      <c r="O260" s="23">
        <v>43003</v>
      </c>
      <c r="P260" s="23">
        <v>43051</v>
      </c>
      <c r="Y260">
        <v>21</v>
      </c>
      <c r="Z260" t="s">
        <v>1398</v>
      </c>
    </row>
    <row r="261" spans="2:26" x14ac:dyDescent="0.25">
      <c r="B261" t="s">
        <v>1282</v>
      </c>
      <c r="C261">
        <v>40</v>
      </c>
      <c r="E261">
        <f>MATCH(B261, Tabla24[clave2], 0)</f>
        <v>40</v>
      </c>
      <c r="K261" s="24">
        <f>MATCH(M261, Tabla2[clave2], 0)</f>
        <v>57</v>
      </c>
      <c r="L261" s="24">
        <f>INDEX(Tabla2[],$K261,1)</f>
        <v>57</v>
      </c>
      <c r="M261" s="26" t="s">
        <v>1283</v>
      </c>
      <c r="N261">
        <v>448750</v>
      </c>
      <c r="O261" s="23">
        <v>43003</v>
      </c>
      <c r="P261" s="23">
        <v>43016</v>
      </c>
      <c r="Y261">
        <v>57</v>
      </c>
      <c r="Z261" t="s">
        <v>1483</v>
      </c>
    </row>
    <row r="262" spans="2:26" x14ac:dyDescent="0.25">
      <c r="B262" t="s">
        <v>1303</v>
      </c>
      <c r="C262">
        <v>56</v>
      </c>
      <c r="E262">
        <f>MATCH(B262, Tabla24[clave2], 0)</f>
        <v>56</v>
      </c>
      <c r="K262" s="24">
        <f>MATCH(M262, Tabla2[clave2], 0)</f>
        <v>62</v>
      </c>
      <c r="L262" s="24">
        <f>INDEX(Tabla2[],$K262,1)</f>
        <v>62</v>
      </c>
      <c r="M262" s="26" t="s">
        <v>1284</v>
      </c>
      <c r="N262">
        <v>511424</v>
      </c>
      <c r="O262" s="23">
        <v>43010</v>
      </c>
      <c r="P262" s="23">
        <v>43014</v>
      </c>
      <c r="Y262">
        <v>62</v>
      </c>
      <c r="Z262" t="s">
        <v>1440</v>
      </c>
    </row>
    <row r="263" spans="2:26" x14ac:dyDescent="0.25">
      <c r="B263" t="s">
        <v>1306</v>
      </c>
      <c r="C263">
        <v>4</v>
      </c>
      <c r="E263">
        <f>MATCH(B263, Tabla24[clave2], 0)</f>
        <v>4</v>
      </c>
      <c r="K263" s="24">
        <f>MATCH(M263, Tabla2[clave2], 0)</f>
        <v>67</v>
      </c>
      <c r="L263" s="24">
        <f>INDEX(Tabla2[],$K263,1)</f>
        <v>67</v>
      </c>
      <c r="M263" s="26" t="s">
        <v>1286</v>
      </c>
      <c r="N263">
        <v>681065</v>
      </c>
      <c r="O263" s="23">
        <v>43003</v>
      </c>
      <c r="P263" s="23">
        <v>43051</v>
      </c>
      <c r="Y263">
        <v>67</v>
      </c>
      <c r="Z263" t="s">
        <v>1423</v>
      </c>
    </row>
    <row r="264" spans="2:26" x14ac:dyDescent="0.25">
      <c r="B264" t="s">
        <v>1274</v>
      </c>
      <c r="C264">
        <v>18</v>
      </c>
      <c r="E264">
        <f>MATCH(B264, Tabla24[clave2], 0)</f>
        <v>18</v>
      </c>
      <c r="K264" s="24">
        <f>MATCH(M264, Tabla2[clave2], 0)</f>
        <v>5</v>
      </c>
      <c r="L264" s="24">
        <f>INDEX(Tabla2[],$K264,1)</f>
        <v>5</v>
      </c>
      <c r="M264" s="26" t="s">
        <v>1300</v>
      </c>
      <c r="N264">
        <v>203376</v>
      </c>
      <c r="O264" s="23">
        <v>43018</v>
      </c>
      <c r="P264" s="23">
        <v>43049</v>
      </c>
      <c r="Y264">
        <v>5</v>
      </c>
      <c r="Z264" t="s">
        <v>1391</v>
      </c>
    </row>
    <row r="265" spans="2:26" x14ac:dyDescent="0.25">
      <c r="B265" t="s">
        <v>1281</v>
      </c>
      <c r="C265">
        <v>24</v>
      </c>
      <c r="E265">
        <f>MATCH(B265, Tabla24[clave2], 0)</f>
        <v>24</v>
      </c>
      <c r="K265" s="24">
        <f>MATCH(M265, Tabla2[clave2], 0)</f>
        <v>4</v>
      </c>
      <c r="L265" s="24">
        <f>INDEX(Tabla2[],$K265,1)</f>
        <v>4</v>
      </c>
      <c r="M265" s="26" t="s">
        <v>1306</v>
      </c>
      <c r="N265">
        <v>204126</v>
      </c>
      <c r="O265" s="23">
        <v>42992</v>
      </c>
      <c r="P265" s="23">
        <v>43049</v>
      </c>
      <c r="Y265">
        <v>4</v>
      </c>
      <c r="Z265" t="s">
        <v>1390</v>
      </c>
    </row>
    <row r="266" spans="2:26" x14ac:dyDescent="0.25">
      <c r="B266" t="s">
        <v>1273</v>
      </c>
      <c r="C266">
        <v>10</v>
      </c>
      <c r="E266">
        <f>MATCH(B266, Tabla24[clave2], 0)</f>
        <v>10</v>
      </c>
      <c r="K266" s="24">
        <f>MATCH(M266, Tabla2[clave2], 0)</f>
        <v>56</v>
      </c>
      <c r="L266" s="24">
        <f>INDEX(Tabla2[],$K266,1)</f>
        <v>56</v>
      </c>
      <c r="M266" s="26" t="s">
        <v>1303</v>
      </c>
      <c r="N266">
        <v>566173</v>
      </c>
      <c r="O266" s="23">
        <v>43049</v>
      </c>
      <c r="P266" s="23">
        <v>43049</v>
      </c>
      <c r="Y266">
        <v>56</v>
      </c>
      <c r="Z266" t="s">
        <v>1468</v>
      </c>
    </row>
    <row r="267" spans="2:26" x14ac:dyDescent="0.25">
      <c r="B267" t="s">
        <v>1325</v>
      </c>
      <c r="C267">
        <v>29</v>
      </c>
      <c r="E267">
        <f>MATCH(B267, Tabla24[clave2], 0)</f>
        <v>29</v>
      </c>
      <c r="K267" s="24">
        <f>MATCH(M267, Tabla2[clave2], 0)</f>
        <v>74</v>
      </c>
      <c r="L267" s="24">
        <f>INDEX(Tabla2[],$K267,1)</f>
        <v>74</v>
      </c>
      <c r="M267" s="26" t="s">
        <v>1309</v>
      </c>
      <c r="N267">
        <v>403938</v>
      </c>
      <c r="O267" s="23">
        <v>43051</v>
      </c>
      <c r="P267" s="23">
        <v>43099</v>
      </c>
      <c r="Y267">
        <v>74</v>
      </c>
      <c r="Z267" t="s">
        <v>1430</v>
      </c>
    </row>
    <row r="268" spans="2:26" x14ac:dyDescent="0.25">
      <c r="B268" t="s">
        <v>1287</v>
      </c>
      <c r="C268">
        <v>64</v>
      </c>
      <c r="E268">
        <f>MATCH(B268, Tabla24[clave2], 0)</f>
        <v>64</v>
      </c>
      <c r="K268" s="24">
        <f>MATCH(M268, Tabla2[clave2], 0)</f>
        <v>25</v>
      </c>
      <c r="L268" s="24">
        <f>INDEX(Tabla2[],$K268,1)</f>
        <v>25</v>
      </c>
      <c r="M268" s="26" t="s">
        <v>1296</v>
      </c>
      <c r="N268">
        <v>318478</v>
      </c>
      <c r="O268" s="23">
        <v>43051</v>
      </c>
      <c r="P268" s="23">
        <v>43099</v>
      </c>
      <c r="Y268">
        <v>25</v>
      </c>
      <c r="Z268" t="s">
        <v>1436</v>
      </c>
    </row>
    <row r="269" spans="2:26" x14ac:dyDescent="0.25">
      <c r="B269" t="s">
        <v>1298</v>
      </c>
      <c r="C269">
        <v>17</v>
      </c>
      <c r="E269">
        <f>MATCH(B269, Tabla24[clave2], 0)</f>
        <v>17</v>
      </c>
      <c r="K269" s="24">
        <f>MATCH(M269, Tabla2[clave2], 0)</f>
        <v>14</v>
      </c>
      <c r="L269" s="24">
        <f>INDEX(Tabla2[],$K269,1)</f>
        <v>14</v>
      </c>
      <c r="M269" s="26" t="s">
        <v>1288</v>
      </c>
      <c r="N269">
        <v>490746</v>
      </c>
      <c r="O269" s="23">
        <v>43051</v>
      </c>
      <c r="P269" s="23">
        <v>43099</v>
      </c>
      <c r="Y269">
        <v>14</v>
      </c>
      <c r="Z269" t="s">
        <v>1431</v>
      </c>
    </row>
    <row r="270" spans="2:26" x14ac:dyDescent="0.25">
      <c r="B270" t="s">
        <v>1290</v>
      </c>
      <c r="C270">
        <v>69</v>
      </c>
      <c r="E270">
        <f>MATCH(B270, Tabla24[clave2], 0)</f>
        <v>69</v>
      </c>
      <c r="K270" s="24">
        <f>MATCH(M270, Tabla2[clave2], 0)</f>
        <v>13</v>
      </c>
      <c r="L270" s="24">
        <f>INDEX(Tabla2[],$K270,1)</f>
        <v>13</v>
      </c>
      <c r="M270" s="26" t="s">
        <v>1320</v>
      </c>
      <c r="N270">
        <v>435741</v>
      </c>
      <c r="O270" s="23">
        <v>43051</v>
      </c>
      <c r="P270" s="23">
        <v>43099</v>
      </c>
      <c r="Y270">
        <v>13</v>
      </c>
      <c r="Z270" t="s">
        <v>1397</v>
      </c>
    </row>
    <row r="271" spans="2:26" x14ac:dyDescent="0.25">
      <c r="B271" t="s">
        <v>1300</v>
      </c>
      <c r="C271">
        <v>5</v>
      </c>
      <c r="E271">
        <f>MATCH(B271, Tabla24[clave2], 0)</f>
        <v>5</v>
      </c>
      <c r="K271" s="24">
        <f>MATCH(M271, Tabla2[clave2], 0)</f>
        <v>15</v>
      </c>
      <c r="L271" s="24">
        <f>INDEX(Tabla2[],$K271,1)</f>
        <v>15</v>
      </c>
      <c r="M271" s="26" t="s">
        <v>1307</v>
      </c>
      <c r="N271">
        <v>178194</v>
      </c>
      <c r="O271" s="23">
        <v>43051</v>
      </c>
      <c r="P271" s="23">
        <v>43099</v>
      </c>
      <c r="Y271">
        <v>15</v>
      </c>
      <c r="Z271" t="s">
        <v>1403</v>
      </c>
    </row>
    <row r="272" spans="2:26" x14ac:dyDescent="0.25">
      <c r="B272" t="s">
        <v>1331</v>
      </c>
      <c r="C272">
        <v>71</v>
      </c>
      <c r="E272">
        <f>MATCH(B272, Tabla24[clave2], 0)</f>
        <v>71</v>
      </c>
      <c r="K272" s="24">
        <f>MATCH(M272, Tabla2[clave2], 0)</f>
        <v>11</v>
      </c>
      <c r="L272" s="24">
        <f>INDEX(Tabla2[],$K272,1)</f>
        <v>11</v>
      </c>
      <c r="M272" s="26" t="s">
        <v>1277</v>
      </c>
      <c r="N272">
        <v>333892</v>
      </c>
      <c r="O272" s="23">
        <v>43051</v>
      </c>
      <c r="P272" s="23">
        <v>43100</v>
      </c>
      <c r="Y272">
        <v>11</v>
      </c>
      <c r="Z272" t="s">
        <v>1399</v>
      </c>
    </row>
    <row r="273" spans="2:26" x14ac:dyDescent="0.25">
      <c r="B273" t="s">
        <v>1274</v>
      </c>
      <c r="C273">
        <v>18</v>
      </c>
      <c r="E273">
        <f>MATCH(B273, Tabla24[clave2], 0)</f>
        <v>18</v>
      </c>
      <c r="K273" s="24">
        <f>MATCH(M273, Tabla2[clave2], 0)</f>
        <v>27</v>
      </c>
      <c r="L273" s="24">
        <f>INDEX(Tabla2[],$K273,1)</f>
        <v>27</v>
      </c>
      <c r="M273" s="26" t="s">
        <v>1297</v>
      </c>
      <c r="N273">
        <v>466911</v>
      </c>
      <c r="O273" s="23">
        <v>43052</v>
      </c>
      <c r="P273" s="23">
        <v>43081</v>
      </c>
      <c r="Y273">
        <v>27</v>
      </c>
      <c r="Z273" t="s">
        <v>1432</v>
      </c>
    </row>
    <row r="274" spans="2:26" x14ac:dyDescent="0.25">
      <c r="B274" t="s">
        <v>1279</v>
      </c>
      <c r="C274">
        <v>28</v>
      </c>
      <c r="E274">
        <f>MATCH(B274, Tabla24[clave2], 0)</f>
        <v>28</v>
      </c>
      <c r="K274" s="24">
        <f>MATCH(M274, Tabla2[clave2], 0)</f>
        <v>36</v>
      </c>
      <c r="L274" s="24">
        <f>INDEX(Tabla2[],$K274,1)</f>
        <v>36</v>
      </c>
      <c r="M274" s="26" t="s">
        <v>1315</v>
      </c>
      <c r="N274">
        <v>934947</v>
      </c>
      <c r="O274" s="23">
        <v>43051</v>
      </c>
      <c r="P274" s="23">
        <v>43051</v>
      </c>
      <c r="Y274">
        <v>36</v>
      </c>
      <c r="Z274" t="s">
        <v>1433</v>
      </c>
    </row>
    <row r="275" spans="2:26" x14ac:dyDescent="0.25">
      <c r="B275" t="s">
        <v>1287</v>
      </c>
      <c r="C275">
        <v>64</v>
      </c>
      <c r="E275">
        <f>MATCH(B275, Tabla24[clave2], 0)</f>
        <v>64</v>
      </c>
      <c r="K275" s="24">
        <f>MATCH(M275, Tabla2[clave2], 0)</f>
        <v>35</v>
      </c>
      <c r="L275" s="24">
        <f>INDEX(Tabla2[],$K275,1)</f>
        <v>35</v>
      </c>
      <c r="M275" s="26" t="s">
        <v>1293</v>
      </c>
      <c r="N275">
        <v>600316</v>
      </c>
      <c r="O275" s="23">
        <v>43051</v>
      </c>
      <c r="P275" s="23">
        <v>43097</v>
      </c>
      <c r="Y275">
        <v>35</v>
      </c>
      <c r="Z275" t="s">
        <v>1434</v>
      </c>
    </row>
    <row r="276" spans="2:26" x14ac:dyDescent="0.25">
      <c r="B276" t="s">
        <v>1288</v>
      </c>
      <c r="C276">
        <v>14</v>
      </c>
      <c r="E276">
        <f>MATCH(B276, Tabla24[clave2], 0)</f>
        <v>14</v>
      </c>
      <c r="K276" s="24">
        <f>MATCH(M276, Tabla2[clave2], 0)</f>
        <v>53</v>
      </c>
      <c r="L276" s="24">
        <f>INDEX(Tabla2[],$K276,1)</f>
        <v>53</v>
      </c>
      <c r="M276" s="26" t="s">
        <v>1318</v>
      </c>
      <c r="N276">
        <v>317017</v>
      </c>
      <c r="O276" s="23">
        <v>43051</v>
      </c>
      <c r="P276" s="23">
        <v>43099</v>
      </c>
      <c r="Y276">
        <v>53</v>
      </c>
      <c r="Z276" t="s">
        <v>1418</v>
      </c>
    </row>
    <row r="277" spans="2:26" x14ac:dyDescent="0.25">
      <c r="B277" t="s">
        <v>1276</v>
      </c>
      <c r="C277">
        <v>34</v>
      </c>
      <c r="E277">
        <f>MATCH(B277, Tabla24[clave2], 0)</f>
        <v>34</v>
      </c>
      <c r="K277" s="24">
        <f>MATCH(M277, Tabla2[clave2], 0)</f>
        <v>54</v>
      </c>
      <c r="L277" s="24">
        <f>INDEX(Tabla2[],$K277,1)</f>
        <v>54</v>
      </c>
      <c r="M277" s="26" t="s">
        <v>1295</v>
      </c>
      <c r="N277">
        <v>321084</v>
      </c>
      <c r="O277" s="23">
        <v>43052</v>
      </c>
      <c r="P277" s="23">
        <v>43100</v>
      </c>
      <c r="Y277">
        <v>54</v>
      </c>
      <c r="Z277" t="s">
        <v>1413</v>
      </c>
    </row>
    <row r="278" spans="2:26" x14ac:dyDescent="0.25">
      <c r="B278" t="s">
        <v>1274</v>
      </c>
      <c r="C278">
        <v>18</v>
      </c>
      <c r="E278">
        <f>MATCH(B278, Tabla24[clave2], 0)</f>
        <v>18</v>
      </c>
      <c r="K278" s="24">
        <f>MATCH(M278, Tabla2[clave2], 0)</f>
        <v>55</v>
      </c>
      <c r="L278" s="24">
        <f>INDEX(Tabla2[],$K278,1)</f>
        <v>55</v>
      </c>
      <c r="M278" s="26" t="s">
        <v>1333</v>
      </c>
      <c r="N278">
        <v>852387</v>
      </c>
      <c r="O278" s="23">
        <v>43051</v>
      </c>
      <c r="P278" s="23">
        <v>43099</v>
      </c>
      <c r="Y278">
        <v>55</v>
      </c>
      <c r="Z278" t="s">
        <v>1435</v>
      </c>
    </row>
    <row r="279" spans="2:26" x14ac:dyDescent="0.25">
      <c r="B279" t="s">
        <v>1279</v>
      </c>
      <c r="C279">
        <v>28</v>
      </c>
      <c r="E279">
        <f>MATCH(B279, Tabla24[clave2], 0)</f>
        <v>28</v>
      </c>
      <c r="K279" s="24">
        <f>MATCH(M279, Tabla2[clave2], 0)</f>
        <v>6</v>
      </c>
      <c r="L279" s="24">
        <f>INDEX(Tabla2[],$K279,1)</f>
        <v>6</v>
      </c>
      <c r="M279" s="26" t="s">
        <v>1271</v>
      </c>
      <c r="N279">
        <v>434039</v>
      </c>
      <c r="O279" s="23">
        <v>43051</v>
      </c>
      <c r="P279" s="23">
        <v>43051</v>
      </c>
      <c r="Y279">
        <v>6</v>
      </c>
      <c r="Z279" t="s">
        <v>1394</v>
      </c>
    </row>
    <row r="280" spans="2:26" x14ac:dyDescent="0.25">
      <c r="B280" t="s">
        <v>1300</v>
      </c>
      <c r="C280">
        <v>5</v>
      </c>
      <c r="E280">
        <f>MATCH(B280, Tabla24[clave2], 0)</f>
        <v>5</v>
      </c>
      <c r="K280" s="24">
        <f>MATCH(M280, Tabla2[clave2], 0)</f>
        <v>24</v>
      </c>
      <c r="L280" s="24">
        <f>INDEX(Tabla2[],$K280,1)</f>
        <v>24</v>
      </c>
      <c r="M280" s="26" t="s">
        <v>1281</v>
      </c>
      <c r="N280">
        <v>426226</v>
      </c>
      <c r="O280" s="23">
        <v>43051</v>
      </c>
      <c r="P280" s="23">
        <v>43099</v>
      </c>
      <c r="Y280">
        <v>24</v>
      </c>
      <c r="Z280" t="s">
        <v>1422</v>
      </c>
    </row>
    <row r="281" spans="2:26" x14ac:dyDescent="0.25">
      <c r="B281" t="s">
        <v>1288</v>
      </c>
      <c r="C281">
        <v>14</v>
      </c>
      <c r="E281">
        <f>MATCH(B281, Tabla24[clave2], 0)</f>
        <v>14</v>
      </c>
      <c r="K281" s="24">
        <f>MATCH(M281, Tabla2[clave2], 0)</f>
        <v>25</v>
      </c>
      <c r="L281" s="24">
        <f>INDEX(Tabla2[],$K281,1)</f>
        <v>25</v>
      </c>
      <c r="M281" s="26" t="s">
        <v>1296</v>
      </c>
      <c r="N281">
        <v>318478</v>
      </c>
      <c r="O281" s="23">
        <v>43051</v>
      </c>
      <c r="P281" s="23">
        <v>43100</v>
      </c>
      <c r="Y281">
        <v>25</v>
      </c>
      <c r="Z281" t="s">
        <v>1436</v>
      </c>
    </row>
    <row r="282" spans="2:26" x14ac:dyDescent="0.25">
      <c r="B282" t="s">
        <v>1289</v>
      </c>
      <c r="C282">
        <v>31</v>
      </c>
      <c r="E282">
        <f>MATCH(B282, Tabla24[clave2], 0)</f>
        <v>31</v>
      </c>
      <c r="K282" s="24">
        <f>MATCH(M282, Tabla2[clave2], 0)</f>
        <v>56</v>
      </c>
      <c r="L282" s="24">
        <f>INDEX(Tabla2[],$K282,1)</f>
        <v>56</v>
      </c>
      <c r="M282" s="26" t="s">
        <v>1303</v>
      </c>
      <c r="N282">
        <v>652482</v>
      </c>
      <c r="O282" s="23">
        <v>43052</v>
      </c>
      <c r="P282" s="23">
        <v>43100</v>
      </c>
      <c r="Y282">
        <v>56</v>
      </c>
      <c r="Z282" t="s">
        <v>1417</v>
      </c>
    </row>
    <row r="283" spans="2:26" x14ac:dyDescent="0.25">
      <c r="B283" t="s">
        <v>1287</v>
      </c>
      <c r="C283">
        <v>64</v>
      </c>
      <c r="E283">
        <f>MATCH(B283, Tabla24[clave2], 0)</f>
        <v>64</v>
      </c>
      <c r="K283" s="24">
        <f>MATCH(M283, Tabla2[clave2], 0)</f>
        <v>57</v>
      </c>
      <c r="L283" s="24">
        <f>INDEX(Tabla2[],$K283,1)</f>
        <v>57</v>
      </c>
      <c r="M283" s="26" t="s">
        <v>1283</v>
      </c>
      <c r="N283">
        <v>517366</v>
      </c>
      <c r="O283" s="23">
        <v>43051</v>
      </c>
      <c r="P283" s="23">
        <v>43100</v>
      </c>
      <c r="Y283">
        <v>57</v>
      </c>
      <c r="Z283" t="s">
        <v>1421</v>
      </c>
    </row>
    <row r="284" spans="2:26" x14ac:dyDescent="0.25">
      <c r="B284" t="s">
        <v>1328</v>
      </c>
      <c r="C284">
        <v>41</v>
      </c>
      <c r="E284">
        <f>MATCH(B284, Tabla24[clave2], 0)</f>
        <v>41</v>
      </c>
      <c r="K284" s="24">
        <f>MATCH(M284, Tabla2[clave2], 0)</f>
        <v>58</v>
      </c>
      <c r="L284" s="24">
        <f>INDEX(Tabla2[],$K284,1)</f>
        <v>58</v>
      </c>
      <c r="M284" s="26" t="s">
        <v>1291</v>
      </c>
      <c r="N284">
        <v>388176</v>
      </c>
      <c r="O284" s="23">
        <v>43051</v>
      </c>
      <c r="P284" s="23">
        <v>43099</v>
      </c>
      <c r="Y284">
        <v>58</v>
      </c>
      <c r="Z284" t="s">
        <v>1420</v>
      </c>
    </row>
    <row r="285" spans="2:26" x14ac:dyDescent="0.25">
      <c r="B285" t="s">
        <v>1274</v>
      </c>
      <c r="C285">
        <v>18</v>
      </c>
      <c r="E285">
        <f>MATCH(B285, Tabla24[clave2], 0)</f>
        <v>18</v>
      </c>
      <c r="K285" s="24">
        <f>MATCH(M285, Tabla2[clave2], 0)</f>
        <v>59</v>
      </c>
      <c r="L285" s="24">
        <f>INDEX(Tabla2[],$K285,1)</f>
        <v>59</v>
      </c>
      <c r="M285" s="26" t="s">
        <v>1285</v>
      </c>
      <c r="N285">
        <v>557767</v>
      </c>
      <c r="O285" s="23">
        <v>43051</v>
      </c>
      <c r="P285" s="23">
        <v>43099</v>
      </c>
      <c r="Y285">
        <v>59</v>
      </c>
      <c r="Z285" t="s">
        <v>1419</v>
      </c>
    </row>
    <row r="286" spans="2:26" x14ac:dyDescent="0.25">
      <c r="B286" t="s">
        <v>1276</v>
      </c>
      <c r="C286">
        <v>34</v>
      </c>
      <c r="E286">
        <f>MATCH(B286, Tabla24[clave2], 0)</f>
        <v>34</v>
      </c>
      <c r="K286" s="24">
        <f>MATCH(M286, Tabla2[clave2], 0)</f>
        <v>60</v>
      </c>
      <c r="L286" s="24">
        <f>INDEX(Tabla2[],$K286,1)</f>
        <v>60</v>
      </c>
      <c r="M286" s="26" t="s">
        <v>1329</v>
      </c>
      <c r="N286">
        <v>370184</v>
      </c>
      <c r="O286" s="23">
        <v>43051</v>
      </c>
      <c r="P286" s="23">
        <v>43099</v>
      </c>
      <c r="Y286">
        <v>60</v>
      </c>
      <c r="Z286" t="s">
        <v>94</v>
      </c>
    </row>
    <row r="287" spans="2:26" x14ac:dyDescent="0.25">
      <c r="B287" t="s">
        <v>1298</v>
      </c>
      <c r="C287">
        <v>17</v>
      </c>
      <c r="E287">
        <f>MATCH(B287, Tabla24[clave2], 0)</f>
        <v>17</v>
      </c>
      <c r="K287" s="24">
        <f>MATCH(M287, Tabla2[clave2], 0)</f>
        <v>61</v>
      </c>
      <c r="L287" s="24">
        <f>INDEX(Tabla2[],$K287,1)</f>
        <v>61</v>
      </c>
      <c r="M287" s="26" t="s">
        <v>1305</v>
      </c>
      <c r="N287">
        <v>369907</v>
      </c>
      <c r="O287" s="23">
        <v>43051</v>
      </c>
      <c r="P287" s="23">
        <v>43099</v>
      </c>
      <c r="Y287">
        <v>61</v>
      </c>
      <c r="Z287" t="s">
        <v>1414</v>
      </c>
    </row>
    <row r="288" spans="2:26" x14ac:dyDescent="0.25">
      <c r="B288" t="s">
        <v>1288</v>
      </c>
      <c r="C288">
        <v>14</v>
      </c>
      <c r="E288">
        <f>MATCH(B288, Tabla24[clave2], 0)</f>
        <v>14</v>
      </c>
      <c r="K288" s="24">
        <f>MATCH(M288, Tabla2[clave2], 0)</f>
        <v>62</v>
      </c>
      <c r="L288" s="24">
        <f>INDEX(Tabla2[],$K288,1)</f>
        <v>62</v>
      </c>
      <c r="M288" s="26" t="s">
        <v>1284</v>
      </c>
      <c r="N288">
        <v>315758</v>
      </c>
      <c r="O288" s="23">
        <v>43051</v>
      </c>
      <c r="P288" s="23">
        <v>43099</v>
      </c>
      <c r="Y288">
        <v>62</v>
      </c>
      <c r="Z288" t="s">
        <v>1412</v>
      </c>
    </row>
    <row r="289" spans="2:26" x14ac:dyDescent="0.25">
      <c r="B289" t="s">
        <v>1289</v>
      </c>
      <c r="C289">
        <v>31</v>
      </c>
      <c r="E289">
        <f>MATCH(B289, Tabla24[clave2], 0)</f>
        <v>31</v>
      </c>
      <c r="K289" s="24">
        <f>MATCH(M289, Tabla2[clave2], 0)</f>
        <v>5</v>
      </c>
      <c r="L289" s="24">
        <f>INDEX(Tabla2[],$K289,1)</f>
        <v>5</v>
      </c>
      <c r="M289" s="26" t="s">
        <v>1300</v>
      </c>
      <c r="N289">
        <v>200953</v>
      </c>
      <c r="O289" s="23">
        <v>43051</v>
      </c>
      <c r="P289" s="23">
        <v>2958465</v>
      </c>
      <c r="Y289">
        <v>5</v>
      </c>
      <c r="Z289" t="s">
        <v>1389</v>
      </c>
    </row>
    <row r="290" spans="2:26" x14ac:dyDescent="0.25">
      <c r="B290" t="s">
        <v>1273</v>
      </c>
      <c r="C290">
        <v>10</v>
      </c>
      <c r="E290">
        <f>MATCH(B290, Tabla24[clave2], 0)</f>
        <v>10</v>
      </c>
      <c r="K290" s="24">
        <f>MATCH(M290, Tabla2[clave2], 0)</f>
        <v>18</v>
      </c>
      <c r="L290" s="24">
        <f>INDEX(Tabla2[],$K290,1)</f>
        <v>18</v>
      </c>
      <c r="M290" s="26" t="s">
        <v>1274</v>
      </c>
      <c r="N290">
        <v>588783</v>
      </c>
      <c r="O290" s="23">
        <v>43052</v>
      </c>
      <c r="P290" s="23">
        <v>43058</v>
      </c>
      <c r="Y290">
        <v>18</v>
      </c>
      <c r="Z290" t="s">
        <v>1444</v>
      </c>
    </row>
    <row r="291" spans="2:26" x14ac:dyDescent="0.25">
      <c r="B291" t="s">
        <v>1325</v>
      </c>
      <c r="C291">
        <v>29</v>
      </c>
      <c r="E291">
        <f>MATCH(B291, Tabla24[clave2], 0)</f>
        <v>29</v>
      </c>
      <c r="K291" s="24">
        <f>MATCH(M291, Tabla2[clave2], 0)</f>
        <v>24</v>
      </c>
      <c r="L291" s="24">
        <f>INDEX(Tabla2[],$K291,1)</f>
        <v>24</v>
      </c>
      <c r="M291" s="26" t="s">
        <v>1281</v>
      </c>
      <c r="N291">
        <v>516702</v>
      </c>
      <c r="O291" s="23">
        <v>43052</v>
      </c>
      <c r="P291" s="23">
        <v>43058</v>
      </c>
      <c r="Y291">
        <v>24</v>
      </c>
      <c r="Z291" t="s">
        <v>1456</v>
      </c>
    </row>
    <row r="292" spans="2:26" x14ac:dyDescent="0.25">
      <c r="B292" t="s">
        <v>1275</v>
      </c>
      <c r="C292">
        <v>8</v>
      </c>
      <c r="E292">
        <f>MATCH(B292, Tabla24[clave2], 0)</f>
        <v>8</v>
      </c>
      <c r="K292" s="24">
        <f>MATCH(M292, Tabla2[clave2], 0)</f>
        <v>5</v>
      </c>
      <c r="L292" s="24">
        <f>INDEX(Tabla2[],$K292,1)</f>
        <v>5</v>
      </c>
      <c r="M292" s="26" t="s">
        <v>1300</v>
      </c>
      <c r="N292">
        <v>205891</v>
      </c>
      <c r="O292" s="23">
        <v>42173</v>
      </c>
      <c r="P292" s="23">
        <v>43051</v>
      </c>
      <c r="Y292">
        <v>5</v>
      </c>
      <c r="Z292" t="s">
        <v>1388</v>
      </c>
    </row>
    <row r="293" spans="2:26" x14ac:dyDescent="0.25">
      <c r="B293" t="s">
        <v>1281</v>
      </c>
      <c r="C293">
        <v>24</v>
      </c>
      <c r="E293">
        <f>MATCH(B293, Tabla24[clave2], 0)</f>
        <v>24</v>
      </c>
      <c r="K293" s="24">
        <f>MATCH(M293, Tabla2[clave2], 0)</f>
        <v>9</v>
      </c>
      <c r="L293" s="24">
        <f>INDEX(Tabla2[],$K293,1)</f>
        <v>9</v>
      </c>
      <c r="M293" s="26" t="s">
        <v>1272</v>
      </c>
      <c r="N293">
        <v>434039</v>
      </c>
      <c r="O293" s="23">
        <v>43052</v>
      </c>
      <c r="P293" s="23">
        <v>2958465</v>
      </c>
      <c r="Y293">
        <v>9</v>
      </c>
      <c r="Z293" t="s">
        <v>1394</v>
      </c>
    </row>
    <row r="294" spans="2:26" x14ac:dyDescent="0.25">
      <c r="B294" t="s">
        <v>1320</v>
      </c>
      <c r="C294">
        <v>13</v>
      </c>
      <c r="E294">
        <f>MATCH(B294, Tabla24[clave2], 0)</f>
        <v>13</v>
      </c>
      <c r="K294" s="24">
        <f>MATCH(M294, Tabla2[clave2], 0)</f>
        <v>6</v>
      </c>
      <c r="L294" s="24">
        <f>INDEX(Tabla2[],$K294,1)</f>
        <v>6</v>
      </c>
      <c r="M294" s="26" t="s">
        <v>1271</v>
      </c>
      <c r="N294">
        <v>419041</v>
      </c>
      <c r="O294" s="23">
        <v>43052</v>
      </c>
      <c r="P294" s="23">
        <v>43100</v>
      </c>
      <c r="Q294" t="s">
        <v>1484</v>
      </c>
      <c r="Y294">
        <v>6</v>
      </c>
      <c r="Z294" t="s">
        <v>1395</v>
      </c>
    </row>
    <row r="295" spans="2:26" x14ac:dyDescent="0.25">
      <c r="B295" t="s">
        <v>1279</v>
      </c>
      <c r="C295">
        <v>28</v>
      </c>
      <c r="E295">
        <f>MATCH(B295, Tabla24[clave2], 0)</f>
        <v>28</v>
      </c>
      <c r="K295" s="24">
        <f>MATCH(M295, Tabla2[clave2], 0)</f>
        <v>21</v>
      </c>
      <c r="L295" s="24">
        <f>INDEX(Tabla2[],$K295,1)</f>
        <v>21</v>
      </c>
      <c r="M295" s="26" t="s">
        <v>1301</v>
      </c>
      <c r="N295">
        <v>327144</v>
      </c>
      <c r="O295" s="23">
        <v>43051</v>
      </c>
      <c r="P295" s="23">
        <v>2958465</v>
      </c>
      <c r="Y295">
        <v>21</v>
      </c>
      <c r="Z295" t="s">
        <v>1396</v>
      </c>
    </row>
    <row r="296" spans="2:26" x14ac:dyDescent="0.25">
      <c r="B296" t="s">
        <v>1300</v>
      </c>
      <c r="C296">
        <v>5</v>
      </c>
      <c r="E296">
        <f>MATCH(B296, Tabla24[clave2], 0)</f>
        <v>5</v>
      </c>
      <c r="K296" s="24">
        <f>MATCH(M296, Tabla2[clave2], 0)</f>
        <v>19</v>
      </c>
      <c r="L296" s="24">
        <f>INDEX(Tabla2[],$K296,1)</f>
        <v>19</v>
      </c>
      <c r="M296" s="26" t="s">
        <v>1324</v>
      </c>
      <c r="N296">
        <v>462962</v>
      </c>
      <c r="O296" s="23">
        <v>43052</v>
      </c>
      <c r="P296" s="23">
        <v>2958465</v>
      </c>
      <c r="Y296">
        <v>19</v>
      </c>
      <c r="Z296" t="s">
        <v>1416</v>
      </c>
    </row>
    <row r="297" spans="2:26" x14ac:dyDescent="0.25">
      <c r="B297" t="s">
        <v>1314</v>
      </c>
      <c r="C297">
        <v>70</v>
      </c>
      <c r="E297">
        <f>MATCH(B297, Tabla24[clave2], 0)</f>
        <v>70</v>
      </c>
      <c r="K297" s="24">
        <f>MATCH(M297, Tabla2[clave2], 0)</f>
        <v>70</v>
      </c>
      <c r="L297" s="24">
        <f>INDEX(Tabla2[],$K297,1)</f>
        <v>70</v>
      </c>
      <c r="M297" s="26" t="s">
        <v>1314</v>
      </c>
      <c r="N297">
        <v>539767</v>
      </c>
      <c r="O297" s="23">
        <v>43052</v>
      </c>
      <c r="P297" s="23">
        <v>2958465</v>
      </c>
      <c r="Y297">
        <v>70</v>
      </c>
      <c r="Z297" t="s">
        <v>1426</v>
      </c>
    </row>
    <row r="298" spans="2:26" x14ac:dyDescent="0.25">
      <c r="B298" t="s">
        <v>1287</v>
      </c>
      <c r="C298">
        <v>64</v>
      </c>
      <c r="E298">
        <f>MATCH(B298, Tabla24[clave2], 0)</f>
        <v>64</v>
      </c>
      <c r="K298" s="24">
        <f>MATCH(M298, Tabla2[clave2], 0)</f>
        <v>28</v>
      </c>
      <c r="L298" s="24">
        <f>INDEX(Tabla2[],$K298,1)</f>
        <v>28</v>
      </c>
      <c r="M298" s="26" t="s">
        <v>1279</v>
      </c>
      <c r="N298">
        <v>567997</v>
      </c>
      <c r="O298" s="23">
        <v>43052</v>
      </c>
      <c r="P298" s="23">
        <v>2958465</v>
      </c>
      <c r="Y298">
        <v>28</v>
      </c>
      <c r="Z298" t="s">
        <v>1427</v>
      </c>
    </row>
    <row r="299" spans="2:26" x14ac:dyDescent="0.25">
      <c r="B299" t="s">
        <v>1319</v>
      </c>
      <c r="C299">
        <v>23</v>
      </c>
      <c r="E299">
        <f>MATCH(B299, Tabla24[clave2], 0)</f>
        <v>23</v>
      </c>
      <c r="K299" s="24">
        <f>MATCH(M299, Tabla2[clave2], 0)</f>
        <v>29</v>
      </c>
      <c r="L299" s="24">
        <f>INDEX(Tabla2[],$K299,1)</f>
        <v>29</v>
      </c>
      <c r="M299" s="26" t="s">
        <v>1325</v>
      </c>
      <c r="N299">
        <v>574454</v>
      </c>
      <c r="O299" s="23">
        <v>43052</v>
      </c>
      <c r="P299" s="23">
        <v>43213</v>
      </c>
      <c r="Y299">
        <v>29</v>
      </c>
      <c r="Z299" t="s">
        <v>1485</v>
      </c>
    </row>
    <row r="300" spans="2:26" x14ac:dyDescent="0.25">
      <c r="B300" t="s">
        <v>1272</v>
      </c>
      <c r="C300">
        <v>9</v>
      </c>
      <c r="E300">
        <f>MATCH(B300, Tabla24[clave2], 0)</f>
        <v>9</v>
      </c>
      <c r="K300" s="24">
        <f>MATCH(M300, Tabla2[clave2], 0)</f>
        <v>36</v>
      </c>
      <c r="L300" s="24">
        <f>INDEX(Tabla2[],$K300,1)</f>
        <v>36</v>
      </c>
      <c r="M300" s="26" t="s">
        <v>1315</v>
      </c>
      <c r="N300">
        <v>466911</v>
      </c>
      <c r="O300" s="23">
        <v>43082</v>
      </c>
      <c r="P300" s="23">
        <v>43100</v>
      </c>
      <c r="Y300">
        <v>36</v>
      </c>
      <c r="Z300" t="s">
        <v>1432</v>
      </c>
    </row>
    <row r="301" spans="2:26" x14ac:dyDescent="0.25">
      <c r="B301" t="s">
        <v>1289</v>
      </c>
      <c r="C301">
        <v>31</v>
      </c>
      <c r="E301">
        <f>MATCH(B301, Tabla24[clave2], 0)</f>
        <v>31</v>
      </c>
      <c r="K301" s="24">
        <f>MATCH(M301, Tabla2[clave2], 0)</f>
        <v>27</v>
      </c>
      <c r="L301" s="24">
        <f>INDEX(Tabla2[],$K301,1)</f>
        <v>27</v>
      </c>
      <c r="M301" s="26" t="s">
        <v>1297</v>
      </c>
      <c r="N301">
        <v>605887</v>
      </c>
      <c r="O301" s="23">
        <v>43082</v>
      </c>
      <c r="P301" s="23">
        <v>43099</v>
      </c>
      <c r="Y301">
        <v>27</v>
      </c>
      <c r="Z301" t="s">
        <v>1486</v>
      </c>
    </row>
    <row r="302" spans="2:26" x14ac:dyDescent="0.25">
      <c r="B302" t="s">
        <v>1304</v>
      </c>
      <c r="C302">
        <v>42</v>
      </c>
      <c r="E302">
        <f>MATCH(B302, Tabla24[clave2], 0)</f>
        <v>42</v>
      </c>
      <c r="K302" s="24">
        <f>MATCH(M302, Tabla2[clave2], 0)</f>
        <v>22</v>
      </c>
      <c r="L302" s="24">
        <f>INDEX(Tabla2[],$K302,1)</f>
        <v>22</v>
      </c>
      <c r="M302" s="26" t="s">
        <v>1335</v>
      </c>
      <c r="N302">
        <v>511424</v>
      </c>
      <c r="O302" s="23">
        <v>43052</v>
      </c>
      <c r="P302" s="23">
        <v>43100</v>
      </c>
      <c r="Y302">
        <v>22</v>
      </c>
      <c r="Z302" t="s">
        <v>1440</v>
      </c>
    </row>
    <row r="303" spans="2:26" x14ac:dyDescent="0.25">
      <c r="B303" t="s">
        <v>1332</v>
      </c>
      <c r="C303">
        <v>2</v>
      </c>
      <c r="E303">
        <f>MATCH(B303, Tabla24[clave2], 0)</f>
        <v>2</v>
      </c>
      <c r="K303" s="24">
        <f>MATCH(M303, Tabla2[clave2], 0)</f>
        <v>63</v>
      </c>
      <c r="L303" s="24">
        <f>INDEX(Tabla2[],$K303,1)</f>
        <v>63</v>
      </c>
      <c r="M303" s="26" t="s">
        <v>1322</v>
      </c>
      <c r="N303">
        <v>539259</v>
      </c>
      <c r="O303" s="23">
        <v>43051</v>
      </c>
      <c r="P303" s="23">
        <v>43099</v>
      </c>
      <c r="Y303">
        <v>63</v>
      </c>
      <c r="Z303" t="s">
        <v>1452</v>
      </c>
    </row>
    <row r="304" spans="2:26" x14ac:dyDescent="0.25">
      <c r="B304" t="s">
        <v>1274</v>
      </c>
      <c r="C304">
        <v>18</v>
      </c>
      <c r="E304">
        <f>MATCH(B304, Tabla24[clave2], 0)</f>
        <v>18</v>
      </c>
      <c r="K304" s="24">
        <f>MATCH(M304, Tabla2[clave2], 0)</f>
        <v>63</v>
      </c>
      <c r="L304" s="24">
        <f>INDEX(Tabla2[],$K304,1)</f>
        <v>63</v>
      </c>
      <c r="M304" s="26" t="s">
        <v>1322</v>
      </c>
      <c r="N304">
        <v>465230</v>
      </c>
      <c r="O304" s="23">
        <v>43052</v>
      </c>
      <c r="P304" s="23">
        <v>43056</v>
      </c>
      <c r="Y304">
        <v>63</v>
      </c>
      <c r="Z304" t="s">
        <v>1487</v>
      </c>
    </row>
    <row r="305" spans="2:26" x14ac:dyDescent="0.25">
      <c r="B305" t="s">
        <v>1276</v>
      </c>
      <c r="C305">
        <v>34</v>
      </c>
      <c r="E305">
        <f>MATCH(B305, Tabla24[clave2], 0)</f>
        <v>34</v>
      </c>
      <c r="K305" s="24">
        <f>MATCH(M305, Tabla2[clave2], 0)</f>
        <v>65</v>
      </c>
      <c r="L305" s="24">
        <f>INDEX(Tabla2[],$K305,1)</f>
        <v>65</v>
      </c>
      <c r="M305" s="26" t="s">
        <v>1302</v>
      </c>
      <c r="N305">
        <v>511701</v>
      </c>
      <c r="O305" s="23">
        <v>43051</v>
      </c>
      <c r="P305" s="23">
        <v>43100</v>
      </c>
      <c r="Y305">
        <v>65</v>
      </c>
      <c r="Z305" t="s">
        <v>1467</v>
      </c>
    </row>
    <row r="306" spans="2:26" x14ac:dyDescent="0.25">
      <c r="B306" t="s">
        <v>1273</v>
      </c>
      <c r="C306">
        <v>10</v>
      </c>
      <c r="E306">
        <f>MATCH(B306, Tabla24[clave2], 0)</f>
        <v>10</v>
      </c>
      <c r="K306" s="24">
        <f>MATCH(M306, Tabla2[clave2], 0)</f>
        <v>20</v>
      </c>
      <c r="L306" s="24">
        <f>INDEX(Tabla2[],$K306,1)</f>
        <v>20</v>
      </c>
      <c r="M306" s="26" t="s">
        <v>1327</v>
      </c>
      <c r="N306">
        <v>566818</v>
      </c>
      <c r="O306" s="23">
        <v>43052</v>
      </c>
      <c r="P306" s="23">
        <v>43100</v>
      </c>
      <c r="Y306">
        <v>20</v>
      </c>
      <c r="Z306" t="s">
        <v>1438</v>
      </c>
    </row>
    <row r="307" spans="2:26" x14ac:dyDescent="0.25">
      <c r="B307" s="9" t="s">
        <v>1325</v>
      </c>
      <c r="C307">
        <v>29</v>
      </c>
      <c r="E307">
        <f>MATCH(B307, Tabla24[clave2], 0)</f>
        <v>29</v>
      </c>
      <c r="K307" s="24">
        <f>MATCH(M307, Tabla2[clave2], 0)</f>
        <v>25</v>
      </c>
      <c r="L307" s="24">
        <f>INDEX(Tabla2[],$K307,1)</f>
        <v>25</v>
      </c>
      <c r="M307" s="26" t="s">
        <v>1296</v>
      </c>
      <c r="N307">
        <v>886222</v>
      </c>
      <c r="O307" s="23">
        <v>43052</v>
      </c>
      <c r="P307" s="23">
        <v>43056</v>
      </c>
      <c r="Y307">
        <v>25</v>
      </c>
      <c r="Z307" t="s">
        <v>1476</v>
      </c>
    </row>
    <row r="308" spans="2:26" x14ac:dyDescent="0.25">
      <c r="B308" t="s">
        <v>1300</v>
      </c>
      <c r="C308">
        <v>5</v>
      </c>
      <c r="E308">
        <f>MATCH(B308, Tabla24[clave2], 0)</f>
        <v>5</v>
      </c>
      <c r="K308" s="24">
        <f>MATCH(M308, Tabla2[clave2], 0)</f>
        <v>67</v>
      </c>
      <c r="L308" s="24">
        <f>INDEX(Tabla2[],$K308,1)</f>
        <v>67</v>
      </c>
      <c r="M308" s="26" t="s">
        <v>1286</v>
      </c>
      <c r="N308">
        <v>681065</v>
      </c>
      <c r="O308" s="23">
        <v>43052</v>
      </c>
      <c r="P308" s="23">
        <v>43100</v>
      </c>
      <c r="Y308">
        <v>67</v>
      </c>
      <c r="Z308" t="s">
        <v>1423</v>
      </c>
    </row>
    <row r="309" spans="2:26" x14ac:dyDescent="0.25">
      <c r="B309" t="s">
        <v>1277</v>
      </c>
      <c r="C309">
        <v>11</v>
      </c>
      <c r="E309">
        <f>MATCH(B309, Tabla24[clave2], 0)</f>
        <v>11</v>
      </c>
      <c r="K309" s="24">
        <f>MATCH(M309, Tabla2[clave2], 0)</f>
        <v>33</v>
      </c>
      <c r="L309" s="24">
        <f>INDEX(Tabla2[],$K309,1)</f>
        <v>33</v>
      </c>
      <c r="M309" s="26" t="s">
        <v>1317</v>
      </c>
      <c r="N309">
        <v>498009</v>
      </c>
      <c r="O309" s="23">
        <v>43052</v>
      </c>
      <c r="P309" s="23">
        <v>43100</v>
      </c>
      <c r="Y309">
        <v>33</v>
      </c>
      <c r="Z309" t="s">
        <v>1437</v>
      </c>
    </row>
    <row r="310" spans="2:26" x14ac:dyDescent="0.25">
      <c r="B310" t="s">
        <v>1315</v>
      </c>
      <c r="C310">
        <v>36</v>
      </c>
      <c r="E310">
        <f>MATCH(B310, Tabla24[clave2], 0)</f>
        <v>36</v>
      </c>
      <c r="K310" s="24">
        <f>MATCH(M310, Tabla2[clave2], 0)</f>
        <v>21</v>
      </c>
      <c r="L310" s="24">
        <f>INDEX(Tabla2[],$K310,1)</f>
        <v>21</v>
      </c>
      <c r="M310" s="26" t="s">
        <v>1301</v>
      </c>
      <c r="N310">
        <v>312224</v>
      </c>
      <c r="O310" s="23">
        <v>43052</v>
      </c>
      <c r="P310" s="23">
        <v>43056</v>
      </c>
      <c r="Y310">
        <v>21</v>
      </c>
      <c r="Z310" t="s">
        <v>1398</v>
      </c>
    </row>
    <row r="311" spans="2:26" x14ac:dyDescent="0.25">
      <c r="B311" t="s">
        <v>1275</v>
      </c>
      <c r="C311">
        <v>8</v>
      </c>
      <c r="E311">
        <f>MATCH(B311, Tabla24[clave2], 0)</f>
        <v>8</v>
      </c>
      <c r="K311" s="24">
        <f>MATCH(M311, Tabla2[clave2], 0)</f>
        <v>4</v>
      </c>
      <c r="L311" s="24">
        <f>INDEX(Tabla2[],$K311,1)</f>
        <v>4</v>
      </c>
      <c r="M311" s="26" t="s">
        <v>1306</v>
      </c>
      <c r="N311">
        <v>203376</v>
      </c>
      <c r="O311" s="23">
        <v>43052</v>
      </c>
      <c r="P311" s="23">
        <v>43100</v>
      </c>
      <c r="Y311">
        <v>4</v>
      </c>
      <c r="Z311" t="s">
        <v>1391</v>
      </c>
    </row>
    <row r="312" spans="2:26" x14ac:dyDescent="0.25">
      <c r="B312" t="s">
        <v>1281</v>
      </c>
      <c r="C312">
        <v>24</v>
      </c>
      <c r="E312">
        <f>MATCH(B312, Tabla24[clave2], 0)</f>
        <v>24</v>
      </c>
      <c r="K312" s="24">
        <f>MATCH(M312, Tabla2[clave2], 0)</f>
        <v>1</v>
      </c>
      <c r="L312" s="24">
        <f>INDEX(Tabla2[],$K312,1)</f>
        <v>1</v>
      </c>
      <c r="M312" s="26" t="s">
        <v>1270</v>
      </c>
      <c r="N312">
        <v>200953</v>
      </c>
      <c r="O312" s="23">
        <v>43052</v>
      </c>
      <c r="P312" s="23">
        <v>43100</v>
      </c>
      <c r="Y312">
        <v>1</v>
      </c>
      <c r="Z312" t="s">
        <v>1389</v>
      </c>
    </row>
    <row r="313" spans="2:26" x14ac:dyDescent="0.25">
      <c r="B313" t="s">
        <v>1320</v>
      </c>
      <c r="C313">
        <v>13</v>
      </c>
      <c r="E313">
        <f>MATCH(B313, Tabla24[clave2], 0)</f>
        <v>13</v>
      </c>
      <c r="K313" s="24">
        <f>MATCH(M313, Tabla2[clave2], 0)</f>
        <v>5</v>
      </c>
      <c r="L313" s="24">
        <f>INDEX(Tabla2[],$K313,1)</f>
        <v>5</v>
      </c>
      <c r="M313" s="26" t="s">
        <v>1300</v>
      </c>
      <c r="N313">
        <v>204126</v>
      </c>
      <c r="O313" s="23">
        <v>43052</v>
      </c>
      <c r="P313" s="23">
        <v>43100</v>
      </c>
      <c r="Y313">
        <v>5</v>
      </c>
      <c r="Z313" t="s">
        <v>1390</v>
      </c>
    </row>
    <row r="314" spans="2:26" x14ac:dyDescent="0.25">
      <c r="B314" t="s">
        <v>1279</v>
      </c>
      <c r="C314">
        <v>28</v>
      </c>
      <c r="E314">
        <f>MATCH(B314, Tabla24[clave2], 0)</f>
        <v>28</v>
      </c>
      <c r="K314" s="24">
        <f>MATCH(M314, Tabla2[clave2], 0)</f>
        <v>7</v>
      </c>
      <c r="L314" s="24">
        <f>INDEX(Tabla2[],$K314,1)</f>
        <v>7</v>
      </c>
      <c r="M314" s="26" t="s">
        <v>1278</v>
      </c>
      <c r="N314">
        <v>482433</v>
      </c>
      <c r="O314" s="23">
        <v>43052</v>
      </c>
      <c r="P314" s="23">
        <v>43100</v>
      </c>
      <c r="Y314">
        <v>7</v>
      </c>
      <c r="Z314" t="s">
        <v>1401</v>
      </c>
    </row>
    <row r="315" spans="2:26" x14ac:dyDescent="0.25">
      <c r="B315" t="s">
        <v>1333</v>
      </c>
      <c r="C315">
        <v>55</v>
      </c>
      <c r="E315">
        <f>MATCH(B315, Tabla24[clave2], 0)</f>
        <v>55</v>
      </c>
      <c r="K315" s="24">
        <f>MATCH(M315, Tabla2[clave2], 0)</f>
        <v>15</v>
      </c>
      <c r="L315" s="24">
        <f>INDEX(Tabla2[],$K315,1)</f>
        <v>15</v>
      </c>
      <c r="M315" s="26" t="s">
        <v>1307</v>
      </c>
      <c r="N315">
        <v>675094</v>
      </c>
      <c r="O315" s="23">
        <v>43052</v>
      </c>
      <c r="P315" s="23">
        <v>43056</v>
      </c>
      <c r="Y315">
        <v>15</v>
      </c>
      <c r="Z315" t="s">
        <v>1459</v>
      </c>
    </row>
    <row r="316" spans="2:26" x14ac:dyDescent="0.25">
      <c r="B316" t="s">
        <v>1287</v>
      </c>
      <c r="C316">
        <v>64</v>
      </c>
      <c r="E316">
        <f>MATCH(B316, Tabla24[clave2], 0)</f>
        <v>64</v>
      </c>
      <c r="K316" s="24">
        <f>MATCH(M316, Tabla2[clave2], 0)</f>
        <v>17</v>
      </c>
      <c r="L316" s="24">
        <f>INDEX(Tabla2[],$K316,1)</f>
        <v>17</v>
      </c>
      <c r="M316" s="26" t="s">
        <v>1298</v>
      </c>
      <c r="N316">
        <v>312010</v>
      </c>
      <c r="O316" s="23">
        <v>43052</v>
      </c>
      <c r="P316" s="23">
        <v>43100</v>
      </c>
      <c r="Y316">
        <v>17</v>
      </c>
      <c r="Z316" t="s">
        <v>1479</v>
      </c>
    </row>
    <row r="317" spans="2:26" x14ac:dyDescent="0.25">
      <c r="B317" t="s">
        <v>1271</v>
      </c>
      <c r="C317">
        <v>6</v>
      </c>
      <c r="E317">
        <f>MATCH(B317, Tabla24[clave2], 0)</f>
        <v>6</v>
      </c>
      <c r="K317" s="24">
        <f>MATCH(M317, Tabla2[clave2], 0)</f>
        <v>23</v>
      </c>
      <c r="L317" s="24">
        <f>INDEX(Tabla2[],$K317,1)</f>
        <v>23</v>
      </c>
      <c r="M317" s="26" t="s">
        <v>1319</v>
      </c>
      <c r="N317">
        <v>779082</v>
      </c>
      <c r="O317" s="23">
        <v>43052</v>
      </c>
      <c r="P317" s="23">
        <v>43099</v>
      </c>
      <c r="Y317">
        <v>23</v>
      </c>
      <c r="Z317" t="s">
        <v>1449</v>
      </c>
    </row>
    <row r="318" spans="2:26" x14ac:dyDescent="0.25">
      <c r="B318" t="s">
        <v>1306</v>
      </c>
      <c r="C318">
        <v>4</v>
      </c>
      <c r="E318">
        <f>MATCH(B318, Tabla24[clave2], 0)</f>
        <v>4</v>
      </c>
      <c r="K318" s="24">
        <f>MATCH(M318, Tabla2[clave2], 0)</f>
        <v>30</v>
      </c>
      <c r="L318" s="24">
        <f>INDEX(Tabla2[],$K318,1)</f>
        <v>30</v>
      </c>
      <c r="M318" s="26" t="s">
        <v>1334</v>
      </c>
      <c r="N318">
        <v>814776</v>
      </c>
      <c r="O318" s="23">
        <v>43052</v>
      </c>
      <c r="P318" s="23">
        <v>43100</v>
      </c>
      <c r="Y318">
        <v>30</v>
      </c>
      <c r="Z318" t="s">
        <v>1447</v>
      </c>
    </row>
    <row r="319" spans="2:26" x14ac:dyDescent="0.25">
      <c r="B319" t="s">
        <v>1291</v>
      </c>
      <c r="C319">
        <v>58</v>
      </c>
      <c r="E319">
        <f>MATCH(B319, Tabla24[clave2], 0)</f>
        <v>58</v>
      </c>
      <c r="K319" s="24">
        <f>MATCH(M319, Tabla2[clave2], 0)</f>
        <v>34</v>
      </c>
      <c r="L319" s="24">
        <f>INDEX(Tabla2[],$K319,1)</f>
        <v>34</v>
      </c>
      <c r="M319" s="26" t="s">
        <v>1276</v>
      </c>
      <c r="N319">
        <v>361730</v>
      </c>
      <c r="O319" s="23">
        <v>43052</v>
      </c>
      <c r="P319" s="23">
        <v>43058</v>
      </c>
      <c r="Y319">
        <v>34</v>
      </c>
      <c r="Z319" t="s">
        <v>1473</v>
      </c>
    </row>
    <row r="320" spans="2:26" x14ac:dyDescent="0.25">
      <c r="B320" t="s">
        <v>1311</v>
      </c>
      <c r="C320">
        <v>39</v>
      </c>
      <c r="E320">
        <f>MATCH(B320, Tabla24[clave2], 0)</f>
        <v>39</v>
      </c>
      <c r="K320" s="24">
        <f>MATCH(M320, Tabla2[clave2], 0)</f>
        <v>68</v>
      </c>
      <c r="L320" s="24">
        <f>INDEX(Tabla2[],$K320,1)</f>
        <v>68</v>
      </c>
      <c r="M320" s="26" t="s">
        <v>1323</v>
      </c>
      <c r="N320">
        <v>516899</v>
      </c>
      <c r="O320" s="23">
        <v>43052</v>
      </c>
      <c r="P320" s="23">
        <v>43100</v>
      </c>
      <c r="Y320">
        <v>68</v>
      </c>
      <c r="Z320" t="s">
        <v>1450</v>
      </c>
    </row>
    <row r="321" spans="2:26" x14ac:dyDescent="0.25">
      <c r="B321" t="s">
        <v>1274</v>
      </c>
      <c r="C321">
        <v>18</v>
      </c>
      <c r="E321">
        <f>MATCH(B321, Tabla24[clave2], 0)</f>
        <v>18</v>
      </c>
      <c r="K321" s="24">
        <f>MATCH(M321, Tabla2[clave2], 0)</f>
        <v>68</v>
      </c>
      <c r="L321" s="24">
        <f>INDEX(Tabla2[],$K321,1)</f>
        <v>68</v>
      </c>
      <c r="M321" s="26" t="s">
        <v>1323</v>
      </c>
      <c r="N321">
        <v>569774</v>
      </c>
      <c r="O321" s="23">
        <v>43052</v>
      </c>
      <c r="P321" s="23">
        <v>43056</v>
      </c>
      <c r="Y321">
        <v>68</v>
      </c>
      <c r="Z321" t="s">
        <v>1482</v>
      </c>
    </row>
    <row r="322" spans="2:26" x14ac:dyDescent="0.25">
      <c r="B322" t="s">
        <v>1276</v>
      </c>
      <c r="C322">
        <v>34</v>
      </c>
      <c r="E322">
        <f>MATCH(B322, Tabla24[clave2], 0)</f>
        <v>34</v>
      </c>
      <c r="K322" s="24">
        <f>MATCH(M322, Tabla2[clave2], 0)</f>
        <v>64</v>
      </c>
      <c r="L322" s="24">
        <f>INDEX(Tabla2[],$K322,1)</f>
        <v>64</v>
      </c>
      <c r="M322" s="26" t="s">
        <v>1287</v>
      </c>
      <c r="N322">
        <v>500095</v>
      </c>
      <c r="O322" s="23">
        <v>43051</v>
      </c>
      <c r="P322" s="23">
        <v>43100</v>
      </c>
      <c r="Y322">
        <v>64</v>
      </c>
      <c r="Z322" t="s">
        <v>1454</v>
      </c>
    </row>
    <row r="323" spans="2:26" x14ac:dyDescent="0.25">
      <c r="B323" t="s">
        <v>1272</v>
      </c>
      <c r="C323">
        <v>9</v>
      </c>
      <c r="E323">
        <f>MATCH(B323, Tabla24[clave2], 0)</f>
        <v>9</v>
      </c>
      <c r="K323" s="24">
        <f>MATCH(M323, Tabla2[clave2], 0)</f>
        <v>69</v>
      </c>
      <c r="L323" s="24">
        <f>INDEX(Tabla2[],$K323,1)</f>
        <v>69</v>
      </c>
      <c r="M323" s="26" t="s">
        <v>1290</v>
      </c>
      <c r="N323">
        <v>466603</v>
      </c>
      <c r="O323" s="23">
        <v>43051</v>
      </c>
      <c r="P323" s="23">
        <v>43100</v>
      </c>
      <c r="Y323">
        <v>69</v>
      </c>
      <c r="Z323" t="s">
        <v>1445</v>
      </c>
    </row>
    <row r="324" spans="2:26" x14ac:dyDescent="0.25">
      <c r="B324" t="s">
        <v>1289</v>
      </c>
      <c r="C324">
        <v>31</v>
      </c>
      <c r="E324">
        <f>MATCH(B324, Tabla24[clave2], 0)</f>
        <v>31</v>
      </c>
      <c r="K324" s="24">
        <f>MATCH(M324, Tabla2[clave2], 0)</f>
        <v>75</v>
      </c>
      <c r="L324" s="24">
        <f>INDEX(Tabla2[],$K324,1)</f>
        <v>75</v>
      </c>
      <c r="M324" s="26" t="s">
        <v>1330</v>
      </c>
      <c r="N324">
        <v>305721</v>
      </c>
      <c r="O324" s="23">
        <v>43051</v>
      </c>
      <c r="P324" s="23">
        <v>43100</v>
      </c>
      <c r="Y324">
        <v>75</v>
      </c>
      <c r="Z324" t="s">
        <v>1461</v>
      </c>
    </row>
    <row r="325" spans="2:26" x14ac:dyDescent="0.25">
      <c r="B325" t="s">
        <v>1273</v>
      </c>
      <c r="C325">
        <v>10</v>
      </c>
      <c r="E325">
        <f>MATCH(B325, Tabla24[clave2], 0)</f>
        <v>10</v>
      </c>
      <c r="K325" s="24">
        <f>MATCH(M325, Tabla2[clave2], 0)</f>
        <v>40</v>
      </c>
      <c r="L325" s="24">
        <f>INDEX(Tabla2[],$K325,1)</f>
        <v>40</v>
      </c>
      <c r="M325" s="26" t="s">
        <v>1282</v>
      </c>
      <c r="N325">
        <v>549473</v>
      </c>
      <c r="O325" s="23">
        <v>43051</v>
      </c>
      <c r="P325" s="23">
        <v>43100</v>
      </c>
      <c r="Y325">
        <v>40</v>
      </c>
      <c r="Z325" t="s">
        <v>1415</v>
      </c>
    </row>
    <row r="326" spans="2:26" x14ac:dyDescent="0.25">
      <c r="B326" t="s">
        <v>1325</v>
      </c>
      <c r="C326">
        <v>29</v>
      </c>
      <c r="E326">
        <f>MATCH(B326, Tabla24[clave2], 0)</f>
        <v>29</v>
      </c>
      <c r="K326" s="24">
        <f>MATCH(M326, Tabla2[clave2], 0)</f>
        <v>19</v>
      </c>
      <c r="L326" s="24">
        <f>INDEX(Tabla2[],$K326,1)</f>
        <v>19</v>
      </c>
      <c r="M326" s="26" t="s">
        <v>1324</v>
      </c>
      <c r="N326">
        <v>891095</v>
      </c>
      <c r="O326" s="23">
        <v>43066</v>
      </c>
      <c r="P326" s="23">
        <v>43067</v>
      </c>
      <c r="Y326">
        <v>19</v>
      </c>
      <c r="Z326" t="s">
        <v>1442</v>
      </c>
    </row>
    <row r="327" spans="2:26" x14ac:dyDescent="0.25">
      <c r="B327" t="s">
        <v>1278</v>
      </c>
      <c r="C327">
        <v>7</v>
      </c>
      <c r="E327">
        <f>MATCH(B327, Tabla24[clave2], 0)</f>
        <v>7</v>
      </c>
      <c r="K327" s="24">
        <f>MATCH(M327, Tabla2[clave2], 0)</f>
        <v>44</v>
      </c>
      <c r="L327" s="24">
        <f>INDEX(Tabla2[],$K327,1)</f>
        <v>44</v>
      </c>
      <c r="M327" s="26" t="s">
        <v>1310</v>
      </c>
      <c r="N327">
        <v>373290</v>
      </c>
      <c r="O327" s="23">
        <v>43057</v>
      </c>
      <c r="P327" s="23">
        <v>43092</v>
      </c>
      <c r="Y327">
        <v>44</v>
      </c>
      <c r="Z327" t="s">
        <v>1463</v>
      </c>
    </row>
    <row r="328" spans="2:26" x14ac:dyDescent="0.25">
      <c r="B328" t="s">
        <v>1279</v>
      </c>
      <c r="C328">
        <v>28</v>
      </c>
      <c r="E328">
        <f>MATCH(B328, Tabla24[clave2], 0)</f>
        <v>28</v>
      </c>
      <c r="K328" s="24">
        <f>MATCH(M328, Tabla2[clave2], 0)</f>
        <v>8</v>
      </c>
      <c r="L328" s="24">
        <f>INDEX(Tabla2[],$K328,1)</f>
        <v>8</v>
      </c>
      <c r="M328" s="26" t="s">
        <v>1275</v>
      </c>
      <c r="N328">
        <v>327144</v>
      </c>
      <c r="O328" s="23">
        <v>43052</v>
      </c>
      <c r="P328" s="23">
        <v>43100</v>
      </c>
      <c r="Y328">
        <v>8</v>
      </c>
      <c r="Z328" t="s">
        <v>1396</v>
      </c>
    </row>
    <row r="329" spans="2:26" x14ac:dyDescent="0.25">
      <c r="B329" t="s">
        <v>1315</v>
      </c>
      <c r="C329">
        <v>36</v>
      </c>
      <c r="E329">
        <f>MATCH(B329, Tabla24[clave2], 0)</f>
        <v>36</v>
      </c>
      <c r="K329" s="24">
        <f>MATCH(M329, Tabla2[clave2], 0)</f>
        <v>5</v>
      </c>
      <c r="L329" s="24">
        <f>INDEX(Tabla2[],$K329,1)</f>
        <v>5</v>
      </c>
      <c r="M329" s="26" t="s">
        <v>1300</v>
      </c>
      <c r="N329">
        <v>434039</v>
      </c>
      <c r="O329" s="23">
        <v>43065</v>
      </c>
      <c r="P329" s="23">
        <v>43100</v>
      </c>
      <c r="Y329">
        <v>5</v>
      </c>
      <c r="Z329" t="s">
        <v>1394</v>
      </c>
    </row>
    <row r="330" spans="2:26" x14ac:dyDescent="0.25">
      <c r="B330" t="s">
        <v>1271</v>
      </c>
      <c r="C330">
        <v>6</v>
      </c>
      <c r="E330">
        <f>MATCH(B330, Tabla24[clave2], 0)</f>
        <v>6</v>
      </c>
      <c r="K330" s="24">
        <f>MATCH(M330, Tabla2[clave2], 0)</f>
        <v>21</v>
      </c>
      <c r="L330" s="24">
        <f>INDEX(Tabla2[],$K330,1)</f>
        <v>21</v>
      </c>
      <c r="M330" s="26" t="s">
        <v>1301</v>
      </c>
      <c r="N330">
        <v>312224</v>
      </c>
      <c r="O330" s="23">
        <v>43057</v>
      </c>
      <c r="P330" s="23">
        <v>43100</v>
      </c>
      <c r="Y330">
        <v>21</v>
      </c>
      <c r="Z330" t="s">
        <v>1398</v>
      </c>
    </row>
    <row r="331" spans="2:26" x14ac:dyDescent="0.25">
      <c r="B331" t="s">
        <v>1275</v>
      </c>
      <c r="C331">
        <v>8</v>
      </c>
      <c r="E331">
        <f>MATCH(B331, Tabla24[clave2], 0)</f>
        <v>8</v>
      </c>
      <c r="K331" s="24">
        <f>MATCH(M331, Tabla2[clave2], 0)</f>
        <v>9</v>
      </c>
      <c r="L331" s="24">
        <f>INDEX(Tabla2[],$K331,1)</f>
        <v>9</v>
      </c>
      <c r="M331" s="26" t="s">
        <v>1272</v>
      </c>
      <c r="N331">
        <v>588783</v>
      </c>
      <c r="O331" s="23">
        <v>43066</v>
      </c>
      <c r="P331" s="23">
        <v>43100</v>
      </c>
      <c r="Y331">
        <v>9</v>
      </c>
      <c r="Z331" t="s">
        <v>1444</v>
      </c>
    </row>
    <row r="332" spans="2:26" x14ac:dyDescent="0.25">
      <c r="B332" t="s">
        <v>1320</v>
      </c>
      <c r="C332">
        <v>13</v>
      </c>
      <c r="E332">
        <f>MATCH(B332, Tabla24[clave2], 0)</f>
        <v>13</v>
      </c>
      <c r="K332" s="24">
        <f>MATCH(M332, Tabla2[clave2], 0)</f>
        <v>16</v>
      </c>
      <c r="L332" s="24">
        <f>INDEX(Tabla2[],$K332,1)</f>
        <v>16</v>
      </c>
      <c r="M332" s="26" t="s">
        <v>1326</v>
      </c>
      <c r="N332">
        <v>242758</v>
      </c>
      <c r="O332" s="23">
        <v>43059</v>
      </c>
      <c r="P332" s="23">
        <v>43095</v>
      </c>
      <c r="Y332">
        <v>16</v>
      </c>
      <c r="Z332" t="s">
        <v>1402</v>
      </c>
    </row>
    <row r="333" spans="2:26" x14ac:dyDescent="0.25">
      <c r="B333" t="s">
        <v>1300</v>
      </c>
      <c r="C333">
        <v>5</v>
      </c>
      <c r="E333">
        <f>MATCH(B333, Tabla24[clave2], 0)</f>
        <v>5</v>
      </c>
      <c r="K333" s="24">
        <f>MATCH(M333, Tabla2[clave2], 0)</f>
        <v>45</v>
      </c>
      <c r="L333" s="24">
        <f>INDEX(Tabla2[],$K333,1)</f>
        <v>45</v>
      </c>
      <c r="M333" s="26" t="s">
        <v>1316</v>
      </c>
      <c r="N333">
        <v>539767</v>
      </c>
      <c r="O333" s="23">
        <v>43059</v>
      </c>
      <c r="P333" s="23">
        <v>43095</v>
      </c>
      <c r="Y333">
        <v>45</v>
      </c>
      <c r="Z333" t="s">
        <v>1426</v>
      </c>
    </row>
    <row r="334" spans="2:26" x14ac:dyDescent="0.25">
      <c r="B334" t="s">
        <v>1314</v>
      </c>
      <c r="C334">
        <v>70</v>
      </c>
      <c r="E334">
        <f>MATCH(B334, Tabla24[clave2], 0)</f>
        <v>70</v>
      </c>
      <c r="K334" s="24">
        <f>MATCH(M334, Tabla2[clave2], 0)</f>
        <v>70</v>
      </c>
      <c r="L334" s="24">
        <f>INDEX(Tabla2[],$K334,1)</f>
        <v>70</v>
      </c>
      <c r="M334" s="26" t="s">
        <v>1314</v>
      </c>
      <c r="N334">
        <v>934947</v>
      </c>
      <c r="O334" s="23">
        <v>43059</v>
      </c>
      <c r="P334" s="23">
        <v>43096</v>
      </c>
      <c r="Y334">
        <v>70</v>
      </c>
      <c r="Z334" t="s">
        <v>1433</v>
      </c>
    </row>
    <row r="335" spans="2:26" x14ac:dyDescent="0.25">
      <c r="B335" t="s">
        <v>1287</v>
      </c>
      <c r="C335">
        <v>64</v>
      </c>
      <c r="E335">
        <f>MATCH(B335, Tabla24[clave2], 0)</f>
        <v>64</v>
      </c>
      <c r="K335" s="24">
        <f>MATCH(M335, Tabla2[clave2], 0)</f>
        <v>28</v>
      </c>
      <c r="L335" s="24">
        <f>INDEX(Tabla2[],$K335,1)</f>
        <v>28</v>
      </c>
      <c r="M335" s="26" t="s">
        <v>1279</v>
      </c>
      <c r="N335">
        <v>516702</v>
      </c>
      <c r="O335" s="23">
        <v>43066</v>
      </c>
      <c r="P335" s="23">
        <v>43072</v>
      </c>
      <c r="Y335">
        <v>28</v>
      </c>
      <c r="Z335" t="s">
        <v>1456</v>
      </c>
    </row>
    <row r="336" spans="2:26" x14ac:dyDescent="0.25">
      <c r="B336" t="s">
        <v>1291</v>
      </c>
      <c r="C336">
        <v>58</v>
      </c>
      <c r="E336">
        <f>MATCH(B336, Tabla24[clave2], 0)</f>
        <v>58</v>
      </c>
      <c r="K336" s="24">
        <f>MATCH(M336, Tabla2[clave2], 0)</f>
        <v>34</v>
      </c>
      <c r="L336" s="24">
        <f>INDEX(Tabla2[],$K336,1)</f>
        <v>34</v>
      </c>
      <c r="M336" s="26" t="s">
        <v>1276</v>
      </c>
      <c r="N336">
        <v>361730</v>
      </c>
      <c r="O336" s="23">
        <v>43066</v>
      </c>
      <c r="P336" s="23">
        <v>43072</v>
      </c>
      <c r="Y336">
        <v>34</v>
      </c>
      <c r="Z336" t="s">
        <v>1473</v>
      </c>
    </row>
    <row r="337" spans="2:26" x14ac:dyDescent="0.25">
      <c r="B337" t="s">
        <v>1306</v>
      </c>
      <c r="C337">
        <v>4</v>
      </c>
      <c r="E337">
        <f>MATCH(B337, Tabla24[clave2], 0)</f>
        <v>4</v>
      </c>
      <c r="K337" s="24">
        <f>MATCH(M337, Tabla2[clave2], 0)</f>
        <v>18</v>
      </c>
      <c r="L337" s="24">
        <f>INDEX(Tabla2[],$K337,1)</f>
        <v>18</v>
      </c>
      <c r="M337" s="26" t="s">
        <v>1274</v>
      </c>
      <c r="N337">
        <v>355556</v>
      </c>
      <c r="O337" s="23">
        <v>43067</v>
      </c>
      <c r="P337" s="23">
        <v>43072</v>
      </c>
      <c r="Y337">
        <v>18</v>
      </c>
      <c r="Z337" t="s">
        <v>1441</v>
      </c>
    </row>
    <row r="338" spans="2:26" x14ac:dyDescent="0.25">
      <c r="B338" t="s">
        <v>1319</v>
      </c>
      <c r="C338">
        <v>23</v>
      </c>
      <c r="E338">
        <f>MATCH(B338, Tabla24[clave2], 0)</f>
        <v>23</v>
      </c>
      <c r="K338" s="24">
        <f>MATCH(M338, Tabla2[clave2], 0)</f>
        <v>20</v>
      </c>
      <c r="L338" s="24">
        <f>INDEX(Tabla2[],$K338,1)</f>
        <v>20</v>
      </c>
      <c r="M338" s="26" t="s">
        <v>1327</v>
      </c>
      <c r="N338">
        <v>447554</v>
      </c>
      <c r="O338" s="23">
        <v>43068</v>
      </c>
      <c r="P338" s="23">
        <v>43069</v>
      </c>
      <c r="Y338">
        <v>20</v>
      </c>
      <c r="Z338" t="s">
        <v>1488</v>
      </c>
    </row>
    <row r="339" spans="2:26" x14ac:dyDescent="0.25">
      <c r="B339" t="s">
        <v>1316</v>
      </c>
      <c r="C339">
        <v>45</v>
      </c>
      <c r="E339">
        <f>MATCH(B339, Tabla24[clave2], 0)</f>
        <v>45</v>
      </c>
      <c r="K339" s="24">
        <f>MATCH(M339, Tabla2[clave2], 0)</f>
        <v>56</v>
      </c>
      <c r="L339" s="24">
        <f>INDEX(Tabla2[],$K339,1)</f>
        <v>56</v>
      </c>
      <c r="M339" s="26" t="s">
        <v>1303</v>
      </c>
      <c r="N339">
        <v>566173</v>
      </c>
      <c r="O339" s="23">
        <v>43068</v>
      </c>
      <c r="P339" s="23">
        <v>43069</v>
      </c>
      <c r="Y339">
        <v>56</v>
      </c>
      <c r="Z339" t="s">
        <v>1468</v>
      </c>
    </row>
    <row r="340" spans="2:26" x14ac:dyDescent="0.25">
      <c r="B340" t="s">
        <v>1274</v>
      </c>
      <c r="C340">
        <v>18</v>
      </c>
      <c r="E340">
        <f>MATCH(B340, Tabla24[clave2], 0)</f>
        <v>18</v>
      </c>
      <c r="K340" s="24">
        <f>MATCH(M340, Tabla2[clave2], 0)</f>
        <v>54</v>
      </c>
      <c r="L340" s="24">
        <f>INDEX(Tabla2[],$K340,1)</f>
        <v>54</v>
      </c>
      <c r="M340" s="26" t="s">
        <v>1295</v>
      </c>
      <c r="N340">
        <v>419235</v>
      </c>
      <c r="O340" s="23">
        <v>43070</v>
      </c>
      <c r="P340" s="23">
        <v>43072</v>
      </c>
      <c r="Y340">
        <v>54</v>
      </c>
      <c r="Z340" t="s">
        <v>1453</v>
      </c>
    </row>
    <row r="341" spans="2:26" x14ac:dyDescent="0.25">
      <c r="B341" t="s">
        <v>1276</v>
      </c>
      <c r="C341">
        <v>34</v>
      </c>
      <c r="E341">
        <f>MATCH(B341, Tabla24[clave2], 0)</f>
        <v>34</v>
      </c>
      <c r="K341" s="24">
        <f>MATCH(M341, Tabla2[clave2], 0)</f>
        <v>11</v>
      </c>
      <c r="L341" s="24">
        <f>INDEX(Tabla2[],$K341,1)</f>
        <v>11</v>
      </c>
      <c r="M341" s="26" t="s">
        <v>1277</v>
      </c>
      <c r="N341">
        <v>569774</v>
      </c>
      <c r="O341" s="23">
        <v>43072</v>
      </c>
      <c r="P341" s="23">
        <v>43072</v>
      </c>
      <c r="Y341">
        <v>11</v>
      </c>
      <c r="Z341" t="s">
        <v>1482</v>
      </c>
    </row>
    <row r="342" spans="2:26" x14ac:dyDescent="0.25">
      <c r="B342" t="s">
        <v>1272</v>
      </c>
      <c r="C342">
        <v>9</v>
      </c>
      <c r="E342">
        <f>MATCH(B342, Tabla24[clave2], 0)</f>
        <v>9</v>
      </c>
      <c r="K342" s="24">
        <f>MATCH(M342, Tabla2[clave2], 0)</f>
        <v>68</v>
      </c>
      <c r="L342" s="24">
        <f>INDEX(Tabla2[],$K342,1)</f>
        <v>68</v>
      </c>
      <c r="M342" s="26" t="s">
        <v>1323</v>
      </c>
      <c r="N342">
        <v>355556</v>
      </c>
      <c r="O342" s="23">
        <v>43073</v>
      </c>
      <c r="P342" s="23">
        <v>43097</v>
      </c>
      <c r="Y342">
        <v>68</v>
      </c>
      <c r="Z342" t="s">
        <v>1441</v>
      </c>
    </row>
    <row r="343" spans="2:26" x14ac:dyDescent="0.25">
      <c r="B343" t="s">
        <v>1289</v>
      </c>
      <c r="C343">
        <v>31</v>
      </c>
      <c r="E343">
        <f>MATCH(B343, Tabla24[clave2], 0)</f>
        <v>31</v>
      </c>
      <c r="K343" s="24">
        <f>MATCH(M343, Tabla2[clave2], 0)</f>
        <v>66</v>
      </c>
      <c r="L343" s="24">
        <f>INDEX(Tabla2[],$K343,1)</f>
        <v>66</v>
      </c>
      <c r="M343" s="26" t="s">
        <v>1280</v>
      </c>
      <c r="N343">
        <v>267971</v>
      </c>
      <c r="O343" s="23">
        <v>43052</v>
      </c>
      <c r="P343" s="23">
        <v>43100</v>
      </c>
      <c r="Y343">
        <v>66</v>
      </c>
      <c r="Z343" t="s">
        <v>1457</v>
      </c>
    </row>
    <row r="344" spans="2:26" x14ac:dyDescent="0.25">
      <c r="B344" t="s">
        <v>1328</v>
      </c>
      <c r="C344">
        <v>41</v>
      </c>
      <c r="E344">
        <f>MATCH(B344, Tabla24[clave2], 0)</f>
        <v>41</v>
      </c>
      <c r="K344" s="24">
        <f>MATCH(M344, Tabla2[clave2], 0)</f>
        <v>66</v>
      </c>
      <c r="L344" s="24">
        <f>INDEX(Tabla2[],$K344,1)</f>
        <v>66</v>
      </c>
      <c r="M344" s="26" t="s">
        <v>1280</v>
      </c>
      <c r="N344">
        <v>405756</v>
      </c>
      <c r="O344" s="23">
        <v>43073</v>
      </c>
      <c r="P344" s="23">
        <v>43097</v>
      </c>
      <c r="Y344">
        <v>66</v>
      </c>
      <c r="Z344" t="s">
        <v>1443</v>
      </c>
    </row>
    <row r="345" spans="2:26" x14ac:dyDescent="0.25">
      <c r="B345" t="s">
        <v>1273</v>
      </c>
      <c r="C345">
        <v>10</v>
      </c>
      <c r="E345">
        <f>MATCH(B345, Tabla24[clave2], 0)</f>
        <v>10</v>
      </c>
      <c r="K345" s="24">
        <f>MATCH(M345, Tabla2[clave2], 0)</f>
        <v>28</v>
      </c>
      <c r="L345" s="24">
        <f>INDEX(Tabla2[],$K345,1)</f>
        <v>28</v>
      </c>
      <c r="M345" s="26" t="s">
        <v>1279</v>
      </c>
      <c r="N345">
        <v>452405</v>
      </c>
      <c r="O345" s="23">
        <v>43073</v>
      </c>
      <c r="P345" s="23">
        <v>43079</v>
      </c>
      <c r="Y345">
        <v>28</v>
      </c>
      <c r="Z345" t="s">
        <v>1451</v>
      </c>
    </row>
    <row r="346" spans="2:26" x14ac:dyDescent="0.25">
      <c r="B346" t="s">
        <v>1325</v>
      </c>
      <c r="C346">
        <v>29</v>
      </c>
      <c r="E346">
        <f>MATCH(B346, Tabla24[clave2], 0)</f>
        <v>29</v>
      </c>
      <c r="K346" s="24">
        <f>MATCH(M346, Tabla2[clave2], 0)</f>
        <v>72</v>
      </c>
      <c r="L346" s="24">
        <f>INDEX(Tabla2[],$K346,1)</f>
        <v>72</v>
      </c>
      <c r="M346" s="26" t="s">
        <v>1313</v>
      </c>
      <c r="N346">
        <v>481382</v>
      </c>
      <c r="O346" s="23">
        <v>43051</v>
      </c>
      <c r="P346" s="23">
        <v>43099</v>
      </c>
      <c r="Y346">
        <v>72</v>
      </c>
      <c r="Z346" t="s">
        <v>1460</v>
      </c>
    </row>
    <row r="347" spans="2:26" x14ac:dyDescent="0.25">
      <c r="B347" t="s">
        <v>1271</v>
      </c>
      <c r="C347">
        <v>6</v>
      </c>
      <c r="E347">
        <f>MATCH(B347, Tabla24[clave2], 0)</f>
        <v>6</v>
      </c>
      <c r="K347" s="24">
        <f>MATCH(M347, Tabla2[clave2], 0)</f>
        <v>71</v>
      </c>
      <c r="L347" s="24">
        <f>INDEX(Tabla2[],$K347,1)</f>
        <v>71</v>
      </c>
      <c r="M347" s="26" t="s">
        <v>1331</v>
      </c>
      <c r="N347">
        <v>542634</v>
      </c>
      <c r="O347" s="23">
        <v>43063</v>
      </c>
      <c r="P347" s="23">
        <v>43100</v>
      </c>
      <c r="Y347">
        <v>71</v>
      </c>
      <c r="Z347" t="s">
        <v>1439</v>
      </c>
    </row>
    <row r="348" spans="2:26" x14ac:dyDescent="0.25">
      <c r="B348" t="s">
        <v>1291</v>
      </c>
      <c r="C348">
        <v>58</v>
      </c>
      <c r="E348">
        <f>MATCH(B348, Tabla24[clave2], 0)</f>
        <v>58</v>
      </c>
      <c r="K348" s="24">
        <f>MATCH(M348, Tabla2[clave2], 0)</f>
        <v>73</v>
      </c>
      <c r="L348" s="24">
        <f>INDEX(Tabla2[],$K348,1)</f>
        <v>73</v>
      </c>
      <c r="M348" s="26" t="s">
        <v>1362</v>
      </c>
      <c r="N348">
        <v>447360</v>
      </c>
      <c r="O348" s="23">
        <v>43051</v>
      </c>
      <c r="P348" s="23">
        <v>43099</v>
      </c>
      <c r="Y348">
        <v>73</v>
      </c>
      <c r="Z348" t="s">
        <v>1462</v>
      </c>
    </row>
    <row r="349" spans="2:26" x14ac:dyDescent="0.25">
      <c r="B349" t="s">
        <v>1275</v>
      </c>
      <c r="C349">
        <v>8</v>
      </c>
      <c r="E349">
        <f>MATCH(B349, Tabla24[clave2], 0)</f>
        <v>8</v>
      </c>
      <c r="K349" s="24">
        <f>MATCH(M349, Tabla2[clave2], 0)</f>
        <v>24</v>
      </c>
      <c r="L349" s="24">
        <f>INDEX(Tabla2[],$K349,1)</f>
        <v>24</v>
      </c>
      <c r="M349" s="26" t="s">
        <v>1281</v>
      </c>
      <c r="N349">
        <v>569774</v>
      </c>
      <c r="O349" s="23">
        <v>43077</v>
      </c>
      <c r="P349" s="23">
        <v>43077</v>
      </c>
      <c r="Y349">
        <v>24</v>
      </c>
      <c r="Z349" t="s">
        <v>1482</v>
      </c>
    </row>
    <row r="350" spans="2:26" x14ac:dyDescent="0.25">
      <c r="B350" t="s">
        <v>1279</v>
      </c>
      <c r="C350">
        <v>28</v>
      </c>
      <c r="E350">
        <f>MATCH(B350, Tabla24[clave2], 0)</f>
        <v>28</v>
      </c>
      <c r="K350" s="24">
        <f>MATCH(M350, Tabla2[clave2], 0)</f>
        <v>18</v>
      </c>
      <c r="L350" s="24">
        <f>INDEX(Tabla2[],$K350,1)</f>
        <v>18</v>
      </c>
      <c r="M350" s="26" t="s">
        <v>1274</v>
      </c>
      <c r="N350">
        <v>566508</v>
      </c>
      <c r="O350" s="23">
        <v>43073</v>
      </c>
      <c r="P350" s="23">
        <v>43079</v>
      </c>
      <c r="Y350">
        <v>18</v>
      </c>
      <c r="Z350" t="s">
        <v>1489</v>
      </c>
    </row>
    <row r="351" spans="2:26" x14ac:dyDescent="0.25">
      <c r="B351" t="s">
        <v>1287</v>
      </c>
      <c r="C351">
        <v>64</v>
      </c>
      <c r="E351">
        <f>MATCH(B351, Tabla24[clave2], 0)</f>
        <v>64</v>
      </c>
      <c r="K351" s="24">
        <f>MATCH(M351, Tabla2[clave2], 0)</f>
        <v>45</v>
      </c>
      <c r="L351" s="24">
        <f>INDEX(Tabla2[],$K351,1)</f>
        <v>45</v>
      </c>
      <c r="M351" s="26" t="s">
        <v>1316</v>
      </c>
      <c r="N351">
        <v>569774</v>
      </c>
      <c r="O351" s="23">
        <v>43079</v>
      </c>
      <c r="P351" s="23">
        <v>43080</v>
      </c>
      <c r="Y351">
        <v>45</v>
      </c>
      <c r="Z351" t="s">
        <v>1482</v>
      </c>
    </row>
    <row r="352" spans="2:26" x14ac:dyDescent="0.25">
      <c r="B352" t="s">
        <v>1288</v>
      </c>
      <c r="C352">
        <v>14</v>
      </c>
      <c r="E352">
        <f>MATCH(B352, Tabla24[clave2], 0)</f>
        <v>14</v>
      </c>
      <c r="K352" s="24">
        <f>MATCH(M352, Tabla2[clave2], 0)</f>
        <v>43</v>
      </c>
      <c r="L352" s="24">
        <f>INDEX(Tabla2[],$K352,1)</f>
        <v>43</v>
      </c>
      <c r="M352" s="26" t="s">
        <v>1308</v>
      </c>
      <c r="N352">
        <v>582776</v>
      </c>
      <c r="O352" s="23">
        <v>43081</v>
      </c>
      <c r="P352" s="23">
        <v>43115</v>
      </c>
      <c r="Y352">
        <v>43</v>
      </c>
      <c r="Z352" t="s">
        <v>1425</v>
      </c>
    </row>
    <row r="353" spans="2:26" x14ac:dyDescent="0.25">
      <c r="B353" t="s">
        <v>1297</v>
      </c>
      <c r="C353">
        <v>27</v>
      </c>
      <c r="E353">
        <f>MATCH(B353, Tabla24[clave2], 0)</f>
        <v>27</v>
      </c>
      <c r="K353" s="24">
        <f>MATCH(M353, Tabla2[clave2], 0)</f>
        <v>24</v>
      </c>
      <c r="L353" s="24">
        <f>INDEX(Tabla2[],$K353,1)</f>
        <v>24</v>
      </c>
      <c r="M353" s="26" t="s">
        <v>1281</v>
      </c>
      <c r="N353">
        <v>361730</v>
      </c>
      <c r="O353" s="23">
        <v>43080</v>
      </c>
      <c r="P353" s="23">
        <v>43082</v>
      </c>
      <c r="Y353">
        <v>24</v>
      </c>
      <c r="Z353" t="s">
        <v>1473</v>
      </c>
    </row>
    <row r="354" spans="2:26" x14ac:dyDescent="0.25">
      <c r="B354" t="s">
        <v>1273</v>
      </c>
      <c r="C354">
        <v>10</v>
      </c>
      <c r="E354">
        <f>MATCH(B354, Tabla24[clave2], 0)</f>
        <v>10</v>
      </c>
      <c r="K354" s="24">
        <f>MATCH(M354, Tabla2[clave2], 0)</f>
        <v>18</v>
      </c>
      <c r="L354" s="24">
        <f>INDEX(Tabla2[],$K354,1)</f>
        <v>18</v>
      </c>
      <c r="M354" s="26" t="s">
        <v>1274</v>
      </c>
      <c r="N354">
        <v>447554</v>
      </c>
      <c r="O354" s="23">
        <v>43082</v>
      </c>
      <c r="P354" s="23">
        <v>43086</v>
      </c>
      <c r="Y354">
        <v>18</v>
      </c>
      <c r="Z354" t="s">
        <v>1488</v>
      </c>
    </row>
    <row r="355" spans="2:26" x14ac:dyDescent="0.25">
      <c r="B355" t="s">
        <v>1325</v>
      </c>
      <c r="C355">
        <v>29</v>
      </c>
      <c r="E355">
        <f>MATCH(B355, Tabla24[clave2], 0)</f>
        <v>29</v>
      </c>
      <c r="K355" s="24">
        <f>MATCH(M355, Tabla2[clave2], 0)</f>
        <v>28</v>
      </c>
      <c r="L355" s="24">
        <f>INDEX(Tabla2[],$K355,1)</f>
        <v>28</v>
      </c>
      <c r="M355" s="26" t="s">
        <v>1279</v>
      </c>
      <c r="N355">
        <v>324382</v>
      </c>
      <c r="O355" s="23">
        <v>43074</v>
      </c>
      <c r="P355" s="23">
        <v>43079</v>
      </c>
      <c r="Y355">
        <v>28</v>
      </c>
      <c r="Z355" t="s">
        <v>1490</v>
      </c>
    </row>
    <row r="356" spans="2:26" x14ac:dyDescent="0.25">
      <c r="B356" t="s">
        <v>1272</v>
      </c>
      <c r="C356">
        <v>9</v>
      </c>
      <c r="E356">
        <f>MATCH(B356, Tabla24[clave2], 0)</f>
        <v>9</v>
      </c>
      <c r="K356" s="24">
        <f>MATCH(M356, Tabla2[clave2], 0)</f>
        <v>29</v>
      </c>
      <c r="L356" s="24">
        <f>INDEX(Tabla2[],$K356,1)</f>
        <v>29</v>
      </c>
      <c r="M356" s="26" t="s">
        <v>1325</v>
      </c>
      <c r="N356">
        <v>279446</v>
      </c>
      <c r="O356" s="23">
        <v>43076</v>
      </c>
      <c r="P356" s="23">
        <v>43079</v>
      </c>
      <c r="Y356">
        <v>29</v>
      </c>
      <c r="Z356" t="s">
        <v>1491</v>
      </c>
    </row>
    <row r="357" spans="2:26" x14ac:dyDescent="0.25">
      <c r="B357" t="s">
        <v>1289</v>
      </c>
      <c r="C357">
        <v>31</v>
      </c>
      <c r="E357">
        <f>MATCH(B357, Tabla24[clave2], 0)</f>
        <v>31</v>
      </c>
      <c r="K357" s="24">
        <f>MATCH(M357, Tabla2[clave2], 0)</f>
        <v>24</v>
      </c>
      <c r="L357" s="24">
        <f>INDEX(Tabla2[],$K357,1)</f>
        <v>24</v>
      </c>
      <c r="M357" s="26" t="s">
        <v>1281</v>
      </c>
      <c r="N357">
        <v>361730</v>
      </c>
      <c r="O357" s="23">
        <v>43083</v>
      </c>
      <c r="P357" s="23">
        <v>43086</v>
      </c>
      <c r="Y357">
        <v>24</v>
      </c>
      <c r="Z357" t="s">
        <v>1473</v>
      </c>
    </row>
    <row r="358" spans="2:26" x14ac:dyDescent="0.25">
      <c r="B358" t="s">
        <v>1306</v>
      </c>
      <c r="C358">
        <v>4</v>
      </c>
      <c r="E358">
        <f>MATCH(B358, Tabla24[clave2], 0)</f>
        <v>4</v>
      </c>
      <c r="K358" s="24">
        <f>MATCH(M358, Tabla2[clave2], 0)</f>
        <v>29</v>
      </c>
      <c r="L358" s="24">
        <f>INDEX(Tabla2[],$K358,1)</f>
        <v>29</v>
      </c>
      <c r="M358" s="26" t="s">
        <v>1325</v>
      </c>
      <c r="N358">
        <v>764361</v>
      </c>
      <c r="O358" s="23">
        <v>43081</v>
      </c>
      <c r="P358" s="23">
        <v>43086</v>
      </c>
      <c r="Y358">
        <v>29</v>
      </c>
      <c r="Z358" t="s">
        <v>1492</v>
      </c>
    </row>
    <row r="359" spans="2:26" x14ac:dyDescent="0.25">
      <c r="B359" t="s">
        <v>1310</v>
      </c>
      <c r="C359">
        <v>44</v>
      </c>
      <c r="E359">
        <f>MATCH(B359, Tabla24[clave2], 0)</f>
        <v>44</v>
      </c>
      <c r="K359" s="24">
        <f>MATCH(M359, Tabla2[clave2], 0)</f>
        <v>24</v>
      </c>
      <c r="L359" s="24">
        <f>INDEX(Tabla2[],$K359,1)</f>
        <v>24</v>
      </c>
      <c r="M359" s="26" t="s">
        <v>1281</v>
      </c>
      <c r="N359">
        <v>502171</v>
      </c>
      <c r="O359" s="23">
        <v>43080</v>
      </c>
      <c r="P359" s="23">
        <v>43115</v>
      </c>
      <c r="Y359">
        <v>24</v>
      </c>
      <c r="Z359" t="s">
        <v>1424</v>
      </c>
    </row>
    <row r="360" spans="2:26" x14ac:dyDescent="0.25">
      <c r="B360" t="s">
        <v>1286</v>
      </c>
      <c r="C360">
        <v>67</v>
      </c>
      <c r="E360">
        <f>MATCH(B360, Tabla24[clave2], 0)</f>
        <v>67</v>
      </c>
      <c r="K360" s="24">
        <f>MATCH(M360, Tabla2[clave2], 0)</f>
        <v>53</v>
      </c>
      <c r="L360" s="24">
        <f>INDEX(Tabla2[],$K360,1)</f>
        <v>53</v>
      </c>
      <c r="M360" s="26" t="s">
        <v>1318</v>
      </c>
      <c r="N360">
        <v>419235</v>
      </c>
      <c r="O360" s="23">
        <v>43083</v>
      </c>
      <c r="P360" s="23">
        <v>43084</v>
      </c>
      <c r="Y360">
        <v>53</v>
      </c>
      <c r="Z360" t="s">
        <v>1453</v>
      </c>
    </row>
    <row r="361" spans="2:26" x14ac:dyDescent="0.25">
      <c r="B361" t="s">
        <v>1300</v>
      </c>
      <c r="C361">
        <v>5</v>
      </c>
      <c r="E361">
        <f>MATCH(B361, Tabla24[clave2], 0)</f>
        <v>5</v>
      </c>
      <c r="K361" s="24">
        <f>MATCH(M361, Tabla2[clave2], 0)</f>
        <v>20</v>
      </c>
      <c r="L361" s="24">
        <f>INDEX(Tabla2[],$K361,1)</f>
        <v>20</v>
      </c>
      <c r="M361" s="26" t="s">
        <v>1327</v>
      </c>
      <c r="N361">
        <v>324382</v>
      </c>
      <c r="O361" s="23">
        <v>43080</v>
      </c>
      <c r="P361" s="23">
        <v>43100</v>
      </c>
      <c r="Y361">
        <v>20</v>
      </c>
      <c r="Z361" t="s">
        <v>1490</v>
      </c>
    </row>
    <row r="362" spans="2:26" x14ac:dyDescent="0.25">
      <c r="B362" t="s">
        <v>1288</v>
      </c>
      <c r="C362">
        <v>14</v>
      </c>
      <c r="E362">
        <f>MATCH(B362, Tabla24[clave2], 0)</f>
        <v>14</v>
      </c>
      <c r="K362" s="24">
        <f>MATCH(M362, Tabla2[clave2], 0)</f>
        <v>31</v>
      </c>
      <c r="L362" s="24">
        <f>INDEX(Tabla2[],$K362,1)</f>
        <v>31</v>
      </c>
      <c r="M362" s="26" t="s">
        <v>1289</v>
      </c>
      <c r="N362">
        <v>566173</v>
      </c>
      <c r="O362" s="23">
        <v>43081</v>
      </c>
      <c r="P362" s="23">
        <v>43115</v>
      </c>
      <c r="Y362">
        <v>31</v>
      </c>
      <c r="Z362" t="s">
        <v>1468</v>
      </c>
    </row>
    <row r="363" spans="2:26" x14ac:dyDescent="0.25">
      <c r="B363" t="s">
        <v>1275</v>
      </c>
      <c r="C363">
        <v>8</v>
      </c>
      <c r="E363">
        <f>MATCH(B363, Tabla24[clave2], 0)</f>
        <v>8</v>
      </c>
      <c r="K363" s="24">
        <f>MATCH(M363, Tabla2[clave2], 0)</f>
        <v>34</v>
      </c>
      <c r="L363" s="24">
        <f>INDEX(Tabla2[],$K363,1)</f>
        <v>34</v>
      </c>
      <c r="M363" s="26" t="s">
        <v>1276</v>
      </c>
      <c r="N363">
        <v>452405</v>
      </c>
      <c r="O363" s="23">
        <v>43081</v>
      </c>
      <c r="P363" s="23">
        <v>43115</v>
      </c>
      <c r="Y363">
        <v>34</v>
      </c>
      <c r="Z363" t="s">
        <v>1451</v>
      </c>
    </row>
    <row r="364" spans="2:26" x14ac:dyDescent="0.25">
      <c r="B364" t="s">
        <v>1279</v>
      </c>
      <c r="C364">
        <v>28</v>
      </c>
      <c r="E364">
        <f>MATCH(B364, Tabla24[clave2], 0)</f>
        <v>28</v>
      </c>
      <c r="K364" s="24">
        <f>MATCH(M364, Tabla2[clave2], 0)</f>
        <v>29</v>
      </c>
      <c r="L364" s="24">
        <f>INDEX(Tabla2[],$K364,1)</f>
        <v>29</v>
      </c>
      <c r="M364" s="26" t="s">
        <v>1325</v>
      </c>
      <c r="N364">
        <v>764361</v>
      </c>
      <c r="O364" s="23">
        <v>43081</v>
      </c>
      <c r="P364" s="23">
        <v>43086</v>
      </c>
      <c r="Y364">
        <v>29</v>
      </c>
      <c r="Z364" t="s">
        <v>1492</v>
      </c>
    </row>
    <row r="365" spans="2:26" x14ac:dyDescent="0.25">
      <c r="B365" t="s">
        <v>1271</v>
      </c>
      <c r="C365">
        <v>6</v>
      </c>
      <c r="E365">
        <f>MATCH(B365, Tabla24[clave2], 0)</f>
        <v>6</v>
      </c>
      <c r="K365" s="24">
        <f>MATCH(M365, Tabla2[clave2], 0)</f>
        <v>27</v>
      </c>
      <c r="L365" s="24">
        <f>INDEX(Tabla2[],$K365,1)</f>
        <v>27</v>
      </c>
      <c r="M365" s="26" t="s">
        <v>1297</v>
      </c>
      <c r="N365">
        <v>779183</v>
      </c>
      <c r="O365" s="23">
        <v>43088</v>
      </c>
      <c r="P365" s="23">
        <v>43097</v>
      </c>
      <c r="Q365" t="s">
        <v>1493</v>
      </c>
      <c r="Y365">
        <v>27</v>
      </c>
      <c r="Z365" t="s">
        <v>1494</v>
      </c>
    </row>
    <row r="366" spans="2:26" x14ac:dyDescent="0.25">
      <c r="B366" t="s">
        <v>1293</v>
      </c>
      <c r="C366">
        <v>35</v>
      </c>
      <c r="E366">
        <f>MATCH(B366, Tabla24[clave2], 0)</f>
        <v>35</v>
      </c>
      <c r="K366" s="24">
        <f>MATCH(M366, Tabla2[clave2], 0)</f>
        <v>53</v>
      </c>
      <c r="L366" s="24">
        <f>INDEX(Tabla2[],$K366,1)</f>
        <v>53</v>
      </c>
      <c r="M366" s="26" t="s">
        <v>1318</v>
      </c>
      <c r="N366">
        <v>361730</v>
      </c>
      <c r="O366" s="23">
        <v>43087</v>
      </c>
      <c r="P366" s="23">
        <v>43100</v>
      </c>
      <c r="Y366">
        <v>53</v>
      </c>
      <c r="Z366" t="s">
        <v>1473</v>
      </c>
    </row>
    <row r="367" spans="2:26" x14ac:dyDescent="0.25">
      <c r="B367" t="s">
        <v>1281</v>
      </c>
      <c r="C367">
        <v>24</v>
      </c>
      <c r="E367">
        <f>MATCH(B367, Tabla24[clave2], 0)</f>
        <v>24</v>
      </c>
      <c r="K367" s="24">
        <f>MATCH(M367, Tabla2[clave2], 0)</f>
        <v>42</v>
      </c>
      <c r="L367" s="24">
        <f>INDEX(Tabla2[],$K367,1)</f>
        <v>42</v>
      </c>
      <c r="M367" s="26" t="s">
        <v>1304</v>
      </c>
      <c r="N367">
        <v>569774</v>
      </c>
      <c r="O367" s="23">
        <v>43085</v>
      </c>
      <c r="P367" s="23">
        <v>43086</v>
      </c>
      <c r="Y367">
        <v>42</v>
      </c>
      <c r="Z367" t="s">
        <v>1482</v>
      </c>
    </row>
    <row r="368" spans="2:26" x14ac:dyDescent="0.25">
      <c r="B368" t="s">
        <v>1274</v>
      </c>
      <c r="C368">
        <v>18</v>
      </c>
      <c r="E368">
        <f>MATCH(B368, Tabla24[clave2], 0)</f>
        <v>18</v>
      </c>
      <c r="K368" s="24">
        <f>MATCH(M368, Tabla2[clave2], 0)</f>
        <v>18</v>
      </c>
      <c r="L368" s="24">
        <f>INDEX(Tabla2[],$K368,1)</f>
        <v>18</v>
      </c>
      <c r="M368" s="26" t="s">
        <v>1274</v>
      </c>
      <c r="N368">
        <v>891095</v>
      </c>
      <c r="O368" s="23">
        <v>43087</v>
      </c>
      <c r="P368" s="23">
        <v>43093</v>
      </c>
      <c r="Q368" t="s">
        <v>1495</v>
      </c>
      <c r="Y368">
        <v>18</v>
      </c>
      <c r="Z368" t="s">
        <v>1442</v>
      </c>
    </row>
    <row r="369" spans="2:26" x14ac:dyDescent="0.25">
      <c r="B369" t="s">
        <v>1276</v>
      </c>
      <c r="C369">
        <v>34</v>
      </c>
      <c r="E369">
        <f>MATCH(B369, Tabla24[clave2], 0)</f>
        <v>34</v>
      </c>
      <c r="K369" s="24">
        <f>MATCH(M369, Tabla2[clave2], 0)</f>
        <v>11</v>
      </c>
      <c r="L369" s="24">
        <f>INDEX(Tabla2[],$K369,1)</f>
        <v>11</v>
      </c>
      <c r="M369" s="26" t="s">
        <v>1277</v>
      </c>
      <c r="N369">
        <v>488475</v>
      </c>
      <c r="O369" s="23">
        <v>43085</v>
      </c>
      <c r="P369" s="23">
        <v>43087</v>
      </c>
      <c r="Q369" t="s">
        <v>1496</v>
      </c>
      <c r="Y369">
        <v>11</v>
      </c>
      <c r="Z369" t="s">
        <v>1446</v>
      </c>
    </row>
    <row r="370" spans="2:26" x14ac:dyDescent="0.25">
      <c r="B370" t="s">
        <v>1287</v>
      </c>
      <c r="C370">
        <v>64</v>
      </c>
      <c r="E370">
        <f>MATCH(B370, Tabla24[clave2], 0)</f>
        <v>64</v>
      </c>
      <c r="K370" s="24">
        <f>MATCH(M370, Tabla2[clave2], 0)</f>
        <v>29</v>
      </c>
      <c r="L370" s="24">
        <f>INDEX(Tabla2[],$K370,1)</f>
        <v>29</v>
      </c>
      <c r="M370" s="26" t="s">
        <v>1325</v>
      </c>
      <c r="N370">
        <v>532671</v>
      </c>
      <c r="O370" s="23">
        <v>43088</v>
      </c>
      <c r="P370" s="23">
        <v>43093</v>
      </c>
      <c r="Q370" t="s">
        <v>1497</v>
      </c>
      <c r="Y370">
        <v>29</v>
      </c>
      <c r="Z370" t="s">
        <v>1498</v>
      </c>
    </row>
    <row r="371" spans="2:26" x14ac:dyDescent="0.25">
      <c r="B371" t="s">
        <v>1306</v>
      </c>
      <c r="C371">
        <v>4</v>
      </c>
      <c r="E371">
        <f>MATCH(B371, Tabla24[clave2], 0)</f>
        <v>4</v>
      </c>
      <c r="K371" s="24">
        <f>MATCH(M371, Tabla2[clave2], 0)</f>
        <v>56</v>
      </c>
      <c r="L371" s="24">
        <f>INDEX(Tabla2[],$K371,1)</f>
        <v>56</v>
      </c>
      <c r="M371" s="26" t="s">
        <v>1303</v>
      </c>
      <c r="N371">
        <v>419235</v>
      </c>
      <c r="O371" s="23">
        <v>43088</v>
      </c>
      <c r="P371" s="23">
        <v>43099</v>
      </c>
      <c r="Y371">
        <v>56</v>
      </c>
      <c r="Z371" t="s">
        <v>1453</v>
      </c>
    </row>
    <row r="372" spans="2:26" x14ac:dyDescent="0.25">
      <c r="B372" t="s">
        <v>1328</v>
      </c>
      <c r="C372">
        <v>41</v>
      </c>
      <c r="E372">
        <f>MATCH(B372, Tabla24[clave2], 0)</f>
        <v>41</v>
      </c>
      <c r="K372" s="24">
        <f>MATCH(M372, Tabla2[clave2], 0)</f>
        <v>54</v>
      </c>
      <c r="L372" s="24">
        <f>INDEX(Tabla2[],$K372,1)</f>
        <v>54</v>
      </c>
      <c r="M372" s="26" t="s">
        <v>1295</v>
      </c>
      <c r="N372">
        <v>805878</v>
      </c>
      <c r="O372" s="23">
        <v>43088</v>
      </c>
      <c r="P372" s="23">
        <v>43122</v>
      </c>
      <c r="Y372">
        <v>54</v>
      </c>
      <c r="Z372" t="s">
        <v>1464</v>
      </c>
    </row>
    <row r="373" spans="2:26" x14ac:dyDescent="0.25">
      <c r="B373" t="s">
        <v>1299</v>
      </c>
      <c r="C373">
        <v>52</v>
      </c>
      <c r="E373">
        <f>MATCH(B373, Tabla24[clave2], 0)</f>
        <v>52</v>
      </c>
      <c r="K373" s="24">
        <f>MATCH(M373, Tabla2[clave2], 0)</f>
        <v>11</v>
      </c>
      <c r="L373" s="24">
        <f>INDEX(Tabla2[],$K373,1)</f>
        <v>11</v>
      </c>
      <c r="M373" s="26" t="s">
        <v>1277</v>
      </c>
      <c r="N373">
        <v>488475</v>
      </c>
      <c r="O373" s="23">
        <v>43088</v>
      </c>
      <c r="P373" s="23">
        <v>43123</v>
      </c>
      <c r="Q373" t="s">
        <v>1499</v>
      </c>
      <c r="Y373">
        <v>11</v>
      </c>
      <c r="Z373" t="s">
        <v>1446</v>
      </c>
    </row>
    <row r="374" spans="2:26" x14ac:dyDescent="0.25">
      <c r="B374" t="s">
        <v>1283</v>
      </c>
      <c r="C374">
        <v>57</v>
      </c>
      <c r="E374">
        <f>MATCH(B374, Tabla24[clave2], 0)</f>
        <v>57</v>
      </c>
      <c r="K374" s="24">
        <f>MATCH(M374, Tabla2[clave2], 0)</f>
        <v>41</v>
      </c>
      <c r="L374" s="24">
        <f>INDEX(Tabla2[],$K374,1)</f>
        <v>41</v>
      </c>
      <c r="M374" s="26" t="s">
        <v>1328</v>
      </c>
      <c r="N374">
        <v>873494</v>
      </c>
      <c r="O374" s="23">
        <v>43084</v>
      </c>
      <c r="P374" s="23">
        <v>43100</v>
      </c>
      <c r="Q374" t="s">
        <v>1500</v>
      </c>
      <c r="Y374">
        <v>41</v>
      </c>
      <c r="Z374" t="s">
        <v>1501</v>
      </c>
    </row>
    <row r="375" spans="2:26" x14ac:dyDescent="0.25">
      <c r="B375" t="s">
        <v>1273</v>
      </c>
      <c r="C375">
        <v>10</v>
      </c>
      <c r="E375">
        <f>MATCH(B375, Tabla24[clave2], 0)</f>
        <v>10</v>
      </c>
      <c r="K375" s="24">
        <f>MATCH(M375, Tabla2[clave2], 0)</f>
        <v>24</v>
      </c>
      <c r="L375" s="24">
        <f>INDEX(Tabla2[],$K375,1)</f>
        <v>24</v>
      </c>
      <c r="M375" s="26" t="s">
        <v>1281</v>
      </c>
      <c r="N375">
        <v>447554</v>
      </c>
      <c r="O375" s="23">
        <v>43087</v>
      </c>
      <c r="P375" s="23">
        <v>43093</v>
      </c>
      <c r="Y375">
        <v>24</v>
      </c>
      <c r="Z375" t="s">
        <v>1488</v>
      </c>
    </row>
    <row r="376" spans="2:26" x14ac:dyDescent="0.25">
      <c r="B376" t="s">
        <v>1274</v>
      </c>
      <c r="C376">
        <v>18</v>
      </c>
      <c r="E376">
        <f>MATCH(B376, Tabla24[clave2], 0)</f>
        <v>18</v>
      </c>
      <c r="K376" s="24">
        <f>MATCH(M376, Tabla2[clave2], 0)</f>
        <v>42</v>
      </c>
      <c r="L376" s="24">
        <f>INDEX(Tabla2[],$K376,1)</f>
        <v>42</v>
      </c>
      <c r="M376" s="26" t="s">
        <v>1304</v>
      </c>
      <c r="N376">
        <v>569774</v>
      </c>
      <c r="O376" s="23">
        <v>43089</v>
      </c>
      <c r="P376" s="23">
        <v>43125</v>
      </c>
      <c r="Y376">
        <v>42</v>
      </c>
      <c r="Z376" t="s">
        <v>1482</v>
      </c>
    </row>
    <row r="377" spans="2:26" x14ac:dyDescent="0.25">
      <c r="B377" t="s">
        <v>1289</v>
      </c>
      <c r="C377">
        <v>31</v>
      </c>
      <c r="E377">
        <f>MATCH(B377, Tabla24[clave2], 0)</f>
        <v>31</v>
      </c>
      <c r="K377" s="24">
        <f>MATCH(M377, Tabla2[clave2], 0)</f>
        <v>40</v>
      </c>
      <c r="L377" s="24">
        <f>INDEX(Tabla2[],$K377,1)</f>
        <v>40</v>
      </c>
      <c r="M377" s="26" t="s">
        <v>1282</v>
      </c>
      <c r="N377">
        <v>516702</v>
      </c>
      <c r="O377" s="23">
        <v>43090</v>
      </c>
      <c r="P377" s="23">
        <v>43100</v>
      </c>
      <c r="Y377">
        <v>40</v>
      </c>
      <c r="Z377" t="s">
        <v>1456</v>
      </c>
    </row>
    <row r="378" spans="2:26" x14ac:dyDescent="0.25">
      <c r="B378" t="s">
        <v>1315</v>
      </c>
      <c r="C378">
        <v>36</v>
      </c>
      <c r="E378">
        <f>MATCH(B378, Tabla24[clave2], 0)</f>
        <v>36</v>
      </c>
      <c r="K378" s="24">
        <f>MATCH(M378, Tabla2[clave2], 0)</f>
        <v>57</v>
      </c>
      <c r="L378" s="24">
        <f>INDEX(Tabla2[],$K378,1)</f>
        <v>57</v>
      </c>
      <c r="M378" s="26" t="s">
        <v>1283</v>
      </c>
      <c r="N378">
        <v>328894</v>
      </c>
      <c r="O378" s="23">
        <v>43081</v>
      </c>
      <c r="P378" s="23">
        <v>43115</v>
      </c>
      <c r="Q378" t="s">
        <v>1502</v>
      </c>
      <c r="Y378">
        <v>57</v>
      </c>
      <c r="Z378" t="s">
        <v>1503</v>
      </c>
    </row>
    <row r="379" spans="2:26" x14ac:dyDescent="0.25">
      <c r="B379" t="s">
        <v>1278</v>
      </c>
      <c r="C379">
        <v>7</v>
      </c>
      <c r="E379">
        <f>MATCH(B379, Tabla24[clave2], 0)</f>
        <v>7</v>
      </c>
      <c r="K379" s="24">
        <f>MATCH(M379, Tabla2[clave2], 0)</f>
        <v>36</v>
      </c>
      <c r="L379" s="24">
        <f>INDEX(Tabla2[],$K379,1)</f>
        <v>36</v>
      </c>
      <c r="M379" s="26" t="s">
        <v>1315</v>
      </c>
      <c r="N379">
        <v>400383</v>
      </c>
      <c r="O379" s="23">
        <v>43091</v>
      </c>
      <c r="P379" s="23">
        <v>43116</v>
      </c>
      <c r="Q379" t="s">
        <v>1504</v>
      </c>
      <c r="Y379">
        <v>36</v>
      </c>
      <c r="Z379" t="s">
        <v>1505</v>
      </c>
    </row>
    <row r="380" spans="2:26" x14ac:dyDescent="0.25">
      <c r="B380" t="s">
        <v>1317</v>
      </c>
      <c r="C380">
        <v>33</v>
      </c>
      <c r="E380">
        <f>MATCH(B380, Tabla24[clave2], 0)</f>
        <v>33</v>
      </c>
      <c r="K380" s="24">
        <f>MATCH(M380, Tabla2[clave2], 0)</f>
        <v>60</v>
      </c>
      <c r="L380" s="24">
        <f>INDEX(Tabla2[],$K380,1)</f>
        <v>60</v>
      </c>
      <c r="M380" s="26" t="s">
        <v>1329</v>
      </c>
      <c r="N380">
        <v>447554</v>
      </c>
      <c r="O380" s="23">
        <v>43094</v>
      </c>
      <c r="P380" s="23">
        <v>43094</v>
      </c>
      <c r="Y380">
        <v>60</v>
      </c>
      <c r="Z380" t="s">
        <v>1488</v>
      </c>
    </row>
    <row r="381" spans="2:26" x14ac:dyDescent="0.25">
      <c r="B381" t="s">
        <v>1319</v>
      </c>
      <c r="C381">
        <v>23</v>
      </c>
      <c r="E381">
        <f>MATCH(B381, Tabla24[clave2], 0)</f>
        <v>23</v>
      </c>
      <c r="K381" s="24">
        <f>MATCH(M381, Tabla2[clave2], 0)</f>
        <v>45</v>
      </c>
      <c r="L381" s="24">
        <f>INDEX(Tabla2[],$K381,1)</f>
        <v>45</v>
      </c>
      <c r="M381" s="26" t="s">
        <v>1316</v>
      </c>
      <c r="N381">
        <v>317677</v>
      </c>
      <c r="O381" s="23">
        <v>43093</v>
      </c>
      <c r="P381" s="23">
        <v>43095</v>
      </c>
      <c r="Q381" t="s">
        <v>1506</v>
      </c>
      <c r="Y381">
        <v>45</v>
      </c>
      <c r="Z381" t="s">
        <v>1507</v>
      </c>
    </row>
    <row r="382" spans="2:26" x14ac:dyDescent="0.25">
      <c r="B382" t="s">
        <v>1275</v>
      </c>
      <c r="C382">
        <v>8</v>
      </c>
      <c r="E382">
        <f>MATCH(B382, Tabla24[clave2], 0)</f>
        <v>8</v>
      </c>
      <c r="K382" s="24">
        <f>MATCH(M382, Tabla2[clave2], 0)</f>
        <v>62</v>
      </c>
      <c r="L382" s="24">
        <f>INDEX(Tabla2[],$K382,1)</f>
        <v>62</v>
      </c>
      <c r="M382" s="26" t="s">
        <v>1284</v>
      </c>
      <c r="N382">
        <v>566508</v>
      </c>
      <c r="O382" s="23">
        <v>43094</v>
      </c>
      <c r="P382" s="23">
        <v>43095</v>
      </c>
      <c r="Q382" t="s">
        <v>1508</v>
      </c>
      <c r="Y382">
        <v>62</v>
      </c>
      <c r="Z382" t="s">
        <v>1489</v>
      </c>
    </row>
    <row r="383" spans="2:26" x14ac:dyDescent="0.25">
      <c r="B383" t="s">
        <v>1276</v>
      </c>
      <c r="C383">
        <v>34</v>
      </c>
      <c r="E383">
        <f>MATCH(B383, Tabla24[clave2], 0)</f>
        <v>34</v>
      </c>
      <c r="K383" s="24">
        <f>MATCH(M383, Tabla2[clave2], 0)</f>
        <v>28</v>
      </c>
      <c r="L383" s="24">
        <f>INDEX(Tabla2[],$K383,1)</f>
        <v>28</v>
      </c>
      <c r="M383" s="26" t="s">
        <v>1279</v>
      </c>
      <c r="N383">
        <v>516057</v>
      </c>
      <c r="O383" s="23">
        <v>43092</v>
      </c>
      <c r="P383" s="23">
        <v>43110</v>
      </c>
      <c r="Y383">
        <v>28</v>
      </c>
      <c r="Z383" t="s">
        <v>1509</v>
      </c>
    </row>
    <row r="384" spans="2:26" x14ac:dyDescent="0.25">
      <c r="B384" t="s">
        <v>1299</v>
      </c>
      <c r="C384">
        <v>52</v>
      </c>
      <c r="E384">
        <f>MATCH(B384, Tabla24[clave2], 0)</f>
        <v>52</v>
      </c>
      <c r="K384" s="24">
        <f>MATCH(M384, Tabla2[clave2], 0)</f>
        <v>51</v>
      </c>
      <c r="L384" s="24">
        <f>INDEX(Tabla2[],$K384,1)</f>
        <v>51</v>
      </c>
      <c r="M384" s="26" t="s">
        <v>1294</v>
      </c>
      <c r="N384">
        <v>279446</v>
      </c>
      <c r="O384" s="23">
        <v>43095</v>
      </c>
      <c r="P384" s="23">
        <v>43097</v>
      </c>
      <c r="Q384" t="s">
        <v>1510</v>
      </c>
      <c r="Y384">
        <v>51</v>
      </c>
      <c r="Z384" t="s">
        <v>1491</v>
      </c>
    </row>
    <row r="385" spans="2:26" x14ac:dyDescent="0.25">
      <c r="B385" t="s">
        <v>1283</v>
      </c>
      <c r="C385">
        <v>57</v>
      </c>
      <c r="E385">
        <f>MATCH(B385, Tabla24[clave2], 0)</f>
        <v>57</v>
      </c>
      <c r="K385" s="24">
        <f>MATCH(M385, Tabla2[clave2], 0)</f>
        <v>39</v>
      </c>
      <c r="L385" s="24">
        <f>INDEX(Tabla2[],$K385,1)</f>
        <v>39</v>
      </c>
      <c r="M385" s="26" t="s">
        <v>1311</v>
      </c>
      <c r="N385">
        <v>934947</v>
      </c>
      <c r="O385" s="23">
        <v>43096</v>
      </c>
      <c r="P385" s="23">
        <v>43126</v>
      </c>
      <c r="Y385">
        <v>39</v>
      </c>
      <c r="Z385" t="s">
        <v>1433</v>
      </c>
    </row>
    <row r="386" spans="2:26" x14ac:dyDescent="0.25">
      <c r="B386" t="s">
        <v>1273</v>
      </c>
      <c r="C386">
        <v>10</v>
      </c>
      <c r="E386">
        <f>MATCH(B386, Tabla24[clave2], 0)</f>
        <v>10</v>
      </c>
      <c r="K386" s="24">
        <f>MATCH(M386, Tabla2[clave2], 0)</f>
        <v>70</v>
      </c>
      <c r="L386" s="24">
        <f>INDEX(Tabla2[],$K386,1)</f>
        <v>70</v>
      </c>
      <c r="M386" s="26" t="s">
        <v>1314</v>
      </c>
      <c r="N386">
        <v>373290</v>
      </c>
      <c r="O386" s="23">
        <v>43093</v>
      </c>
      <c r="P386" s="23">
        <v>43118</v>
      </c>
      <c r="Q386" t="s">
        <v>1511</v>
      </c>
      <c r="Y386">
        <v>70</v>
      </c>
      <c r="Z386" t="s">
        <v>1463</v>
      </c>
    </row>
    <row r="387" spans="2:26" x14ac:dyDescent="0.25">
      <c r="B387" t="s">
        <v>1315</v>
      </c>
      <c r="C387">
        <v>36</v>
      </c>
      <c r="E387">
        <f>MATCH(B387, Tabla24[clave2], 0)</f>
        <v>36</v>
      </c>
      <c r="K387" s="24">
        <f>MATCH(M387, Tabla2[clave2], 0)</f>
        <v>2</v>
      </c>
      <c r="L387" s="24">
        <f>INDEX(Tabla2[],$K387,1)</f>
        <v>2</v>
      </c>
      <c r="M387" s="26" t="s">
        <v>1332</v>
      </c>
      <c r="N387">
        <v>204344</v>
      </c>
      <c r="O387" s="23">
        <v>34790</v>
      </c>
      <c r="P387" s="23">
        <v>2958465</v>
      </c>
      <c r="Y387">
        <v>2</v>
      </c>
      <c r="Z387" t="s">
        <v>1512</v>
      </c>
    </row>
    <row r="388" spans="2:26" x14ac:dyDescent="0.25">
      <c r="B388" t="s">
        <v>1278</v>
      </c>
      <c r="C388">
        <v>7</v>
      </c>
      <c r="E388">
        <f>MATCH(B388, Tabla24[clave2], 0)</f>
        <v>7</v>
      </c>
      <c r="K388" s="24">
        <f>MATCH(M388, Tabla2[clave2], 0)</f>
        <v>75</v>
      </c>
      <c r="L388" s="24">
        <f>INDEX(Tabla2[],$K388,1)</f>
        <v>75</v>
      </c>
      <c r="M388" s="26" t="s">
        <v>1330</v>
      </c>
      <c r="N388">
        <v>566508</v>
      </c>
      <c r="O388" s="23">
        <v>43098</v>
      </c>
      <c r="P388" s="23">
        <v>43098</v>
      </c>
      <c r="Y388">
        <v>75</v>
      </c>
      <c r="Z388" t="s">
        <v>1489</v>
      </c>
    </row>
    <row r="389" spans="2:26" x14ac:dyDescent="0.25">
      <c r="B389" t="s">
        <v>1317</v>
      </c>
      <c r="C389">
        <v>33</v>
      </c>
      <c r="E389">
        <f>MATCH(B389, Tabla24[clave2], 0)</f>
        <v>33</v>
      </c>
      <c r="K389" s="24">
        <f>MATCH(M389, Tabla2[clave2], 0)</f>
        <v>53</v>
      </c>
      <c r="L389" s="24">
        <f>INDEX(Tabla2[],$K389,1)</f>
        <v>53</v>
      </c>
      <c r="M389" s="26" t="s">
        <v>1318</v>
      </c>
      <c r="N389">
        <v>558037</v>
      </c>
      <c r="O389" s="23">
        <v>43090</v>
      </c>
      <c r="P389" s="23">
        <v>43100</v>
      </c>
      <c r="Y389">
        <v>53</v>
      </c>
      <c r="Z389" t="s">
        <v>1469</v>
      </c>
    </row>
    <row r="390" spans="2:26" x14ac:dyDescent="0.25">
      <c r="B390" t="s">
        <v>1319</v>
      </c>
      <c r="C390">
        <v>23</v>
      </c>
      <c r="E390">
        <f>MATCH(B390, Tabla24[clave2], 0)</f>
        <v>23</v>
      </c>
      <c r="K390" s="24">
        <f>MATCH(M390, Tabla2[clave2], 0)</f>
        <v>52</v>
      </c>
      <c r="L390" s="24">
        <f>INDEX(Tabla2[],$K390,1)</f>
        <v>52</v>
      </c>
      <c r="M390" s="26" t="s">
        <v>1299</v>
      </c>
      <c r="N390">
        <v>566508</v>
      </c>
      <c r="O390" s="23">
        <v>43099</v>
      </c>
      <c r="P390" s="23">
        <v>43099</v>
      </c>
      <c r="Y390">
        <v>52</v>
      </c>
      <c r="Z390" t="s">
        <v>1489</v>
      </c>
    </row>
    <row r="391" spans="2:26" x14ac:dyDescent="0.25">
      <c r="B391" t="s">
        <v>1296</v>
      </c>
      <c r="C391">
        <v>25</v>
      </c>
      <c r="E391">
        <f>MATCH(B391, Tabla24[clave2], 0)</f>
        <v>25</v>
      </c>
      <c r="K391" s="24">
        <f>MATCH(M391, Tabla2[clave2], 0)</f>
        <v>74</v>
      </c>
      <c r="L391" s="24">
        <f>INDEX(Tabla2[],$K391,1)</f>
        <v>74</v>
      </c>
      <c r="M391" s="26" t="s">
        <v>1309</v>
      </c>
      <c r="N391">
        <v>403938</v>
      </c>
      <c r="O391" s="23">
        <v>43100</v>
      </c>
      <c r="P391" s="23">
        <v>43128</v>
      </c>
      <c r="Q391" t="s">
        <v>1513</v>
      </c>
      <c r="Y391">
        <v>74</v>
      </c>
      <c r="Z391" t="s">
        <v>1430</v>
      </c>
    </row>
    <row r="392" spans="2:26" x14ac:dyDescent="0.25">
      <c r="B392" t="s">
        <v>1299</v>
      </c>
      <c r="C392">
        <v>52</v>
      </c>
      <c r="E392">
        <f>MATCH(B392, Tabla24[clave2], 0)</f>
        <v>52</v>
      </c>
      <c r="K392" s="24">
        <f>MATCH(M392, Tabla2[clave2], 0)</f>
        <v>25</v>
      </c>
      <c r="L392" s="24">
        <f>INDEX(Tabla2[],$K392,1)</f>
        <v>25</v>
      </c>
      <c r="M392" s="26" t="s">
        <v>1296</v>
      </c>
      <c r="N392">
        <v>318478</v>
      </c>
      <c r="O392" s="23">
        <v>43100</v>
      </c>
      <c r="P392" s="23">
        <v>43128</v>
      </c>
      <c r="Y392">
        <v>25</v>
      </c>
      <c r="Z392" t="s">
        <v>1436</v>
      </c>
    </row>
    <row r="393" spans="2:26" x14ac:dyDescent="0.25">
      <c r="B393" t="s">
        <v>1283</v>
      </c>
      <c r="C393">
        <v>57</v>
      </c>
      <c r="E393">
        <f>MATCH(B393, Tabla24[clave2], 0)</f>
        <v>57</v>
      </c>
      <c r="K393" s="24">
        <f>MATCH(M393, Tabla2[clave2], 0)</f>
        <v>14</v>
      </c>
      <c r="L393" s="24">
        <f>INDEX(Tabla2[],$K393,1)</f>
        <v>14</v>
      </c>
      <c r="M393" s="26" t="s">
        <v>1288</v>
      </c>
      <c r="N393">
        <v>490746</v>
      </c>
      <c r="O393" s="23">
        <v>43100</v>
      </c>
      <c r="P393" s="23">
        <v>43128</v>
      </c>
      <c r="Q393" t="s">
        <v>1514</v>
      </c>
      <c r="Y393">
        <v>14</v>
      </c>
      <c r="Z393" t="s">
        <v>1431</v>
      </c>
    </row>
    <row r="394" spans="2:26" x14ac:dyDescent="0.25">
      <c r="B394" t="s">
        <v>1317</v>
      </c>
      <c r="C394">
        <v>33</v>
      </c>
      <c r="E394">
        <f>MATCH(B394, Tabla24[clave2], 0)</f>
        <v>33</v>
      </c>
      <c r="K394" s="24">
        <f>MATCH(M394, Tabla2[clave2], 0)</f>
        <v>13</v>
      </c>
      <c r="L394" s="24">
        <f>INDEX(Tabla2[],$K394,1)</f>
        <v>13</v>
      </c>
      <c r="M394" s="26" t="s">
        <v>1320</v>
      </c>
      <c r="N394">
        <v>435741</v>
      </c>
      <c r="O394" s="23">
        <v>43100</v>
      </c>
      <c r="P394" s="23">
        <v>43131</v>
      </c>
      <c r="Y394">
        <v>13</v>
      </c>
      <c r="Z394" t="s">
        <v>1397</v>
      </c>
    </row>
    <row r="395" spans="2:26" x14ac:dyDescent="0.25">
      <c r="B395" t="s">
        <v>1272</v>
      </c>
      <c r="C395">
        <v>9</v>
      </c>
      <c r="E395">
        <f>MATCH(B395, Tabla24[clave2], 0)</f>
        <v>9</v>
      </c>
      <c r="K395" s="24">
        <f>MATCH(M395, Tabla2[clave2], 0)</f>
        <v>15</v>
      </c>
      <c r="L395" s="24">
        <f>INDEX(Tabla2[],$K395,1)</f>
        <v>15</v>
      </c>
      <c r="M395" s="26" t="s">
        <v>1307</v>
      </c>
      <c r="N395">
        <v>178194</v>
      </c>
      <c r="O395" s="23">
        <v>43100</v>
      </c>
      <c r="P395" s="23">
        <v>43128</v>
      </c>
      <c r="Y395">
        <v>15</v>
      </c>
      <c r="Z395" t="s">
        <v>1403</v>
      </c>
    </row>
    <row r="396" spans="2:26" x14ac:dyDescent="0.25">
      <c r="B396" t="s">
        <v>1289</v>
      </c>
      <c r="C396">
        <v>31</v>
      </c>
      <c r="E396">
        <f>MATCH(B396, Tabla24[clave2], 0)</f>
        <v>31</v>
      </c>
      <c r="K396" s="24">
        <f>MATCH(M396, Tabla2[clave2], 0)</f>
        <v>11</v>
      </c>
      <c r="L396" s="24">
        <f>INDEX(Tabla2[],$K396,1)</f>
        <v>11</v>
      </c>
      <c r="M396" s="26" t="s">
        <v>1277</v>
      </c>
      <c r="N396">
        <v>333892</v>
      </c>
      <c r="O396" s="23">
        <v>43101</v>
      </c>
      <c r="P396" s="23">
        <v>43128</v>
      </c>
      <c r="Q396" t="s">
        <v>1515</v>
      </c>
      <c r="Y396">
        <v>11</v>
      </c>
      <c r="Z396" t="s">
        <v>1399</v>
      </c>
    </row>
    <row r="397" spans="2:26" x14ac:dyDescent="0.25">
      <c r="B397" t="s">
        <v>1274</v>
      </c>
      <c r="C397">
        <v>18</v>
      </c>
      <c r="E397">
        <f>MATCH(B397, Tabla24[clave2], 0)</f>
        <v>18</v>
      </c>
      <c r="K397" s="24">
        <f>MATCH(M397, Tabla2[clave2], 0)</f>
        <v>27</v>
      </c>
      <c r="L397" s="24">
        <f>INDEX(Tabla2[],$K397,1)</f>
        <v>27</v>
      </c>
      <c r="M397" s="26" t="s">
        <v>1297</v>
      </c>
      <c r="N397">
        <v>605887</v>
      </c>
      <c r="O397" s="23">
        <v>43098</v>
      </c>
      <c r="P397" s="23">
        <v>43128</v>
      </c>
      <c r="Q397" t="s">
        <v>1516</v>
      </c>
      <c r="Y397">
        <v>27</v>
      </c>
      <c r="Z397" t="s">
        <v>1486</v>
      </c>
    </row>
    <row r="398" spans="2:26" x14ac:dyDescent="0.25">
      <c r="B398" t="s">
        <v>1276</v>
      </c>
      <c r="C398">
        <v>34</v>
      </c>
      <c r="E398">
        <f>MATCH(B398, Tabla24[clave2], 0)</f>
        <v>34</v>
      </c>
      <c r="K398" s="24">
        <f>MATCH(M398, Tabla2[clave2], 0)</f>
        <v>36</v>
      </c>
      <c r="L398" s="24">
        <f>INDEX(Tabla2[],$K398,1)</f>
        <v>36</v>
      </c>
      <c r="M398" s="26" t="s">
        <v>1315</v>
      </c>
      <c r="N398">
        <v>466911</v>
      </c>
      <c r="O398" s="23">
        <v>43101</v>
      </c>
      <c r="P398" s="23">
        <v>43128</v>
      </c>
      <c r="Q398" t="s">
        <v>1517</v>
      </c>
      <c r="Y398">
        <v>36</v>
      </c>
      <c r="Z398" t="s">
        <v>1432</v>
      </c>
    </row>
    <row r="399" spans="2:26" x14ac:dyDescent="0.25">
      <c r="B399" t="s">
        <v>1273</v>
      </c>
      <c r="C399">
        <v>10</v>
      </c>
      <c r="E399">
        <f>MATCH(B399, Tabla24[clave2], 0)</f>
        <v>10</v>
      </c>
      <c r="K399" s="24">
        <f>MATCH(M399, Tabla2[clave2], 0)</f>
        <v>35</v>
      </c>
      <c r="L399" s="24">
        <f>INDEX(Tabla2[],$K399,1)</f>
        <v>35</v>
      </c>
      <c r="M399" s="26" t="s">
        <v>1293</v>
      </c>
      <c r="N399">
        <v>600316</v>
      </c>
      <c r="O399" s="23">
        <v>43098</v>
      </c>
      <c r="P399" s="23">
        <v>43128</v>
      </c>
      <c r="Q399" t="s">
        <v>1518</v>
      </c>
      <c r="Y399">
        <v>35</v>
      </c>
      <c r="Z399" t="s">
        <v>1434</v>
      </c>
    </row>
    <row r="400" spans="2:26" x14ac:dyDescent="0.25">
      <c r="B400" t="s">
        <v>1325</v>
      </c>
      <c r="C400">
        <v>29</v>
      </c>
      <c r="E400">
        <f>MATCH(B400, Tabla24[clave2], 0)</f>
        <v>29</v>
      </c>
      <c r="K400" s="24">
        <f>MATCH(M400, Tabla2[clave2], 0)</f>
        <v>53</v>
      </c>
      <c r="L400" s="24">
        <f>INDEX(Tabla2[],$K400,1)</f>
        <v>53</v>
      </c>
      <c r="M400" s="26" t="s">
        <v>1318</v>
      </c>
      <c r="N400">
        <v>317017</v>
      </c>
      <c r="O400" s="23">
        <v>43101</v>
      </c>
      <c r="P400" s="23">
        <v>43128</v>
      </c>
      <c r="Q400" t="s">
        <v>1519</v>
      </c>
      <c r="Y400">
        <v>53</v>
      </c>
      <c r="Z400" t="s">
        <v>1418</v>
      </c>
    </row>
    <row r="401" spans="2:26" x14ac:dyDescent="0.25">
      <c r="B401" t="s">
        <v>1310</v>
      </c>
      <c r="C401">
        <v>44</v>
      </c>
      <c r="E401">
        <f>MATCH(B401, Tabla24[clave2], 0)</f>
        <v>44</v>
      </c>
      <c r="K401" s="24">
        <f>MATCH(M401, Tabla2[clave2], 0)</f>
        <v>54</v>
      </c>
      <c r="L401" s="24">
        <f>INDEX(Tabla2[],$K401,1)</f>
        <v>54</v>
      </c>
      <c r="M401" s="26" t="s">
        <v>1295</v>
      </c>
      <c r="N401">
        <v>321084</v>
      </c>
      <c r="O401" s="23">
        <v>43100</v>
      </c>
      <c r="P401" s="23">
        <v>43129</v>
      </c>
      <c r="Q401" t="s">
        <v>1520</v>
      </c>
      <c r="Y401">
        <v>54</v>
      </c>
      <c r="Z401" t="s">
        <v>1413</v>
      </c>
    </row>
    <row r="402" spans="2:26" x14ac:dyDescent="0.25">
      <c r="B402" t="s">
        <v>1306</v>
      </c>
      <c r="C402">
        <v>4</v>
      </c>
      <c r="E402">
        <f>MATCH(B402, Tabla24[clave2], 0)</f>
        <v>4</v>
      </c>
      <c r="K402" s="24">
        <f>MATCH(M402, Tabla2[clave2], 0)</f>
        <v>55</v>
      </c>
      <c r="L402" s="24">
        <f>INDEX(Tabla2[],$K402,1)</f>
        <v>55</v>
      </c>
      <c r="M402" s="26" t="s">
        <v>1333</v>
      </c>
      <c r="N402">
        <v>852387</v>
      </c>
      <c r="O402" s="23">
        <v>43100</v>
      </c>
      <c r="P402" s="23">
        <v>43131</v>
      </c>
      <c r="Y402">
        <v>55</v>
      </c>
      <c r="Z402" t="s">
        <v>1435</v>
      </c>
    </row>
    <row r="403" spans="2:26" x14ac:dyDescent="0.25">
      <c r="B403" t="s">
        <v>1294</v>
      </c>
      <c r="C403">
        <v>51</v>
      </c>
      <c r="E403">
        <f>MATCH(B403, Tabla24[clave2], 0)</f>
        <v>51</v>
      </c>
      <c r="K403" s="24">
        <f>MATCH(M403, Tabla2[clave2], 0)</f>
        <v>6</v>
      </c>
      <c r="L403" s="24">
        <f>INDEX(Tabla2[],$K403,1)</f>
        <v>6</v>
      </c>
      <c r="M403" s="26" t="s">
        <v>1271</v>
      </c>
      <c r="N403">
        <v>419041</v>
      </c>
      <c r="O403" s="23">
        <v>43101</v>
      </c>
      <c r="P403" s="23">
        <v>43128</v>
      </c>
      <c r="Q403" t="s">
        <v>1521</v>
      </c>
      <c r="Y403">
        <v>6</v>
      </c>
      <c r="Z403" t="s">
        <v>1395</v>
      </c>
    </row>
    <row r="404" spans="2:26" x14ac:dyDescent="0.25">
      <c r="B404" t="s">
        <v>1278</v>
      </c>
      <c r="C404">
        <v>7</v>
      </c>
      <c r="E404">
        <f>MATCH(B404, Tabla24[clave2], 0)</f>
        <v>7</v>
      </c>
      <c r="K404" s="24">
        <f>MATCH(M404, Tabla2[clave2], 0)</f>
        <v>24</v>
      </c>
      <c r="L404" s="24">
        <f>INDEX(Tabla2[],$K404,1)</f>
        <v>24</v>
      </c>
      <c r="M404" s="26" t="s">
        <v>1281</v>
      </c>
      <c r="N404">
        <v>426226</v>
      </c>
      <c r="O404" s="23">
        <v>43100</v>
      </c>
      <c r="P404" s="23">
        <v>43128</v>
      </c>
      <c r="Y404">
        <v>24</v>
      </c>
      <c r="Z404" t="s">
        <v>1422</v>
      </c>
    </row>
    <row r="405" spans="2:26" x14ac:dyDescent="0.25">
      <c r="B405" t="s">
        <v>1287</v>
      </c>
      <c r="C405">
        <v>64</v>
      </c>
      <c r="E405">
        <f>MATCH(B405, Tabla24[clave2], 0)</f>
        <v>64</v>
      </c>
      <c r="K405" s="24">
        <f>MATCH(M405, Tabla2[clave2], 0)</f>
        <v>25</v>
      </c>
      <c r="L405" s="24">
        <f>INDEX(Tabla2[],$K405,1)</f>
        <v>25</v>
      </c>
      <c r="M405" s="26" t="s">
        <v>1296</v>
      </c>
      <c r="N405">
        <v>318478</v>
      </c>
      <c r="O405" s="23">
        <v>43101</v>
      </c>
      <c r="P405" s="23">
        <v>43128</v>
      </c>
      <c r="Q405" t="s">
        <v>1522</v>
      </c>
      <c r="Y405">
        <v>25</v>
      </c>
      <c r="Z405" t="s">
        <v>1436</v>
      </c>
    </row>
    <row r="406" spans="2:26" x14ac:dyDescent="0.25">
      <c r="B406" t="s">
        <v>1275</v>
      </c>
      <c r="C406">
        <v>8</v>
      </c>
      <c r="E406">
        <f>MATCH(B406, Tabla24[clave2], 0)</f>
        <v>8</v>
      </c>
      <c r="K406" s="24">
        <f>MATCH(M406, Tabla2[clave2], 0)</f>
        <v>56</v>
      </c>
      <c r="L406" s="24">
        <f>INDEX(Tabla2[],$K406,1)</f>
        <v>56</v>
      </c>
      <c r="M406" s="26" t="s">
        <v>1303</v>
      </c>
      <c r="N406">
        <v>652482</v>
      </c>
      <c r="O406" s="23">
        <v>43101</v>
      </c>
      <c r="P406" s="23">
        <v>43128</v>
      </c>
      <c r="Y406">
        <v>56</v>
      </c>
      <c r="Z406" t="s">
        <v>1417</v>
      </c>
    </row>
    <row r="407" spans="2:26" x14ac:dyDescent="0.25">
      <c r="B407" t="s">
        <v>1315</v>
      </c>
      <c r="C407">
        <v>36</v>
      </c>
      <c r="E407">
        <f>MATCH(B407, Tabla24[clave2], 0)</f>
        <v>36</v>
      </c>
      <c r="K407" s="24">
        <f>MATCH(M407, Tabla2[clave2], 0)</f>
        <v>57</v>
      </c>
      <c r="L407" s="24">
        <f>INDEX(Tabla2[],$K407,1)</f>
        <v>57</v>
      </c>
      <c r="M407" s="26" t="s">
        <v>1283</v>
      </c>
      <c r="N407">
        <v>517366</v>
      </c>
      <c r="O407" s="23">
        <v>43101</v>
      </c>
      <c r="P407" s="23">
        <v>43128</v>
      </c>
      <c r="Q407" t="s">
        <v>1523</v>
      </c>
      <c r="Y407">
        <v>57</v>
      </c>
      <c r="Z407" t="s">
        <v>1421</v>
      </c>
    </row>
    <row r="408" spans="2:26" x14ac:dyDescent="0.25">
      <c r="B408" t="s">
        <v>1287</v>
      </c>
      <c r="C408">
        <v>64</v>
      </c>
      <c r="E408">
        <f>MATCH(B408, Tabla24[clave2], 0)</f>
        <v>64</v>
      </c>
      <c r="K408" s="24">
        <f>MATCH(M408, Tabla2[clave2], 0)</f>
        <v>58</v>
      </c>
      <c r="L408" s="24">
        <f>INDEX(Tabla2[],$K408,1)</f>
        <v>58</v>
      </c>
      <c r="M408" s="26" t="s">
        <v>1291</v>
      </c>
      <c r="N408">
        <v>388176</v>
      </c>
      <c r="O408" s="23">
        <v>43100</v>
      </c>
      <c r="P408" s="23">
        <v>43128</v>
      </c>
      <c r="Y408">
        <v>58</v>
      </c>
      <c r="Z408" t="s">
        <v>1420</v>
      </c>
    </row>
    <row r="409" spans="2:26" x14ac:dyDescent="0.25">
      <c r="B409" t="s">
        <v>1290</v>
      </c>
      <c r="C409">
        <v>69</v>
      </c>
      <c r="E409">
        <f>MATCH(B409, Tabla24[clave2], 0)</f>
        <v>69</v>
      </c>
      <c r="K409" s="24">
        <f>MATCH(M409, Tabla2[clave2], 0)</f>
        <v>59</v>
      </c>
      <c r="L409" s="24">
        <f>INDEX(Tabla2[],$K409,1)</f>
        <v>59</v>
      </c>
      <c r="M409" s="26" t="s">
        <v>1285</v>
      </c>
      <c r="N409">
        <v>557767</v>
      </c>
      <c r="O409" s="23">
        <v>43100</v>
      </c>
      <c r="P409" s="23">
        <v>43128</v>
      </c>
      <c r="Q409" t="s">
        <v>1524</v>
      </c>
      <c r="Y409">
        <v>59</v>
      </c>
      <c r="Z409" t="s">
        <v>1419</v>
      </c>
    </row>
    <row r="410" spans="2:26" x14ac:dyDescent="0.25">
      <c r="B410" t="s">
        <v>1308</v>
      </c>
      <c r="C410">
        <v>43</v>
      </c>
      <c r="E410">
        <f>MATCH(B410, Tabla24[clave2], 0)</f>
        <v>43</v>
      </c>
      <c r="K410" s="24">
        <f>MATCH(M410, Tabla2[clave2], 0)</f>
        <v>60</v>
      </c>
      <c r="L410" s="24">
        <f>INDEX(Tabla2[],$K410,1)</f>
        <v>60</v>
      </c>
      <c r="M410" s="26" t="s">
        <v>1329</v>
      </c>
      <c r="N410">
        <v>370184</v>
      </c>
      <c r="O410" s="23">
        <v>43100</v>
      </c>
      <c r="P410" s="23">
        <v>43131</v>
      </c>
      <c r="Y410">
        <v>60</v>
      </c>
      <c r="Z410" t="s">
        <v>94</v>
      </c>
    </row>
    <row r="411" spans="2:26" x14ac:dyDescent="0.25">
      <c r="B411" t="s">
        <v>1274</v>
      </c>
      <c r="C411">
        <v>18</v>
      </c>
      <c r="E411">
        <f>MATCH(B411, Tabla24[clave2], 0)</f>
        <v>18</v>
      </c>
      <c r="K411" s="24">
        <f>MATCH(M411, Tabla2[clave2], 0)</f>
        <v>61</v>
      </c>
      <c r="L411" s="24">
        <f>INDEX(Tabla2[],$K411,1)</f>
        <v>61</v>
      </c>
      <c r="M411" s="26" t="s">
        <v>1305</v>
      </c>
      <c r="N411">
        <v>369907</v>
      </c>
      <c r="O411" s="23">
        <v>43101</v>
      </c>
      <c r="P411" s="23">
        <v>43128</v>
      </c>
      <c r="Q411" t="s">
        <v>1525</v>
      </c>
      <c r="Y411">
        <v>61</v>
      </c>
      <c r="Z411" t="s">
        <v>1414</v>
      </c>
    </row>
    <row r="412" spans="2:26" x14ac:dyDescent="0.25">
      <c r="B412" t="s">
        <v>1276</v>
      </c>
      <c r="C412">
        <v>34</v>
      </c>
      <c r="E412">
        <f>MATCH(B412, Tabla24[clave2], 0)</f>
        <v>34</v>
      </c>
      <c r="K412" s="24">
        <f>MATCH(M412, Tabla2[clave2], 0)</f>
        <v>62</v>
      </c>
      <c r="L412" s="24">
        <f>INDEX(Tabla2[],$K412,1)</f>
        <v>62</v>
      </c>
      <c r="M412" s="26" t="s">
        <v>1284</v>
      </c>
      <c r="N412">
        <v>315758</v>
      </c>
      <c r="O412" s="23">
        <v>43101</v>
      </c>
      <c r="P412" s="23">
        <v>43128</v>
      </c>
      <c r="Q412" t="s">
        <v>1526</v>
      </c>
      <c r="Y412">
        <v>62</v>
      </c>
      <c r="Z412" t="s">
        <v>1412</v>
      </c>
    </row>
    <row r="413" spans="2:26" x14ac:dyDescent="0.25">
      <c r="B413" t="s">
        <v>1273</v>
      </c>
      <c r="C413">
        <v>10</v>
      </c>
      <c r="E413">
        <f>MATCH(B413, Tabla24[clave2], 0)</f>
        <v>10</v>
      </c>
      <c r="K413" s="24">
        <f>MATCH(M413, Tabla2[clave2], 0)</f>
        <v>10</v>
      </c>
      <c r="L413" s="24">
        <f>INDEX(Tabla2[],$K413,1)</f>
        <v>10</v>
      </c>
      <c r="M413" s="26" t="s">
        <v>1273</v>
      </c>
      <c r="N413">
        <v>355556</v>
      </c>
      <c r="O413" s="23">
        <v>43099</v>
      </c>
      <c r="P413" s="23">
        <v>43100</v>
      </c>
      <c r="Q413" t="s">
        <v>1527</v>
      </c>
      <c r="Y413">
        <v>10</v>
      </c>
      <c r="Z413" t="s">
        <v>1441</v>
      </c>
    </row>
    <row r="414" spans="2:26" x14ac:dyDescent="0.25">
      <c r="B414" t="s">
        <v>1325</v>
      </c>
      <c r="C414">
        <v>29</v>
      </c>
      <c r="E414">
        <f>MATCH(B414, Tabla24[clave2], 0)</f>
        <v>29</v>
      </c>
      <c r="K414" s="24">
        <f>MATCH(M414, Tabla2[clave2], 0)</f>
        <v>75</v>
      </c>
      <c r="L414" s="24">
        <f>INDEX(Tabla2[],$K414,1)</f>
        <v>75</v>
      </c>
      <c r="M414" s="26" t="s">
        <v>1330</v>
      </c>
      <c r="N414">
        <v>305721</v>
      </c>
      <c r="O414" s="23">
        <v>43100</v>
      </c>
      <c r="P414" s="23">
        <v>43131</v>
      </c>
      <c r="Y414">
        <v>75</v>
      </c>
      <c r="Z414" t="s">
        <v>1461</v>
      </c>
    </row>
    <row r="415" spans="2:26" x14ac:dyDescent="0.25">
      <c r="B415" t="s">
        <v>1272</v>
      </c>
      <c r="C415">
        <v>9</v>
      </c>
      <c r="E415">
        <f>MATCH(B415, Tabla24[clave2], 0)</f>
        <v>9</v>
      </c>
      <c r="K415" s="24">
        <f>MATCH(M415, Tabla2[clave2], 0)</f>
        <v>16</v>
      </c>
      <c r="L415" s="24">
        <f>INDEX(Tabla2[],$K415,1)</f>
        <v>16</v>
      </c>
      <c r="M415" s="26" t="s">
        <v>1326</v>
      </c>
      <c r="N415">
        <v>866468</v>
      </c>
      <c r="O415" s="23">
        <v>43101</v>
      </c>
      <c r="P415" s="23">
        <v>43128</v>
      </c>
      <c r="Y415">
        <v>16</v>
      </c>
      <c r="Z415" t="s">
        <v>1393</v>
      </c>
    </row>
    <row r="416" spans="2:26" x14ac:dyDescent="0.25">
      <c r="B416" t="s">
        <v>1315</v>
      </c>
      <c r="C416">
        <v>36</v>
      </c>
      <c r="E416">
        <f>MATCH(B416, Tabla24[clave2], 0)</f>
        <v>36</v>
      </c>
      <c r="K416" s="24">
        <f>MATCH(M416, Tabla2[clave2], 0)</f>
        <v>22</v>
      </c>
      <c r="L416" s="24">
        <f>INDEX(Tabla2[],$K416,1)</f>
        <v>22</v>
      </c>
      <c r="M416" s="26" t="s">
        <v>1335</v>
      </c>
      <c r="N416">
        <v>511424</v>
      </c>
      <c r="O416" s="23">
        <v>43101</v>
      </c>
      <c r="P416" s="23">
        <v>43128</v>
      </c>
      <c r="Q416" t="s">
        <v>1528</v>
      </c>
      <c r="Y416">
        <v>22</v>
      </c>
      <c r="Z416" t="s">
        <v>1440</v>
      </c>
    </row>
    <row r="417" spans="2:26" x14ac:dyDescent="0.25">
      <c r="B417" t="s">
        <v>1286</v>
      </c>
      <c r="C417">
        <v>67</v>
      </c>
      <c r="E417">
        <f>MATCH(B417, Tabla24[clave2], 0)</f>
        <v>67</v>
      </c>
      <c r="K417" s="24">
        <f>MATCH(M417, Tabla2[clave2], 0)</f>
        <v>69</v>
      </c>
      <c r="L417" s="24">
        <f>INDEX(Tabla2[],$K417,1)</f>
        <v>69</v>
      </c>
      <c r="M417" s="26" t="s">
        <v>1290</v>
      </c>
      <c r="N417">
        <v>466603</v>
      </c>
      <c r="O417" s="23">
        <v>43101</v>
      </c>
      <c r="P417" s="23">
        <v>43128</v>
      </c>
      <c r="Q417" t="s">
        <v>1529</v>
      </c>
      <c r="Y417">
        <v>69</v>
      </c>
      <c r="Z417" t="s">
        <v>1445</v>
      </c>
    </row>
    <row r="418" spans="2:26" x14ac:dyDescent="0.25">
      <c r="B418" t="s">
        <v>1286</v>
      </c>
      <c r="C418">
        <v>67</v>
      </c>
      <c r="E418">
        <f>MATCH(B418, Tabla24[clave2], 0)</f>
        <v>67</v>
      </c>
      <c r="K418" s="24">
        <f>MATCH(M418, Tabla2[clave2], 0)</f>
        <v>53</v>
      </c>
      <c r="L418" s="24">
        <f>INDEX(Tabla2[],$K418,1)</f>
        <v>53</v>
      </c>
      <c r="M418" s="26" t="s">
        <v>1318</v>
      </c>
      <c r="N418">
        <v>361730</v>
      </c>
      <c r="O418" s="23">
        <v>43101</v>
      </c>
      <c r="P418" s="23">
        <v>43122</v>
      </c>
      <c r="Q418" t="s">
        <v>1530</v>
      </c>
      <c r="Y418">
        <v>53</v>
      </c>
      <c r="Z418" t="s">
        <v>1473</v>
      </c>
    </row>
    <row r="419" spans="2:26" x14ac:dyDescent="0.25">
      <c r="B419" t="s">
        <v>1316</v>
      </c>
      <c r="C419">
        <v>45</v>
      </c>
      <c r="E419">
        <f>MATCH(B419, Tabla24[clave2], 0)</f>
        <v>45</v>
      </c>
      <c r="K419" s="24">
        <f>MATCH(M419, Tabla2[clave2], 0)</f>
        <v>53</v>
      </c>
      <c r="L419" s="24">
        <f>INDEX(Tabla2[],$K419,1)</f>
        <v>53</v>
      </c>
      <c r="M419" s="26" t="s">
        <v>1318</v>
      </c>
      <c r="N419">
        <v>558037</v>
      </c>
      <c r="O419" s="23">
        <v>43101</v>
      </c>
      <c r="P419" s="23">
        <v>43122</v>
      </c>
      <c r="Y419">
        <v>53</v>
      </c>
      <c r="Z419" t="s">
        <v>1469</v>
      </c>
    </row>
    <row r="420" spans="2:26" x14ac:dyDescent="0.25">
      <c r="B420" t="s">
        <v>1309</v>
      </c>
      <c r="C420">
        <v>74</v>
      </c>
      <c r="E420">
        <f>MATCH(B420, Tabla24[clave2], 0)</f>
        <v>74</v>
      </c>
      <c r="K420" s="24">
        <f>MATCH(M420, Tabla2[clave2], 0)</f>
        <v>1</v>
      </c>
      <c r="L420" s="24">
        <f>INDEX(Tabla2[],$K420,1)</f>
        <v>1</v>
      </c>
      <c r="M420" s="26" t="s">
        <v>1270</v>
      </c>
      <c r="N420">
        <v>200953</v>
      </c>
      <c r="O420" s="23">
        <v>43101</v>
      </c>
      <c r="P420" s="23">
        <v>43465</v>
      </c>
      <c r="Y420">
        <v>1</v>
      </c>
      <c r="Z420" t="s">
        <v>1389</v>
      </c>
    </row>
    <row r="421" spans="2:26" x14ac:dyDescent="0.25">
      <c r="B421" t="s">
        <v>1289</v>
      </c>
      <c r="C421">
        <v>31</v>
      </c>
      <c r="E421">
        <f>MATCH(B421, Tabla24[clave2], 0)</f>
        <v>31</v>
      </c>
      <c r="K421" s="24">
        <f>MATCH(M421, Tabla2[clave2], 0)</f>
        <v>4</v>
      </c>
      <c r="L421" s="24">
        <f>INDEX(Tabla2[],$K421,1)</f>
        <v>4</v>
      </c>
      <c r="M421" s="26" t="s">
        <v>1306</v>
      </c>
      <c r="N421">
        <v>203376</v>
      </c>
      <c r="O421" s="23">
        <v>43101</v>
      </c>
      <c r="P421" s="23">
        <v>43104</v>
      </c>
      <c r="Y421">
        <v>4</v>
      </c>
      <c r="Z421" t="s">
        <v>1391</v>
      </c>
    </row>
    <row r="422" spans="2:26" x14ac:dyDescent="0.25">
      <c r="B422" t="s">
        <v>1279</v>
      </c>
      <c r="C422">
        <v>28</v>
      </c>
      <c r="E422">
        <f>MATCH(B422, Tabla24[clave2], 0)</f>
        <v>28</v>
      </c>
      <c r="K422" s="24">
        <f>MATCH(M422, Tabla2[clave2], 0)</f>
        <v>5</v>
      </c>
      <c r="L422" s="24">
        <f>INDEX(Tabla2[],$K422,1)</f>
        <v>5</v>
      </c>
      <c r="M422" s="26" t="s">
        <v>1300</v>
      </c>
      <c r="N422">
        <v>434039</v>
      </c>
      <c r="O422" s="23">
        <v>43101</v>
      </c>
      <c r="P422" s="23">
        <v>43102</v>
      </c>
      <c r="Y422">
        <v>5</v>
      </c>
      <c r="Z422" t="s">
        <v>1394</v>
      </c>
    </row>
    <row r="423" spans="2:26" x14ac:dyDescent="0.25">
      <c r="B423" t="s">
        <v>1334</v>
      </c>
      <c r="C423">
        <v>30</v>
      </c>
      <c r="E423">
        <f>MATCH(B423, Tabla24[clave2], 0)</f>
        <v>30</v>
      </c>
      <c r="K423" s="24">
        <f>MATCH(M423, Tabla2[clave2], 0)</f>
        <v>5</v>
      </c>
      <c r="L423" s="24">
        <f>INDEX(Tabla2[],$K423,1)</f>
        <v>5</v>
      </c>
      <c r="M423" s="26" t="s">
        <v>1300</v>
      </c>
      <c r="N423">
        <v>204126</v>
      </c>
      <c r="O423" s="23">
        <v>43101</v>
      </c>
      <c r="P423" s="23">
        <v>43465</v>
      </c>
      <c r="Y423">
        <v>5</v>
      </c>
      <c r="Z423" t="s">
        <v>1390</v>
      </c>
    </row>
    <row r="424" spans="2:26" x14ac:dyDescent="0.25">
      <c r="B424" t="s">
        <v>1306</v>
      </c>
      <c r="C424">
        <v>4</v>
      </c>
      <c r="E424">
        <f>MATCH(B424, Tabla24[clave2], 0)</f>
        <v>4</v>
      </c>
      <c r="K424" s="24">
        <f>MATCH(M424, Tabla2[clave2], 0)</f>
        <v>8</v>
      </c>
      <c r="L424" s="24">
        <f>INDEX(Tabla2[],$K424,1)</f>
        <v>8</v>
      </c>
      <c r="M424" s="26" t="s">
        <v>1275</v>
      </c>
      <c r="N424">
        <v>327144</v>
      </c>
      <c r="O424" s="23">
        <v>43101</v>
      </c>
      <c r="P424" s="23">
        <v>43465</v>
      </c>
      <c r="Q424" t="s">
        <v>1531</v>
      </c>
      <c r="Y424">
        <v>8</v>
      </c>
      <c r="Z424" t="s">
        <v>1396</v>
      </c>
    </row>
    <row r="425" spans="2:26" x14ac:dyDescent="0.25">
      <c r="B425" t="s">
        <v>1270</v>
      </c>
      <c r="C425">
        <v>1</v>
      </c>
      <c r="E425">
        <f>MATCH(B425, Tabla24[clave2], 0)</f>
        <v>1</v>
      </c>
      <c r="K425" s="24">
        <f>MATCH(M425, Tabla2[clave2], 0)</f>
        <v>21</v>
      </c>
      <c r="L425" s="24">
        <f>INDEX(Tabla2[],$K425,1)</f>
        <v>21</v>
      </c>
      <c r="M425" s="26" t="s">
        <v>1301</v>
      </c>
      <c r="N425">
        <v>312224</v>
      </c>
      <c r="O425" s="23">
        <v>43101</v>
      </c>
      <c r="P425" s="23">
        <v>43223</v>
      </c>
      <c r="Y425">
        <v>21</v>
      </c>
      <c r="Z425" t="s">
        <v>1398</v>
      </c>
    </row>
    <row r="426" spans="2:26" x14ac:dyDescent="0.25">
      <c r="B426" t="s">
        <v>1305</v>
      </c>
      <c r="C426">
        <v>61</v>
      </c>
      <c r="E426">
        <f>MATCH(B426, Tabla24[clave2], 0)</f>
        <v>61</v>
      </c>
      <c r="K426" s="24">
        <f>MATCH(M426, Tabla2[clave2], 0)</f>
        <v>9</v>
      </c>
      <c r="L426" s="24">
        <f>INDEX(Tabla2[],$K426,1)</f>
        <v>9</v>
      </c>
      <c r="M426" s="26" t="s">
        <v>1272</v>
      </c>
      <c r="N426">
        <v>588783</v>
      </c>
      <c r="O426" s="23">
        <v>43101</v>
      </c>
      <c r="P426" s="23">
        <v>43102</v>
      </c>
      <c r="Q426" t="s">
        <v>1532</v>
      </c>
      <c r="Y426">
        <v>9</v>
      </c>
      <c r="Z426" t="s">
        <v>1444</v>
      </c>
    </row>
    <row r="427" spans="2:26" x14ac:dyDescent="0.25">
      <c r="B427" t="s">
        <v>1310</v>
      </c>
      <c r="C427">
        <v>44</v>
      </c>
      <c r="E427">
        <f>MATCH(B427, Tabla24[clave2], 0)</f>
        <v>44</v>
      </c>
      <c r="K427" s="24">
        <f>MATCH(M427, Tabla2[clave2], 0)</f>
        <v>7</v>
      </c>
      <c r="L427" s="24">
        <f>INDEX(Tabla2[],$K427,1)</f>
        <v>7</v>
      </c>
      <c r="M427" s="26" t="s">
        <v>1278</v>
      </c>
      <c r="N427">
        <v>482433</v>
      </c>
      <c r="O427" s="23">
        <v>43101</v>
      </c>
      <c r="P427" s="23">
        <v>43104</v>
      </c>
      <c r="Y427">
        <v>7</v>
      </c>
      <c r="Z427" t="s">
        <v>1401</v>
      </c>
    </row>
    <row r="428" spans="2:26" x14ac:dyDescent="0.25">
      <c r="B428" t="s">
        <v>1276</v>
      </c>
      <c r="C428">
        <v>34</v>
      </c>
      <c r="E428">
        <f>MATCH(B428, Tabla24[clave2], 0)</f>
        <v>34</v>
      </c>
      <c r="K428" s="24">
        <f>MATCH(M428, Tabla2[clave2], 0)</f>
        <v>20</v>
      </c>
      <c r="L428" s="24">
        <f>INDEX(Tabla2[],$K428,1)</f>
        <v>20</v>
      </c>
      <c r="M428" s="26" t="s">
        <v>1327</v>
      </c>
      <c r="N428">
        <v>566818</v>
      </c>
      <c r="O428" s="23">
        <v>43101</v>
      </c>
      <c r="P428" s="23">
        <v>43128</v>
      </c>
      <c r="Q428" t="s">
        <v>1533</v>
      </c>
      <c r="Y428">
        <v>20</v>
      </c>
      <c r="Z428" t="s">
        <v>1438</v>
      </c>
    </row>
    <row r="429" spans="2:26" x14ac:dyDescent="0.25">
      <c r="B429" t="s">
        <v>1274</v>
      </c>
      <c r="C429">
        <v>18</v>
      </c>
      <c r="E429">
        <f>MATCH(B429, Tabla24[clave2], 0)</f>
        <v>18</v>
      </c>
      <c r="K429" s="24">
        <f>MATCH(M429, Tabla2[clave2], 0)</f>
        <v>20</v>
      </c>
      <c r="L429" s="24">
        <f>INDEX(Tabla2[],$K429,1)</f>
        <v>20</v>
      </c>
      <c r="M429" s="26" t="s">
        <v>1327</v>
      </c>
      <c r="N429">
        <v>324382</v>
      </c>
      <c r="O429" s="23">
        <v>43101</v>
      </c>
      <c r="P429" s="23">
        <v>43107</v>
      </c>
      <c r="Q429" t="s">
        <v>1534</v>
      </c>
      <c r="Y429">
        <v>20</v>
      </c>
      <c r="Z429" t="s">
        <v>1490</v>
      </c>
    </row>
    <row r="430" spans="2:26" x14ac:dyDescent="0.25">
      <c r="B430" t="s">
        <v>1273</v>
      </c>
      <c r="C430">
        <v>10</v>
      </c>
      <c r="E430">
        <f>MATCH(B430, Tabla24[clave2], 0)</f>
        <v>10</v>
      </c>
      <c r="K430" s="24">
        <f>MATCH(M430, Tabla2[clave2], 0)</f>
        <v>17</v>
      </c>
      <c r="L430" s="24">
        <f>INDEX(Tabla2[],$K430,1)</f>
        <v>17</v>
      </c>
      <c r="M430" s="26" t="s">
        <v>1298</v>
      </c>
      <c r="N430">
        <v>312010</v>
      </c>
      <c r="O430" s="23">
        <v>43101</v>
      </c>
      <c r="P430" s="23">
        <v>43141</v>
      </c>
      <c r="Y430">
        <v>17</v>
      </c>
      <c r="Z430" t="s">
        <v>1479</v>
      </c>
    </row>
    <row r="431" spans="2:26" x14ac:dyDescent="0.25">
      <c r="B431" t="s">
        <v>1315</v>
      </c>
      <c r="C431">
        <v>36</v>
      </c>
      <c r="E431">
        <f>MATCH(B431, Tabla24[clave2], 0)</f>
        <v>36</v>
      </c>
      <c r="K431" s="24">
        <f>MATCH(M431, Tabla2[clave2], 0)</f>
        <v>23</v>
      </c>
      <c r="L431" s="24">
        <f>INDEX(Tabla2[],$K431,1)</f>
        <v>23</v>
      </c>
      <c r="M431" s="26" t="s">
        <v>1319</v>
      </c>
      <c r="N431">
        <v>779082</v>
      </c>
      <c r="O431" s="23">
        <v>43101</v>
      </c>
      <c r="P431" s="23">
        <v>43128</v>
      </c>
      <c r="Y431">
        <v>23</v>
      </c>
      <c r="Z431" t="s">
        <v>1449</v>
      </c>
    </row>
    <row r="432" spans="2:26" x14ac:dyDescent="0.25">
      <c r="B432" t="s">
        <v>1272</v>
      </c>
      <c r="C432">
        <v>9</v>
      </c>
      <c r="E432">
        <f>MATCH(B432, Tabla24[clave2], 0)</f>
        <v>9</v>
      </c>
      <c r="K432" s="24">
        <f>MATCH(M432, Tabla2[clave2], 0)</f>
        <v>30</v>
      </c>
      <c r="L432" s="24">
        <f>INDEX(Tabla2[],$K432,1)</f>
        <v>30</v>
      </c>
      <c r="M432" s="26" t="s">
        <v>1334</v>
      </c>
      <c r="N432">
        <v>814776</v>
      </c>
      <c r="O432" s="23">
        <v>43101</v>
      </c>
      <c r="P432" s="23">
        <v>43128</v>
      </c>
      <c r="Q432" t="s">
        <v>1535</v>
      </c>
      <c r="Y432">
        <v>30</v>
      </c>
      <c r="Z432" t="s">
        <v>1447</v>
      </c>
    </row>
    <row r="433" spans="2:26" x14ac:dyDescent="0.25">
      <c r="B433" t="s">
        <v>1325</v>
      </c>
      <c r="C433">
        <v>29</v>
      </c>
      <c r="E433">
        <f>MATCH(B433, Tabla24[clave2], 0)</f>
        <v>29</v>
      </c>
      <c r="K433" s="24">
        <f>MATCH(M433, Tabla2[clave2], 0)</f>
        <v>13</v>
      </c>
      <c r="L433" s="24">
        <f>INDEX(Tabla2[],$K433,1)</f>
        <v>13</v>
      </c>
      <c r="M433" s="26" t="s">
        <v>1320</v>
      </c>
      <c r="N433">
        <v>435741</v>
      </c>
      <c r="O433" s="23">
        <v>43101</v>
      </c>
      <c r="P433" s="23">
        <v>43128</v>
      </c>
      <c r="Q433" t="s">
        <v>1536</v>
      </c>
      <c r="Y433">
        <v>13</v>
      </c>
      <c r="Z433" t="s">
        <v>1397</v>
      </c>
    </row>
    <row r="434" spans="2:26" x14ac:dyDescent="0.25">
      <c r="B434" t="s">
        <v>1289</v>
      </c>
      <c r="C434">
        <v>31</v>
      </c>
      <c r="E434">
        <f>MATCH(B434, Tabla24[clave2], 0)</f>
        <v>31</v>
      </c>
      <c r="K434" s="24">
        <f>MATCH(M434, Tabla2[clave2], 0)</f>
        <v>33</v>
      </c>
      <c r="L434" s="24">
        <f>INDEX(Tabla2[],$K434,1)</f>
        <v>33</v>
      </c>
      <c r="M434" s="26" t="s">
        <v>1317</v>
      </c>
      <c r="N434">
        <v>498009</v>
      </c>
      <c r="O434" s="23">
        <v>43101</v>
      </c>
      <c r="P434" s="23">
        <v>43128</v>
      </c>
      <c r="Q434" t="s">
        <v>1537</v>
      </c>
      <c r="Y434">
        <v>33</v>
      </c>
      <c r="Z434" t="s">
        <v>1437</v>
      </c>
    </row>
    <row r="435" spans="2:26" x14ac:dyDescent="0.25">
      <c r="B435" t="s">
        <v>1284</v>
      </c>
      <c r="C435">
        <v>62</v>
      </c>
      <c r="E435">
        <f>MATCH(B435, Tabla24[clave2], 0)</f>
        <v>62</v>
      </c>
      <c r="K435" s="24">
        <f>MATCH(M435, Tabla2[clave2], 0)</f>
        <v>67</v>
      </c>
      <c r="L435" s="24">
        <f>INDEX(Tabla2[],$K435,1)</f>
        <v>67</v>
      </c>
      <c r="M435" s="26" t="s">
        <v>1286</v>
      </c>
      <c r="N435">
        <v>681065</v>
      </c>
      <c r="O435" s="23">
        <v>43101</v>
      </c>
      <c r="P435" s="23">
        <v>43128</v>
      </c>
      <c r="Y435">
        <v>67</v>
      </c>
      <c r="Z435" t="s">
        <v>1423</v>
      </c>
    </row>
    <row r="436" spans="2:26" x14ac:dyDescent="0.25">
      <c r="B436" t="s">
        <v>1281</v>
      </c>
      <c r="C436">
        <v>24</v>
      </c>
      <c r="E436">
        <f>MATCH(B436, Tabla24[clave2], 0)</f>
        <v>24</v>
      </c>
      <c r="K436" s="24">
        <f>MATCH(M436, Tabla2[clave2], 0)</f>
        <v>40</v>
      </c>
      <c r="L436" s="24">
        <f>INDEX(Tabla2[],$K436,1)</f>
        <v>40</v>
      </c>
      <c r="M436" s="26" t="s">
        <v>1282</v>
      </c>
      <c r="N436">
        <v>891095</v>
      </c>
      <c r="O436" s="23">
        <v>43085</v>
      </c>
      <c r="P436" s="23">
        <v>43085</v>
      </c>
      <c r="Q436" t="s">
        <v>1538</v>
      </c>
      <c r="Y436">
        <v>40</v>
      </c>
      <c r="Z436" t="s">
        <v>1442</v>
      </c>
    </row>
    <row r="437" spans="2:26" x14ac:dyDescent="0.25">
      <c r="B437" t="s">
        <v>1287</v>
      </c>
      <c r="C437">
        <v>64</v>
      </c>
      <c r="E437">
        <f>MATCH(B437, Tabla24[clave2], 0)</f>
        <v>64</v>
      </c>
      <c r="K437" s="24">
        <f>MATCH(M437, Tabla2[clave2], 0)</f>
        <v>65</v>
      </c>
      <c r="L437" s="24">
        <f>INDEX(Tabla2[],$K437,1)</f>
        <v>65</v>
      </c>
      <c r="M437" s="26" t="s">
        <v>1302</v>
      </c>
      <c r="N437">
        <v>511701</v>
      </c>
      <c r="O437" s="23">
        <v>43101</v>
      </c>
      <c r="P437" s="23">
        <v>43128</v>
      </c>
      <c r="Q437" t="s">
        <v>1539</v>
      </c>
      <c r="Y437">
        <v>65</v>
      </c>
      <c r="Z437" t="s">
        <v>1467</v>
      </c>
    </row>
    <row r="438" spans="2:26" x14ac:dyDescent="0.25">
      <c r="B438" t="s">
        <v>1301</v>
      </c>
      <c r="C438">
        <v>21</v>
      </c>
      <c r="E438">
        <f>MATCH(B438, Tabla24[clave2], 0)</f>
        <v>21</v>
      </c>
      <c r="K438" s="24">
        <f>MATCH(M438, Tabla2[clave2], 0)</f>
        <v>63</v>
      </c>
      <c r="L438" s="24">
        <f>INDEX(Tabla2[],$K438,1)</f>
        <v>63</v>
      </c>
      <c r="M438" s="26" t="s">
        <v>1322</v>
      </c>
      <c r="N438">
        <v>539259</v>
      </c>
      <c r="O438" s="23">
        <v>43101</v>
      </c>
      <c r="P438" s="23">
        <v>43128</v>
      </c>
      <c r="Q438" t="s">
        <v>1540</v>
      </c>
      <c r="Y438">
        <v>63</v>
      </c>
      <c r="Z438" t="s">
        <v>1452</v>
      </c>
    </row>
    <row r="439" spans="2:26" x14ac:dyDescent="0.25">
      <c r="B439" t="s">
        <v>1299</v>
      </c>
      <c r="C439">
        <v>52</v>
      </c>
      <c r="E439">
        <f>MATCH(B439, Tabla24[clave2], 0)</f>
        <v>52</v>
      </c>
      <c r="K439" s="24">
        <f>MATCH(M439, Tabla2[clave2], 0)</f>
        <v>68</v>
      </c>
      <c r="L439" s="24">
        <f>INDEX(Tabla2[],$K439,1)</f>
        <v>68</v>
      </c>
      <c r="M439" s="26" t="s">
        <v>1323</v>
      </c>
      <c r="N439">
        <v>516899</v>
      </c>
      <c r="O439" s="23">
        <v>43101</v>
      </c>
      <c r="P439" s="23">
        <v>43128</v>
      </c>
      <c r="Y439">
        <v>68</v>
      </c>
      <c r="Z439" t="s">
        <v>1450</v>
      </c>
    </row>
    <row r="440" spans="2:26" x14ac:dyDescent="0.25">
      <c r="B440" t="s">
        <v>1279</v>
      </c>
      <c r="C440">
        <v>28</v>
      </c>
      <c r="E440">
        <f>MATCH(B440, Tabla24[clave2], 0)</f>
        <v>28</v>
      </c>
      <c r="K440" s="24">
        <f>MATCH(M440, Tabla2[clave2], 0)</f>
        <v>40</v>
      </c>
      <c r="L440" s="24">
        <f>INDEX(Tabla2[],$K440,1)</f>
        <v>40</v>
      </c>
      <c r="M440" s="26" t="s">
        <v>1282</v>
      </c>
      <c r="N440">
        <v>549473</v>
      </c>
      <c r="O440" s="23">
        <v>43101</v>
      </c>
      <c r="P440" s="23">
        <v>43128</v>
      </c>
      <c r="Y440">
        <v>40</v>
      </c>
      <c r="Z440" t="s">
        <v>1415</v>
      </c>
    </row>
    <row r="441" spans="2:26" x14ac:dyDescent="0.25">
      <c r="B441" t="s">
        <v>1282</v>
      </c>
      <c r="C441">
        <v>40</v>
      </c>
      <c r="E441">
        <f>MATCH(B441, Tabla24[clave2], 0)</f>
        <v>40</v>
      </c>
      <c r="K441" s="24">
        <f>MATCH(M441, Tabla2[clave2], 0)</f>
        <v>66</v>
      </c>
      <c r="L441" s="24">
        <f>INDEX(Tabla2[],$K441,1)</f>
        <v>66</v>
      </c>
      <c r="M441" s="26" t="s">
        <v>1280</v>
      </c>
      <c r="N441">
        <v>267971</v>
      </c>
      <c r="O441" s="23">
        <v>43101</v>
      </c>
      <c r="P441" s="23">
        <v>43128</v>
      </c>
      <c r="Q441" t="s">
        <v>1541</v>
      </c>
      <c r="Y441">
        <v>66</v>
      </c>
      <c r="Z441" t="s">
        <v>1457</v>
      </c>
    </row>
    <row r="442" spans="2:26" x14ac:dyDescent="0.25">
      <c r="B442" t="s">
        <v>1316</v>
      </c>
      <c r="C442">
        <v>45</v>
      </c>
      <c r="E442">
        <f>MATCH(B442, Tabla24[clave2], 0)</f>
        <v>45</v>
      </c>
      <c r="K442" s="24">
        <f>MATCH(M442, Tabla2[clave2], 0)</f>
        <v>64</v>
      </c>
      <c r="L442" s="24">
        <f>INDEX(Tabla2[],$K442,1)</f>
        <v>64</v>
      </c>
      <c r="M442" s="26" t="s">
        <v>1287</v>
      </c>
      <c r="N442">
        <v>500095</v>
      </c>
      <c r="O442" s="23">
        <v>43101</v>
      </c>
      <c r="P442" s="23">
        <v>43128</v>
      </c>
      <c r="Y442">
        <v>64</v>
      </c>
      <c r="Z442" t="s">
        <v>1454</v>
      </c>
    </row>
    <row r="443" spans="2:26" x14ac:dyDescent="0.25">
      <c r="B443" t="s">
        <v>1274</v>
      </c>
      <c r="C443">
        <v>18</v>
      </c>
      <c r="E443">
        <f>MATCH(B443, Tabla24[clave2], 0)</f>
        <v>18</v>
      </c>
      <c r="K443" s="24">
        <f>MATCH(M443, Tabla2[clave2], 0)</f>
        <v>71</v>
      </c>
      <c r="L443" s="24">
        <f>INDEX(Tabla2[],$K443,1)</f>
        <v>71</v>
      </c>
      <c r="M443" s="26" t="s">
        <v>1331</v>
      </c>
      <c r="N443">
        <v>542634</v>
      </c>
      <c r="O443" s="23">
        <v>42736</v>
      </c>
      <c r="P443" s="23">
        <v>43131</v>
      </c>
      <c r="Y443">
        <v>71</v>
      </c>
      <c r="Z443" t="s">
        <v>1439</v>
      </c>
    </row>
    <row r="444" spans="2:26" x14ac:dyDescent="0.25">
      <c r="B444" t="s">
        <v>1289</v>
      </c>
      <c r="C444">
        <v>31</v>
      </c>
      <c r="E444">
        <f>MATCH(B444, Tabla24[clave2], 0)</f>
        <v>31</v>
      </c>
      <c r="K444" s="24">
        <f>MATCH(M444, Tabla2[clave2], 0)</f>
        <v>72</v>
      </c>
      <c r="L444" s="24">
        <f>INDEX(Tabla2[],$K444,1)</f>
        <v>72</v>
      </c>
      <c r="M444" s="26" t="s">
        <v>1313</v>
      </c>
      <c r="N444">
        <v>481382</v>
      </c>
      <c r="O444" s="23">
        <v>43101</v>
      </c>
      <c r="P444" s="23">
        <v>43131</v>
      </c>
      <c r="Y444">
        <v>72</v>
      </c>
      <c r="Z444" t="s">
        <v>1460</v>
      </c>
    </row>
    <row r="445" spans="2:26" x14ac:dyDescent="0.25">
      <c r="B445" t="s">
        <v>1273</v>
      </c>
      <c r="C445">
        <v>10</v>
      </c>
      <c r="E445">
        <f>MATCH(B445, Tabla24[clave2], 0)</f>
        <v>10</v>
      </c>
      <c r="K445" s="24">
        <f>MATCH(M445, Tabla2[clave2], 0)</f>
        <v>73</v>
      </c>
      <c r="L445" s="24">
        <f>INDEX(Tabla2[],$K445,1)</f>
        <v>73</v>
      </c>
      <c r="M445" s="26" t="s">
        <v>1362</v>
      </c>
      <c r="N445">
        <v>447360</v>
      </c>
      <c r="O445" s="23">
        <v>43100</v>
      </c>
      <c r="P445" s="23">
        <v>43131</v>
      </c>
      <c r="Y445">
        <v>73</v>
      </c>
      <c r="Z445" t="s">
        <v>1462</v>
      </c>
    </row>
    <row r="446" spans="2:26" x14ac:dyDescent="0.25">
      <c r="B446" t="s">
        <v>1272</v>
      </c>
      <c r="C446">
        <v>9</v>
      </c>
      <c r="E446">
        <f>MATCH(B446, Tabla24[clave2], 0)</f>
        <v>9</v>
      </c>
      <c r="K446" s="24">
        <f>MATCH(M446, Tabla2[clave2], 0)</f>
        <v>40</v>
      </c>
      <c r="L446" s="24">
        <f>INDEX(Tabla2[],$K446,1)</f>
        <v>40</v>
      </c>
      <c r="M446" s="26" t="s">
        <v>1282</v>
      </c>
      <c r="N446">
        <v>516702</v>
      </c>
      <c r="O446" s="23">
        <v>42736</v>
      </c>
      <c r="P446" s="23">
        <v>43115</v>
      </c>
      <c r="Y446">
        <v>40</v>
      </c>
      <c r="Z446" t="s">
        <v>1456</v>
      </c>
    </row>
    <row r="447" spans="2:26" x14ac:dyDescent="0.25">
      <c r="B447" t="s">
        <v>1288</v>
      </c>
      <c r="C447">
        <v>14</v>
      </c>
      <c r="E447">
        <f>MATCH(B447, Tabla24[clave2], 0)</f>
        <v>14</v>
      </c>
      <c r="K447" s="24">
        <f>MATCH(M447, Tabla2[clave2], 0)</f>
        <v>56</v>
      </c>
      <c r="L447" s="24">
        <f>INDEX(Tabla2[],$K447,1)</f>
        <v>56</v>
      </c>
      <c r="M447" s="26" t="s">
        <v>1303</v>
      </c>
      <c r="N447">
        <v>419235</v>
      </c>
      <c r="O447" s="23">
        <v>43100</v>
      </c>
      <c r="P447" s="23">
        <v>43122</v>
      </c>
      <c r="Q447" t="s">
        <v>1542</v>
      </c>
      <c r="Y447">
        <v>56</v>
      </c>
      <c r="Z447" t="s">
        <v>1453</v>
      </c>
    </row>
    <row r="448" spans="2:26" x14ac:dyDescent="0.25">
      <c r="B448" t="s">
        <v>1272</v>
      </c>
      <c r="C448">
        <v>9</v>
      </c>
      <c r="E448">
        <f>MATCH(B448, Tabla24[clave2], 0)</f>
        <v>9</v>
      </c>
      <c r="K448" s="24">
        <f>MATCH(M448, Tabla2[clave2], 0)</f>
        <v>4</v>
      </c>
      <c r="L448" s="24">
        <f>INDEX(Tabla2[],$K448,1)</f>
        <v>4</v>
      </c>
      <c r="M448" s="26" t="s">
        <v>1306</v>
      </c>
      <c r="N448">
        <v>203376</v>
      </c>
      <c r="O448" s="23">
        <v>43106</v>
      </c>
      <c r="P448" s="23">
        <v>43141</v>
      </c>
      <c r="Y448">
        <v>4</v>
      </c>
      <c r="Z448" t="s">
        <v>1391</v>
      </c>
    </row>
    <row r="449" spans="2:26" x14ac:dyDescent="0.25">
      <c r="B449" t="s">
        <v>1273</v>
      </c>
      <c r="C449">
        <v>10</v>
      </c>
      <c r="E449">
        <f>MATCH(B449, Tabla24[clave2], 0)</f>
        <v>10</v>
      </c>
      <c r="K449" s="24">
        <f>MATCH(M449, Tabla2[clave2], 0)</f>
        <v>7</v>
      </c>
      <c r="L449" s="24">
        <f>INDEX(Tabla2[],$K449,1)</f>
        <v>7</v>
      </c>
      <c r="M449" s="26" t="s">
        <v>1278</v>
      </c>
      <c r="N449">
        <v>482433</v>
      </c>
      <c r="O449" s="23">
        <v>43106</v>
      </c>
      <c r="P449" s="23">
        <v>43141</v>
      </c>
      <c r="Y449">
        <v>7</v>
      </c>
      <c r="Z449" t="s">
        <v>1401</v>
      </c>
    </row>
    <row r="450" spans="2:26" x14ac:dyDescent="0.25">
      <c r="B450" t="s">
        <v>1315</v>
      </c>
      <c r="C450">
        <v>36</v>
      </c>
      <c r="E450">
        <f>MATCH(B450, Tabla24[clave2], 0)</f>
        <v>36</v>
      </c>
      <c r="K450" s="24">
        <f>MATCH(M450, Tabla2[clave2], 0)</f>
        <v>24</v>
      </c>
      <c r="L450" s="24">
        <f>INDEX(Tabla2[],$K450,1)</f>
        <v>24</v>
      </c>
      <c r="M450" s="26" t="s">
        <v>1281</v>
      </c>
      <c r="N450">
        <v>355556</v>
      </c>
      <c r="O450" s="23">
        <v>43110</v>
      </c>
      <c r="P450" s="23">
        <v>43111</v>
      </c>
      <c r="Q450" t="s">
        <v>1543</v>
      </c>
      <c r="Y450">
        <v>24</v>
      </c>
      <c r="Z450" t="s">
        <v>1441</v>
      </c>
    </row>
    <row r="451" spans="2:26" x14ac:dyDescent="0.25">
      <c r="B451" t="s">
        <v>1325</v>
      </c>
      <c r="C451">
        <v>29</v>
      </c>
      <c r="E451">
        <f>MATCH(B451, Tabla24[clave2], 0)</f>
        <v>29</v>
      </c>
      <c r="K451" s="24">
        <f>MATCH(M451, Tabla2[clave2], 0)</f>
        <v>9</v>
      </c>
      <c r="L451" s="24">
        <f>INDEX(Tabla2[],$K451,1)</f>
        <v>9</v>
      </c>
      <c r="M451" s="26" t="s">
        <v>1272</v>
      </c>
      <c r="N451">
        <v>588783</v>
      </c>
      <c r="O451" s="23">
        <v>43103</v>
      </c>
      <c r="P451" s="23">
        <v>43105</v>
      </c>
      <c r="Q451" t="s">
        <v>1544</v>
      </c>
      <c r="Y451">
        <v>9</v>
      </c>
      <c r="Z451" t="s">
        <v>1444</v>
      </c>
    </row>
    <row r="452" spans="2:26" x14ac:dyDescent="0.25">
      <c r="B452" t="s">
        <v>1310</v>
      </c>
      <c r="C452">
        <v>44</v>
      </c>
      <c r="E452">
        <f>MATCH(B452, Tabla24[clave2], 0)</f>
        <v>44</v>
      </c>
      <c r="K452" s="24">
        <f>MATCH(M452, Tabla2[clave2], 0)</f>
        <v>5</v>
      </c>
      <c r="L452" s="24">
        <f>INDEX(Tabla2[],$K452,1)</f>
        <v>5</v>
      </c>
      <c r="M452" s="26" t="s">
        <v>1300</v>
      </c>
      <c r="N452">
        <v>434039</v>
      </c>
      <c r="O452" s="23">
        <v>43103</v>
      </c>
      <c r="P452" s="23">
        <v>43105</v>
      </c>
      <c r="Y452">
        <v>5</v>
      </c>
      <c r="Z452" t="s">
        <v>1394</v>
      </c>
    </row>
    <row r="453" spans="2:26" x14ac:dyDescent="0.25">
      <c r="B453" t="s">
        <v>1308</v>
      </c>
      <c r="C453">
        <v>43</v>
      </c>
      <c r="E453">
        <f>MATCH(B453, Tabla24[clave2], 0)</f>
        <v>43</v>
      </c>
      <c r="K453" s="24">
        <f>MATCH(M453, Tabla2[clave2], 0)</f>
        <v>71</v>
      </c>
      <c r="L453" s="24">
        <f>INDEX(Tabla2[],$K453,1)</f>
        <v>71</v>
      </c>
      <c r="M453" s="26" t="s">
        <v>1331</v>
      </c>
      <c r="N453">
        <v>675094</v>
      </c>
      <c r="O453" s="23">
        <v>43115</v>
      </c>
      <c r="P453" s="23">
        <v>43139</v>
      </c>
      <c r="Y453">
        <v>71</v>
      </c>
      <c r="Z453" t="s">
        <v>1459</v>
      </c>
    </row>
    <row r="454" spans="2:26" x14ac:dyDescent="0.25">
      <c r="B454" t="s">
        <v>1320</v>
      </c>
      <c r="C454">
        <v>13</v>
      </c>
      <c r="E454">
        <f>MATCH(B454, Tabla24[clave2], 0)</f>
        <v>13</v>
      </c>
      <c r="K454" s="24">
        <f>MATCH(M454, Tabla2[clave2], 0)</f>
        <v>18</v>
      </c>
      <c r="L454" s="24">
        <f>INDEX(Tabla2[],$K454,1)</f>
        <v>18</v>
      </c>
      <c r="M454" s="26" t="s">
        <v>1274</v>
      </c>
      <c r="N454">
        <v>355556</v>
      </c>
      <c r="O454" s="23">
        <v>43116</v>
      </c>
      <c r="P454" s="23">
        <v>43121</v>
      </c>
      <c r="Y454">
        <v>18</v>
      </c>
      <c r="Z454" t="s">
        <v>1441</v>
      </c>
    </row>
    <row r="455" spans="2:26" x14ac:dyDescent="0.25">
      <c r="B455" t="s">
        <v>1295</v>
      </c>
      <c r="C455">
        <v>54</v>
      </c>
      <c r="E455">
        <f>MATCH(B455, Tabla24[clave2], 0)</f>
        <v>54</v>
      </c>
      <c r="K455" s="24">
        <f>MATCH(M455, Tabla2[clave2], 0)</f>
        <v>28</v>
      </c>
      <c r="L455" s="24">
        <f>INDEX(Tabla2[],$K455,1)</f>
        <v>28</v>
      </c>
      <c r="M455" s="26" t="s">
        <v>1279</v>
      </c>
      <c r="N455">
        <v>317014</v>
      </c>
      <c r="O455" s="23">
        <v>43116</v>
      </c>
      <c r="P455" s="23">
        <v>43121</v>
      </c>
      <c r="Y455">
        <v>28</v>
      </c>
      <c r="Z455" t="s">
        <v>1545</v>
      </c>
    </row>
    <row r="456" spans="2:26" x14ac:dyDescent="0.25">
      <c r="B456" t="s">
        <v>1318</v>
      </c>
      <c r="C456">
        <v>53</v>
      </c>
      <c r="E456">
        <f>MATCH(B456, Tabla24[clave2], 0)</f>
        <v>53</v>
      </c>
      <c r="K456" s="24">
        <f>MATCH(M456, Tabla2[clave2], 0)</f>
        <v>28</v>
      </c>
      <c r="L456" s="24">
        <f>INDEX(Tabla2[],$K456,1)</f>
        <v>28</v>
      </c>
      <c r="M456" s="26" t="s">
        <v>1279</v>
      </c>
      <c r="N456">
        <v>317014</v>
      </c>
      <c r="O456" s="23">
        <v>43122</v>
      </c>
      <c r="P456" s="23">
        <v>43128</v>
      </c>
      <c r="Q456" t="s">
        <v>1546</v>
      </c>
      <c r="Y456">
        <v>28</v>
      </c>
      <c r="Z456" t="s">
        <v>1545</v>
      </c>
    </row>
    <row r="457" spans="2:26" x14ac:dyDescent="0.25">
      <c r="B457" t="s">
        <v>1283</v>
      </c>
      <c r="C457">
        <v>57</v>
      </c>
      <c r="E457">
        <f>MATCH(B457, Tabla24[clave2], 0)</f>
        <v>57</v>
      </c>
      <c r="K457" s="24">
        <f>MATCH(M457, Tabla2[clave2], 0)</f>
        <v>31</v>
      </c>
      <c r="L457" s="24">
        <f>INDEX(Tabla2[],$K457,1)</f>
        <v>31</v>
      </c>
      <c r="M457" s="26" t="s">
        <v>1289</v>
      </c>
      <c r="N457">
        <v>452405</v>
      </c>
      <c r="O457" s="23">
        <v>43124</v>
      </c>
      <c r="P457" s="23">
        <v>43125</v>
      </c>
      <c r="Q457" t="s">
        <v>1547</v>
      </c>
      <c r="Y457">
        <v>31</v>
      </c>
      <c r="Z457" t="s">
        <v>1451</v>
      </c>
    </row>
    <row r="458" spans="2:26" x14ac:dyDescent="0.25">
      <c r="B458" t="s">
        <v>1301</v>
      </c>
      <c r="C458">
        <v>21</v>
      </c>
      <c r="E458">
        <f>MATCH(B458, Tabla24[clave2], 0)</f>
        <v>21</v>
      </c>
      <c r="K458" s="24">
        <f>MATCH(M458, Tabla2[clave2], 0)</f>
        <v>41</v>
      </c>
      <c r="L458" s="24">
        <f>INDEX(Tabla2[],$K458,1)</f>
        <v>41</v>
      </c>
      <c r="M458" s="26" t="s">
        <v>1328</v>
      </c>
      <c r="N458">
        <v>566173</v>
      </c>
      <c r="O458" s="23">
        <v>43126</v>
      </c>
      <c r="P458" s="23">
        <v>43128</v>
      </c>
      <c r="Q458" t="s">
        <v>1548</v>
      </c>
      <c r="Y458">
        <v>41</v>
      </c>
      <c r="Z458" t="s">
        <v>1468</v>
      </c>
    </row>
    <row r="459" spans="2:26" x14ac:dyDescent="0.25">
      <c r="B459" t="s">
        <v>1303</v>
      </c>
      <c r="C459">
        <v>56</v>
      </c>
      <c r="E459">
        <f>MATCH(B459, Tabla24[clave2], 0)</f>
        <v>56</v>
      </c>
      <c r="K459" s="24">
        <f>MATCH(M459, Tabla2[clave2], 0)</f>
        <v>36</v>
      </c>
      <c r="L459" s="24">
        <f>INDEX(Tabla2[],$K459,1)</f>
        <v>36</v>
      </c>
      <c r="M459" s="26" t="s">
        <v>1315</v>
      </c>
      <c r="N459">
        <v>466911</v>
      </c>
      <c r="O459" s="23">
        <v>43129</v>
      </c>
      <c r="P459" s="23">
        <v>43157</v>
      </c>
      <c r="Y459">
        <v>36</v>
      </c>
      <c r="Z459" t="s">
        <v>1432</v>
      </c>
    </row>
    <row r="460" spans="2:26" x14ac:dyDescent="0.25">
      <c r="B460" t="s">
        <v>1319</v>
      </c>
      <c r="C460">
        <v>23</v>
      </c>
      <c r="E460">
        <f>MATCH(B460, Tabla24[clave2], 0)</f>
        <v>23</v>
      </c>
      <c r="K460" s="24">
        <f>MATCH(M460, Tabla2[clave2], 0)</f>
        <v>27</v>
      </c>
      <c r="L460" s="24">
        <f>INDEX(Tabla2[],$K460,1)</f>
        <v>27</v>
      </c>
      <c r="M460" s="26" t="s">
        <v>1297</v>
      </c>
      <c r="N460">
        <v>605887</v>
      </c>
      <c r="O460" s="23">
        <v>43129</v>
      </c>
      <c r="P460" s="23">
        <v>43157</v>
      </c>
      <c r="Y460">
        <v>27</v>
      </c>
      <c r="Z460" t="s">
        <v>1486</v>
      </c>
    </row>
    <row r="461" spans="2:26" x14ac:dyDescent="0.25">
      <c r="B461" t="s">
        <v>1287</v>
      </c>
      <c r="C461">
        <v>64</v>
      </c>
      <c r="E461">
        <f>MATCH(B461, Tabla24[clave2], 0)</f>
        <v>64</v>
      </c>
      <c r="K461" s="24">
        <f>MATCH(M461, Tabla2[clave2], 0)</f>
        <v>25</v>
      </c>
      <c r="L461" s="24">
        <f>INDEX(Tabla2[],$K461,1)</f>
        <v>25</v>
      </c>
      <c r="M461" s="26" t="s">
        <v>1296</v>
      </c>
      <c r="N461">
        <v>318478</v>
      </c>
      <c r="O461" s="23">
        <v>43129</v>
      </c>
      <c r="P461" s="23">
        <v>43156</v>
      </c>
      <c r="Q461" t="s">
        <v>1549</v>
      </c>
      <c r="Y461">
        <v>25</v>
      </c>
      <c r="Z461" t="s">
        <v>1436</v>
      </c>
    </row>
    <row r="462" spans="2:26" x14ac:dyDescent="0.25">
      <c r="B462" t="s">
        <v>1283</v>
      </c>
      <c r="C462">
        <v>57</v>
      </c>
      <c r="E462">
        <f>MATCH(B462, Tabla24[clave2], 0)</f>
        <v>57</v>
      </c>
      <c r="K462" s="24">
        <f>MATCH(M462, Tabla2[clave2], 0)</f>
        <v>35</v>
      </c>
      <c r="L462" s="24">
        <f>INDEX(Tabla2[],$K462,1)</f>
        <v>35</v>
      </c>
      <c r="M462" s="26" t="s">
        <v>1293</v>
      </c>
      <c r="N462">
        <v>600316</v>
      </c>
      <c r="O462" s="23">
        <v>43129</v>
      </c>
      <c r="P462" s="23">
        <v>43156</v>
      </c>
      <c r="Q462" t="s">
        <v>1550</v>
      </c>
      <c r="Y462">
        <v>35</v>
      </c>
      <c r="Z462" t="s">
        <v>1434</v>
      </c>
    </row>
    <row r="463" spans="2:26" x14ac:dyDescent="0.25">
      <c r="B463" t="s">
        <v>1303</v>
      </c>
      <c r="C463">
        <v>56</v>
      </c>
      <c r="E463">
        <f>MATCH(B463, Tabla24[clave2], 0)</f>
        <v>56</v>
      </c>
      <c r="K463" s="24">
        <f>MATCH(M463, Tabla2[clave2], 0)</f>
        <v>14</v>
      </c>
      <c r="L463" s="24">
        <f>INDEX(Tabla2[],$K463,1)</f>
        <v>14</v>
      </c>
      <c r="M463" s="26" t="s">
        <v>1288</v>
      </c>
      <c r="N463">
        <v>490746</v>
      </c>
      <c r="O463" s="23">
        <v>43129</v>
      </c>
      <c r="P463" s="23">
        <v>43157</v>
      </c>
      <c r="Y463">
        <v>14</v>
      </c>
      <c r="Z463" t="s">
        <v>1431</v>
      </c>
    </row>
    <row r="464" spans="2:26" x14ac:dyDescent="0.25">
      <c r="B464" t="s">
        <v>1318</v>
      </c>
      <c r="C464">
        <v>53</v>
      </c>
      <c r="E464">
        <f>MATCH(B464, Tabla24[clave2], 0)</f>
        <v>53</v>
      </c>
      <c r="K464" s="24">
        <f>MATCH(M464, Tabla2[clave2], 0)</f>
        <v>53</v>
      </c>
      <c r="L464" s="24">
        <f>INDEX(Tabla2[],$K464,1)</f>
        <v>53</v>
      </c>
      <c r="M464" s="26" t="s">
        <v>1318</v>
      </c>
      <c r="N464">
        <v>317017</v>
      </c>
      <c r="O464" s="23">
        <v>43129</v>
      </c>
      <c r="P464" s="23">
        <v>43156</v>
      </c>
      <c r="Q464" t="s">
        <v>1551</v>
      </c>
      <c r="Y464">
        <v>53</v>
      </c>
      <c r="Z464" t="s">
        <v>1418</v>
      </c>
    </row>
    <row r="465" spans="2:26" x14ac:dyDescent="0.25">
      <c r="B465" t="s">
        <v>1301</v>
      </c>
      <c r="C465">
        <v>21</v>
      </c>
      <c r="E465">
        <f>MATCH(B465, Tabla24[clave2], 0)</f>
        <v>21</v>
      </c>
      <c r="K465" s="24">
        <f>MATCH(M465, Tabla2[clave2], 0)</f>
        <v>24</v>
      </c>
      <c r="L465" s="24">
        <f>INDEX(Tabla2[],$K465,1)</f>
        <v>24</v>
      </c>
      <c r="M465" s="26" t="s">
        <v>1281</v>
      </c>
      <c r="N465">
        <v>426226</v>
      </c>
      <c r="O465" s="23">
        <v>43129</v>
      </c>
      <c r="P465" s="23">
        <v>43157</v>
      </c>
      <c r="Y465">
        <v>24</v>
      </c>
      <c r="Z465" t="s">
        <v>1422</v>
      </c>
    </row>
    <row r="466" spans="2:26" x14ac:dyDescent="0.25">
      <c r="B466" t="s">
        <v>1312</v>
      </c>
      <c r="C466">
        <v>3</v>
      </c>
      <c r="E466">
        <f>MATCH(B466, Tabla24[clave2], 0)</f>
        <v>3</v>
      </c>
      <c r="K466" s="24">
        <f>MATCH(M466, Tabla2[clave2], 0)</f>
        <v>59</v>
      </c>
      <c r="L466" s="24">
        <f>INDEX(Tabla2[],$K466,1)</f>
        <v>59</v>
      </c>
      <c r="M466" s="26" t="s">
        <v>1285</v>
      </c>
      <c r="N466">
        <v>557767</v>
      </c>
      <c r="O466" s="23">
        <v>43129</v>
      </c>
      <c r="P466" s="23">
        <v>43156</v>
      </c>
      <c r="Q466" t="s">
        <v>1552</v>
      </c>
      <c r="Y466">
        <v>59</v>
      </c>
      <c r="Z466" t="s">
        <v>1419</v>
      </c>
    </row>
    <row r="467" spans="2:26" x14ac:dyDescent="0.25">
      <c r="B467" t="s">
        <v>1274</v>
      </c>
      <c r="C467">
        <v>18</v>
      </c>
      <c r="E467">
        <f>MATCH(B467, Tabla24[clave2], 0)</f>
        <v>18</v>
      </c>
      <c r="K467" s="24">
        <f>MATCH(M467, Tabla2[clave2], 0)</f>
        <v>56</v>
      </c>
      <c r="L467" s="24">
        <f>INDEX(Tabla2[],$K467,1)</f>
        <v>56</v>
      </c>
      <c r="M467" s="26" t="s">
        <v>1303</v>
      </c>
      <c r="N467">
        <v>652482</v>
      </c>
      <c r="O467" s="23">
        <v>43129</v>
      </c>
      <c r="P467" s="23">
        <v>43157</v>
      </c>
      <c r="Y467">
        <v>56</v>
      </c>
      <c r="Z467" t="s">
        <v>1417</v>
      </c>
    </row>
    <row r="468" spans="2:26" x14ac:dyDescent="0.25">
      <c r="B468" t="s">
        <v>1273</v>
      </c>
      <c r="C468">
        <v>10</v>
      </c>
      <c r="E468">
        <f>MATCH(B468, Tabla24[clave2], 0)</f>
        <v>10</v>
      </c>
      <c r="K468" s="24">
        <f>MATCH(M468, Tabla2[clave2], 0)</f>
        <v>58</v>
      </c>
      <c r="L468" s="24">
        <f>INDEX(Tabla2[],$K468,1)</f>
        <v>58</v>
      </c>
      <c r="M468" s="26" t="s">
        <v>1291</v>
      </c>
      <c r="N468">
        <v>388176</v>
      </c>
      <c r="O468" s="23">
        <v>43129</v>
      </c>
      <c r="P468" s="23">
        <v>43157</v>
      </c>
      <c r="Y468">
        <v>58</v>
      </c>
      <c r="Z468" t="s">
        <v>1420</v>
      </c>
    </row>
    <row r="469" spans="2:26" x14ac:dyDescent="0.25">
      <c r="B469" t="s">
        <v>1325</v>
      </c>
      <c r="C469">
        <v>29</v>
      </c>
      <c r="E469">
        <f>MATCH(B469, Tabla24[clave2], 0)</f>
        <v>29</v>
      </c>
      <c r="K469" s="24">
        <f>MATCH(M469, Tabla2[clave2], 0)</f>
        <v>57</v>
      </c>
      <c r="L469" s="24">
        <f>INDEX(Tabla2[],$K469,1)</f>
        <v>57</v>
      </c>
      <c r="M469" s="26" t="s">
        <v>1283</v>
      </c>
      <c r="N469">
        <v>517366</v>
      </c>
      <c r="O469" s="23">
        <v>43129</v>
      </c>
      <c r="P469" s="23">
        <v>43157</v>
      </c>
      <c r="Y469">
        <v>57</v>
      </c>
      <c r="Z469" t="s">
        <v>1421</v>
      </c>
    </row>
    <row r="470" spans="2:26" x14ac:dyDescent="0.25">
      <c r="B470" t="s">
        <v>1276</v>
      </c>
      <c r="C470">
        <v>34</v>
      </c>
      <c r="E470">
        <f>MATCH(B470, Tabla24[clave2], 0)</f>
        <v>34</v>
      </c>
      <c r="K470" s="24">
        <f>MATCH(M470, Tabla2[clave2], 0)</f>
        <v>62</v>
      </c>
      <c r="L470" s="24">
        <f>INDEX(Tabla2[],$K470,1)</f>
        <v>62</v>
      </c>
      <c r="M470" s="26" t="s">
        <v>1284</v>
      </c>
      <c r="N470">
        <v>315758</v>
      </c>
      <c r="O470" s="23">
        <v>43129</v>
      </c>
      <c r="P470" s="23">
        <v>43156</v>
      </c>
      <c r="Q470" t="s">
        <v>1553</v>
      </c>
      <c r="Y470">
        <v>62</v>
      </c>
      <c r="Z470" t="s">
        <v>1412</v>
      </c>
    </row>
    <row r="471" spans="2:26" x14ac:dyDescent="0.25">
      <c r="B471" t="s">
        <v>1316</v>
      </c>
      <c r="C471">
        <v>45</v>
      </c>
      <c r="E471">
        <f>MATCH(B471, Tabla24[clave2], 0)</f>
        <v>45</v>
      </c>
      <c r="K471" s="24">
        <f>MATCH(M471, Tabla2[clave2], 0)</f>
        <v>61</v>
      </c>
      <c r="L471" s="24">
        <f>INDEX(Tabla2[],$K471,1)</f>
        <v>61</v>
      </c>
      <c r="M471" s="26" t="s">
        <v>1305</v>
      </c>
      <c r="N471">
        <v>369907</v>
      </c>
      <c r="O471" s="23">
        <v>43129</v>
      </c>
      <c r="P471" s="23">
        <v>43157</v>
      </c>
      <c r="Y471">
        <v>61</v>
      </c>
      <c r="Z471" t="s">
        <v>1414</v>
      </c>
    </row>
    <row r="472" spans="2:26" x14ac:dyDescent="0.25">
      <c r="B472" s="9" t="s">
        <v>1284</v>
      </c>
      <c r="C472">
        <v>62</v>
      </c>
      <c r="E472">
        <f>MATCH(B472, Tabla24[clave2], 0)</f>
        <v>62</v>
      </c>
      <c r="K472" s="24">
        <f>MATCH(M472, Tabla2[clave2], 0)</f>
        <v>6</v>
      </c>
      <c r="L472" s="24">
        <f>INDEX(Tabla2[],$K472,1)</f>
        <v>6</v>
      </c>
      <c r="M472" s="26" t="s">
        <v>1271</v>
      </c>
      <c r="N472">
        <v>419041</v>
      </c>
      <c r="O472" s="23">
        <v>43129</v>
      </c>
      <c r="P472" s="23">
        <v>43157</v>
      </c>
      <c r="Y472">
        <v>6</v>
      </c>
      <c r="Z472" t="s">
        <v>1395</v>
      </c>
    </row>
    <row r="473" spans="2:26" x14ac:dyDescent="0.25">
      <c r="B473" t="s">
        <v>1271</v>
      </c>
      <c r="C473">
        <v>6</v>
      </c>
      <c r="E473">
        <f>MATCH(B473, Tabla24[clave2], 0)</f>
        <v>6</v>
      </c>
      <c r="K473" s="24">
        <f>MATCH(M473, Tabla2[clave2], 0)</f>
        <v>11</v>
      </c>
      <c r="L473" s="24">
        <f>INDEX(Tabla2[],$K473,1)</f>
        <v>11</v>
      </c>
      <c r="M473" s="26" t="s">
        <v>1277</v>
      </c>
      <c r="N473">
        <v>333892</v>
      </c>
      <c r="O473" s="23">
        <v>43129</v>
      </c>
      <c r="P473" s="23">
        <v>43157</v>
      </c>
      <c r="Y473">
        <v>11</v>
      </c>
      <c r="Z473" t="s">
        <v>1399</v>
      </c>
    </row>
    <row r="474" spans="2:26" x14ac:dyDescent="0.25">
      <c r="B474" t="s">
        <v>1292</v>
      </c>
      <c r="C474">
        <v>49</v>
      </c>
      <c r="E474">
        <f>MATCH(B474, Tabla24[clave2], 0)</f>
        <v>49</v>
      </c>
      <c r="K474" s="24">
        <f>MATCH(M474, Tabla2[clave2], 0)</f>
        <v>15</v>
      </c>
      <c r="L474" s="24">
        <f>INDEX(Tabla2[],$K474,1)</f>
        <v>15</v>
      </c>
      <c r="M474" s="26" t="s">
        <v>1307</v>
      </c>
      <c r="N474">
        <v>178194</v>
      </c>
      <c r="O474" s="23">
        <v>43129</v>
      </c>
      <c r="P474" s="23">
        <v>43157</v>
      </c>
      <c r="Y474">
        <v>15</v>
      </c>
      <c r="Z474" t="s">
        <v>1403</v>
      </c>
    </row>
    <row r="475" spans="2:26" x14ac:dyDescent="0.25">
      <c r="B475" t="s">
        <v>1301</v>
      </c>
      <c r="C475">
        <v>21</v>
      </c>
      <c r="E475">
        <f>MATCH(B475, Tabla24[clave2], 0)</f>
        <v>21</v>
      </c>
      <c r="K475" s="24">
        <f>MATCH(M475, Tabla2[clave2], 0)</f>
        <v>74</v>
      </c>
      <c r="L475" s="24">
        <f>INDEX(Tabla2[],$K475,1)</f>
        <v>74</v>
      </c>
      <c r="M475" s="26" t="s">
        <v>1309</v>
      </c>
      <c r="N475">
        <v>403938</v>
      </c>
      <c r="O475" s="23">
        <v>43129</v>
      </c>
      <c r="P475" s="23">
        <v>43156</v>
      </c>
      <c r="Q475" t="s">
        <v>1554</v>
      </c>
      <c r="Y475">
        <v>74</v>
      </c>
      <c r="Z475" t="s">
        <v>1430</v>
      </c>
    </row>
    <row r="476" spans="2:26" x14ac:dyDescent="0.25">
      <c r="B476" t="s">
        <v>1272</v>
      </c>
      <c r="C476">
        <v>9</v>
      </c>
      <c r="E476">
        <f>MATCH(B476, Tabla24[clave2], 0)</f>
        <v>9</v>
      </c>
      <c r="K476" s="24">
        <f>MATCH(M476, Tabla2[clave2], 0)</f>
        <v>16</v>
      </c>
      <c r="L476" s="24">
        <f>INDEX(Tabla2[],$K476,1)</f>
        <v>16</v>
      </c>
      <c r="M476" s="26" t="s">
        <v>1326</v>
      </c>
      <c r="N476">
        <v>866468</v>
      </c>
      <c r="O476" s="23">
        <v>43129</v>
      </c>
      <c r="P476" s="23">
        <v>43157</v>
      </c>
      <c r="Y476">
        <v>16</v>
      </c>
      <c r="Z476" t="s">
        <v>1393</v>
      </c>
    </row>
    <row r="477" spans="2:26" x14ac:dyDescent="0.25">
      <c r="B477" t="s">
        <v>1289</v>
      </c>
      <c r="C477">
        <v>31</v>
      </c>
      <c r="E477">
        <f>MATCH(B477, Tabla24[clave2], 0)</f>
        <v>31</v>
      </c>
      <c r="K477" s="24">
        <f>MATCH(M477, Tabla2[clave2], 0)</f>
        <v>22</v>
      </c>
      <c r="L477" s="24">
        <f>INDEX(Tabla2[],$K477,1)</f>
        <v>22</v>
      </c>
      <c r="M477" s="26" t="s">
        <v>1335</v>
      </c>
      <c r="N477">
        <v>511424</v>
      </c>
      <c r="O477" s="23">
        <v>43129</v>
      </c>
      <c r="P477" s="23">
        <v>43156</v>
      </c>
      <c r="Q477" t="s">
        <v>1555</v>
      </c>
      <c r="Y477">
        <v>22</v>
      </c>
      <c r="Z477" t="s">
        <v>1440</v>
      </c>
    </row>
    <row r="478" spans="2:26" x14ac:dyDescent="0.25">
      <c r="B478" t="s">
        <v>1335</v>
      </c>
      <c r="C478">
        <v>22</v>
      </c>
      <c r="E478">
        <f>MATCH(B478, Tabla24[clave2], 0)</f>
        <v>22</v>
      </c>
      <c r="K478" s="24">
        <f>MATCH(M478, Tabla2[clave2], 0)</f>
        <v>69</v>
      </c>
      <c r="L478" s="24">
        <f>INDEX(Tabla2[],$K478,1)</f>
        <v>69</v>
      </c>
      <c r="M478" s="26" t="s">
        <v>1290</v>
      </c>
      <c r="N478">
        <v>466603</v>
      </c>
      <c r="O478" s="23">
        <v>43129</v>
      </c>
      <c r="P478" s="23">
        <v>43156</v>
      </c>
      <c r="Q478" t="s">
        <v>1556</v>
      </c>
      <c r="Y478">
        <v>69</v>
      </c>
      <c r="Z478" t="s">
        <v>1445</v>
      </c>
    </row>
    <row r="479" spans="2:26" x14ac:dyDescent="0.25">
      <c r="B479" t="s">
        <v>1326</v>
      </c>
      <c r="C479">
        <v>16</v>
      </c>
      <c r="E479">
        <f>MATCH(B479, Tabla24[clave2], 0)</f>
        <v>16</v>
      </c>
      <c r="K479" s="24">
        <f>MATCH(M479, Tabla2[clave2], 0)</f>
        <v>20</v>
      </c>
      <c r="L479" s="24">
        <f>INDEX(Tabla2[],$K479,1)</f>
        <v>20</v>
      </c>
      <c r="M479" s="26" t="s">
        <v>1327</v>
      </c>
      <c r="N479">
        <v>566818</v>
      </c>
      <c r="O479" s="23">
        <v>43129</v>
      </c>
      <c r="P479" s="23">
        <v>43157</v>
      </c>
      <c r="Y479">
        <v>20</v>
      </c>
      <c r="Z479" t="s">
        <v>1438</v>
      </c>
    </row>
    <row r="480" spans="2:26" x14ac:dyDescent="0.25">
      <c r="B480" t="s">
        <v>1322</v>
      </c>
      <c r="C480">
        <v>63</v>
      </c>
      <c r="E480">
        <f>MATCH(B480, Tabla24[clave2], 0)</f>
        <v>63</v>
      </c>
      <c r="K480" s="24">
        <f>MATCH(M480, Tabla2[clave2], 0)</f>
        <v>23</v>
      </c>
      <c r="L480" s="24">
        <f>INDEX(Tabla2[],$K480,1)</f>
        <v>23</v>
      </c>
      <c r="M480" s="26" t="s">
        <v>1319</v>
      </c>
      <c r="N480">
        <v>779082</v>
      </c>
      <c r="O480" s="23">
        <v>43129</v>
      </c>
      <c r="P480" s="23">
        <v>43157</v>
      </c>
      <c r="Y480">
        <v>23</v>
      </c>
      <c r="Z480" t="s">
        <v>1449</v>
      </c>
    </row>
    <row r="481" spans="2:26" x14ac:dyDescent="0.25">
      <c r="B481" t="s">
        <v>1324</v>
      </c>
      <c r="C481">
        <v>19</v>
      </c>
      <c r="E481">
        <f>MATCH(B481, Tabla24[clave2], 0)</f>
        <v>19</v>
      </c>
      <c r="K481" s="24">
        <f>MATCH(M481, Tabla2[clave2], 0)</f>
        <v>30</v>
      </c>
      <c r="L481" s="24">
        <f>INDEX(Tabla2[],$K481,1)</f>
        <v>30</v>
      </c>
      <c r="M481" s="26" t="s">
        <v>1334</v>
      </c>
      <c r="N481">
        <v>814776</v>
      </c>
      <c r="O481" s="23">
        <v>43129</v>
      </c>
      <c r="P481" s="23">
        <v>43157</v>
      </c>
      <c r="Y481">
        <v>30</v>
      </c>
      <c r="Z481" t="s">
        <v>1447</v>
      </c>
    </row>
    <row r="482" spans="2:26" x14ac:dyDescent="0.25">
      <c r="B482" t="s">
        <v>1323</v>
      </c>
      <c r="C482">
        <v>68</v>
      </c>
      <c r="E482">
        <f>MATCH(B482, Tabla24[clave2], 0)</f>
        <v>68</v>
      </c>
      <c r="K482" s="24">
        <f>MATCH(M482, Tabla2[clave2], 0)</f>
        <v>13</v>
      </c>
      <c r="L482" s="24">
        <f>INDEX(Tabla2[],$K482,1)</f>
        <v>13</v>
      </c>
      <c r="M482" s="26" t="s">
        <v>1320</v>
      </c>
      <c r="N482">
        <v>435741</v>
      </c>
      <c r="O482" s="23">
        <v>43129</v>
      </c>
      <c r="P482" s="23">
        <v>43157</v>
      </c>
      <c r="Y482">
        <v>13</v>
      </c>
      <c r="Z482" t="s">
        <v>1397</v>
      </c>
    </row>
    <row r="483" spans="2:26" x14ac:dyDescent="0.25">
      <c r="B483" t="s">
        <v>1279</v>
      </c>
      <c r="C483">
        <v>28</v>
      </c>
      <c r="E483">
        <f>MATCH(B483, Tabla24[clave2], 0)</f>
        <v>28</v>
      </c>
      <c r="K483" s="24">
        <f>MATCH(M483, Tabla2[clave2], 0)</f>
        <v>33</v>
      </c>
      <c r="L483" s="24">
        <f>INDEX(Tabla2[],$K483,1)</f>
        <v>33</v>
      </c>
      <c r="M483" s="26" t="s">
        <v>1317</v>
      </c>
      <c r="N483">
        <v>498009</v>
      </c>
      <c r="O483" s="23">
        <v>43129</v>
      </c>
      <c r="P483" s="23">
        <v>43156</v>
      </c>
      <c r="Q483" t="s">
        <v>1557</v>
      </c>
      <c r="Y483">
        <v>33</v>
      </c>
      <c r="Z483" t="s">
        <v>1437</v>
      </c>
    </row>
    <row r="484" spans="2:26" x14ac:dyDescent="0.25">
      <c r="B484" t="s">
        <v>1304</v>
      </c>
      <c r="C484">
        <v>42</v>
      </c>
      <c r="E484">
        <f>MATCH(B484, Tabla24[clave2], 0)</f>
        <v>42</v>
      </c>
      <c r="K484" s="24">
        <f>MATCH(M484, Tabla2[clave2], 0)</f>
        <v>67</v>
      </c>
      <c r="L484" s="24">
        <f>INDEX(Tabla2[],$K484,1)</f>
        <v>67</v>
      </c>
      <c r="M484" s="26" t="s">
        <v>1286</v>
      </c>
      <c r="N484">
        <v>681065</v>
      </c>
      <c r="O484" s="23">
        <v>43129</v>
      </c>
      <c r="P484" s="23">
        <v>43156</v>
      </c>
      <c r="Q484" t="s">
        <v>1558</v>
      </c>
      <c r="Y484">
        <v>67</v>
      </c>
      <c r="Z484" t="s">
        <v>1423</v>
      </c>
    </row>
    <row r="485" spans="2:26" x14ac:dyDescent="0.25">
      <c r="B485" t="s">
        <v>1296</v>
      </c>
      <c r="C485">
        <v>25</v>
      </c>
      <c r="E485">
        <f>MATCH(B485, Tabla24[clave2], 0)</f>
        <v>25</v>
      </c>
      <c r="K485" s="24">
        <f>MATCH(M485, Tabla2[clave2], 0)</f>
        <v>54</v>
      </c>
      <c r="L485" s="24">
        <f>INDEX(Tabla2[],$K485,1)</f>
        <v>54</v>
      </c>
      <c r="M485" s="26" t="s">
        <v>1295</v>
      </c>
      <c r="N485">
        <v>321084</v>
      </c>
      <c r="O485" s="23">
        <v>43130</v>
      </c>
      <c r="P485" s="23">
        <v>43158</v>
      </c>
      <c r="Q485" t="s">
        <v>1559</v>
      </c>
      <c r="Y485">
        <v>54</v>
      </c>
      <c r="Z485" t="s">
        <v>1413</v>
      </c>
    </row>
    <row r="486" spans="2:26" x14ac:dyDescent="0.25">
      <c r="B486" t="s">
        <v>1297</v>
      </c>
      <c r="C486">
        <v>27</v>
      </c>
      <c r="E486">
        <f>MATCH(B486, Tabla24[clave2], 0)</f>
        <v>27</v>
      </c>
      <c r="K486" s="24">
        <f>MATCH(M486, Tabla2[clave2], 0)</f>
        <v>63</v>
      </c>
      <c r="L486" s="24">
        <f>INDEX(Tabla2[],$K486,1)</f>
        <v>63</v>
      </c>
      <c r="M486" s="26" t="s">
        <v>1322</v>
      </c>
      <c r="N486">
        <v>539259</v>
      </c>
      <c r="O486" s="23">
        <v>43129</v>
      </c>
      <c r="P486" s="23">
        <v>43156</v>
      </c>
      <c r="Q486" t="s">
        <v>1560</v>
      </c>
      <c r="Y486">
        <v>63</v>
      </c>
      <c r="Z486" t="s">
        <v>1452</v>
      </c>
    </row>
    <row r="487" spans="2:26" x14ac:dyDescent="0.25">
      <c r="B487" t="s">
        <v>1317</v>
      </c>
      <c r="C487">
        <v>33</v>
      </c>
      <c r="E487">
        <f>MATCH(B487, Tabla24[clave2], 0)</f>
        <v>33</v>
      </c>
      <c r="K487" s="24">
        <f>MATCH(M487, Tabla2[clave2], 0)</f>
        <v>68</v>
      </c>
      <c r="L487" s="24">
        <f>INDEX(Tabla2[],$K487,1)</f>
        <v>68</v>
      </c>
      <c r="M487" s="26" t="s">
        <v>1323</v>
      </c>
      <c r="N487">
        <v>516899</v>
      </c>
      <c r="O487" s="23">
        <v>43129</v>
      </c>
      <c r="P487" s="23">
        <v>43157</v>
      </c>
      <c r="Y487">
        <v>68</v>
      </c>
      <c r="Z487" t="s">
        <v>1450</v>
      </c>
    </row>
    <row r="488" spans="2:26" x14ac:dyDescent="0.25">
      <c r="B488" t="s">
        <v>1270</v>
      </c>
      <c r="C488">
        <v>1</v>
      </c>
      <c r="E488">
        <f>MATCH(B488, Tabla24[clave2], 0)</f>
        <v>1</v>
      </c>
      <c r="K488" s="24">
        <f>MATCH(M488, Tabla2[clave2], 0)</f>
        <v>64</v>
      </c>
      <c r="L488" s="24">
        <f>INDEX(Tabla2[],$K488,1)</f>
        <v>64</v>
      </c>
      <c r="M488" s="26" t="s">
        <v>1287</v>
      </c>
      <c r="N488">
        <v>500095</v>
      </c>
      <c r="O488" s="23">
        <v>43129</v>
      </c>
      <c r="P488" s="23">
        <v>43157</v>
      </c>
      <c r="Y488">
        <v>64</v>
      </c>
      <c r="Z488" t="s">
        <v>1454</v>
      </c>
    </row>
    <row r="489" spans="2:26" x14ac:dyDescent="0.25">
      <c r="B489" t="s">
        <v>1308</v>
      </c>
      <c r="C489">
        <v>43</v>
      </c>
      <c r="E489">
        <f>MATCH(B489, Tabla24[clave2], 0)</f>
        <v>43</v>
      </c>
      <c r="K489" s="24">
        <f>MATCH(M489, Tabla2[clave2], 0)</f>
        <v>65</v>
      </c>
      <c r="L489" s="24">
        <f>INDEX(Tabla2[],$K489,1)</f>
        <v>65</v>
      </c>
      <c r="M489" s="26" t="s">
        <v>1302</v>
      </c>
      <c r="N489">
        <v>511701</v>
      </c>
      <c r="O489" s="23">
        <v>43129</v>
      </c>
      <c r="P489" s="23">
        <v>43156</v>
      </c>
      <c r="Q489" t="s">
        <v>1561</v>
      </c>
      <c r="Y489">
        <v>65</v>
      </c>
      <c r="Z489" t="s">
        <v>1467</v>
      </c>
    </row>
    <row r="490" spans="2:26" x14ac:dyDescent="0.25">
      <c r="B490" t="s">
        <v>1286</v>
      </c>
      <c r="C490">
        <v>67</v>
      </c>
      <c r="E490">
        <f>MATCH(B490, Tabla24[clave2], 0)</f>
        <v>67</v>
      </c>
      <c r="K490" s="24">
        <f>MATCH(M490, Tabla2[clave2], 0)</f>
        <v>40</v>
      </c>
      <c r="L490" s="24">
        <f>INDEX(Tabla2[],$K490,1)</f>
        <v>40</v>
      </c>
      <c r="M490" s="26" t="s">
        <v>1282</v>
      </c>
      <c r="N490">
        <v>549473</v>
      </c>
      <c r="O490" s="23">
        <v>43129</v>
      </c>
      <c r="P490" s="23">
        <v>43157</v>
      </c>
      <c r="Y490">
        <v>40</v>
      </c>
      <c r="Z490" t="s">
        <v>1415</v>
      </c>
    </row>
    <row r="491" spans="2:26" x14ac:dyDescent="0.25">
      <c r="B491" t="s">
        <v>1299</v>
      </c>
      <c r="C491">
        <v>52</v>
      </c>
      <c r="E491">
        <f>MATCH(B491, Tabla24[clave2], 0)</f>
        <v>52</v>
      </c>
      <c r="K491" s="24">
        <f>MATCH(M491, Tabla2[clave2], 0)</f>
        <v>66</v>
      </c>
      <c r="L491" s="24">
        <f>INDEX(Tabla2[],$K491,1)</f>
        <v>66</v>
      </c>
      <c r="M491" s="26" t="s">
        <v>1280</v>
      </c>
      <c r="N491">
        <v>267971</v>
      </c>
      <c r="O491" s="23">
        <v>43129</v>
      </c>
      <c r="P491" s="23">
        <v>43157</v>
      </c>
      <c r="Y491">
        <v>66</v>
      </c>
      <c r="Z491" t="s">
        <v>1457</v>
      </c>
    </row>
    <row r="492" spans="2:26" x14ac:dyDescent="0.25">
      <c r="B492" t="s">
        <v>1303</v>
      </c>
      <c r="C492">
        <v>56</v>
      </c>
      <c r="E492">
        <f>MATCH(B492, Tabla24[clave2], 0)</f>
        <v>56</v>
      </c>
      <c r="K492" s="24">
        <f>MATCH(M492, Tabla2[clave2], 0)</f>
        <v>34</v>
      </c>
      <c r="L492" s="24">
        <f>INDEX(Tabla2[],$K492,1)</f>
        <v>34</v>
      </c>
      <c r="M492" s="26" t="s">
        <v>1276</v>
      </c>
      <c r="N492">
        <v>419235</v>
      </c>
      <c r="O492" s="23">
        <v>43129</v>
      </c>
      <c r="P492" s="23">
        <v>43135</v>
      </c>
      <c r="Q492" t="s">
        <v>1562</v>
      </c>
      <c r="Y492">
        <v>34</v>
      </c>
      <c r="Z492" t="s">
        <v>1453</v>
      </c>
    </row>
    <row r="493" spans="2:26" x14ac:dyDescent="0.25">
      <c r="B493" t="s">
        <v>1306</v>
      </c>
      <c r="C493">
        <v>4</v>
      </c>
      <c r="E493">
        <f>MATCH(B493, Tabla24[clave2], 0)</f>
        <v>4</v>
      </c>
      <c r="K493" s="24">
        <f>MATCH(M493, Tabla2[clave2], 0)</f>
        <v>14</v>
      </c>
      <c r="L493" s="24">
        <f>INDEX(Tabla2[],$K493,1)</f>
        <v>14</v>
      </c>
      <c r="M493" s="26" t="s">
        <v>1288</v>
      </c>
      <c r="N493">
        <v>355556</v>
      </c>
      <c r="O493" s="23">
        <v>43129</v>
      </c>
      <c r="P493" s="23">
        <v>43134</v>
      </c>
      <c r="Q493" t="s">
        <v>1563</v>
      </c>
      <c r="Y493">
        <v>14</v>
      </c>
      <c r="Z493" t="s">
        <v>1441</v>
      </c>
    </row>
    <row r="494" spans="2:26" x14ac:dyDescent="0.25">
      <c r="B494" t="s">
        <v>1287</v>
      </c>
      <c r="C494">
        <v>64</v>
      </c>
      <c r="E494">
        <f>MATCH(B494, Tabla24[clave2], 0)</f>
        <v>64</v>
      </c>
      <c r="K494" s="24">
        <f>MATCH(M494, Tabla2[clave2], 0)</f>
        <v>18</v>
      </c>
      <c r="L494" s="24">
        <f>INDEX(Tabla2[],$K494,1)</f>
        <v>18</v>
      </c>
      <c r="M494" s="26" t="s">
        <v>1274</v>
      </c>
      <c r="N494">
        <v>934947</v>
      </c>
      <c r="O494" s="23">
        <v>43129</v>
      </c>
      <c r="P494" s="23">
        <v>43135</v>
      </c>
      <c r="Q494" t="s">
        <v>1563</v>
      </c>
      <c r="Y494">
        <v>18</v>
      </c>
      <c r="Z494" t="s">
        <v>1433</v>
      </c>
    </row>
    <row r="495" spans="2:26" x14ac:dyDescent="0.25">
      <c r="B495" t="s">
        <v>1313</v>
      </c>
      <c r="C495">
        <v>72</v>
      </c>
      <c r="E495">
        <f>MATCH(B495, Tabla24[clave2], 0)</f>
        <v>72</v>
      </c>
      <c r="K495" s="24">
        <f>MATCH(M495, Tabla2[clave2], 0)</f>
        <v>31</v>
      </c>
      <c r="L495" s="24">
        <f>INDEX(Tabla2[],$K495,1)</f>
        <v>31</v>
      </c>
      <c r="M495" s="26" t="s">
        <v>1289</v>
      </c>
      <c r="N495">
        <v>317014</v>
      </c>
      <c r="O495" s="23">
        <v>43129</v>
      </c>
      <c r="P495" s="23">
        <v>43134</v>
      </c>
      <c r="Q495" t="s">
        <v>1563</v>
      </c>
      <c r="Y495">
        <v>31</v>
      </c>
      <c r="Z495" t="s">
        <v>1545</v>
      </c>
    </row>
    <row r="496" spans="2:26" x14ac:dyDescent="0.25">
      <c r="B496" t="s">
        <v>1313</v>
      </c>
      <c r="C496">
        <v>72</v>
      </c>
      <c r="E496">
        <f>MATCH(B496, Tabla24[clave2], 0)</f>
        <v>72</v>
      </c>
      <c r="K496" s="24">
        <f>MATCH(M496, Tabla2[clave2], 0)</f>
        <v>8</v>
      </c>
      <c r="L496" s="24">
        <f>INDEX(Tabla2[],$K496,1)</f>
        <v>8</v>
      </c>
      <c r="M496" s="26" t="s">
        <v>1275</v>
      </c>
      <c r="N496">
        <v>588783</v>
      </c>
      <c r="O496" s="23">
        <v>43131</v>
      </c>
      <c r="P496" s="23">
        <v>43133</v>
      </c>
      <c r="Q496" t="s">
        <v>1564</v>
      </c>
      <c r="Y496">
        <v>8</v>
      </c>
      <c r="Z496" t="s">
        <v>1444</v>
      </c>
    </row>
    <row r="497" spans="2:26" x14ac:dyDescent="0.25">
      <c r="B497" t="s">
        <v>1281</v>
      </c>
      <c r="C497">
        <v>24</v>
      </c>
      <c r="E497">
        <f>MATCH(B497, Tabla24[clave2], 0)</f>
        <v>24</v>
      </c>
      <c r="K497" s="24">
        <f>MATCH(M497, Tabla2[clave2], 0)</f>
        <v>24</v>
      </c>
      <c r="L497" s="24">
        <f>INDEX(Tabla2[],$K497,1)</f>
        <v>24</v>
      </c>
      <c r="M497" s="26" t="s">
        <v>1281</v>
      </c>
      <c r="N497">
        <v>516702</v>
      </c>
      <c r="O497" s="23">
        <v>43131</v>
      </c>
      <c r="P497" s="23">
        <v>43133</v>
      </c>
      <c r="Q497" t="s">
        <v>1563</v>
      </c>
      <c r="Y497">
        <v>24</v>
      </c>
      <c r="Z497" t="s">
        <v>1456</v>
      </c>
    </row>
    <row r="498" spans="2:26" x14ac:dyDescent="0.25">
      <c r="B498" t="s">
        <v>1311</v>
      </c>
      <c r="C498">
        <v>39</v>
      </c>
      <c r="E498">
        <f>MATCH(B498, Tabla24[clave2], 0)</f>
        <v>39</v>
      </c>
      <c r="K498" s="24">
        <f>MATCH(M498, Tabla2[clave2], 0)</f>
        <v>55</v>
      </c>
      <c r="L498" s="24">
        <f>INDEX(Tabla2[],$K498,1)</f>
        <v>55</v>
      </c>
      <c r="M498" s="26" t="s">
        <v>1333</v>
      </c>
      <c r="N498">
        <v>852387</v>
      </c>
      <c r="O498" s="23">
        <v>43132</v>
      </c>
      <c r="P498" s="23">
        <v>43157</v>
      </c>
      <c r="Y498">
        <v>55</v>
      </c>
      <c r="Z498" t="s">
        <v>1435</v>
      </c>
    </row>
    <row r="499" spans="2:26" x14ac:dyDescent="0.25">
      <c r="B499" t="s">
        <v>1273</v>
      </c>
      <c r="C499">
        <v>10</v>
      </c>
      <c r="E499">
        <f>MATCH(B499, Tabla24[clave2], 0)</f>
        <v>10</v>
      </c>
      <c r="K499" s="24">
        <f>MATCH(M499, Tabla2[clave2], 0)</f>
        <v>60</v>
      </c>
      <c r="L499" s="24">
        <f>INDEX(Tabla2[],$K499,1)</f>
        <v>60</v>
      </c>
      <c r="M499" s="26" t="s">
        <v>1329</v>
      </c>
      <c r="N499">
        <v>370184</v>
      </c>
      <c r="O499" s="23">
        <v>43132</v>
      </c>
      <c r="P499" s="23">
        <v>43157</v>
      </c>
      <c r="Y499">
        <v>60</v>
      </c>
      <c r="Z499" t="s">
        <v>94</v>
      </c>
    </row>
    <row r="500" spans="2:26" x14ac:dyDescent="0.25">
      <c r="B500" t="s">
        <v>1325</v>
      </c>
      <c r="C500">
        <v>29</v>
      </c>
      <c r="E500">
        <f>MATCH(B500, Tabla24[clave2], 0)</f>
        <v>29</v>
      </c>
      <c r="K500" s="24">
        <f>MATCH(M500, Tabla2[clave2], 0)</f>
        <v>42</v>
      </c>
      <c r="L500" s="24">
        <f>INDEX(Tabla2[],$K500,1)</f>
        <v>42</v>
      </c>
      <c r="M500" s="26" t="s">
        <v>1304</v>
      </c>
      <c r="N500">
        <v>566173</v>
      </c>
      <c r="O500" s="23">
        <v>43135</v>
      </c>
      <c r="P500" s="23">
        <v>43135</v>
      </c>
      <c r="Q500" t="s">
        <v>1565</v>
      </c>
      <c r="Y500">
        <v>42</v>
      </c>
      <c r="Z500" t="s">
        <v>1468</v>
      </c>
    </row>
    <row r="501" spans="2:26" x14ac:dyDescent="0.25">
      <c r="B501" t="s">
        <v>1272</v>
      </c>
      <c r="C501">
        <v>9</v>
      </c>
      <c r="E501">
        <f>MATCH(B501, Tabla24[clave2], 0)</f>
        <v>9</v>
      </c>
      <c r="K501" s="24">
        <f>MATCH(M501, Tabla2[clave2], 0)</f>
        <v>31</v>
      </c>
      <c r="L501" s="24">
        <f>INDEX(Tabla2[],$K501,1)</f>
        <v>31</v>
      </c>
      <c r="M501" s="26" t="s">
        <v>1289</v>
      </c>
      <c r="N501">
        <v>566173</v>
      </c>
      <c r="O501" s="23">
        <v>43136</v>
      </c>
      <c r="P501" s="23">
        <v>43142</v>
      </c>
      <c r="Y501">
        <v>31</v>
      </c>
      <c r="Z501" t="s">
        <v>1468</v>
      </c>
    </row>
    <row r="502" spans="2:26" x14ac:dyDescent="0.25">
      <c r="B502" t="s">
        <v>1289</v>
      </c>
      <c r="C502">
        <v>31</v>
      </c>
      <c r="E502">
        <f>MATCH(B502, Tabla24[clave2], 0)</f>
        <v>31</v>
      </c>
      <c r="K502" s="24">
        <f>MATCH(M502, Tabla2[clave2], 0)</f>
        <v>9</v>
      </c>
      <c r="L502" s="24">
        <f>INDEX(Tabla2[],$K502,1)</f>
        <v>9</v>
      </c>
      <c r="M502" s="26" t="s">
        <v>1272</v>
      </c>
      <c r="N502">
        <v>405756</v>
      </c>
      <c r="O502" s="23">
        <v>43136</v>
      </c>
      <c r="P502" s="23">
        <v>43142</v>
      </c>
      <c r="Y502">
        <v>9</v>
      </c>
      <c r="Z502" t="s">
        <v>1443</v>
      </c>
    </row>
    <row r="503" spans="2:26" x14ac:dyDescent="0.25">
      <c r="B503" t="s">
        <v>1274</v>
      </c>
      <c r="C503">
        <v>18</v>
      </c>
      <c r="E503">
        <f>MATCH(B503, Tabla24[clave2], 0)</f>
        <v>18</v>
      </c>
      <c r="K503" s="24">
        <f>MATCH(M503, Tabla2[clave2], 0)</f>
        <v>34</v>
      </c>
      <c r="L503" s="24">
        <f>INDEX(Tabla2[],$K503,1)</f>
        <v>34</v>
      </c>
      <c r="M503" s="26" t="s">
        <v>1276</v>
      </c>
      <c r="N503">
        <v>361730</v>
      </c>
      <c r="O503" s="23">
        <v>43137</v>
      </c>
      <c r="P503" s="23">
        <v>43142</v>
      </c>
      <c r="Q503" t="s">
        <v>1547</v>
      </c>
      <c r="Y503">
        <v>34</v>
      </c>
      <c r="Z503" t="s">
        <v>1473</v>
      </c>
    </row>
    <row r="504" spans="2:26" x14ac:dyDescent="0.25">
      <c r="B504" t="s">
        <v>1276</v>
      </c>
      <c r="C504">
        <v>34</v>
      </c>
      <c r="E504">
        <f>MATCH(B504, Tabla24[clave2], 0)</f>
        <v>34</v>
      </c>
      <c r="K504" s="24">
        <f>MATCH(M504, Tabla2[clave2], 0)</f>
        <v>18</v>
      </c>
      <c r="L504" s="24">
        <f>INDEX(Tabla2[],$K504,1)</f>
        <v>18</v>
      </c>
      <c r="M504" s="26" t="s">
        <v>1274</v>
      </c>
      <c r="N504">
        <v>934947</v>
      </c>
      <c r="O504" s="23">
        <v>43136</v>
      </c>
      <c r="P504" s="23">
        <v>43142</v>
      </c>
      <c r="Q504" t="s">
        <v>1563</v>
      </c>
      <c r="Y504">
        <v>18</v>
      </c>
      <c r="Z504" t="s">
        <v>1433</v>
      </c>
    </row>
    <row r="505" spans="2:26" x14ac:dyDescent="0.25">
      <c r="B505" t="s">
        <v>1291</v>
      </c>
      <c r="C505">
        <v>58</v>
      </c>
      <c r="E505">
        <f>MATCH(B505, Tabla24[clave2], 0)</f>
        <v>58</v>
      </c>
      <c r="K505" s="24">
        <f>MATCH(M505, Tabla2[clave2], 0)</f>
        <v>24</v>
      </c>
      <c r="L505" s="24">
        <f>INDEX(Tabla2[],$K505,1)</f>
        <v>24</v>
      </c>
      <c r="M505" s="26" t="s">
        <v>1281</v>
      </c>
      <c r="N505">
        <v>317014</v>
      </c>
      <c r="O505" s="23">
        <v>43138</v>
      </c>
      <c r="P505" s="23">
        <v>43140</v>
      </c>
      <c r="Q505" t="s">
        <v>1566</v>
      </c>
      <c r="Y505">
        <v>24</v>
      </c>
      <c r="Z505" t="s">
        <v>1545</v>
      </c>
    </row>
    <row r="506" spans="2:26" x14ac:dyDescent="0.25">
      <c r="B506" t="s">
        <v>1305</v>
      </c>
      <c r="C506">
        <v>61</v>
      </c>
      <c r="E506">
        <f>MATCH(B506, Tabla24[clave2], 0)</f>
        <v>61</v>
      </c>
      <c r="K506" s="24">
        <f>MATCH(M506, Tabla2[clave2], 0)</f>
        <v>11</v>
      </c>
      <c r="L506" s="24">
        <f>INDEX(Tabla2[],$K506,1)</f>
        <v>11</v>
      </c>
      <c r="M506" s="26" t="s">
        <v>1277</v>
      </c>
      <c r="N506">
        <v>588783</v>
      </c>
      <c r="O506" s="23">
        <v>43138</v>
      </c>
      <c r="P506" s="23">
        <v>43141</v>
      </c>
      <c r="Q506" t="s">
        <v>1567</v>
      </c>
      <c r="Y506">
        <v>11</v>
      </c>
      <c r="Z506" t="s">
        <v>1444</v>
      </c>
    </row>
    <row r="507" spans="2:26" x14ac:dyDescent="0.25">
      <c r="B507" s="9" t="s">
        <v>1329</v>
      </c>
      <c r="C507">
        <v>60</v>
      </c>
      <c r="E507">
        <f>MATCH(B507, Tabla24[clave2], 0)</f>
        <v>60</v>
      </c>
      <c r="K507" s="24">
        <f>MATCH(M507, Tabla2[clave2], 0)</f>
        <v>36</v>
      </c>
      <c r="L507" s="24">
        <f>INDEX(Tabla2[],$K507,1)</f>
        <v>36</v>
      </c>
      <c r="M507" s="26" t="s">
        <v>1315</v>
      </c>
      <c r="N507">
        <v>516702</v>
      </c>
      <c r="O507" s="23">
        <v>43138</v>
      </c>
      <c r="P507" s="23">
        <v>43140</v>
      </c>
      <c r="Q507" t="s">
        <v>1566</v>
      </c>
      <c r="Y507">
        <v>36</v>
      </c>
      <c r="Z507" t="s">
        <v>1456</v>
      </c>
    </row>
    <row r="508" spans="2:26" x14ac:dyDescent="0.25">
      <c r="B508" t="s">
        <v>1275</v>
      </c>
      <c r="C508">
        <v>8</v>
      </c>
      <c r="E508">
        <f>MATCH(B508, Tabla24[clave2], 0)</f>
        <v>8</v>
      </c>
      <c r="K508" s="24">
        <f>MATCH(M508, Tabla2[clave2], 0)</f>
        <v>55</v>
      </c>
      <c r="L508" s="24">
        <f>INDEX(Tabla2[],$K508,1)</f>
        <v>55</v>
      </c>
      <c r="M508" s="26" t="s">
        <v>1333</v>
      </c>
      <c r="N508">
        <v>324382</v>
      </c>
      <c r="O508" s="23">
        <v>43130</v>
      </c>
      <c r="P508" s="23">
        <v>43131</v>
      </c>
      <c r="Q508" t="s">
        <v>1568</v>
      </c>
      <c r="Y508">
        <v>55</v>
      </c>
      <c r="Z508" t="s">
        <v>1490</v>
      </c>
    </row>
    <row r="509" spans="2:26" x14ac:dyDescent="0.25">
      <c r="B509" t="s">
        <v>1315</v>
      </c>
      <c r="C509">
        <v>36</v>
      </c>
      <c r="E509">
        <f>MATCH(B509, Tabla24[clave2], 0)</f>
        <v>36</v>
      </c>
      <c r="K509" s="24">
        <f>MATCH(M509, Tabla2[clave2], 0)</f>
        <v>4</v>
      </c>
      <c r="L509" s="24">
        <f>INDEX(Tabla2[],$K509,1)</f>
        <v>4</v>
      </c>
      <c r="M509" s="26" t="s">
        <v>1306</v>
      </c>
      <c r="N509">
        <v>203376</v>
      </c>
      <c r="O509" s="23">
        <v>43142</v>
      </c>
      <c r="P509" s="23">
        <v>43142</v>
      </c>
      <c r="Y509">
        <v>4</v>
      </c>
      <c r="Z509" t="s">
        <v>1391</v>
      </c>
    </row>
    <row r="510" spans="2:26" x14ac:dyDescent="0.25">
      <c r="B510" t="s">
        <v>1300</v>
      </c>
      <c r="C510">
        <v>5</v>
      </c>
      <c r="E510">
        <f>MATCH(B510, Tabla24[clave2], 0)</f>
        <v>5</v>
      </c>
      <c r="K510" s="24">
        <f>MATCH(M510, Tabla2[clave2], 0)</f>
        <v>7</v>
      </c>
      <c r="L510" s="24">
        <f>INDEX(Tabla2[],$K510,1)</f>
        <v>7</v>
      </c>
      <c r="M510" s="26" t="s">
        <v>1278</v>
      </c>
      <c r="N510">
        <v>482433</v>
      </c>
      <c r="O510" s="23">
        <v>43142</v>
      </c>
      <c r="P510" s="23">
        <v>43142</v>
      </c>
      <c r="Q510" t="s">
        <v>1569</v>
      </c>
      <c r="Y510">
        <v>7</v>
      </c>
      <c r="Z510" t="s">
        <v>1401</v>
      </c>
    </row>
    <row r="511" spans="2:26" x14ac:dyDescent="0.25">
      <c r="B511" t="s">
        <v>1284</v>
      </c>
      <c r="C511">
        <v>62</v>
      </c>
      <c r="E511">
        <f>MATCH(B511, Tabla24[clave2], 0)</f>
        <v>62</v>
      </c>
      <c r="K511" s="24">
        <f>MATCH(M511, Tabla2[clave2], 0)</f>
        <v>34</v>
      </c>
      <c r="L511" s="24">
        <f>INDEX(Tabla2[],$K511,1)</f>
        <v>34</v>
      </c>
      <c r="M511" s="26" t="s">
        <v>1276</v>
      </c>
      <c r="N511">
        <v>452405</v>
      </c>
      <c r="O511" s="23">
        <v>43143</v>
      </c>
      <c r="P511" s="23">
        <v>43149</v>
      </c>
      <c r="Q511" t="s">
        <v>1566</v>
      </c>
      <c r="Y511">
        <v>34</v>
      </c>
      <c r="Z511" t="s">
        <v>1451</v>
      </c>
    </row>
    <row r="512" spans="2:26" x14ac:dyDescent="0.25">
      <c r="B512" t="s">
        <v>1327</v>
      </c>
      <c r="C512">
        <v>20</v>
      </c>
      <c r="E512">
        <f>MATCH(B512, Tabla24[clave2], 0)</f>
        <v>20</v>
      </c>
      <c r="K512" s="24">
        <f>MATCH(M512, Tabla2[clave2], 0)</f>
        <v>31</v>
      </c>
      <c r="L512" s="24">
        <f>INDEX(Tabla2[],$K512,1)</f>
        <v>31</v>
      </c>
      <c r="M512" s="26" t="s">
        <v>1289</v>
      </c>
      <c r="N512">
        <v>361730</v>
      </c>
      <c r="O512" s="23">
        <v>43143</v>
      </c>
      <c r="P512" s="23">
        <v>43149</v>
      </c>
      <c r="Q512" t="s">
        <v>1566</v>
      </c>
      <c r="Y512">
        <v>31</v>
      </c>
      <c r="Z512" t="s">
        <v>1473</v>
      </c>
    </row>
    <row r="513" spans="2:26" x14ac:dyDescent="0.25">
      <c r="B513" t="s">
        <v>1294</v>
      </c>
      <c r="C513">
        <v>51</v>
      </c>
      <c r="E513">
        <f>MATCH(B513, Tabla24[clave2], 0)</f>
        <v>51</v>
      </c>
      <c r="K513" s="24">
        <f>MATCH(M513, Tabla2[clave2], 0)</f>
        <v>10</v>
      </c>
      <c r="L513" s="24">
        <f>INDEX(Tabla2[],$K513,1)</f>
        <v>10</v>
      </c>
      <c r="M513" s="26" t="s">
        <v>1273</v>
      </c>
      <c r="N513">
        <v>482433</v>
      </c>
      <c r="O513" s="23">
        <v>43144</v>
      </c>
      <c r="P513" s="23">
        <v>43149</v>
      </c>
      <c r="Q513" t="s">
        <v>1570</v>
      </c>
      <c r="Y513">
        <v>10</v>
      </c>
      <c r="Z513" t="s">
        <v>1401</v>
      </c>
    </row>
    <row r="514" spans="2:26" x14ac:dyDescent="0.25">
      <c r="B514" t="s">
        <v>1278</v>
      </c>
      <c r="C514">
        <v>7</v>
      </c>
      <c r="E514">
        <f>MATCH(B514, Tabla24[clave2], 0)</f>
        <v>7</v>
      </c>
      <c r="K514" s="24">
        <f>MATCH(M514, Tabla2[clave2], 0)</f>
        <v>17</v>
      </c>
      <c r="L514" s="24">
        <f>INDEX(Tabla2[],$K514,1)</f>
        <v>17</v>
      </c>
      <c r="M514" s="26" t="s">
        <v>1298</v>
      </c>
      <c r="N514">
        <v>934947</v>
      </c>
      <c r="O514" s="23">
        <v>43144</v>
      </c>
      <c r="P514" s="23">
        <v>43149</v>
      </c>
      <c r="Q514" t="s">
        <v>1571</v>
      </c>
      <c r="Y514">
        <v>17</v>
      </c>
      <c r="Z514" t="s">
        <v>1433</v>
      </c>
    </row>
    <row r="515" spans="2:26" x14ac:dyDescent="0.25">
      <c r="B515" t="s">
        <v>1288</v>
      </c>
      <c r="C515">
        <v>14</v>
      </c>
      <c r="E515">
        <f>MATCH(B515, Tabla24[clave2], 0)</f>
        <v>14</v>
      </c>
      <c r="K515" s="24">
        <f>MATCH(M515, Tabla2[clave2], 0)</f>
        <v>6</v>
      </c>
      <c r="L515" s="24">
        <f>INDEX(Tabla2[],$K515,1)</f>
        <v>6</v>
      </c>
      <c r="M515" s="26" t="s">
        <v>1271</v>
      </c>
      <c r="N515">
        <v>405756</v>
      </c>
      <c r="O515" s="23">
        <v>43144</v>
      </c>
      <c r="P515" s="23">
        <v>43144</v>
      </c>
      <c r="Q515" t="s">
        <v>1566</v>
      </c>
      <c r="Y515">
        <v>6</v>
      </c>
      <c r="Z515" t="s">
        <v>1443</v>
      </c>
    </row>
    <row r="516" spans="2:26" x14ac:dyDescent="0.25">
      <c r="B516" t="s">
        <v>1293</v>
      </c>
      <c r="C516">
        <v>35</v>
      </c>
      <c r="E516">
        <f>MATCH(B516, Tabla24[clave2], 0)</f>
        <v>35</v>
      </c>
      <c r="K516" s="24">
        <f>MATCH(M516, Tabla2[clave2], 0)</f>
        <v>28</v>
      </c>
      <c r="L516" s="24">
        <f>INDEX(Tabla2[],$K516,1)</f>
        <v>28</v>
      </c>
      <c r="M516" s="26" t="s">
        <v>1279</v>
      </c>
      <c r="N516">
        <v>516702</v>
      </c>
      <c r="O516" s="23">
        <v>43144</v>
      </c>
      <c r="P516" s="23">
        <v>43146</v>
      </c>
      <c r="Q516" t="s">
        <v>1566</v>
      </c>
      <c r="Y516">
        <v>28</v>
      </c>
      <c r="Z516" t="s">
        <v>1456</v>
      </c>
    </row>
    <row r="517" spans="2:26" x14ac:dyDescent="0.25">
      <c r="B517" t="s">
        <v>1300</v>
      </c>
      <c r="C517">
        <v>5</v>
      </c>
      <c r="E517">
        <f>MATCH(B517, Tabla24[clave2], 0)</f>
        <v>5</v>
      </c>
      <c r="K517" s="24">
        <f>MATCH(M517, Tabla2[clave2], 0)</f>
        <v>7</v>
      </c>
      <c r="L517" s="24">
        <f>INDEX(Tabla2[],$K517,1)</f>
        <v>7</v>
      </c>
      <c r="M517" s="26" t="s">
        <v>1278</v>
      </c>
      <c r="N517">
        <v>675094</v>
      </c>
      <c r="O517" s="23">
        <v>43144</v>
      </c>
      <c r="P517" s="23">
        <v>43146</v>
      </c>
      <c r="Q517" t="s">
        <v>1566</v>
      </c>
      <c r="Y517">
        <v>7</v>
      </c>
      <c r="Z517" t="s">
        <v>1459</v>
      </c>
    </row>
    <row r="518" spans="2:26" x14ac:dyDescent="0.25">
      <c r="B518" t="s">
        <v>1277</v>
      </c>
      <c r="C518">
        <v>11</v>
      </c>
      <c r="E518">
        <f>MATCH(B518, Tabla24[clave2], 0)</f>
        <v>11</v>
      </c>
      <c r="K518" s="24">
        <f>MATCH(M518, Tabla2[clave2], 0)</f>
        <v>36</v>
      </c>
      <c r="L518" s="24">
        <f>INDEX(Tabla2[],$K518,1)</f>
        <v>36</v>
      </c>
      <c r="M518" s="26" t="s">
        <v>1315</v>
      </c>
      <c r="N518">
        <v>419235</v>
      </c>
      <c r="O518" s="23">
        <v>43144</v>
      </c>
      <c r="P518" s="23">
        <v>43147</v>
      </c>
      <c r="Q518" t="s">
        <v>1566</v>
      </c>
      <c r="Y518">
        <v>36</v>
      </c>
      <c r="Z518" t="s">
        <v>1453</v>
      </c>
    </row>
    <row r="519" spans="2:26" x14ac:dyDescent="0.25">
      <c r="B519" t="s">
        <v>1285</v>
      </c>
      <c r="C519">
        <v>59</v>
      </c>
      <c r="E519">
        <f>MATCH(B519, Tabla24[clave2], 0)</f>
        <v>59</v>
      </c>
      <c r="K519" s="24">
        <f>MATCH(M519, Tabla2[clave2], 0)</f>
        <v>58</v>
      </c>
      <c r="L519" s="24">
        <f>INDEX(Tabla2[],$K519,1)</f>
        <v>58</v>
      </c>
      <c r="M519" s="26" t="s">
        <v>1291</v>
      </c>
      <c r="N519">
        <v>569774</v>
      </c>
      <c r="O519" s="23">
        <v>43145</v>
      </c>
      <c r="P519" s="23">
        <v>43146</v>
      </c>
      <c r="Q519" t="s">
        <v>1566</v>
      </c>
      <c r="Y519">
        <v>58</v>
      </c>
      <c r="Z519" t="s">
        <v>1482</v>
      </c>
    </row>
    <row r="520" spans="2:26" x14ac:dyDescent="0.25">
      <c r="B520" s="9" t="s">
        <v>1318</v>
      </c>
      <c r="C520">
        <v>53</v>
      </c>
      <c r="E520">
        <f>MATCH(B520, Tabla24[clave2], 0)</f>
        <v>53</v>
      </c>
      <c r="K520" s="24">
        <f>MATCH(M520, Tabla2[clave2], 0)</f>
        <v>4</v>
      </c>
      <c r="L520" s="24">
        <f>INDEX(Tabla2[],$K520,1)</f>
        <v>4</v>
      </c>
      <c r="M520" s="26" t="s">
        <v>1306</v>
      </c>
      <c r="N520">
        <v>496833</v>
      </c>
      <c r="O520" s="23">
        <v>43145</v>
      </c>
      <c r="P520" s="23">
        <v>43146</v>
      </c>
      <c r="Q520" t="s">
        <v>1572</v>
      </c>
      <c r="Y520">
        <v>4</v>
      </c>
      <c r="Z520" t="s">
        <v>1573</v>
      </c>
    </row>
    <row r="521" spans="2:26" x14ac:dyDescent="0.25">
      <c r="B521" t="s">
        <v>1271</v>
      </c>
      <c r="C521">
        <v>6</v>
      </c>
      <c r="E521">
        <f>MATCH(B521, Tabla24[clave2], 0)</f>
        <v>6</v>
      </c>
      <c r="K521" s="24">
        <f>MATCH(M521, Tabla2[clave2], 0)</f>
        <v>45</v>
      </c>
      <c r="L521" s="24">
        <f>INDEX(Tabla2[],$K521,1)</f>
        <v>45</v>
      </c>
      <c r="M521" s="26" t="s">
        <v>1316</v>
      </c>
      <c r="N521">
        <v>317014</v>
      </c>
      <c r="O521" s="23">
        <v>43147</v>
      </c>
      <c r="P521" s="23">
        <v>43147</v>
      </c>
      <c r="Q521" t="s">
        <v>1566</v>
      </c>
      <c r="Y521">
        <v>45</v>
      </c>
      <c r="Z521" t="s">
        <v>1545</v>
      </c>
    </row>
    <row r="522" spans="2:26" x14ac:dyDescent="0.25">
      <c r="B522" t="s">
        <v>1271</v>
      </c>
      <c r="C522">
        <v>6</v>
      </c>
      <c r="E522">
        <f>MATCH(B522, Tabla24[clave2], 0)</f>
        <v>6</v>
      </c>
      <c r="K522" s="24">
        <f>MATCH(M522, Tabla2[clave2], 0)</f>
        <v>31</v>
      </c>
      <c r="L522" s="24">
        <f>INDEX(Tabla2[],$K522,1)</f>
        <v>31</v>
      </c>
      <c r="M522" s="26" t="s">
        <v>1289</v>
      </c>
      <c r="N522">
        <v>361730</v>
      </c>
      <c r="O522" s="23">
        <v>43150</v>
      </c>
      <c r="P522" s="23">
        <v>43156</v>
      </c>
      <c r="Q522" t="s">
        <v>1566</v>
      </c>
      <c r="Y522">
        <v>31</v>
      </c>
      <c r="Z522" t="s">
        <v>1473</v>
      </c>
    </row>
    <row r="523" spans="2:26" x14ac:dyDescent="0.25">
      <c r="B523" t="s">
        <v>1271</v>
      </c>
      <c r="C523">
        <v>6</v>
      </c>
      <c r="E523">
        <f>MATCH(B523, Tabla24[clave2], 0)</f>
        <v>6</v>
      </c>
      <c r="K523" s="24">
        <f>MATCH(M523, Tabla2[clave2], 0)</f>
        <v>34</v>
      </c>
      <c r="L523" s="24">
        <f>INDEX(Tabla2[],$K523,1)</f>
        <v>34</v>
      </c>
      <c r="M523" s="26" t="s">
        <v>1276</v>
      </c>
      <c r="N523">
        <v>317014</v>
      </c>
      <c r="O523" s="23">
        <v>43150</v>
      </c>
      <c r="P523" s="23">
        <v>43156</v>
      </c>
      <c r="Q523" t="s">
        <v>1566</v>
      </c>
      <c r="Y523">
        <v>34</v>
      </c>
      <c r="Z523" t="s">
        <v>1545</v>
      </c>
    </row>
    <row r="524" spans="2:26" x14ac:dyDescent="0.25">
      <c r="B524" t="s">
        <v>1271</v>
      </c>
      <c r="C524">
        <v>6</v>
      </c>
      <c r="E524">
        <f>MATCH(B524, Tabla24[clave2], 0)</f>
        <v>6</v>
      </c>
      <c r="K524" s="24">
        <f>MATCH(M524, Tabla2[clave2], 0)</f>
        <v>9</v>
      </c>
      <c r="L524" s="24">
        <f>INDEX(Tabla2[],$K524,1)</f>
        <v>9</v>
      </c>
      <c r="M524" s="26" t="s">
        <v>1272</v>
      </c>
      <c r="N524">
        <v>482433</v>
      </c>
      <c r="O524" s="23">
        <v>43150</v>
      </c>
      <c r="P524" s="23">
        <v>43156</v>
      </c>
      <c r="Q524" t="s">
        <v>1574</v>
      </c>
      <c r="Y524">
        <v>9</v>
      </c>
      <c r="Z524" t="s">
        <v>1401</v>
      </c>
    </row>
    <row r="525" spans="2:26" x14ac:dyDescent="0.25">
      <c r="B525" t="s">
        <v>1287</v>
      </c>
      <c r="C525">
        <v>64</v>
      </c>
      <c r="E525">
        <f>MATCH(B525, Tabla24[clave2], 0)</f>
        <v>64</v>
      </c>
      <c r="K525" s="24">
        <f>MATCH(M525, Tabla2[clave2], 0)</f>
        <v>17</v>
      </c>
      <c r="L525" s="24">
        <f>INDEX(Tabla2[],$K525,1)</f>
        <v>17</v>
      </c>
      <c r="M525" s="26" t="s">
        <v>1298</v>
      </c>
      <c r="N525">
        <v>934947</v>
      </c>
      <c r="O525" s="23">
        <v>43150</v>
      </c>
      <c r="P525" s="23">
        <v>43156</v>
      </c>
      <c r="Q525" t="s">
        <v>1575</v>
      </c>
      <c r="Y525">
        <v>17</v>
      </c>
      <c r="Z525" t="s">
        <v>1433</v>
      </c>
    </row>
    <row r="526" spans="2:26" x14ac:dyDescent="0.25">
      <c r="B526" t="s">
        <v>1308</v>
      </c>
      <c r="C526">
        <v>43</v>
      </c>
      <c r="E526">
        <f>MATCH(B526, Tabla24[clave2], 0)</f>
        <v>43</v>
      </c>
      <c r="K526" s="24">
        <f>MATCH(M526, Tabla2[clave2], 0)</f>
        <v>41</v>
      </c>
      <c r="L526" s="24">
        <f>INDEX(Tabla2[],$K526,1)</f>
        <v>41</v>
      </c>
      <c r="M526" s="26" t="s">
        <v>1328</v>
      </c>
      <c r="N526">
        <v>419235</v>
      </c>
      <c r="O526" s="23">
        <v>43150</v>
      </c>
      <c r="P526" s="23">
        <v>43150</v>
      </c>
      <c r="Q526" t="s">
        <v>1566</v>
      </c>
      <c r="Y526">
        <v>41</v>
      </c>
      <c r="Z526" t="s">
        <v>1453</v>
      </c>
    </row>
    <row r="527" spans="2:26" x14ac:dyDescent="0.25">
      <c r="B527" t="s">
        <v>1328</v>
      </c>
      <c r="C527">
        <v>41</v>
      </c>
      <c r="E527">
        <f>MATCH(B527, Tabla24[clave2], 0)</f>
        <v>41</v>
      </c>
      <c r="K527" s="24">
        <f>MATCH(M527, Tabla2[clave2], 0)</f>
        <v>29</v>
      </c>
      <c r="L527" s="24">
        <f>INDEX(Tabla2[],$K527,1)</f>
        <v>29</v>
      </c>
      <c r="M527" s="26" t="s">
        <v>1325</v>
      </c>
      <c r="N527">
        <v>566173</v>
      </c>
      <c r="O527" s="23">
        <v>43151</v>
      </c>
      <c r="P527" s="23">
        <v>43156</v>
      </c>
      <c r="Q527" t="s">
        <v>1566</v>
      </c>
      <c r="Y527">
        <v>29</v>
      </c>
      <c r="Z527" t="s">
        <v>1468</v>
      </c>
    </row>
    <row r="528" spans="2:26" x14ac:dyDescent="0.25">
      <c r="B528" t="s">
        <v>1282</v>
      </c>
      <c r="C528">
        <v>40</v>
      </c>
      <c r="E528">
        <f>MATCH(B528, Tabla24[clave2], 0)</f>
        <v>40</v>
      </c>
      <c r="K528" s="24">
        <f>MATCH(M528, Tabla2[clave2], 0)</f>
        <v>58</v>
      </c>
      <c r="L528" s="24">
        <f>INDEX(Tabla2[],$K528,1)</f>
        <v>58</v>
      </c>
      <c r="M528" s="26" t="s">
        <v>1291</v>
      </c>
      <c r="N528">
        <v>516702</v>
      </c>
      <c r="O528" s="23">
        <v>43151</v>
      </c>
      <c r="P528" s="23">
        <v>43151</v>
      </c>
      <c r="Q528" t="s">
        <v>1566</v>
      </c>
      <c r="Y528">
        <v>58</v>
      </c>
      <c r="Z528" t="s">
        <v>1456</v>
      </c>
    </row>
    <row r="529" spans="2:26" x14ac:dyDescent="0.25">
      <c r="B529" t="s">
        <v>1271</v>
      </c>
      <c r="C529">
        <v>6</v>
      </c>
      <c r="E529">
        <f>MATCH(B529, Tabla24[clave2], 0)</f>
        <v>6</v>
      </c>
      <c r="K529" s="24">
        <f>MATCH(M529, Tabla2[clave2], 0)</f>
        <v>6</v>
      </c>
      <c r="L529" s="24">
        <f>INDEX(Tabla2[],$K529,1)</f>
        <v>6</v>
      </c>
      <c r="M529" s="26" t="s">
        <v>1271</v>
      </c>
      <c r="N529">
        <v>405756</v>
      </c>
      <c r="O529" s="23">
        <v>43151</v>
      </c>
      <c r="P529" s="23">
        <v>43151</v>
      </c>
      <c r="Q529" t="s">
        <v>1566</v>
      </c>
      <c r="Y529">
        <v>6</v>
      </c>
      <c r="Z529" t="s">
        <v>1443</v>
      </c>
    </row>
    <row r="530" spans="2:26" x14ac:dyDescent="0.25">
      <c r="B530" t="s">
        <v>1274</v>
      </c>
      <c r="C530">
        <v>18</v>
      </c>
      <c r="E530">
        <f>MATCH(B530, Tabla24[clave2], 0)</f>
        <v>18</v>
      </c>
      <c r="K530" s="24">
        <f>MATCH(M530, Tabla2[clave2], 0)</f>
        <v>14</v>
      </c>
      <c r="L530" s="24">
        <f>INDEX(Tabla2[],$K530,1)</f>
        <v>14</v>
      </c>
      <c r="M530" s="26" t="s">
        <v>1288</v>
      </c>
      <c r="N530">
        <v>405756</v>
      </c>
      <c r="O530" s="23">
        <v>43153</v>
      </c>
      <c r="P530" s="23">
        <v>43154</v>
      </c>
      <c r="Q530" t="s">
        <v>1566</v>
      </c>
      <c r="Y530">
        <v>14</v>
      </c>
      <c r="Z530" t="s">
        <v>1443</v>
      </c>
    </row>
    <row r="531" spans="2:26" x14ac:dyDescent="0.25">
      <c r="B531" t="s">
        <v>1276</v>
      </c>
      <c r="C531">
        <v>34</v>
      </c>
      <c r="E531">
        <f>MATCH(B531, Tabla24[clave2], 0)</f>
        <v>34</v>
      </c>
      <c r="K531" s="24">
        <f>MATCH(M531, Tabla2[clave2], 0)</f>
        <v>27</v>
      </c>
      <c r="L531" s="24">
        <f>INDEX(Tabla2[],$K531,1)</f>
        <v>27</v>
      </c>
      <c r="M531" s="26" t="s">
        <v>1297</v>
      </c>
      <c r="N531">
        <v>419235</v>
      </c>
      <c r="O531" s="23">
        <v>43153</v>
      </c>
      <c r="P531" s="23">
        <v>43154</v>
      </c>
      <c r="Q531" t="s">
        <v>1576</v>
      </c>
      <c r="Y531">
        <v>27</v>
      </c>
      <c r="Z531" t="s">
        <v>1453</v>
      </c>
    </row>
    <row r="532" spans="2:26" x14ac:dyDescent="0.25">
      <c r="B532" t="s">
        <v>1272</v>
      </c>
      <c r="C532">
        <v>9</v>
      </c>
      <c r="E532">
        <f>MATCH(B532, Tabla24[clave2], 0)</f>
        <v>9</v>
      </c>
      <c r="K532" s="24">
        <f>MATCH(M532, Tabla2[clave2], 0)</f>
        <v>72</v>
      </c>
      <c r="L532" s="24">
        <f>INDEX(Tabla2[],$K532,1)</f>
        <v>72</v>
      </c>
      <c r="M532" s="26" t="s">
        <v>1313</v>
      </c>
      <c r="N532">
        <v>481382</v>
      </c>
      <c r="O532" s="23">
        <v>43130</v>
      </c>
      <c r="P532" s="23">
        <v>43156</v>
      </c>
      <c r="Y532">
        <v>72</v>
      </c>
      <c r="Z532" t="s">
        <v>1460</v>
      </c>
    </row>
    <row r="533" spans="2:26" x14ac:dyDescent="0.25">
      <c r="B533" t="s">
        <v>1315</v>
      </c>
      <c r="C533">
        <v>36</v>
      </c>
      <c r="E533">
        <f>MATCH(B533, Tabla24[clave2], 0)</f>
        <v>36</v>
      </c>
      <c r="K533" s="24">
        <f>MATCH(M533, Tabla2[clave2], 0)</f>
        <v>75</v>
      </c>
      <c r="L533" s="24">
        <f>INDEX(Tabla2[],$K533,1)</f>
        <v>75</v>
      </c>
      <c r="M533" s="26" t="s">
        <v>1330</v>
      </c>
      <c r="N533">
        <v>305721</v>
      </c>
      <c r="O533" s="23">
        <v>43130</v>
      </c>
      <c r="P533" s="23">
        <v>43156</v>
      </c>
      <c r="Y533">
        <v>75</v>
      </c>
      <c r="Z533" t="s">
        <v>1461</v>
      </c>
    </row>
    <row r="534" spans="2:26" x14ac:dyDescent="0.25">
      <c r="B534" t="s">
        <v>1273</v>
      </c>
      <c r="C534">
        <v>10</v>
      </c>
      <c r="E534">
        <f>MATCH(B534, Tabla24[clave2], 0)</f>
        <v>10</v>
      </c>
      <c r="K534" s="24">
        <f>MATCH(M534, Tabla2[clave2], 0)</f>
        <v>73</v>
      </c>
      <c r="L534" s="24">
        <f>INDEX(Tabla2[],$K534,1)</f>
        <v>73</v>
      </c>
      <c r="M534" s="26" t="s">
        <v>1362</v>
      </c>
      <c r="N534">
        <v>447360</v>
      </c>
      <c r="O534" s="23">
        <v>43130</v>
      </c>
      <c r="P534" s="23">
        <v>43156</v>
      </c>
      <c r="Y534">
        <v>73</v>
      </c>
      <c r="Z534" t="s">
        <v>1462</v>
      </c>
    </row>
    <row r="535" spans="2:26" x14ac:dyDescent="0.25">
      <c r="B535" t="s">
        <v>1325</v>
      </c>
      <c r="C535">
        <v>29</v>
      </c>
      <c r="E535">
        <f>MATCH(B535, Tabla24[clave2], 0)</f>
        <v>29</v>
      </c>
      <c r="K535" s="24">
        <f>MATCH(M535, Tabla2[clave2], 0)</f>
        <v>71</v>
      </c>
      <c r="L535" s="24">
        <f>INDEX(Tabla2[],$K535,1)</f>
        <v>71</v>
      </c>
      <c r="M535" s="26" t="s">
        <v>1331</v>
      </c>
      <c r="N535">
        <v>542634</v>
      </c>
      <c r="O535" s="23">
        <v>43130</v>
      </c>
      <c r="P535" s="23">
        <v>43156</v>
      </c>
      <c r="Y535">
        <v>71</v>
      </c>
      <c r="Z535" t="s">
        <v>1439</v>
      </c>
    </row>
    <row r="536" spans="2:26" x14ac:dyDescent="0.25">
      <c r="B536" t="s">
        <v>1306</v>
      </c>
      <c r="C536">
        <v>4</v>
      </c>
      <c r="E536">
        <f>MATCH(B536, Tabla24[clave2], 0)</f>
        <v>4</v>
      </c>
      <c r="K536" s="24">
        <f>MATCH(M536, Tabla2[clave2], 0)</f>
        <v>44</v>
      </c>
      <c r="L536" s="24">
        <f>INDEX(Tabla2[],$K536,1)</f>
        <v>44</v>
      </c>
      <c r="M536" s="26" t="s">
        <v>1310</v>
      </c>
      <c r="N536">
        <v>516702</v>
      </c>
      <c r="O536" s="23">
        <v>43155</v>
      </c>
      <c r="P536" s="23">
        <v>43155</v>
      </c>
      <c r="Q536" t="s">
        <v>1566</v>
      </c>
      <c r="Y536">
        <v>44</v>
      </c>
      <c r="Z536" t="s">
        <v>1456</v>
      </c>
    </row>
    <row r="537" spans="2:26" x14ac:dyDescent="0.25">
      <c r="B537" t="s">
        <v>1283</v>
      </c>
      <c r="C537">
        <v>57</v>
      </c>
      <c r="E537">
        <f>MATCH(B537, Tabla24[clave2], 0)</f>
        <v>57</v>
      </c>
      <c r="K537" s="24">
        <f>MATCH(M537, Tabla2[clave2], 0)</f>
        <v>25</v>
      </c>
      <c r="L537" s="24">
        <f>INDEX(Tabla2[],$K537,1)</f>
        <v>25</v>
      </c>
      <c r="M537" s="26" t="s">
        <v>1296</v>
      </c>
      <c r="N537">
        <v>318478</v>
      </c>
      <c r="O537" s="23">
        <v>43157</v>
      </c>
      <c r="P537" s="23">
        <v>43192</v>
      </c>
      <c r="Q537" t="s">
        <v>1577</v>
      </c>
      <c r="Y537">
        <v>25</v>
      </c>
      <c r="Z537" t="s">
        <v>1436</v>
      </c>
    </row>
    <row r="538" spans="2:26" x14ac:dyDescent="0.25">
      <c r="B538" t="s">
        <v>1296</v>
      </c>
      <c r="C538">
        <v>25</v>
      </c>
      <c r="E538">
        <f>MATCH(B538, Tabla24[clave2], 0)</f>
        <v>25</v>
      </c>
      <c r="K538" s="24">
        <f>MATCH(M538, Tabla2[clave2], 0)</f>
        <v>35</v>
      </c>
      <c r="L538" s="24">
        <f>INDEX(Tabla2[],$K538,1)</f>
        <v>35</v>
      </c>
      <c r="M538" s="26" t="s">
        <v>1293</v>
      </c>
      <c r="N538">
        <v>600316</v>
      </c>
      <c r="O538" s="23">
        <v>43157</v>
      </c>
      <c r="P538" s="23">
        <v>43192</v>
      </c>
      <c r="Q538" t="s">
        <v>1578</v>
      </c>
      <c r="Y538">
        <v>35</v>
      </c>
      <c r="Z538" t="s">
        <v>1434</v>
      </c>
    </row>
    <row r="539" spans="2:26" x14ac:dyDescent="0.25">
      <c r="B539" t="s">
        <v>1317</v>
      </c>
      <c r="C539">
        <v>33</v>
      </c>
      <c r="E539">
        <f>MATCH(B539, Tabla24[clave2], 0)</f>
        <v>33</v>
      </c>
      <c r="K539" s="24">
        <f>MATCH(M539, Tabla2[clave2], 0)</f>
        <v>53</v>
      </c>
      <c r="L539" s="24">
        <f>INDEX(Tabla2[],$K539,1)</f>
        <v>53</v>
      </c>
      <c r="M539" s="26" t="s">
        <v>1318</v>
      </c>
      <c r="N539">
        <v>317017</v>
      </c>
      <c r="O539" s="23">
        <v>43157</v>
      </c>
      <c r="P539" s="23">
        <v>43192</v>
      </c>
      <c r="Q539" t="s">
        <v>1578</v>
      </c>
      <c r="Y539">
        <v>53</v>
      </c>
      <c r="Z539" t="s">
        <v>1418</v>
      </c>
    </row>
    <row r="540" spans="2:26" x14ac:dyDescent="0.25">
      <c r="B540" t="s">
        <v>1317</v>
      </c>
      <c r="C540">
        <v>33</v>
      </c>
      <c r="E540">
        <f>MATCH(B540, Tabla24[clave2], 0)</f>
        <v>33</v>
      </c>
      <c r="K540" s="24">
        <f>MATCH(M540, Tabla2[clave2], 0)</f>
        <v>59</v>
      </c>
      <c r="L540" s="24">
        <f>INDEX(Tabla2[],$K540,1)</f>
        <v>59</v>
      </c>
      <c r="M540" s="26" t="s">
        <v>1285</v>
      </c>
      <c r="N540">
        <v>557767</v>
      </c>
      <c r="O540" s="23">
        <v>43157</v>
      </c>
      <c r="P540" s="23">
        <v>43192</v>
      </c>
      <c r="Q540" t="s">
        <v>1578</v>
      </c>
      <c r="Y540">
        <v>59</v>
      </c>
      <c r="Z540" t="s">
        <v>1419</v>
      </c>
    </row>
    <row r="541" spans="2:26" x14ac:dyDescent="0.25">
      <c r="B541" t="s">
        <v>1271</v>
      </c>
      <c r="C541">
        <v>6</v>
      </c>
      <c r="E541">
        <f>MATCH(B541, Tabla24[clave2], 0)</f>
        <v>6</v>
      </c>
      <c r="K541" s="24">
        <f>MATCH(M541, Tabla2[clave2], 0)</f>
        <v>62</v>
      </c>
      <c r="L541" s="24">
        <f>INDEX(Tabla2[],$K541,1)</f>
        <v>62</v>
      </c>
      <c r="M541" s="26" t="s">
        <v>1284</v>
      </c>
      <c r="N541">
        <v>315758</v>
      </c>
      <c r="O541" s="23">
        <v>43157</v>
      </c>
      <c r="P541" s="23">
        <v>43192</v>
      </c>
      <c r="Q541" t="s">
        <v>1579</v>
      </c>
      <c r="R541" t="s">
        <v>1580</v>
      </c>
      <c r="S541" t="s">
        <v>1581</v>
      </c>
      <c r="T541" t="s">
        <v>1582</v>
      </c>
      <c r="Y541">
        <v>62</v>
      </c>
      <c r="Z541" t="s">
        <v>1412</v>
      </c>
    </row>
    <row r="542" spans="2:26" x14ac:dyDescent="0.25">
      <c r="B542" t="s">
        <v>1332</v>
      </c>
      <c r="C542">
        <v>2</v>
      </c>
      <c r="E542">
        <f>MATCH(B542, Tabla24[clave2], 0)</f>
        <v>2</v>
      </c>
      <c r="K542" s="24">
        <f>MATCH(M542, Tabla2[clave2], 0)</f>
        <v>74</v>
      </c>
      <c r="L542" s="24">
        <f>INDEX(Tabla2[],$K542,1)</f>
        <v>74</v>
      </c>
      <c r="M542" s="26" t="s">
        <v>1309</v>
      </c>
      <c r="N542">
        <v>403938</v>
      </c>
      <c r="O542" s="23">
        <v>43157</v>
      </c>
      <c r="P542" s="23">
        <v>43192</v>
      </c>
      <c r="Q542" t="s">
        <v>1578</v>
      </c>
      <c r="Y542">
        <v>74</v>
      </c>
      <c r="Z542" t="s">
        <v>1430</v>
      </c>
    </row>
    <row r="543" spans="2:26" x14ac:dyDescent="0.25">
      <c r="B543" t="s">
        <v>1287</v>
      </c>
      <c r="C543">
        <v>64</v>
      </c>
      <c r="E543">
        <f>MATCH(B543, Tabla24[clave2], 0)</f>
        <v>64</v>
      </c>
      <c r="K543" s="24">
        <f>MATCH(M543, Tabla2[clave2], 0)</f>
        <v>4</v>
      </c>
      <c r="L543" s="24">
        <f>INDEX(Tabla2[],$K543,1)</f>
        <v>4</v>
      </c>
      <c r="M543" s="26" t="s">
        <v>1306</v>
      </c>
      <c r="N543">
        <v>496833</v>
      </c>
      <c r="O543" s="23">
        <v>43157</v>
      </c>
      <c r="P543" s="23">
        <v>43158</v>
      </c>
      <c r="Q543" t="s">
        <v>1583</v>
      </c>
      <c r="Y543">
        <v>4</v>
      </c>
      <c r="Z543" t="s">
        <v>1573</v>
      </c>
    </row>
    <row r="544" spans="2:26" x14ac:dyDescent="0.25">
      <c r="B544" t="s">
        <v>1274</v>
      </c>
      <c r="C544">
        <v>18</v>
      </c>
      <c r="E544">
        <f>MATCH(B544, Tabla24[clave2], 0)</f>
        <v>18</v>
      </c>
      <c r="K544" s="24">
        <f>MATCH(M544, Tabla2[clave2], 0)</f>
        <v>67</v>
      </c>
      <c r="L544" s="24">
        <f>INDEX(Tabla2[],$K544,1)</f>
        <v>67</v>
      </c>
      <c r="M544" s="26" t="s">
        <v>1286</v>
      </c>
      <c r="N544">
        <v>681065</v>
      </c>
      <c r="O544" s="23">
        <v>43157</v>
      </c>
      <c r="P544" s="23">
        <v>43192</v>
      </c>
      <c r="Q544" t="s">
        <v>1584</v>
      </c>
      <c r="Y544">
        <v>67</v>
      </c>
      <c r="Z544" t="s">
        <v>1423</v>
      </c>
    </row>
    <row r="545" spans="2:26" x14ac:dyDescent="0.25">
      <c r="B545" t="s">
        <v>1276</v>
      </c>
      <c r="C545">
        <v>34</v>
      </c>
      <c r="E545">
        <f>MATCH(B545, Tabla24[clave2], 0)</f>
        <v>34</v>
      </c>
      <c r="K545" s="24">
        <f>MATCH(M545, Tabla2[clave2], 0)</f>
        <v>67</v>
      </c>
      <c r="L545" s="24">
        <f>INDEX(Tabla2[],$K545,1)</f>
        <v>67</v>
      </c>
      <c r="M545" s="26" t="s">
        <v>1286</v>
      </c>
      <c r="N545">
        <v>603001</v>
      </c>
      <c r="O545" s="23">
        <v>43157</v>
      </c>
      <c r="P545" s="23">
        <v>43158</v>
      </c>
      <c r="Q545" t="s">
        <v>1585</v>
      </c>
      <c r="Y545">
        <v>67</v>
      </c>
      <c r="Z545" t="s">
        <v>1475</v>
      </c>
    </row>
    <row r="546" spans="2:26" x14ac:dyDescent="0.25">
      <c r="B546" t="s">
        <v>1319</v>
      </c>
      <c r="C546">
        <v>23</v>
      </c>
      <c r="E546">
        <f>MATCH(B546, Tabla24[clave2], 0)</f>
        <v>23</v>
      </c>
      <c r="K546" s="24">
        <f>MATCH(M546, Tabla2[clave2], 0)</f>
        <v>10</v>
      </c>
      <c r="L546" s="24">
        <f>INDEX(Tabla2[],$K546,1)</f>
        <v>10</v>
      </c>
      <c r="M546" s="26" t="s">
        <v>1273</v>
      </c>
      <c r="N546">
        <v>313919</v>
      </c>
      <c r="O546" s="23">
        <v>43157</v>
      </c>
      <c r="P546" s="23">
        <v>43163</v>
      </c>
      <c r="Q546" t="s">
        <v>1586</v>
      </c>
      <c r="Y546">
        <v>10</v>
      </c>
      <c r="Z546" t="s">
        <v>1404</v>
      </c>
    </row>
    <row r="547" spans="2:26" x14ac:dyDescent="0.25">
      <c r="B547" t="s">
        <v>1328</v>
      </c>
      <c r="C547">
        <v>41</v>
      </c>
      <c r="E547">
        <f>MATCH(B547, Tabla24[clave2], 0)</f>
        <v>41</v>
      </c>
      <c r="K547" s="24">
        <f>MATCH(M547, Tabla2[clave2], 0)</f>
        <v>22</v>
      </c>
      <c r="L547" s="24">
        <f>INDEX(Tabla2[],$K547,1)</f>
        <v>22</v>
      </c>
      <c r="M547" s="26" t="s">
        <v>1335</v>
      </c>
      <c r="N547">
        <v>511424</v>
      </c>
      <c r="O547" s="23">
        <v>43157</v>
      </c>
      <c r="P547" s="23">
        <v>43192</v>
      </c>
      <c r="Q547" t="s">
        <v>1587</v>
      </c>
      <c r="Y547">
        <v>22</v>
      </c>
      <c r="Z547" t="s">
        <v>1440</v>
      </c>
    </row>
    <row r="548" spans="2:26" x14ac:dyDescent="0.25">
      <c r="B548" t="s">
        <v>1274</v>
      </c>
      <c r="C548">
        <v>18</v>
      </c>
      <c r="E548">
        <f>MATCH(B548, Tabla24[clave2], 0)</f>
        <v>18</v>
      </c>
      <c r="K548" s="24">
        <f>MATCH(M548, Tabla2[clave2], 0)</f>
        <v>63</v>
      </c>
      <c r="L548" s="24">
        <f>INDEX(Tabla2[],$K548,1)</f>
        <v>63</v>
      </c>
      <c r="M548" s="26" t="s">
        <v>1322</v>
      </c>
      <c r="N548">
        <v>539259</v>
      </c>
      <c r="O548" s="23">
        <v>43157</v>
      </c>
      <c r="P548" s="23">
        <v>43192</v>
      </c>
      <c r="Y548">
        <v>63</v>
      </c>
      <c r="Z548" t="s">
        <v>1452</v>
      </c>
    </row>
    <row r="549" spans="2:26" x14ac:dyDescent="0.25">
      <c r="B549" t="s">
        <v>1276</v>
      </c>
      <c r="C549">
        <v>34</v>
      </c>
      <c r="E549">
        <f>MATCH(B549, Tabla24[clave2], 0)</f>
        <v>34</v>
      </c>
      <c r="K549" s="24">
        <f>MATCH(M549, Tabla2[clave2], 0)</f>
        <v>65</v>
      </c>
      <c r="L549" s="24">
        <f>INDEX(Tabla2[],$K549,1)</f>
        <v>65</v>
      </c>
      <c r="M549" s="26" t="s">
        <v>1302</v>
      </c>
      <c r="N549">
        <v>511701</v>
      </c>
      <c r="O549" s="23">
        <v>43157</v>
      </c>
      <c r="P549" s="23">
        <v>43192</v>
      </c>
      <c r="Y549">
        <v>65</v>
      </c>
      <c r="Z549" t="s">
        <v>1467</v>
      </c>
    </row>
    <row r="550" spans="2:26" x14ac:dyDescent="0.25">
      <c r="B550" t="s">
        <v>1272</v>
      </c>
      <c r="C550">
        <v>9</v>
      </c>
      <c r="E550">
        <f>MATCH(B550, Tabla24[clave2], 0)</f>
        <v>9</v>
      </c>
      <c r="K550" s="24">
        <f>MATCH(M550, Tabla2[clave2], 0)</f>
        <v>69</v>
      </c>
      <c r="L550" s="24">
        <f>INDEX(Tabla2[],$K550,1)</f>
        <v>69</v>
      </c>
      <c r="M550" s="26" t="s">
        <v>1290</v>
      </c>
      <c r="N550">
        <v>466603</v>
      </c>
      <c r="O550" s="23">
        <v>43157</v>
      </c>
      <c r="P550" s="23">
        <v>43192</v>
      </c>
      <c r="Y550">
        <v>69</v>
      </c>
      <c r="Z550" t="s">
        <v>1445</v>
      </c>
    </row>
    <row r="551" spans="2:26" x14ac:dyDescent="0.25">
      <c r="B551" t="s">
        <v>1289</v>
      </c>
      <c r="C551">
        <v>31</v>
      </c>
      <c r="E551">
        <f>MATCH(B551, Tabla24[clave2], 0)</f>
        <v>31</v>
      </c>
      <c r="K551" s="24">
        <f>MATCH(M551, Tabla2[clave2], 0)</f>
        <v>5</v>
      </c>
      <c r="L551" s="24">
        <f>INDEX(Tabla2[],$K551,1)</f>
        <v>5</v>
      </c>
      <c r="M551" s="26" t="s">
        <v>1300</v>
      </c>
      <c r="N551">
        <v>203376</v>
      </c>
      <c r="O551" s="23">
        <v>43157</v>
      </c>
      <c r="P551" s="23">
        <v>43158</v>
      </c>
      <c r="Y551">
        <v>5</v>
      </c>
      <c r="Z551" t="s">
        <v>1391</v>
      </c>
    </row>
    <row r="552" spans="2:26" x14ac:dyDescent="0.25">
      <c r="B552" t="s">
        <v>1273</v>
      </c>
      <c r="C552">
        <v>10</v>
      </c>
      <c r="E552">
        <f>MATCH(B552, Tabla24[clave2], 0)</f>
        <v>10</v>
      </c>
      <c r="K552" s="24">
        <f>MATCH(M552, Tabla2[clave2], 0)</f>
        <v>7</v>
      </c>
      <c r="L552" s="24">
        <f>INDEX(Tabla2[],$K552,1)</f>
        <v>7</v>
      </c>
      <c r="M552" s="26" t="s">
        <v>1278</v>
      </c>
      <c r="N552">
        <v>675094</v>
      </c>
      <c r="O552" s="23">
        <v>43157</v>
      </c>
      <c r="P552" s="23">
        <v>43158</v>
      </c>
      <c r="Y552">
        <v>7</v>
      </c>
      <c r="Z552" t="s">
        <v>1459</v>
      </c>
    </row>
    <row r="553" spans="2:26" x14ac:dyDescent="0.25">
      <c r="B553" t="s">
        <v>1317</v>
      </c>
      <c r="C553">
        <v>33</v>
      </c>
      <c r="E553">
        <f>MATCH(B553, Tabla24[clave2], 0)</f>
        <v>33</v>
      </c>
      <c r="K553" s="24">
        <f>MATCH(M553, Tabla2[clave2], 0)</f>
        <v>29</v>
      </c>
      <c r="L553" s="24">
        <f>INDEX(Tabla2[],$K553,1)</f>
        <v>29</v>
      </c>
      <c r="M553" s="26" t="s">
        <v>1325</v>
      </c>
      <c r="N553">
        <v>566173</v>
      </c>
      <c r="O553" s="23">
        <v>43157</v>
      </c>
      <c r="P553" s="23">
        <v>43163</v>
      </c>
      <c r="Q553" t="s">
        <v>1588</v>
      </c>
      <c r="Y553">
        <v>29</v>
      </c>
      <c r="Z553" t="s">
        <v>1468</v>
      </c>
    </row>
    <row r="554" spans="2:26" x14ac:dyDescent="0.25">
      <c r="B554" t="s">
        <v>1277</v>
      </c>
      <c r="C554">
        <v>11</v>
      </c>
      <c r="E554">
        <f>MATCH(B554, Tabla24[clave2], 0)</f>
        <v>11</v>
      </c>
      <c r="K554" s="24">
        <f>MATCH(M554, Tabla2[clave2], 0)</f>
        <v>31</v>
      </c>
      <c r="L554" s="24">
        <f>INDEX(Tabla2[],$K554,1)</f>
        <v>31</v>
      </c>
      <c r="M554" s="26" t="s">
        <v>1289</v>
      </c>
      <c r="N554">
        <v>452405</v>
      </c>
      <c r="O554" s="23">
        <v>43157</v>
      </c>
      <c r="P554" s="23">
        <v>43163</v>
      </c>
      <c r="Q554" t="s">
        <v>1589</v>
      </c>
      <c r="Y554">
        <v>31</v>
      </c>
      <c r="Z554" t="s">
        <v>1451</v>
      </c>
    </row>
    <row r="555" spans="2:26" x14ac:dyDescent="0.25">
      <c r="B555" t="s">
        <v>1281</v>
      </c>
      <c r="C555">
        <v>24</v>
      </c>
      <c r="E555">
        <f>MATCH(B555, Tabla24[clave2], 0)</f>
        <v>24</v>
      </c>
      <c r="K555" s="24">
        <f>MATCH(M555, Tabla2[clave2], 0)</f>
        <v>33</v>
      </c>
      <c r="L555" s="24">
        <f>INDEX(Tabla2[],$K555,1)</f>
        <v>33</v>
      </c>
      <c r="M555" s="26" t="s">
        <v>1317</v>
      </c>
      <c r="N555">
        <v>498009</v>
      </c>
      <c r="O555" s="23">
        <v>43157</v>
      </c>
      <c r="P555" s="23">
        <v>43192</v>
      </c>
      <c r="Q555" t="s">
        <v>1590</v>
      </c>
      <c r="Y555">
        <v>33</v>
      </c>
      <c r="Z555" t="s">
        <v>1437</v>
      </c>
    </row>
    <row r="556" spans="2:26" x14ac:dyDescent="0.25">
      <c r="B556" t="s">
        <v>1334</v>
      </c>
      <c r="C556">
        <v>30</v>
      </c>
      <c r="E556">
        <f>MATCH(B556, Tabla24[clave2], 0)</f>
        <v>30</v>
      </c>
      <c r="K556" s="24">
        <f>MATCH(M556, Tabla2[clave2], 0)</f>
        <v>42</v>
      </c>
      <c r="L556" s="24">
        <f>INDEX(Tabla2[],$K556,1)</f>
        <v>42</v>
      </c>
      <c r="M556" s="26" t="s">
        <v>1304</v>
      </c>
      <c r="N556">
        <v>419985</v>
      </c>
      <c r="O556" s="23">
        <v>43157</v>
      </c>
      <c r="P556" s="23">
        <v>43163</v>
      </c>
      <c r="Q556" t="s">
        <v>1591</v>
      </c>
      <c r="Y556">
        <v>42</v>
      </c>
      <c r="Z556" t="s">
        <v>1465</v>
      </c>
    </row>
    <row r="557" spans="2:26" x14ac:dyDescent="0.25">
      <c r="B557" t="s">
        <v>1324</v>
      </c>
      <c r="C557">
        <v>19</v>
      </c>
      <c r="E557">
        <f>MATCH(B557, Tabla24[clave2], 0)</f>
        <v>19</v>
      </c>
      <c r="K557" s="24">
        <f>MATCH(M557, Tabla2[clave2], 0)</f>
        <v>6</v>
      </c>
      <c r="L557" s="24">
        <f>INDEX(Tabla2[],$K557,1)</f>
        <v>6</v>
      </c>
      <c r="M557" s="26" t="s">
        <v>1271</v>
      </c>
      <c r="N557">
        <v>419041</v>
      </c>
      <c r="O557" s="23">
        <v>43158</v>
      </c>
      <c r="P557" s="23">
        <v>43192</v>
      </c>
      <c r="Q557" t="s">
        <v>1578</v>
      </c>
      <c r="Y557">
        <v>6</v>
      </c>
      <c r="Z557" t="s">
        <v>1395</v>
      </c>
    </row>
    <row r="558" spans="2:26" x14ac:dyDescent="0.25">
      <c r="B558" t="s">
        <v>1275</v>
      </c>
      <c r="C558">
        <v>8</v>
      </c>
      <c r="E558">
        <f>MATCH(B558, Tabla24[clave2], 0)</f>
        <v>8</v>
      </c>
      <c r="K558" s="24">
        <f>MATCH(M558, Tabla2[clave2], 0)</f>
        <v>11</v>
      </c>
      <c r="L558" s="24">
        <f>INDEX(Tabla2[],$K558,1)</f>
        <v>11</v>
      </c>
      <c r="M558" s="26" t="s">
        <v>1277</v>
      </c>
      <c r="N558">
        <v>333892</v>
      </c>
      <c r="O558" s="23">
        <v>43158</v>
      </c>
      <c r="P558" s="23">
        <v>43192</v>
      </c>
      <c r="Q558" t="s">
        <v>1578</v>
      </c>
      <c r="Y558">
        <v>11</v>
      </c>
      <c r="Z558" t="s">
        <v>1399</v>
      </c>
    </row>
    <row r="559" spans="2:26" x14ac:dyDescent="0.25">
      <c r="B559" t="s">
        <v>1274</v>
      </c>
      <c r="C559">
        <v>18</v>
      </c>
      <c r="E559">
        <f>MATCH(B559, Tabla24[clave2], 0)</f>
        <v>18</v>
      </c>
      <c r="K559" s="24">
        <f>MATCH(M559, Tabla2[clave2], 0)</f>
        <v>13</v>
      </c>
      <c r="L559" s="24">
        <f>INDEX(Tabla2[],$K559,1)</f>
        <v>13</v>
      </c>
      <c r="M559" s="26" t="s">
        <v>1320</v>
      </c>
      <c r="N559">
        <v>435741</v>
      </c>
      <c r="O559" s="23">
        <v>43158</v>
      </c>
      <c r="P559" s="23">
        <v>43192</v>
      </c>
      <c r="Q559" t="s">
        <v>1578</v>
      </c>
      <c r="Y559">
        <v>13</v>
      </c>
      <c r="Z559" t="s">
        <v>1397</v>
      </c>
    </row>
    <row r="560" spans="2:26" x14ac:dyDescent="0.25">
      <c r="B560" t="s">
        <v>1276</v>
      </c>
      <c r="C560">
        <v>34</v>
      </c>
      <c r="E560">
        <f>MATCH(B560, Tabla24[clave2], 0)</f>
        <v>34</v>
      </c>
      <c r="K560" s="24">
        <f>MATCH(M560, Tabla2[clave2], 0)</f>
        <v>14</v>
      </c>
      <c r="L560" s="24">
        <f>INDEX(Tabla2[],$K560,1)</f>
        <v>14</v>
      </c>
      <c r="M560" s="26" t="s">
        <v>1288</v>
      </c>
      <c r="N560">
        <v>490746</v>
      </c>
      <c r="O560" s="23">
        <v>43158</v>
      </c>
      <c r="P560" s="23">
        <v>43192</v>
      </c>
      <c r="Q560" t="s">
        <v>1578</v>
      </c>
      <c r="Y560">
        <v>14</v>
      </c>
      <c r="Z560" t="s">
        <v>1431</v>
      </c>
    </row>
    <row r="561" spans="2:26" x14ac:dyDescent="0.25">
      <c r="B561" t="s">
        <v>1291</v>
      </c>
      <c r="C561">
        <v>58</v>
      </c>
      <c r="E561">
        <f>MATCH(B561, Tabla24[clave2], 0)</f>
        <v>58</v>
      </c>
      <c r="K561" s="24">
        <f>MATCH(M561, Tabla2[clave2], 0)</f>
        <v>15</v>
      </c>
      <c r="L561" s="24">
        <f>INDEX(Tabla2[],$K561,1)</f>
        <v>15</v>
      </c>
      <c r="M561" s="26" t="s">
        <v>1307</v>
      </c>
      <c r="N561">
        <v>178194</v>
      </c>
      <c r="O561" s="23">
        <v>43158</v>
      </c>
      <c r="P561" s="23">
        <v>43192</v>
      </c>
      <c r="Q561" t="s">
        <v>1592</v>
      </c>
      <c r="Y561">
        <v>15</v>
      </c>
      <c r="Z561" t="s">
        <v>1403</v>
      </c>
    </row>
    <row r="562" spans="2:26" x14ac:dyDescent="0.25">
      <c r="B562" t="s">
        <v>1286</v>
      </c>
      <c r="C562">
        <v>67</v>
      </c>
      <c r="E562">
        <f>MATCH(B562, Tabla24[clave2], 0)</f>
        <v>67</v>
      </c>
      <c r="K562" s="24">
        <f>MATCH(M562, Tabla2[clave2], 0)</f>
        <v>24</v>
      </c>
      <c r="L562" s="24">
        <f>INDEX(Tabla2[],$K562,1)</f>
        <v>24</v>
      </c>
      <c r="M562" s="26" t="s">
        <v>1281</v>
      </c>
      <c r="N562">
        <v>426226</v>
      </c>
      <c r="O562" s="23">
        <v>43158</v>
      </c>
      <c r="P562" s="23">
        <v>43192</v>
      </c>
      <c r="Q562" t="s">
        <v>1593</v>
      </c>
      <c r="Y562">
        <v>24</v>
      </c>
      <c r="Z562" t="s">
        <v>1422</v>
      </c>
    </row>
    <row r="563" spans="2:26" x14ac:dyDescent="0.25">
      <c r="B563" t="s">
        <v>1286</v>
      </c>
      <c r="C563">
        <v>67</v>
      </c>
      <c r="E563">
        <f>MATCH(B563, Tabla24[clave2], 0)</f>
        <v>67</v>
      </c>
      <c r="K563" s="24">
        <f>MATCH(M563, Tabla2[clave2], 0)</f>
        <v>27</v>
      </c>
      <c r="L563" s="24">
        <f>INDEX(Tabla2[],$K563,1)</f>
        <v>27</v>
      </c>
      <c r="M563" s="26" t="s">
        <v>1297</v>
      </c>
      <c r="N563">
        <v>605887</v>
      </c>
      <c r="O563" s="23">
        <v>43158</v>
      </c>
      <c r="P563" s="23">
        <v>43192</v>
      </c>
      <c r="Q563" t="s">
        <v>1578</v>
      </c>
      <c r="Y563">
        <v>27</v>
      </c>
      <c r="Z563" t="s">
        <v>1486</v>
      </c>
    </row>
    <row r="564" spans="2:26" x14ac:dyDescent="0.25">
      <c r="B564" t="s">
        <v>1291</v>
      </c>
      <c r="C564">
        <v>58</v>
      </c>
      <c r="E564">
        <f>MATCH(B564, Tabla24[clave2], 0)</f>
        <v>58</v>
      </c>
      <c r="K564" s="24">
        <f>MATCH(M564, Tabla2[clave2], 0)</f>
        <v>36</v>
      </c>
      <c r="L564" s="24">
        <f>INDEX(Tabla2[],$K564,1)</f>
        <v>36</v>
      </c>
      <c r="M564" s="26" t="s">
        <v>1315</v>
      </c>
      <c r="N564">
        <v>466911</v>
      </c>
      <c r="O564" s="23">
        <v>43158</v>
      </c>
      <c r="P564" s="23">
        <v>43192</v>
      </c>
      <c r="Q564" t="s">
        <v>1578</v>
      </c>
      <c r="Y564">
        <v>36</v>
      </c>
      <c r="Z564" t="s">
        <v>1432</v>
      </c>
    </row>
    <row r="565" spans="2:26" x14ac:dyDescent="0.25">
      <c r="B565" t="s">
        <v>1304</v>
      </c>
      <c r="C565">
        <v>42</v>
      </c>
      <c r="E565">
        <f>MATCH(B565, Tabla24[clave2], 0)</f>
        <v>42</v>
      </c>
      <c r="K565" s="24">
        <f>MATCH(M565, Tabla2[clave2], 0)</f>
        <v>55</v>
      </c>
      <c r="L565" s="24">
        <f>INDEX(Tabla2[],$K565,1)</f>
        <v>55</v>
      </c>
      <c r="M565" s="26" t="s">
        <v>1333</v>
      </c>
      <c r="N565">
        <v>852387</v>
      </c>
      <c r="O565" s="23">
        <v>43158</v>
      </c>
      <c r="P565" s="23">
        <v>43192</v>
      </c>
      <c r="Q565" t="s">
        <v>1578</v>
      </c>
      <c r="Y565">
        <v>55</v>
      </c>
      <c r="Z565" t="s">
        <v>1435</v>
      </c>
    </row>
    <row r="566" spans="2:26" x14ac:dyDescent="0.25">
      <c r="B566" t="s">
        <v>1315</v>
      </c>
      <c r="C566">
        <v>36</v>
      </c>
      <c r="E566">
        <f>MATCH(B566, Tabla24[clave2], 0)</f>
        <v>36</v>
      </c>
      <c r="K566" s="24">
        <f>MATCH(M566, Tabla2[clave2], 0)</f>
        <v>56</v>
      </c>
      <c r="L566" s="24">
        <f>INDEX(Tabla2[],$K566,1)</f>
        <v>56</v>
      </c>
      <c r="M566" s="26" t="s">
        <v>1303</v>
      </c>
      <c r="N566">
        <v>652482</v>
      </c>
      <c r="O566" s="23">
        <v>43158</v>
      </c>
      <c r="P566" s="23">
        <v>43192</v>
      </c>
      <c r="Q566" t="s">
        <v>1594</v>
      </c>
      <c r="Y566">
        <v>56</v>
      </c>
      <c r="Z566" t="s">
        <v>1417</v>
      </c>
    </row>
    <row r="567" spans="2:26" x14ac:dyDescent="0.25">
      <c r="B567" t="s">
        <v>1272</v>
      </c>
      <c r="C567">
        <v>9</v>
      </c>
      <c r="E567">
        <f>MATCH(B567, Tabla24[clave2], 0)</f>
        <v>9</v>
      </c>
      <c r="K567" s="24">
        <f>MATCH(M567, Tabla2[clave2], 0)</f>
        <v>57</v>
      </c>
      <c r="L567" s="24">
        <f>INDEX(Tabla2[],$K567,1)</f>
        <v>57</v>
      </c>
      <c r="M567" s="26" t="s">
        <v>1283</v>
      </c>
      <c r="N567">
        <v>517366</v>
      </c>
      <c r="O567" s="23">
        <v>43158</v>
      </c>
      <c r="P567" s="23">
        <v>43192</v>
      </c>
      <c r="Q567" t="s">
        <v>1578</v>
      </c>
      <c r="Y567">
        <v>57</v>
      </c>
      <c r="Z567" t="s">
        <v>1421</v>
      </c>
    </row>
    <row r="568" spans="2:26" x14ac:dyDescent="0.25">
      <c r="B568" t="s">
        <v>1289</v>
      </c>
      <c r="C568">
        <v>31</v>
      </c>
      <c r="E568">
        <f>MATCH(B568, Tabla24[clave2], 0)</f>
        <v>31</v>
      </c>
      <c r="K568" s="24">
        <f>MATCH(M568, Tabla2[clave2], 0)</f>
        <v>58</v>
      </c>
      <c r="L568" s="24">
        <f>INDEX(Tabla2[],$K568,1)</f>
        <v>58</v>
      </c>
      <c r="M568" s="26" t="s">
        <v>1291</v>
      </c>
      <c r="N568">
        <v>388176</v>
      </c>
      <c r="O568" s="23">
        <v>43158</v>
      </c>
      <c r="P568" s="23">
        <v>43192</v>
      </c>
      <c r="Q568" t="s">
        <v>1578</v>
      </c>
      <c r="Y568">
        <v>58</v>
      </c>
      <c r="Z568" t="s">
        <v>1420</v>
      </c>
    </row>
    <row r="569" spans="2:26" x14ac:dyDescent="0.25">
      <c r="B569" t="s">
        <v>1314</v>
      </c>
      <c r="C569">
        <v>70</v>
      </c>
      <c r="E569">
        <f>MATCH(B569, Tabla24[clave2], 0)</f>
        <v>70</v>
      </c>
      <c r="K569" s="24">
        <f>MATCH(M569, Tabla2[clave2], 0)</f>
        <v>60</v>
      </c>
      <c r="L569" s="24">
        <f>INDEX(Tabla2[],$K569,1)</f>
        <v>60</v>
      </c>
      <c r="M569" s="26" t="s">
        <v>1329</v>
      </c>
      <c r="N569">
        <v>370184</v>
      </c>
      <c r="O569" s="23">
        <v>43158</v>
      </c>
      <c r="P569" s="23">
        <v>43192</v>
      </c>
      <c r="Q569" t="s">
        <v>1578</v>
      </c>
      <c r="Y569">
        <v>60</v>
      </c>
      <c r="Z569" t="s">
        <v>94</v>
      </c>
    </row>
    <row r="570" spans="2:26" x14ac:dyDescent="0.25">
      <c r="B570" t="s">
        <v>1273</v>
      </c>
      <c r="C570">
        <v>10</v>
      </c>
      <c r="E570">
        <f>MATCH(B570, Tabla24[clave2], 0)</f>
        <v>10</v>
      </c>
      <c r="K570" s="24">
        <f>MATCH(M570, Tabla2[clave2], 0)</f>
        <v>61</v>
      </c>
      <c r="L570" s="24">
        <f>INDEX(Tabla2[],$K570,1)</f>
        <v>61</v>
      </c>
      <c r="M570" s="26" t="s">
        <v>1305</v>
      </c>
      <c r="N570">
        <v>369907</v>
      </c>
      <c r="O570" s="23">
        <v>43158</v>
      </c>
      <c r="P570" s="23">
        <v>43192</v>
      </c>
      <c r="Q570" t="s">
        <v>1578</v>
      </c>
      <c r="Y570">
        <v>61</v>
      </c>
      <c r="Z570" t="s">
        <v>1414</v>
      </c>
    </row>
    <row r="571" spans="2:26" x14ac:dyDescent="0.25">
      <c r="B571" t="s">
        <v>1317</v>
      </c>
      <c r="C571">
        <v>33</v>
      </c>
      <c r="E571">
        <f>MATCH(B571, Tabla24[clave2], 0)</f>
        <v>33</v>
      </c>
      <c r="K571" s="24">
        <f>MATCH(M571, Tabla2[clave2], 0)</f>
        <v>16</v>
      </c>
      <c r="L571" s="24">
        <f>INDEX(Tabla2[],$K571,1)</f>
        <v>16</v>
      </c>
      <c r="M571" s="26" t="s">
        <v>1326</v>
      </c>
      <c r="N571">
        <v>866468</v>
      </c>
      <c r="O571" s="23">
        <v>43158</v>
      </c>
      <c r="P571" s="23">
        <v>43192</v>
      </c>
      <c r="Y571">
        <v>16</v>
      </c>
      <c r="Z571" t="s">
        <v>1393</v>
      </c>
    </row>
    <row r="572" spans="2:26" x14ac:dyDescent="0.25">
      <c r="B572" t="s">
        <v>1277</v>
      </c>
      <c r="C572">
        <v>11</v>
      </c>
      <c r="E572">
        <f>MATCH(B572, Tabla24[clave2], 0)</f>
        <v>11</v>
      </c>
      <c r="K572" s="24">
        <f>MATCH(M572, Tabla2[clave2], 0)</f>
        <v>20</v>
      </c>
      <c r="L572" s="24">
        <f>INDEX(Tabla2[],$K572,1)</f>
        <v>20</v>
      </c>
      <c r="M572" s="26" t="s">
        <v>1327</v>
      </c>
      <c r="N572">
        <v>566818</v>
      </c>
      <c r="O572" s="23">
        <v>43158</v>
      </c>
      <c r="P572" s="23">
        <v>43192</v>
      </c>
      <c r="Y572">
        <v>20</v>
      </c>
      <c r="Z572" t="s">
        <v>1438</v>
      </c>
    </row>
    <row r="573" spans="2:26" x14ac:dyDescent="0.25">
      <c r="B573" t="s">
        <v>1281</v>
      </c>
      <c r="C573">
        <v>24</v>
      </c>
      <c r="E573">
        <f>MATCH(B573, Tabla24[clave2], 0)</f>
        <v>24</v>
      </c>
      <c r="K573" s="24">
        <f>MATCH(M573, Tabla2[clave2], 0)</f>
        <v>23</v>
      </c>
      <c r="L573" s="24">
        <f>INDEX(Tabla2[],$K573,1)</f>
        <v>23</v>
      </c>
      <c r="M573" s="26" t="s">
        <v>1319</v>
      </c>
      <c r="N573">
        <v>779082</v>
      </c>
      <c r="O573" s="23">
        <v>43158</v>
      </c>
      <c r="P573" s="23">
        <v>43192</v>
      </c>
      <c r="Y573">
        <v>23</v>
      </c>
      <c r="Z573" t="s">
        <v>1449</v>
      </c>
    </row>
    <row r="574" spans="2:26" x14ac:dyDescent="0.25">
      <c r="B574" t="s">
        <v>1300</v>
      </c>
      <c r="C574">
        <v>5</v>
      </c>
      <c r="E574">
        <f>MATCH(B574, Tabla24[clave2], 0)</f>
        <v>5</v>
      </c>
      <c r="K574" s="24">
        <f>MATCH(M574, Tabla2[clave2], 0)</f>
        <v>40</v>
      </c>
      <c r="L574" s="24">
        <f>INDEX(Tabla2[],$K574,1)</f>
        <v>40</v>
      </c>
      <c r="M574" s="26" t="s">
        <v>1282</v>
      </c>
      <c r="N574">
        <v>549473</v>
      </c>
      <c r="O574" s="23">
        <v>43158</v>
      </c>
      <c r="P574" s="23">
        <v>43192</v>
      </c>
      <c r="Y574">
        <v>40</v>
      </c>
      <c r="Z574" t="s">
        <v>1415</v>
      </c>
    </row>
    <row r="575" spans="2:26" x14ac:dyDescent="0.25">
      <c r="B575" t="s">
        <v>1270</v>
      </c>
      <c r="C575">
        <v>1</v>
      </c>
      <c r="E575">
        <f>MATCH(B575, Tabla24[clave2], 0)</f>
        <v>1</v>
      </c>
      <c r="K575" s="24">
        <f>MATCH(M575, Tabla2[clave2], 0)</f>
        <v>30</v>
      </c>
      <c r="L575" s="24">
        <f>INDEX(Tabla2[],$K575,1)</f>
        <v>30</v>
      </c>
      <c r="M575" s="26" t="s">
        <v>1334</v>
      </c>
      <c r="N575">
        <v>814776</v>
      </c>
      <c r="O575" s="23">
        <v>43158</v>
      </c>
      <c r="P575" s="23">
        <v>43192</v>
      </c>
      <c r="Y575">
        <v>30</v>
      </c>
      <c r="Z575" t="s">
        <v>1447</v>
      </c>
    </row>
    <row r="576" spans="2:26" x14ac:dyDescent="0.25">
      <c r="B576" t="s">
        <v>1320</v>
      </c>
      <c r="C576">
        <v>13</v>
      </c>
      <c r="E576">
        <f>MATCH(B576, Tabla24[clave2], 0)</f>
        <v>13</v>
      </c>
      <c r="K576" s="24">
        <f>MATCH(M576, Tabla2[clave2], 0)</f>
        <v>68</v>
      </c>
      <c r="L576" s="24">
        <f>INDEX(Tabla2[],$K576,1)</f>
        <v>68</v>
      </c>
      <c r="M576" s="26" t="s">
        <v>1323</v>
      </c>
      <c r="N576">
        <v>516899</v>
      </c>
      <c r="O576" s="23">
        <v>43158</v>
      </c>
      <c r="P576" s="23">
        <v>43192</v>
      </c>
      <c r="Y576">
        <v>68</v>
      </c>
      <c r="Z576" t="s">
        <v>1450</v>
      </c>
    </row>
    <row r="577" spans="2:26" x14ac:dyDescent="0.25">
      <c r="B577" t="s">
        <v>1316</v>
      </c>
      <c r="C577">
        <v>45</v>
      </c>
      <c r="E577">
        <f>MATCH(B577, Tabla24[clave2], 0)</f>
        <v>45</v>
      </c>
      <c r="K577" s="24">
        <f>MATCH(M577, Tabla2[clave2], 0)</f>
        <v>64</v>
      </c>
      <c r="L577" s="24">
        <f>INDEX(Tabla2[],$K577,1)</f>
        <v>64</v>
      </c>
      <c r="M577" s="26" t="s">
        <v>1287</v>
      </c>
      <c r="N577">
        <v>500095</v>
      </c>
      <c r="O577" s="23">
        <v>43158</v>
      </c>
      <c r="P577" s="23">
        <v>43192</v>
      </c>
      <c r="Y577">
        <v>64</v>
      </c>
      <c r="Z577" t="s">
        <v>1454</v>
      </c>
    </row>
    <row r="578" spans="2:26" x14ac:dyDescent="0.25">
      <c r="B578" t="s">
        <v>1287</v>
      </c>
      <c r="C578">
        <v>64</v>
      </c>
      <c r="E578">
        <f>MATCH(B578, Tabla24[clave2], 0)</f>
        <v>64</v>
      </c>
      <c r="K578" s="24">
        <f>MATCH(M578, Tabla2[clave2], 0)</f>
        <v>73</v>
      </c>
      <c r="L578" s="24">
        <f>INDEX(Tabla2[],$K578,1)</f>
        <v>73</v>
      </c>
      <c r="M578" s="26" t="s">
        <v>1362</v>
      </c>
      <c r="N578">
        <v>447360</v>
      </c>
      <c r="O578" s="23">
        <v>43158</v>
      </c>
      <c r="P578" s="23">
        <v>43192</v>
      </c>
      <c r="Y578">
        <v>73</v>
      </c>
      <c r="Z578" t="s">
        <v>1462</v>
      </c>
    </row>
    <row r="579" spans="2:26" x14ac:dyDescent="0.25">
      <c r="B579" t="s">
        <v>1290</v>
      </c>
      <c r="C579">
        <v>69</v>
      </c>
      <c r="E579">
        <f>MATCH(B579, Tabla24[clave2], 0)</f>
        <v>69</v>
      </c>
      <c r="K579" s="24">
        <f>MATCH(M579, Tabla2[clave2], 0)</f>
        <v>72</v>
      </c>
      <c r="L579" s="24">
        <f>INDEX(Tabla2[],$K579,1)</f>
        <v>72</v>
      </c>
      <c r="M579" s="26" t="s">
        <v>1313</v>
      </c>
      <c r="N579">
        <v>481382</v>
      </c>
      <c r="O579" s="23">
        <v>43158</v>
      </c>
      <c r="P579" s="23">
        <v>43192</v>
      </c>
      <c r="Y579">
        <v>72</v>
      </c>
      <c r="Z579" t="s">
        <v>1460</v>
      </c>
    </row>
    <row r="580" spans="2:26" x14ac:dyDescent="0.25">
      <c r="B580" t="s">
        <v>1288</v>
      </c>
      <c r="C580">
        <v>14</v>
      </c>
      <c r="E580">
        <f>MATCH(B580, Tabla24[clave2], 0)</f>
        <v>14</v>
      </c>
      <c r="K580" s="24">
        <f>MATCH(M580, Tabla2[clave2], 0)</f>
        <v>75</v>
      </c>
      <c r="L580" s="24">
        <f>INDEX(Tabla2[],$K580,1)</f>
        <v>75</v>
      </c>
      <c r="M580" s="26" t="s">
        <v>1330</v>
      </c>
      <c r="N580">
        <v>305721</v>
      </c>
      <c r="O580" s="23">
        <v>43158</v>
      </c>
      <c r="P580" s="23">
        <v>43192</v>
      </c>
      <c r="Y580">
        <v>75</v>
      </c>
      <c r="Z580" t="s">
        <v>1461</v>
      </c>
    </row>
    <row r="581" spans="2:26" x14ac:dyDescent="0.25">
      <c r="B581" t="s">
        <v>1279</v>
      </c>
      <c r="C581">
        <v>28</v>
      </c>
      <c r="E581">
        <f>MATCH(B581, Tabla24[clave2], 0)</f>
        <v>28</v>
      </c>
      <c r="K581" s="24">
        <f>MATCH(M581, Tabla2[clave2], 0)</f>
        <v>66</v>
      </c>
      <c r="L581" s="24">
        <f>INDEX(Tabla2[],$K581,1)</f>
        <v>66</v>
      </c>
      <c r="M581" s="26" t="s">
        <v>1280</v>
      </c>
      <c r="N581">
        <v>267971</v>
      </c>
      <c r="O581" s="23">
        <v>43158</v>
      </c>
      <c r="P581" s="23">
        <v>43192</v>
      </c>
      <c r="Q581" t="s">
        <v>1595</v>
      </c>
      <c r="Y581">
        <v>66</v>
      </c>
      <c r="Z581" t="s">
        <v>1457</v>
      </c>
    </row>
    <row r="582" spans="2:26" x14ac:dyDescent="0.25">
      <c r="B582" t="s">
        <v>1304</v>
      </c>
      <c r="C582">
        <v>42</v>
      </c>
      <c r="E582">
        <f>MATCH(B582, Tabla24[clave2], 0)</f>
        <v>42</v>
      </c>
      <c r="K582" s="24">
        <f>MATCH(M582, Tabla2[clave2], 0)</f>
        <v>14</v>
      </c>
      <c r="L582" s="24">
        <f>INDEX(Tabla2[],$K582,1)</f>
        <v>14</v>
      </c>
      <c r="M582" s="26" t="s">
        <v>1288</v>
      </c>
      <c r="N582">
        <v>482433</v>
      </c>
      <c r="O582" s="23">
        <v>43157</v>
      </c>
      <c r="P582" s="23">
        <v>43192</v>
      </c>
      <c r="Y582">
        <v>14</v>
      </c>
      <c r="Z582" t="s">
        <v>1401</v>
      </c>
    </row>
    <row r="583" spans="2:26" x14ac:dyDescent="0.25">
      <c r="B583" t="s">
        <v>1315</v>
      </c>
      <c r="C583">
        <v>36</v>
      </c>
      <c r="E583">
        <f>MATCH(B583, Tabla24[clave2], 0)</f>
        <v>36</v>
      </c>
      <c r="K583" s="24">
        <f>MATCH(M583, Tabla2[clave2], 0)</f>
        <v>17</v>
      </c>
      <c r="L583" s="24">
        <f>INDEX(Tabla2[],$K583,1)</f>
        <v>17</v>
      </c>
      <c r="M583" s="26" t="s">
        <v>1298</v>
      </c>
      <c r="N583">
        <v>934947</v>
      </c>
      <c r="O583" s="23">
        <v>43157</v>
      </c>
      <c r="P583" s="23">
        <v>43192</v>
      </c>
      <c r="Q583" t="s">
        <v>1596</v>
      </c>
      <c r="Y583">
        <v>17</v>
      </c>
      <c r="Z583" t="s">
        <v>1433</v>
      </c>
    </row>
    <row r="584" spans="2:26" x14ac:dyDescent="0.25">
      <c r="B584" t="s">
        <v>1300</v>
      </c>
      <c r="C584">
        <v>5</v>
      </c>
      <c r="E584">
        <f>MATCH(B584, Tabla24[clave2], 0)</f>
        <v>5</v>
      </c>
      <c r="K584" s="24">
        <f>MATCH(M584, Tabla2[clave2], 0)</f>
        <v>54</v>
      </c>
      <c r="L584" s="24">
        <f>INDEX(Tabla2[],$K584,1)</f>
        <v>54</v>
      </c>
      <c r="M584" s="26" t="s">
        <v>1295</v>
      </c>
      <c r="N584">
        <v>321084</v>
      </c>
      <c r="O584" s="23">
        <v>43159</v>
      </c>
      <c r="P584" s="23">
        <v>43192</v>
      </c>
      <c r="Q584" t="s">
        <v>1597</v>
      </c>
      <c r="Y584">
        <v>54</v>
      </c>
      <c r="Z584" t="s">
        <v>1413</v>
      </c>
    </row>
    <row r="585" spans="2:26" x14ac:dyDescent="0.25">
      <c r="B585" t="s">
        <v>1273</v>
      </c>
      <c r="C585">
        <v>10</v>
      </c>
      <c r="E585">
        <f>MATCH(B585, Tabla24[clave2], 0)</f>
        <v>10</v>
      </c>
      <c r="K585" s="24">
        <f>MATCH(M585, Tabla2[clave2], 0)</f>
        <v>71</v>
      </c>
      <c r="L585" s="24">
        <f>INDEX(Tabla2[],$K585,1)</f>
        <v>71</v>
      </c>
      <c r="M585" s="26" t="s">
        <v>1331</v>
      </c>
      <c r="N585">
        <v>542634</v>
      </c>
      <c r="O585" s="23">
        <v>43157</v>
      </c>
      <c r="P585" s="23">
        <v>43223</v>
      </c>
      <c r="Y585">
        <v>71</v>
      </c>
      <c r="Z585" t="s">
        <v>1439</v>
      </c>
    </row>
    <row r="586" spans="2:26" x14ac:dyDescent="0.25">
      <c r="B586" t="s">
        <v>1317</v>
      </c>
      <c r="C586">
        <v>33</v>
      </c>
      <c r="E586">
        <f>MATCH(B586, Tabla24[clave2], 0)</f>
        <v>33</v>
      </c>
      <c r="K586" s="24">
        <f>MATCH(M586, Tabla2[clave2], 0)</f>
        <v>4</v>
      </c>
      <c r="L586" s="24">
        <f>INDEX(Tabla2[],$K586,1)</f>
        <v>4</v>
      </c>
      <c r="M586" s="26" t="s">
        <v>1306</v>
      </c>
      <c r="N586">
        <v>203376</v>
      </c>
      <c r="O586" s="23">
        <v>43160</v>
      </c>
      <c r="P586" s="23">
        <v>43162</v>
      </c>
      <c r="Q586" t="s">
        <v>1598</v>
      </c>
      <c r="Y586">
        <v>4</v>
      </c>
      <c r="Z586" t="s">
        <v>1391</v>
      </c>
    </row>
    <row r="587" spans="2:26" x14ac:dyDescent="0.25">
      <c r="B587" t="s">
        <v>1277</v>
      </c>
      <c r="C587">
        <v>11</v>
      </c>
      <c r="E587">
        <f>MATCH(B587, Tabla24[clave2], 0)</f>
        <v>11</v>
      </c>
      <c r="K587" s="24">
        <f>MATCH(M587, Tabla2[clave2], 0)</f>
        <v>7</v>
      </c>
      <c r="L587" s="24">
        <f>INDEX(Tabla2[],$K587,1)</f>
        <v>7</v>
      </c>
      <c r="M587" s="26" t="s">
        <v>1278</v>
      </c>
      <c r="N587">
        <v>675094</v>
      </c>
      <c r="O587" s="23">
        <v>43160</v>
      </c>
      <c r="P587" s="23">
        <v>43162</v>
      </c>
      <c r="Q587" t="s">
        <v>1599</v>
      </c>
      <c r="Y587">
        <v>7</v>
      </c>
      <c r="Z587" t="s">
        <v>1459</v>
      </c>
    </row>
    <row r="588" spans="2:26" x14ac:dyDescent="0.25">
      <c r="B588" t="s">
        <v>1281</v>
      </c>
      <c r="C588">
        <v>24</v>
      </c>
      <c r="E588">
        <f>MATCH(B588, Tabla24[clave2], 0)</f>
        <v>24</v>
      </c>
      <c r="K588" s="24">
        <f>MATCH(M588, Tabla2[clave2], 0)</f>
        <v>52</v>
      </c>
      <c r="L588" s="24">
        <f>INDEX(Tabla2[],$K588,1)</f>
        <v>52</v>
      </c>
      <c r="M588" s="26" t="s">
        <v>1299</v>
      </c>
      <c r="N588">
        <v>419235</v>
      </c>
      <c r="O588" s="23">
        <v>43164</v>
      </c>
      <c r="P588" s="23">
        <v>43165</v>
      </c>
      <c r="Q588" t="s">
        <v>1566</v>
      </c>
      <c r="Y588">
        <v>52</v>
      </c>
      <c r="Z588" t="s">
        <v>1453</v>
      </c>
    </row>
    <row r="589" spans="2:26" x14ac:dyDescent="0.25">
      <c r="B589" t="s">
        <v>1271</v>
      </c>
      <c r="C589">
        <v>6</v>
      </c>
      <c r="E589">
        <f>MATCH(B589, Tabla24[clave2], 0)</f>
        <v>6</v>
      </c>
      <c r="K589" s="24">
        <f>MATCH(M589, Tabla2[clave2], 0)</f>
        <v>57</v>
      </c>
      <c r="L589" s="24">
        <f>INDEX(Tabla2[],$K589,1)</f>
        <v>57</v>
      </c>
      <c r="M589" s="26" t="s">
        <v>1283</v>
      </c>
      <c r="N589">
        <v>516702</v>
      </c>
      <c r="O589" s="23">
        <v>43164</v>
      </c>
      <c r="P589" s="23">
        <v>43165</v>
      </c>
      <c r="Q589" t="s">
        <v>1566</v>
      </c>
      <c r="Y589">
        <v>57</v>
      </c>
      <c r="Z589" t="s">
        <v>1456</v>
      </c>
    </row>
    <row r="590" spans="2:26" x14ac:dyDescent="0.25">
      <c r="B590" t="s">
        <v>1320</v>
      </c>
      <c r="C590">
        <v>13</v>
      </c>
      <c r="E590">
        <f>MATCH(B590, Tabla24[clave2], 0)</f>
        <v>13</v>
      </c>
      <c r="K590" s="24">
        <f>MATCH(M590, Tabla2[clave2], 0)</f>
        <v>41</v>
      </c>
      <c r="L590" s="24">
        <f>INDEX(Tabla2[],$K590,1)</f>
        <v>41</v>
      </c>
      <c r="M590" s="26" t="s">
        <v>1328</v>
      </c>
      <c r="N590">
        <v>405756</v>
      </c>
      <c r="O590" s="23">
        <v>43164</v>
      </c>
      <c r="P590" s="23">
        <v>43164</v>
      </c>
      <c r="Q590" t="s">
        <v>1566</v>
      </c>
      <c r="Y590">
        <v>41</v>
      </c>
      <c r="Z590" t="s">
        <v>1443</v>
      </c>
    </row>
    <row r="591" spans="2:26" x14ac:dyDescent="0.25">
      <c r="B591" t="s">
        <v>1312</v>
      </c>
      <c r="C591">
        <v>3</v>
      </c>
      <c r="E591">
        <f>MATCH(B591, Tabla24[clave2], 0)</f>
        <v>3</v>
      </c>
      <c r="K591" s="24">
        <f>MATCH(M591, Tabla2[clave2], 0)</f>
        <v>31</v>
      </c>
      <c r="L591" s="24">
        <f>INDEX(Tabla2[],$K591,1)</f>
        <v>31</v>
      </c>
      <c r="M591" s="26" t="s">
        <v>1289</v>
      </c>
      <c r="N591">
        <v>361730</v>
      </c>
      <c r="O591" s="23">
        <v>43164</v>
      </c>
      <c r="P591" s="23">
        <v>43168</v>
      </c>
      <c r="Q591" t="s">
        <v>1566</v>
      </c>
      <c r="Y591">
        <v>31</v>
      </c>
      <c r="Z591" t="s">
        <v>1473</v>
      </c>
    </row>
    <row r="592" spans="2:26" x14ac:dyDescent="0.25">
      <c r="B592" t="s">
        <v>1312</v>
      </c>
      <c r="C592">
        <v>3</v>
      </c>
      <c r="E592">
        <f>MATCH(B592, Tabla24[clave2], 0)</f>
        <v>3</v>
      </c>
      <c r="K592" s="24">
        <f>MATCH(M592, Tabla2[clave2], 0)</f>
        <v>10</v>
      </c>
      <c r="L592" s="24">
        <f>INDEX(Tabla2[],$K592,1)</f>
        <v>10</v>
      </c>
      <c r="M592" s="26" t="s">
        <v>1273</v>
      </c>
      <c r="N592">
        <v>313919</v>
      </c>
      <c r="O592" s="23">
        <v>43164</v>
      </c>
      <c r="P592" s="23">
        <v>43165</v>
      </c>
      <c r="Q592" t="s">
        <v>1600</v>
      </c>
      <c r="Y592">
        <v>10</v>
      </c>
      <c r="Z592" t="s">
        <v>1404</v>
      </c>
    </row>
    <row r="593" spans="2:26" x14ac:dyDescent="0.25">
      <c r="B593" t="s">
        <v>1319</v>
      </c>
      <c r="C593">
        <v>23</v>
      </c>
      <c r="E593">
        <f>MATCH(B593, Tabla24[clave2], 0)</f>
        <v>23</v>
      </c>
      <c r="K593" s="24">
        <f>MATCH(M593, Tabla2[clave2], 0)</f>
        <v>42</v>
      </c>
      <c r="L593" s="24">
        <f>INDEX(Tabla2[],$K593,1)</f>
        <v>42</v>
      </c>
      <c r="M593" s="26" t="s">
        <v>1304</v>
      </c>
      <c r="N593">
        <v>419985</v>
      </c>
      <c r="O593" s="23">
        <v>43164</v>
      </c>
      <c r="P593" s="23">
        <v>43165</v>
      </c>
      <c r="Q593" t="s">
        <v>1601</v>
      </c>
      <c r="R593" t="s">
        <v>1602</v>
      </c>
      <c r="S593" t="s">
        <v>1603</v>
      </c>
      <c r="T593" t="s">
        <v>1604</v>
      </c>
      <c r="Y593">
        <v>42</v>
      </c>
      <c r="Z593" t="s">
        <v>1465</v>
      </c>
    </row>
    <row r="594" spans="2:26" x14ac:dyDescent="0.25">
      <c r="B594" t="s">
        <v>1320</v>
      </c>
      <c r="C594">
        <v>13</v>
      </c>
      <c r="E594">
        <f>MATCH(B594, Tabla24[clave2], 0)</f>
        <v>13</v>
      </c>
      <c r="K594" s="24">
        <f>MATCH(M594, Tabla2[clave2], 0)</f>
        <v>36</v>
      </c>
      <c r="L594" s="24">
        <f>INDEX(Tabla2[],$K594,1)</f>
        <v>36</v>
      </c>
      <c r="M594" s="26" t="s">
        <v>1315</v>
      </c>
      <c r="N594">
        <v>452405</v>
      </c>
      <c r="O594" s="23">
        <v>43164</v>
      </c>
      <c r="P594" s="23">
        <v>43165</v>
      </c>
      <c r="Q594" t="s">
        <v>1605</v>
      </c>
      <c r="Y594">
        <v>36</v>
      </c>
      <c r="Z594" t="s">
        <v>1451</v>
      </c>
    </row>
    <row r="595" spans="2:26" x14ac:dyDescent="0.25">
      <c r="B595" t="s">
        <v>1275</v>
      </c>
      <c r="C595">
        <v>8</v>
      </c>
      <c r="E595">
        <f>MATCH(B595, Tabla24[clave2], 0)</f>
        <v>8</v>
      </c>
      <c r="K595" s="24">
        <f>MATCH(M595, Tabla2[clave2], 0)</f>
        <v>7</v>
      </c>
      <c r="L595" s="24">
        <f>INDEX(Tabla2[],$K595,1)</f>
        <v>7</v>
      </c>
      <c r="M595" s="26" t="s">
        <v>1278</v>
      </c>
      <c r="N595">
        <v>588783</v>
      </c>
      <c r="O595" s="23">
        <v>43164</v>
      </c>
      <c r="P595" s="23">
        <v>43165</v>
      </c>
      <c r="Q595" t="s">
        <v>1606</v>
      </c>
      <c r="Y595">
        <v>7</v>
      </c>
      <c r="Z595" t="s">
        <v>1444</v>
      </c>
    </row>
    <row r="596" spans="2:26" x14ac:dyDescent="0.25">
      <c r="B596" t="s">
        <v>1297</v>
      </c>
      <c r="C596">
        <v>27</v>
      </c>
      <c r="E596">
        <f>MATCH(B596, Tabla24[clave2], 0)</f>
        <v>27</v>
      </c>
      <c r="K596" s="24">
        <f>MATCH(M596, Tabla2[clave2], 0)</f>
        <v>33</v>
      </c>
      <c r="L596" s="24">
        <f>INDEX(Tabla2[],$K596,1)</f>
        <v>33</v>
      </c>
      <c r="M596" s="26" t="s">
        <v>1317</v>
      </c>
      <c r="N596">
        <v>566173</v>
      </c>
      <c r="O596" s="23">
        <v>43164</v>
      </c>
      <c r="P596" s="23">
        <v>43165</v>
      </c>
      <c r="Q596" t="s">
        <v>1607</v>
      </c>
      <c r="Y596">
        <v>33</v>
      </c>
      <c r="Z596" t="s">
        <v>1468</v>
      </c>
    </row>
    <row r="597" spans="2:26" x14ac:dyDescent="0.25">
      <c r="B597" t="s">
        <v>1298</v>
      </c>
      <c r="C597">
        <v>17</v>
      </c>
      <c r="E597">
        <f>MATCH(B597, Tabla24[clave2], 0)</f>
        <v>17</v>
      </c>
      <c r="K597" s="24">
        <f>MATCH(M597, Tabla2[clave2], 0)</f>
        <v>23</v>
      </c>
      <c r="L597" s="24">
        <f>INDEX(Tabla2[],$K597,1)</f>
        <v>23</v>
      </c>
      <c r="M597" s="26" t="s">
        <v>1319</v>
      </c>
      <c r="N597">
        <v>891095</v>
      </c>
      <c r="O597" s="23">
        <v>43164</v>
      </c>
      <c r="P597" s="23">
        <v>43165</v>
      </c>
      <c r="Q597" t="s">
        <v>1608</v>
      </c>
      <c r="Y597">
        <v>23</v>
      </c>
      <c r="Z597" t="s">
        <v>1442</v>
      </c>
    </row>
    <row r="598" spans="2:26" x14ac:dyDescent="0.25">
      <c r="B598" t="s">
        <v>1279</v>
      </c>
      <c r="C598">
        <v>28</v>
      </c>
      <c r="E598">
        <f>MATCH(B598, Tabla24[clave2], 0)</f>
        <v>28</v>
      </c>
      <c r="K598" s="24">
        <f>MATCH(M598, Tabla2[clave2], 0)</f>
        <v>18</v>
      </c>
      <c r="L598" s="24">
        <f>INDEX(Tabla2[],$K598,1)</f>
        <v>18</v>
      </c>
      <c r="M598" s="26" t="s">
        <v>1274</v>
      </c>
      <c r="N598">
        <v>675094</v>
      </c>
      <c r="O598" s="23">
        <v>43164</v>
      </c>
      <c r="P598" s="23">
        <v>43168</v>
      </c>
      <c r="Q598" t="s">
        <v>1609</v>
      </c>
      <c r="Y598">
        <v>18</v>
      </c>
      <c r="Z598" t="s">
        <v>1459</v>
      </c>
    </row>
    <row r="599" spans="2:26" x14ac:dyDescent="0.25">
      <c r="B599" t="s">
        <v>1276</v>
      </c>
      <c r="C599">
        <v>34</v>
      </c>
      <c r="E599">
        <f>MATCH(B599, Tabla24[clave2], 0)</f>
        <v>34</v>
      </c>
      <c r="K599" s="24">
        <f>MATCH(M599, Tabla2[clave2], 0)</f>
        <v>52</v>
      </c>
      <c r="L599" s="24">
        <f>INDEX(Tabla2[],$K599,1)</f>
        <v>52</v>
      </c>
      <c r="M599" s="26" t="s">
        <v>1299</v>
      </c>
      <c r="N599">
        <v>419235</v>
      </c>
      <c r="O599" s="23">
        <v>43166</v>
      </c>
      <c r="P599" s="23">
        <v>43166</v>
      </c>
      <c r="Q599" t="s">
        <v>1610</v>
      </c>
      <c r="Y599">
        <v>52</v>
      </c>
      <c r="Z599" t="s">
        <v>1453</v>
      </c>
    </row>
    <row r="600" spans="2:26" x14ac:dyDescent="0.25">
      <c r="B600" t="s">
        <v>1274</v>
      </c>
      <c r="C600">
        <v>18</v>
      </c>
      <c r="E600">
        <f>MATCH(B600, Tabla24[clave2], 0)</f>
        <v>18</v>
      </c>
      <c r="K600" s="24">
        <f>MATCH(M600, Tabla2[clave2], 0)</f>
        <v>57</v>
      </c>
      <c r="L600" s="24">
        <f>INDEX(Tabla2[],$K600,1)</f>
        <v>57</v>
      </c>
      <c r="M600" s="26" t="s">
        <v>1283</v>
      </c>
      <c r="N600">
        <v>516702</v>
      </c>
      <c r="O600" s="23">
        <v>43166</v>
      </c>
      <c r="P600" s="23">
        <v>43166</v>
      </c>
      <c r="Q600" t="s">
        <v>1611</v>
      </c>
      <c r="Y600">
        <v>57</v>
      </c>
      <c r="Z600" t="s">
        <v>1456</v>
      </c>
    </row>
    <row r="601" spans="2:26" x14ac:dyDescent="0.25">
      <c r="B601" t="s">
        <v>1289</v>
      </c>
      <c r="C601">
        <v>31</v>
      </c>
      <c r="E601">
        <f>MATCH(B601, Tabla24[clave2], 0)</f>
        <v>31</v>
      </c>
      <c r="K601" s="24">
        <f>MATCH(M601, Tabla2[clave2], 0)</f>
        <v>10</v>
      </c>
      <c r="L601" s="24">
        <f>INDEX(Tabla2[],$K601,1)</f>
        <v>10</v>
      </c>
      <c r="M601" s="26" t="s">
        <v>1273</v>
      </c>
      <c r="N601">
        <v>313919</v>
      </c>
      <c r="O601" s="23">
        <v>43166</v>
      </c>
      <c r="P601" s="23">
        <v>43166</v>
      </c>
      <c r="Q601" t="s">
        <v>1600</v>
      </c>
      <c r="Y601">
        <v>10</v>
      </c>
      <c r="Z601" t="s">
        <v>1404</v>
      </c>
    </row>
    <row r="602" spans="2:26" x14ac:dyDescent="0.25">
      <c r="B602" t="s">
        <v>1301</v>
      </c>
      <c r="C602">
        <v>21</v>
      </c>
      <c r="E602">
        <f>MATCH(B602, Tabla24[clave2], 0)</f>
        <v>21</v>
      </c>
      <c r="K602" s="24">
        <f>MATCH(M602, Tabla2[clave2], 0)</f>
        <v>36</v>
      </c>
      <c r="L602" s="24">
        <f>INDEX(Tabla2[],$K602,1)</f>
        <v>36</v>
      </c>
      <c r="M602" s="26" t="s">
        <v>1315</v>
      </c>
      <c r="N602">
        <v>452405</v>
      </c>
      <c r="O602" s="23">
        <v>43166</v>
      </c>
      <c r="P602" s="23">
        <v>43166</v>
      </c>
      <c r="Q602" t="s">
        <v>1605</v>
      </c>
      <c r="Y602">
        <v>36</v>
      </c>
      <c r="Z602" t="s">
        <v>1451</v>
      </c>
    </row>
    <row r="603" spans="2:26" x14ac:dyDescent="0.25">
      <c r="B603" t="s">
        <v>1287</v>
      </c>
      <c r="C603">
        <v>64</v>
      </c>
      <c r="E603">
        <f>MATCH(B603, Tabla24[clave2], 0)</f>
        <v>64</v>
      </c>
      <c r="K603" s="24">
        <f>MATCH(M603, Tabla2[clave2], 0)</f>
        <v>7</v>
      </c>
      <c r="L603" s="24">
        <f>INDEX(Tabla2[],$K603,1)</f>
        <v>7</v>
      </c>
      <c r="M603" s="26" t="s">
        <v>1278</v>
      </c>
      <c r="N603">
        <v>588783</v>
      </c>
      <c r="O603" s="23">
        <v>43166</v>
      </c>
      <c r="P603" s="23">
        <v>43166</v>
      </c>
      <c r="Q603" t="s">
        <v>1612</v>
      </c>
      <c r="Y603">
        <v>7</v>
      </c>
      <c r="Z603" t="s">
        <v>1444</v>
      </c>
    </row>
    <row r="604" spans="2:26" x14ac:dyDescent="0.25">
      <c r="B604" t="s">
        <v>1327</v>
      </c>
      <c r="C604">
        <v>20</v>
      </c>
      <c r="E604">
        <f>MATCH(B604, Tabla24[clave2], 0)</f>
        <v>20</v>
      </c>
      <c r="K604" s="24">
        <f>MATCH(M604, Tabla2[clave2], 0)</f>
        <v>33</v>
      </c>
      <c r="L604" s="24">
        <f>INDEX(Tabla2[],$K604,1)</f>
        <v>33</v>
      </c>
      <c r="M604" s="26" t="s">
        <v>1317</v>
      </c>
      <c r="N604">
        <v>566173</v>
      </c>
      <c r="O604" s="23">
        <v>43166</v>
      </c>
      <c r="P604" s="23">
        <v>43166</v>
      </c>
      <c r="Q604" t="s">
        <v>1607</v>
      </c>
      <c r="Y604">
        <v>33</v>
      </c>
      <c r="Z604" t="s">
        <v>1468</v>
      </c>
    </row>
    <row r="605" spans="2:26" x14ac:dyDescent="0.25">
      <c r="B605" t="s">
        <v>1273</v>
      </c>
      <c r="C605">
        <v>10</v>
      </c>
      <c r="E605">
        <f>MATCH(B605, Tabla24[clave2], 0)</f>
        <v>10</v>
      </c>
      <c r="K605" s="24">
        <f>MATCH(M605, Tabla2[clave2], 0)</f>
        <v>23</v>
      </c>
      <c r="L605" s="24">
        <f>INDEX(Tabla2[],$K605,1)</f>
        <v>23</v>
      </c>
      <c r="M605" s="26" t="s">
        <v>1319</v>
      </c>
      <c r="N605">
        <v>891095</v>
      </c>
      <c r="O605" s="23">
        <v>43166</v>
      </c>
      <c r="P605" s="23">
        <v>43166</v>
      </c>
      <c r="Q605" t="s">
        <v>1608</v>
      </c>
      <c r="Y605">
        <v>23</v>
      </c>
      <c r="Z605" t="s">
        <v>1442</v>
      </c>
    </row>
    <row r="606" spans="2:26" x14ac:dyDescent="0.25">
      <c r="B606" t="s">
        <v>1317</v>
      </c>
      <c r="C606">
        <v>33</v>
      </c>
      <c r="E606">
        <f>MATCH(B606, Tabla24[clave2], 0)</f>
        <v>33</v>
      </c>
      <c r="K606" s="24">
        <f>MATCH(M606, Tabla2[clave2], 0)</f>
        <v>42</v>
      </c>
      <c r="L606" s="24">
        <f>INDEX(Tabla2[],$K606,1)</f>
        <v>42</v>
      </c>
      <c r="M606" s="26" t="s">
        <v>1304</v>
      </c>
      <c r="N606">
        <v>419985</v>
      </c>
      <c r="O606" s="23">
        <v>43166</v>
      </c>
      <c r="P606" s="23">
        <v>43166</v>
      </c>
      <c r="Q606" t="s">
        <v>1613</v>
      </c>
      <c r="R606" t="s">
        <v>1602</v>
      </c>
      <c r="S606" t="s">
        <v>1614</v>
      </c>
      <c r="T606" t="s">
        <v>1604</v>
      </c>
      <c r="Y606">
        <v>42</v>
      </c>
      <c r="Z606" t="s">
        <v>1465</v>
      </c>
    </row>
    <row r="607" spans="2:26" x14ac:dyDescent="0.25">
      <c r="B607" t="s">
        <v>1299</v>
      </c>
      <c r="C607">
        <v>52</v>
      </c>
      <c r="E607">
        <f>MATCH(B607, Tabla24[clave2], 0)</f>
        <v>52</v>
      </c>
      <c r="K607" s="24">
        <f>MATCH(M607, Tabla2[clave2], 0)</f>
        <v>25</v>
      </c>
      <c r="L607" s="24">
        <f>INDEX(Tabla2[],$K607,1)</f>
        <v>25</v>
      </c>
      <c r="M607" s="26" t="s">
        <v>1296</v>
      </c>
      <c r="N607">
        <v>886222</v>
      </c>
      <c r="O607" s="23">
        <v>43167</v>
      </c>
      <c r="P607" s="23">
        <v>43169</v>
      </c>
      <c r="Q607" t="s">
        <v>1566</v>
      </c>
      <c r="Y607">
        <v>25</v>
      </c>
      <c r="Z607" t="s">
        <v>1476</v>
      </c>
    </row>
    <row r="608" spans="2:26" x14ac:dyDescent="0.25">
      <c r="B608" t="s">
        <v>1312</v>
      </c>
      <c r="C608">
        <v>3</v>
      </c>
      <c r="E608">
        <f>MATCH(B608, Tabla24[clave2], 0)</f>
        <v>3</v>
      </c>
      <c r="K608" s="24">
        <f>MATCH(M608, Tabla2[clave2], 0)</f>
        <v>52</v>
      </c>
      <c r="L608" s="24">
        <f>INDEX(Tabla2[],$K608,1)</f>
        <v>52</v>
      </c>
      <c r="M608" s="26" t="s">
        <v>1299</v>
      </c>
      <c r="N608">
        <v>419235</v>
      </c>
      <c r="O608" s="23">
        <v>43167</v>
      </c>
      <c r="P608" s="23">
        <v>43167</v>
      </c>
      <c r="Q608" t="s">
        <v>1615</v>
      </c>
      <c r="Y608">
        <v>52</v>
      </c>
      <c r="Z608" t="s">
        <v>1453</v>
      </c>
    </row>
    <row r="609" spans="2:26" x14ac:dyDescent="0.25">
      <c r="B609" t="s">
        <v>1274</v>
      </c>
      <c r="C609">
        <v>18</v>
      </c>
      <c r="E609">
        <f>MATCH(B609, Tabla24[clave2], 0)</f>
        <v>18</v>
      </c>
      <c r="K609" s="24">
        <f>MATCH(M609, Tabla2[clave2], 0)</f>
        <v>57</v>
      </c>
      <c r="L609" s="24">
        <f>INDEX(Tabla2[],$K609,1)</f>
        <v>57</v>
      </c>
      <c r="M609" s="26" t="s">
        <v>1283</v>
      </c>
      <c r="N609">
        <v>516702</v>
      </c>
      <c r="O609" s="23">
        <v>43167</v>
      </c>
      <c r="P609" s="23">
        <v>43167</v>
      </c>
      <c r="Q609" t="s">
        <v>1616</v>
      </c>
      <c r="Y609">
        <v>57</v>
      </c>
      <c r="Z609" t="s">
        <v>1456</v>
      </c>
    </row>
    <row r="610" spans="2:26" x14ac:dyDescent="0.25">
      <c r="B610" t="s">
        <v>1276</v>
      </c>
      <c r="C610">
        <v>34</v>
      </c>
      <c r="E610">
        <f>MATCH(B610, Tabla24[clave2], 0)</f>
        <v>34</v>
      </c>
      <c r="K610" s="24">
        <f>MATCH(M610, Tabla2[clave2], 0)</f>
        <v>33</v>
      </c>
      <c r="L610" s="24">
        <f>INDEX(Tabla2[],$K610,1)</f>
        <v>33</v>
      </c>
      <c r="M610" s="26" t="s">
        <v>1317</v>
      </c>
      <c r="N610">
        <v>566173</v>
      </c>
      <c r="O610" s="23">
        <v>43167</v>
      </c>
      <c r="P610" s="23">
        <v>43167</v>
      </c>
      <c r="Q610" t="s">
        <v>1617</v>
      </c>
      <c r="Y610">
        <v>33</v>
      </c>
      <c r="Z610" t="s">
        <v>1468</v>
      </c>
    </row>
    <row r="611" spans="2:26" x14ac:dyDescent="0.25">
      <c r="B611" t="s">
        <v>1273</v>
      </c>
      <c r="C611">
        <v>10</v>
      </c>
      <c r="E611">
        <f>MATCH(B611, Tabla24[clave2], 0)</f>
        <v>10</v>
      </c>
      <c r="K611" s="24">
        <f>MATCH(M611, Tabla2[clave2], 0)</f>
        <v>10</v>
      </c>
      <c r="L611" s="24">
        <f>INDEX(Tabla2[],$K611,1)</f>
        <v>10</v>
      </c>
      <c r="M611" s="26" t="s">
        <v>1273</v>
      </c>
      <c r="N611">
        <v>313919</v>
      </c>
      <c r="O611" s="23">
        <v>43171</v>
      </c>
      <c r="P611" s="23">
        <v>43176</v>
      </c>
      <c r="Q611" t="s">
        <v>1618</v>
      </c>
      <c r="Y611">
        <v>10</v>
      </c>
      <c r="Z611" t="s">
        <v>1404</v>
      </c>
    </row>
    <row r="612" spans="2:26" x14ac:dyDescent="0.25">
      <c r="B612" t="s">
        <v>1317</v>
      </c>
      <c r="C612">
        <v>33</v>
      </c>
      <c r="E612">
        <f>MATCH(B612, Tabla24[clave2], 0)</f>
        <v>33</v>
      </c>
      <c r="K612" s="24">
        <f>MATCH(M612, Tabla2[clave2], 0)</f>
        <v>42</v>
      </c>
      <c r="L612" s="24">
        <f>INDEX(Tabla2[],$K612,1)</f>
        <v>42</v>
      </c>
      <c r="M612" s="26" t="s">
        <v>1304</v>
      </c>
      <c r="N612">
        <v>419985</v>
      </c>
      <c r="O612" s="23">
        <v>43171</v>
      </c>
      <c r="P612" s="23">
        <v>43176</v>
      </c>
      <c r="Q612" t="s">
        <v>1619</v>
      </c>
      <c r="Y612">
        <v>42</v>
      </c>
      <c r="Z612" t="s">
        <v>1465</v>
      </c>
    </row>
    <row r="613" spans="2:26" x14ac:dyDescent="0.25">
      <c r="B613" t="s">
        <v>1273</v>
      </c>
      <c r="C613">
        <v>10</v>
      </c>
      <c r="E613">
        <f>MATCH(B613, Tabla24[clave2], 0)</f>
        <v>10</v>
      </c>
      <c r="K613" s="24">
        <f>MATCH(M613, Tabla2[clave2], 0)</f>
        <v>34</v>
      </c>
      <c r="L613" s="24">
        <f>INDEX(Tabla2[],$K613,1)</f>
        <v>34</v>
      </c>
      <c r="M613" s="26" t="s">
        <v>1276</v>
      </c>
      <c r="N613">
        <v>419235</v>
      </c>
      <c r="O613" s="23">
        <v>43170</v>
      </c>
      <c r="P613" s="23">
        <v>43176</v>
      </c>
      <c r="Q613" t="s">
        <v>1620</v>
      </c>
      <c r="Y613">
        <v>34</v>
      </c>
      <c r="Z613" t="s">
        <v>1453</v>
      </c>
    </row>
    <row r="614" spans="2:26" x14ac:dyDescent="0.25">
      <c r="B614" t="s">
        <v>1298</v>
      </c>
      <c r="C614">
        <v>17</v>
      </c>
      <c r="E614">
        <f>MATCH(B614, Tabla24[clave2], 0)</f>
        <v>17</v>
      </c>
      <c r="K614" s="24">
        <f>MATCH(M614, Tabla2[clave2], 0)</f>
        <v>31</v>
      </c>
      <c r="L614" s="24">
        <f>INDEX(Tabla2[],$K614,1)</f>
        <v>31</v>
      </c>
      <c r="M614" s="26" t="s">
        <v>1289</v>
      </c>
      <c r="N614">
        <v>516702</v>
      </c>
      <c r="O614" s="23">
        <v>43171</v>
      </c>
      <c r="P614" s="23">
        <v>43176</v>
      </c>
      <c r="Q614" t="s">
        <v>1621</v>
      </c>
      <c r="R614" t="s">
        <v>1622</v>
      </c>
      <c r="S614" t="s">
        <v>1623</v>
      </c>
      <c r="T614" t="s">
        <v>1624</v>
      </c>
      <c r="Y614">
        <v>31</v>
      </c>
      <c r="Z614" t="s">
        <v>1456</v>
      </c>
    </row>
    <row r="615" spans="2:26" x14ac:dyDescent="0.25">
      <c r="B615" t="s">
        <v>1288</v>
      </c>
      <c r="C615">
        <v>14</v>
      </c>
      <c r="E615">
        <f>MATCH(B615, Tabla24[clave2], 0)</f>
        <v>14</v>
      </c>
      <c r="K615" s="24">
        <f>MATCH(M615, Tabla2[clave2], 0)</f>
        <v>29</v>
      </c>
      <c r="L615" s="24">
        <f>INDEX(Tabla2[],$K615,1)</f>
        <v>29</v>
      </c>
      <c r="M615" s="26" t="s">
        <v>1325</v>
      </c>
      <c r="N615">
        <v>361730</v>
      </c>
      <c r="O615" s="23">
        <v>43171</v>
      </c>
      <c r="P615" s="23">
        <v>43176</v>
      </c>
      <c r="Q615" t="s">
        <v>1625</v>
      </c>
      <c r="Y615">
        <v>29</v>
      </c>
      <c r="Z615" t="s">
        <v>1473</v>
      </c>
    </row>
    <row r="616" spans="2:26" x14ac:dyDescent="0.25">
      <c r="B616" t="s">
        <v>1281</v>
      </c>
      <c r="C616">
        <v>24</v>
      </c>
      <c r="E616">
        <f>MATCH(B616, Tabla24[clave2], 0)</f>
        <v>24</v>
      </c>
      <c r="K616" s="24">
        <f>MATCH(M616, Tabla2[clave2], 0)</f>
        <v>4</v>
      </c>
      <c r="L616" s="24">
        <f>INDEX(Tabla2[],$K616,1)</f>
        <v>4</v>
      </c>
      <c r="M616" s="26" t="s">
        <v>1306</v>
      </c>
      <c r="N616">
        <v>496833</v>
      </c>
      <c r="O616" s="23">
        <v>43171</v>
      </c>
      <c r="P616" s="23">
        <v>43176</v>
      </c>
      <c r="Q616" t="s">
        <v>1626</v>
      </c>
      <c r="Y616">
        <v>4</v>
      </c>
      <c r="Z616" t="s">
        <v>1573</v>
      </c>
    </row>
    <row r="617" spans="2:26" x14ac:dyDescent="0.25">
      <c r="B617" t="s">
        <v>1279</v>
      </c>
      <c r="C617">
        <v>28</v>
      </c>
      <c r="E617">
        <f>MATCH(B617, Tabla24[clave2], 0)</f>
        <v>28</v>
      </c>
      <c r="K617" s="24">
        <f>MATCH(M617, Tabla2[clave2], 0)</f>
        <v>7</v>
      </c>
      <c r="L617" s="24">
        <f>INDEX(Tabla2[],$K617,1)</f>
        <v>7</v>
      </c>
      <c r="M617" s="26" t="s">
        <v>1278</v>
      </c>
      <c r="N617">
        <v>675094</v>
      </c>
      <c r="O617" s="23">
        <v>43171</v>
      </c>
      <c r="P617" s="23">
        <v>43176</v>
      </c>
      <c r="Q617" t="s">
        <v>1627</v>
      </c>
      <c r="Y617">
        <v>7</v>
      </c>
      <c r="Z617" t="s">
        <v>1459</v>
      </c>
    </row>
    <row r="618" spans="2:26" x14ac:dyDescent="0.25">
      <c r="B618" t="s">
        <v>1300</v>
      </c>
      <c r="C618">
        <v>5</v>
      </c>
      <c r="E618">
        <f>MATCH(B618, Tabla24[clave2], 0)</f>
        <v>5</v>
      </c>
      <c r="K618" s="24">
        <f>MATCH(M618, Tabla2[clave2], 0)</f>
        <v>51</v>
      </c>
      <c r="L618" s="24">
        <f>INDEX(Tabla2[],$K618,1)</f>
        <v>51</v>
      </c>
      <c r="M618" s="26" t="s">
        <v>1294</v>
      </c>
      <c r="N618">
        <v>569774</v>
      </c>
      <c r="O618" s="23">
        <v>43171</v>
      </c>
      <c r="P618" s="23">
        <v>43175</v>
      </c>
      <c r="Q618" t="s">
        <v>1628</v>
      </c>
      <c r="Y618">
        <v>51</v>
      </c>
      <c r="Z618" t="s">
        <v>1482</v>
      </c>
    </row>
    <row r="619" spans="2:26" x14ac:dyDescent="0.25">
      <c r="B619" t="s">
        <v>1271</v>
      </c>
      <c r="C619">
        <v>6</v>
      </c>
      <c r="E619">
        <f>MATCH(B619, Tabla24[clave2], 0)</f>
        <v>6</v>
      </c>
      <c r="K619" s="24">
        <f>MATCH(M619, Tabla2[clave2], 0)</f>
        <v>44</v>
      </c>
      <c r="L619" s="24">
        <f>INDEX(Tabla2[],$K619,1)</f>
        <v>44</v>
      </c>
      <c r="M619" s="26" t="s">
        <v>1310</v>
      </c>
      <c r="N619">
        <v>405756</v>
      </c>
      <c r="O619" s="23">
        <v>43170</v>
      </c>
      <c r="P619" s="23">
        <v>43170</v>
      </c>
      <c r="Q619" t="s">
        <v>1629</v>
      </c>
      <c r="Y619">
        <v>44</v>
      </c>
      <c r="Z619" t="s">
        <v>1443</v>
      </c>
    </row>
    <row r="620" spans="2:26" x14ac:dyDescent="0.25">
      <c r="B620" t="s">
        <v>1290</v>
      </c>
      <c r="C620">
        <v>69</v>
      </c>
      <c r="E620">
        <f>MATCH(B620, Tabla24[clave2], 0)</f>
        <v>69</v>
      </c>
      <c r="K620" s="24">
        <f>MATCH(M620, Tabla2[clave2], 0)</f>
        <v>64</v>
      </c>
      <c r="L620" s="24">
        <f>INDEX(Tabla2[],$K620,1)</f>
        <v>64</v>
      </c>
      <c r="M620" s="26" t="s">
        <v>1287</v>
      </c>
      <c r="N620">
        <v>405756</v>
      </c>
      <c r="O620" s="23">
        <v>43172</v>
      </c>
      <c r="P620" s="23">
        <v>43175</v>
      </c>
      <c r="Q620" t="s">
        <v>1630</v>
      </c>
      <c r="R620" t="s">
        <v>1631</v>
      </c>
      <c r="S620" t="s">
        <v>1632</v>
      </c>
      <c r="T620" t="s">
        <v>1633</v>
      </c>
      <c r="Y620">
        <v>64</v>
      </c>
      <c r="Z620" t="s">
        <v>1443</v>
      </c>
    </row>
    <row r="621" spans="2:26" x14ac:dyDescent="0.25">
      <c r="B621" t="s">
        <v>1287</v>
      </c>
      <c r="C621">
        <v>64</v>
      </c>
      <c r="E621">
        <f>MATCH(B621, Tabla24[clave2], 0)</f>
        <v>64</v>
      </c>
      <c r="K621" s="24">
        <f>MATCH(M621, Tabla2[clave2], 0)</f>
        <v>43</v>
      </c>
      <c r="L621" s="24">
        <f>INDEX(Tabla2[],$K621,1)</f>
        <v>43</v>
      </c>
      <c r="M621" s="26" t="s">
        <v>1308</v>
      </c>
      <c r="N621">
        <v>566173</v>
      </c>
      <c r="O621" s="23">
        <v>43175</v>
      </c>
      <c r="P621" s="23">
        <v>43175</v>
      </c>
      <c r="Q621" t="s">
        <v>1566</v>
      </c>
      <c r="Y621">
        <v>43</v>
      </c>
      <c r="Z621" t="s">
        <v>1468</v>
      </c>
    </row>
    <row r="622" spans="2:26" x14ac:dyDescent="0.25">
      <c r="B622" t="s">
        <v>1320</v>
      </c>
      <c r="C622">
        <v>13</v>
      </c>
      <c r="E622">
        <f>MATCH(B622, Tabla24[clave2], 0)</f>
        <v>13</v>
      </c>
      <c r="K622" s="24">
        <f>MATCH(M622, Tabla2[clave2], 0)</f>
        <v>34</v>
      </c>
      <c r="L622" s="24">
        <f>INDEX(Tabla2[],$K622,1)</f>
        <v>34</v>
      </c>
      <c r="M622" s="26" t="s">
        <v>1276</v>
      </c>
      <c r="N622">
        <v>566173</v>
      </c>
      <c r="O622" s="23">
        <v>43178</v>
      </c>
      <c r="P622" s="23">
        <v>43184</v>
      </c>
      <c r="Q622" t="s">
        <v>1620</v>
      </c>
      <c r="Y622">
        <v>34</v>
      </c>
      <c r="Z622" t="s">
        <v>1468</v>
      </c>
    </row>
    <row r="623" spans="2:26" x14ac:dyDescent="0.25">
      <c r="B623" t="s">
        <v>1293</v>
      </c>
      <c r="C623">
        <v>35</v>
      </c>
      <c r="E623">
        <f>MATCH(B623, Tabla24[clave2], 0)</f>
        <v>35</v>
      </c>
      <c r="K623" s="24">
        <f>MATCH(M623, Tabla2[clave2], 0)</f>
        <v>67</v>
      </c>
      <c r="L623" s="24">
        <f>INDEX(Tabla2[],$K623,1)</f>
        <v>67</v>
      </c>
      <c r="M623" s="26" t="s">
        <v>1286</v>
      </c>
      <c r="N623">
        <v>516702</v>
      </c>
      <c r="O623" s="23">
        <v>43179</v>
      </c>
      <c r="P623" s="23">
        <v>43192</v>
      </c>
      <c r="Q623" t="s">
        <v>1634</v>
      </c>
      <c r="Y623">
        <v>67</v>
      </c>
      <c r="Z623" t="s">
        <v>1456</v>
      </c>
    </row>
    <row r="624" spans="2:26" x14ac:dyDescent="0.25">
      <c r="B624" t="s">
        <v>1281</v>
      </c>
      <c r="C624">
        <v>24</v>
      </c>
      <c r="E624">
        <f>MATCH(B624, Tabla24[clave2], 0)</f>
        <v>24</v>
      </c>
      <c r="K624" s="24">
        <f>MATCH(M624, Tabla2[clave2], 0)</f>
        <v>74</v>
      </c>
      <c r="L624" s="24">
        <f>INDEX(Tabla2[],$K624,1)</f>
        <v>74</v>
      </c>
      <c r="M624" s="26" t="s">
        <v>1309</v>
      </c>
      <c r="N624">
        <v>446132</v>
      </c>
      <c r="O624" s="23">
        <v>43171</v>
      </c>
      <c r="P624" s="23">
        <v>43209</v>
      </c>
      <c r="Q624" t="s">
        <v>1635</v>
      </c>
      <c r="Y624">
        <v>74</v>
      </c>
      <c r="Z624" t="s">
        <v>1636</v>
      </c>
    </row>
    <row r="625" spans="2:26" x14ac:dyDescent="0.25">
      <c r="B625" t="s">
        <v>1292</v>
      </c>
      <c r="C625">
        <v>49</v>
      </c>
      <c r="E625">
        <f>MATCH(B625, Tabla24[clave2], 0)</f>
        <v>49</v>
      </c>
      <c r="K625" s="24">
        <f>MATCH(M625, Tabla2[clave2], 0)</f>
        <v>28</v>
      </c>
      <c r="L625" s="24">
        <f>INDEX(Tabla2[],$K625,1)</f>
        <v>28</v>
      </c>
      <c r="M625" s="26" t="s">
        <v>1279</v>
      </c>
      <c r="N625">
        <v>588783</v>
      </c>
      <c r="O625" s="23">
        <v>43180</v>
      </c>
      <c r="P625" s="23">
        <v>43181</v>
      </c>
      <c r="Q625" t="s">
        <v>1637</v>
      </c>
      <c r="Y625">
        <v>28</v>
      </c>
      <c r="Z625" t="s">
        <v>1444</v>
      </c>
    </row>
    <row r="626" spans="2:26" x14ac:dyDescent="0.25">
      <c r="B626" t="s">
        <v>1308</v>
      </c>
      <c r="C626">
        <v>43</v>
      </c>
      <c r="E626">
        <f>MATCH(B626, Tabla24[clave2], 0)</f>
        <v>43</v>
      </c>
      <c r="K626" s="24">
        <f>MATCH(M626, Tabla2[clave2], 0)</f>
        <v>29</v>
      </c>
      <c r="L626" s="24">
        <f>INDEX(Tabla2[],$K626,1)</f>
        <v>29</v>
      </c>
      <c r="M626" s="26" t="s">
        <v>1325</v>
      </c>
      <c r="N626">
        <v>361730</v>
      </c>
      <c r="O626" s="23">
        <v>43180</v>
      </c>
      <c r="P626" s="23">
        <v>43183</v>
      </c>
      <c r="Q626" t="s">
        <v>1566</v>
      </c>
      <c r="Y626">
        <v>29</v>
      </c>
      <c r="Z626" t="s">
        <v>1473</v>
      </c>
    </row>
    <row r="627" spans="2:26" x14ac:dyDescent="0.25">
      <c r="B627" t="s">
        <v>1295</v>
      </c>
      <c r="C627">
        <v>54</v>
      </c>
      <c r="E627">
        <f>MATCH(B627, Tabla24[clave2], 0)</f>
        <v>54</v>
      </c>
      <c r="K627" s="24">
        <f>MATCH(M627, Tabla2[clave2], 0)</f>
        <v>31</v>
      </c>
      <c r="L627" s="24">
        <f>INDEX(Tabla2[],$K627,1)</f>
        <v>31</v>
      </c>
      <c r="M627" s="26" t="s">
        <v>1289</v>
      </c>
      <c r="N627">
        <v>452405</v>
      </c>
      <c r="O627" s="23">
        <v>43180</v>
      </c>
      <c r="P627" s="23">
        <v>43180</v>
      </c>
      <c r="Q627" t="s">
        <v>1638</v>
      </c>
      <c r="Y627">
        <v>31</v>
      </c>
      <c r="Z627" t="s">
        <v>1451</v>
      </c>
    </row>
    <row r="628" spans="2:26" x14ac:dyDescent="0.25">
      <c r="B628" t="s">
        <v>1275</v>
      </c>
      <c r="C628">
        <v>8</v>
      </c>
      <c r="E628">
        <f>MATCH(B628, Tabla24[clave2], 0)</f>
        <v>8</v>
      </c>
      <c r="K628" s="24">
        <f>MATCH(M628, Tabla2[clave2], 0)</f>
        <v>36</v>
      </c>
      <c r="L628" s="24">
        <f>INDEX(Tabla2[],$K628,1)</f>
        <v>36</v>
      </c>
      <c r="M628" s="26" t="s">
        <v>1315</v>
      </c>
      <c r="N628">
        <v>419235</v>
      </c>
      <c r="O628" s="23">
        <v>43180</v>
      </c>
      <c r="P628" s="23">
        <v>43183</v>
      </c>
      <c r="Q628" t="s">
        <v>1639</v>
      </c>
      <c r="Y628">
        <v>36</v>
      </c>
      <c r="Z628" t="s">
        <v>1453</v>
      </c>
    </row>
    <row r="629" spans="2:26" x14ac:dyDescent="0.25">
      <c r="B629" t="s">
        <v>1282</v>
      </c>
      <c r="C629">
        <v>40</v>
      </c>
      <c r="E629">
        <f>MATCH(B629, Tabla24[clave2], 0)</f>
        <v>40</v>
      </c>
      <c r="K629" s="24">
        <f>MATCH(M629, Tabla2[clave2], 0)</f>
        <v>10</v>
      </c>
      <c r="L629" s="24">
        <f>INDEX(Tabla2[],$K629,1)</f>
        <v>10</v>
      </c>
      <c r="M629" s="26" t="s">
        <v>1273</v>
      </c>
      <c r="N629">
        <v>313919</v>
      </c>
      <c r="O629" s="23">
        <v>43180</v>
      </c>
      <c r="P629" s="23">
        <v>43183</v>
      </c>
      <c r="Q629" t="s">
        <v>1640</v>
      </c>
      <c r="Y629">
        <v>10</v>
      </c>
      <c r="Z629" t="s">
        <v>1404</v>
      </c>
    </row>
    <row r="630" spans="2:26" x14ac:dyDescent="0.25">
      <c r="B630" t="s">
        <v>1276</v>
      </c>
      <c r="C630">
        <v>34</v>
      </c>
      <c r="E630">
        <f>MATCH(B630, Tabla24[clave2], 0)</f>
        <v>34</v>
      </c>
      <c r="K630" s="24">
        <f>MATCH(M630, Tabla2[clave2], 0)</f>
        <v>42</v>
      </c>
      <c r="L630" s="24">
        <f>INDEX(Tabla2[],$K630,1)</f>
        <v>42</v>
      </c>
      <c r="M630" s="26" t="s">
        <v>1304</v>
      </c>
      <c r="N630">
        <v>419985</v>
      </c>
      <c r="O630" s="23">
        <v>43180</v>
      </c>
      <c r="P630" s="23">
        <v>43183</v>
      </c>
      <c r="Q630" t="s">
        <v>1641</v>
      </c>
      <c r="Y630">
        <v>42</v>
      </c>
      <c r="Z630" t="s">
        <v>1465</v>
      </c>
    </row>
    <row r="631" spans="2:26" x14ac:dyDescent="0.25">
      <c r="B631" t="s">
        <v>1278</v>
      </c>
      <c r="C631">
        <v>7</v>
      </c>
      <c r="E631">
        <f>MATCH(B631, Tabla24[clave2], 0)</f>
        <v>7</v>
      </c>
      <c r="K631" s="24">
        <f>MATCH(M631, Tabla2[clave2], 0)</f>
        <v>30</v>
      </c>
      <c r="L631" s="24">
        <f>INDEX(Tabla2[],$K631,1)</f>
        <v>30</v>
      </c>
      <c r="M631" s="26" t="s">
        <v>1334</v>
      </c>
      <c r="N631">
        <v>452405</v>
      </c>
      <c r="O631" s="23">
        <v>43181</v>
      </c>
      <c r="P631" s="23">
        <v>43181</v>
      </c>
      <c r="Q631" t="s">
        <v>1642</v>
      </c>
      <c r="Y631">
        <v>30</v>
      </c>
      <c r="Z631" t="s">
        <v>1451</v>
      </c>
    </row>
    <row r="632" spans="2:26" x14ac:dyDescent="0.25">
      <c r="B632" t="s">
        <v>1279</v>
      </c>
      <c r="C632">
        <v>28</v>
      </c>
      <c r="E632">
        <f>MATCH(B632, Tabla24[clave2], 0)</f>
        <v>28</v>
      </c>
      <c r="K632" s="24">
        <f>MATCH(M632, Tabla2[clave2], 0)</f>
        <v>4</v>
      </c>
      <c r="L632" s="24">
        <f>INDEX(Tabla2[],$K632,1)</f>
        <v>4</v>
      </c>
      <c r="M632" s="26" t="s">
        <v>1306</v>
      </c>
      <c r="N632">
        <v>496833</v>
      </c>
      <c r="O632" s="23">
        <v>43181</v>
      </c>
      <c r="P632" s="23">
        <v>43181</v>
      </c>
      <c r="Q632" t="s">
        <v>1643</v>
      </c>
      <c r="Y632">
        <v>4</v>
      </c>
      <c r="Z632" t="s">
        <v>1573</v>
      </c>
    </row>
    <row r="633" spans="2:26" x14ac:dyDescent="0.25">
      <c r="B633" t="s">
        <v>1285</v>
      </c>
      <c r="C633">
        <v>59</v>
      </c>
      <c r="E633">
        <f>MATCH(B633, Tabla24[clave2], 0)</f>
        <v>59</v>
      </c>
      <c r="K633" s="24">
        <f>MATCH(M633, Tabla2[clave2], 0)</f>
        <v>45</v>
      </c>
      <c r="L633" s="24">
        <f>INDEX(Tabla2[],$K633,1)</f>
        <v>45</v>
      </c>
      <c r="M633" s="26" t="s">
        <v>1316</v>
      </c>
      <c r="N633">
        <v>539767</v>
      </c>
      <c r="O633" s="23">
        <v>43184</v>
      </c>
      <c r="P633" s="23">
        <v>43220</v>
      </c>
      <c r="Q633" t="s">
        <v>1644</v>
      </c>
      <c r="Y633">
        <v>45</v>
      </c>
      <c r="Z633" t="s">
        <v>1426</v>
      </c>
    </row>
    <row r="634" spans="2:26" x14ac:dyDescent="0.25">
      <c r="B634" t="s">
        <v>1283</v>
      </c>
      <c r="C634">
        <v>57</v>
      </c>
      <c r="E634">
        <f>MATCH(B634, Tabla24[clave2], 0)</f>
        <v>57</v>
      </c>
      <c r="K634" s="24">
        <f>MATCH(M634, Tabla2[clave2], 0)</f>
        <v>1</v>
      </c>
      <c r="L634" s="24">
        <f>INDEX(Tabla2[],$K634,1)</f>
        <v>1</v>
      </c>
      <c r="M634" s="26" t="s">
        <v>1270</v>
      </c>
      <c r="N634">
        <v>312224</v>
      </c>
      <c r="O634" s="23">
        <v>43185</v>
      </c>
      <c r="P634" s="23">
        <v>43223</v>
      </c>
      <c r="Q634" t="s">
        <v>1645</v>
      </c>
      <c r="Y634">
        <v>1</v>
      </c>
      <c r="Z634" t="s">
        <v>1398</v>
      </c>
    </row>
    <row r="635" spans="2:26" x14ac:dyDescent="0.25">
      <c r="B635" t="s">
        <v>1325</v>
      </c>
      <c r="C635">
        <v>29</v>
      </c>
      <c r="E635">
        <f>MATCH(B635, Tabla24[clave2], 0)</f>
        <v>29</v>
      </c>
      <c r="K635" s="24">
        <f>MATCH(M635, Tabla2[clave2], 0)</f>
        <v>21</v>
      </c>
      <c r="L635" s="24">
        <f>INDEX(Tabla2[],$K635,1)</f>
        <v>21</v>
      </c>
      <c r="M635" s="26" t="s">
        <v>1301</v>
      </c>
      <c r="N635">
        <v>313919</v>
      </c>
      <c r="O635" s="23">
        <v>43185</v>
      </c>
      <c r="P635" s="23">
        <v>43226</v>
      </c>
      <c r="Q635" t="s">
        <v>1646</v>
      </c>
      <c r="Y635">
        <v>21</v>
      </c>
      <c r="Z635" t="s">
        <v>1404</v>
      </c>
    </row>
    <row r="636" spans="2:26" x14ac:dyDescent="0.25">
      <c r="B636" t="s">
        <v>1294</v>
      </c>
      <c r="C636">
        <v>51</v>
      </c>
      <c r="E636">
        <f>MATCH(B636, Tabla24[clave2], 0)</f>
        <v>51</v>
      </c>
      <c r="K636" s="24">
        <f>MATCH(M636, Tabla2[clave2], 0)</f>
        <v>42</v>
      </c>
      <c r="L636" s="24">
        <f>INDEX(Tabla2[],$K636,1)</f>
        <v>42</v>
      </c>
      <c r="M636" s="26" t="s">
        <v>1304</v>
      </c>
      <c r="N636">
        <v>419985</v>
      </c>
      <c r="O636" s="23">
        <v>43185</v>
      </c>
      <c r="P636" s="23">
        <v>43226</v>
      </c>
      <c r="Q636" t="s">
        <v>1647</v>
      </c>
      <c r="Y636">
        <v>42</v>
      </c>
      <c r="Z636" t="s">
        <v>1465</v>
      </c>
    </row>
    <row r="637" spans="2:26" x14ac:dyDescent="0.25">
      <c r="B637" t="s">
        <v>1297</v>
      </c>
      <c r="C637">
        <v>27</v>
      </c>
      <c r="E637">
        <f>MATCH(B637, Tabla24[clave2], 0)</f>
        <v>27</v>
      </c>
      <c r="K637" s="24">
        <f>MATCH(M637, Tabla2[clave2], 0)</f>
        <v>61</v>
      </c>
      <c r="L637" s="24">
        <f>INDEX(Tabla2[],$K637,1)</f>
        <v>61</v>
      </c>
      <c r="M637" s="26" t="s">
        <v>1305</v>
      </c>
      <c r="N637">
        <v>569774</v>
      </c>
      <c r="O637" s="23">
        <v>43184</v>
      </c>
      <c r="P637" s="23">
        <v>43184</v>
      </c>
      <c r="Q637" t="s">
        <v>1648</v>
      </c>
      <c r="Y637">
        <v>61</v>
      </c>
      <c r="Z637" t="s">
        <v>1482</v>
      </c>
    </row>
    <row r="638" spans="2:26" x14ac:dyDescent="0.25">
      <c r="B638" t="s">
        <v>1273</v>
      </c>
      <c r="C638">
        <v>10</v>
      </c>
      <c r="E638">
        <f>MATCH(B638, Tabla24[clave2], 0)</f>
        <v>10</v>
      </c>
      <c r="K638" s="24">
        <f>MATCH(M638, Tabla2[clave2], 0)</f>
        <v>44</v>
      </c>
      <c r="L638" s="24">
        <f>INDEX(Tabla2[],$K638,1)</f>
        <v>44</v>
      </c>
      <c r="M638" s="26" t="s">
        <v>1310</v>
      </c>
      <c r="N638">
        <v>419235</v>
      </c>
      <c r="O638" s="23">
        <v>43184</v>
      </c>
      <c r="P638" s="23">
        <v>43184</v>
      </c>
      <c r="Q638" t="s">
        <v>1649</v>
      </c>
      <c r="Y638">
        <v>44</v>
      </c>
      <c r="Z638" t="s">
        <v>1453</v>
      </c>
    </row>
    <row r="639" spans="2:26" x14ac:dyDescent="0.25">
      <c r="B639" t="s">
        <v>1308</v>
      </c>
      <c r="C639">
        <v>43</v>
      </c>
      <c r="E639">
        <f>MATCH(B639, Tabla24[clave2], 0)</f>
        <v>43</v>
      </c>
      <c r="K639" s="24">
        <f>MATCH(M639, Tabla2[clave2], 0)</f>
        <v>34</v>
      </c>
      <c r="L639" s="24">
        <f>INDEX(Tabla2[],$K639,1)</f>
        <v>34</v>
      </c>
      <c r="M639" s="26" t="s">
        <v>1276</v>
      </c>
      <c r="N639">
        <v>452405</v>
      </c>
      <c r="O639" s="23">
        <v>43185</v>
      </c>
      <c r="P639" s="23">
        <v>43188</v>
      </c>
      <c r="Q639" t="s">
        <v>1566</v>
      </c>
      <c r="Y639">
        <v>34</v>
      </c>
      <c r="Z639" t="s">
        <v>1451</v>
      </c>
    </row>
    <row r="640" spans="2:26" x14ac:dyDescent="0.25">
      <c r="B640" t="s">
        <v>1282</v>
      </c>
      <c r="C640">
        <v>40</v>
      </c>
      <c r="E640">
        <f>MATCH(B640, Tabla24[clave2], 0)</f>
        <v>40</v>
      </c>
      <c r="K640" s="24">
        <f>MATCH(M640, Tabla2[clave2], 0)</f>
        <v>36</v>
      </c>
      <c r="L640" s="24">
        <f>INDEX(Tabla2[],$K640,1)</f>
        <v>36</v>
      </c>
      <c r="M640" s="26" t="s">
        <v>1315</v>
      </c>
      <c r="N640">
        <v>405756</v>
      </c>
      <c r="O640" s="23">
        <v>43185</v>
      </c>
      <c r="P640" s="23">
        <v>43188</v>
      </c>
      <c r="Q640" t="s">
        <v>1566</v>
      </c>
      <c r="Y640">
        <v>36</v>
      </c>
      <c r="Z640" t="s">
        <v>1443</v>
      </c>
    </row>
    <row r="641" spans="2:26" x14ac:dyDescent="0.25">
      <c r="B641" t="s">
        <v>1275</v>
      </c>
      <c r="C641">
        <v>8</v>
      </c>
      <c r="E641">
        <f>MATCH(B641, Tabla24[clave2], 0)</f>
        <v>8</v>
      </c>
      <c r="K641" s="24">
        <f>MATCH(M641, Tabla2[clave2], 0)</f>
        <v>70</v>
      </c>
      <c r="L641" s="24">
        <f>INDEX(Tabla2[],$K641,1)</f>
        <v>70</v>
      </c>
      <c r="M641" s="26" t="s">
        <v>1314</v>
      </c>
      <c r="N641">
        <v>419235</v>
      </c>
      <c r="O641" s="23">
        <v>43185</v>
      </c>
      <c r="P641" s="23">
        <v>43220</v>
      </c>
      <c r="Y641">
        <v>70</v>
      </c>
      <c r="Z641" t="s">
        <v>1453</v>
      </c>
    </row>
    <row r="642" spans="2:26" x14ac:dyDescent="0.25">
      <c r="B642" t="s">
        <v>1303</v>
      </c>
      <c r="C642">
        <v>56</v>
      </c>
      <c r="E642">
        <f>MATCH(B642, Tabla24[clave2], 0)</f>
        <v>56</v>
      </c>
      <c r="K642" s="24">
        <f>MATCH(M642, Tabla2[clave2], 0)</f>
        <v>31</v>
      </c>
      <c r="L642" s="24">
        <f>INDEX(Tabla2[],$K642,1)</f>
        <v>31</v>
      </c>
      <c r="M642" s="26" t="s">
        <v>1289</v>
      </c>
      <c r="N642">
        <v>891095</v>
      </c>
      <c r="O642" s="23">
        <v>43186</v>
      </c>
      <c r="P642" s="23">
        <v>43186</v>
      </c>
      <c r="Q642" t="s">
        <v>1566</v>
      </c>
      <c r="Y642">
        <v>31</v>
      </c>
      <c r="Z642" t="s">
        <v>1442</v>
      </c>
    </row>
    <row r="643" spans="2:26" x14ac:dyDescent="0.25">
      <c r="B643" t="s">
        <v>1297</v>
      </c>
      <c r="C643">
        <v>27</v>
      </c>
      <c r="E643">
        <f>MATCH(B643, Tabla24[clave2], 0)</f>
        <v>27</v>
      </c>
      <c r="K643" s="24">
        <f>MATCH(M643, Tabla2[clave2], 0)</f>
        <v>29</v>
      </c>
      <c r="L643" s="24">
        <f>INDEX(Tabla2[],$K643,1)</f>
        <v>29</v>
      </c>
      <c r="M643" s="26" t="s">
        <v>1325</v>
      </c>
      <c r="N643">
        <v>361730</v>
      </c>
      <c r="O643" s="23">
        <v>43185</v>
      </c>
      <c r="P643" s="23">
        <v>43188</v>
      </c>
      <c r="Q643" t="s">
        <v>1650</v>
      </c>
      <c r="Y643">
        <v>29</v>
      </c>
      <c r="Z643" t="s">
        <v>1473</v>
      </c>
    </row>
    <row r="644" spans="2:26" x14ac:dyDescent="0.25">
      <c r="B644" t="s">
        <v>1295</v>
      </c>
      <c r="C644">
        <v>54</v>
      </c>
      <c r="E644">
        <f>MATCH(B644, Tabla24[clave2], 0)</f>
        <v>54</v>
      </c>
      <c r="K644" s="24">
        <f>MATCH(M644, Tabla2[clave2], 0)</f>
        <v>62</v>
      </c>
      <c r="L644" s="24">
        <f>INDEX(Tabla2[],$K644,1)</f>
        <v>62</v>
      </c>
      <c r="M644" s="26" t="s">
        <v>1284</v>
      </c>
      <c r="N644">
        <v>567997</v>
      </c>
      <c r="O644" s="23">
        <v>43185</v>
      </c>
      <c r="P644" s="23">
        <v>43222</v>
      </c>
      <c r="Q644" t="s">
        <v>1651</v>
      </c>
      <c r="Y644">
        <v>62</v>
      </c>
      <c r="Z644" t="s">
        <v>1427</v>
      </c>
    </row>
    <row r="645" spans="2:26" x14ac:dyDescent="0.25">
      <c r="B645" t="s">
        <v>1285</v>
      </c>
      <c r="C645">
        <v>59</v>
      </c>
      <c r="E645">
        <f>MATCH(B645, Tabla24[clave2], 0)</f>
        <v>59</v>
      </c>
      <c r="K645" s="24">
        <f>MATCH(M645, Tabla2[clave2], 0)</f>
        <v>28</v>
      </c>
      <c r="L645" s="24">
        <f>INDEX(Tabla2[],$K645,1)</f>
        <v>28</v>
      </c>
      <c r="M645" s="26" t="s">
        <v>1279</v>
      </c>
      <c r="N645">
        <v>566173</v>
      </c>
      <c r="O645" s="23">
        <v>43185</v>
      </c>
      <c r="P645" s="23">
        <v>43191</v>
      </c>
      <c r="Q645" t="s">
        <v>1652</v>
      </c>
      <c r="Y645">
        <v>28</v>
      </c>
      <c r="Z645" t="s">
        <v>1468</v>
      </c>
    </row>
    <row r="646" spans="2:26" x14ac:dyDescent="0.25">
      <c r="B646" t="s">
        <v>1319</v>
      </c>
      <c r="C646">
        <v>23</v>
      </c>
      <c r="E646">
        <f>MATCH(B646, Tabla24[clave2], 0)</f>
        <v>23</v>
      </c>
      <c r="K646" s="24">
        <f>MATCH(M646, Tabla2[clave2], 0)</f>
        <v>24</v>
      </c>
      <c r="L646" s="24">
        <f>INDEX(Tabla2[],$K646,1)</f>
        <v>24</v>
      </c>
      <c r="M646" s="26" t="s">
        <v>1281</v>
      </c>
      <c r="N646">
        <v>891095</v>
      </c>
      <c r="O646" s="23">
        <v>43187</v>
      </c>
      <c r="P646" s="23">
        <v>43187</v>
      </c>
      <c r="Q646" t="s">
        <v>1566</v>
      </c>
      <c r="Y646">
        <v>24</v>
      </c>
      <c r="Z646" t="s">
        <v>1442</v>
      </c>
    </row>
    <row r="647" spans="2:26" x14ac:dyDescent="0.25">
      <c r="B647" t="s">
        <v>1279</v>
      </c>
      <c r="C647">
        <v>28</v>
      </c>
      <c r="E647">
        <f>MATCH(B647, Tabla24[clave2], 0)</f>
        <v>28</v>
      </c>
      <c r="K647" s="24">
        <f>MATCH(M647, Tabla2[clave2], 0)</f>
        <v>52</v>
      </c>
      <c r="L647" s="24">
        <f>INDEX(Tabla2[],$K647,1)</f>
        <v>52</v>
      </c>
      <c r="M647" s="26" t="s">
        <v>1299</v>
      </c>
      <c r="N647">
        <v>373290</v>
      </c>
      <c r="O647" s="23">
        <v>43186</v>
      </c>
      <c r="P647" s="23">
        <v>43221</v>
      </c>
      <c r="Q647" t="s">
        <v>1653</v>
      </c>
      <c r="Y647">
        <v>52</v>
      </c>
      <c r="Z647" t="s">
        <v>1463</v>
      </c>
    </row>
    <row r="648" spans="2:26" x14ac:dyDescent="0.25">
      <c r="B648" t="s">
        <v>1325</v>
      </c>
      <c r="C648">
        <v>29</v>
      </c>
      <c r="E648">
        <f>MATCH(B648, Tabla24[clave2], 0)</f>
        <v>29</v>
      </c>
      <c r="K648" s="24">
        <f>MATCH(M648, Tabla2[clave2], 0)</f>
        <v>6</v>
      </c>
      <c r="L648" s="24">
        <f>INDEX(Tabla2[],$K648,1)</f>
        <v>6</v>
      </c>
      <c r="M648" s="26" t="s">
        <v>1271</v>
      </c>
      <c r="N648">
        <v>419041</v>
      </c>
      <c r="O648" s="23">
        <v>43193</v>
      </c>
      <c r="P648" s="23">
        <v>43283</v>
      </c>
      <c r="Q648" t="s">
        <v>1578</v>
      </c>
      <c r="Y648">
        <v>6</v>
      </c>
      <c r="Z648" t="s">
        <v>1395</v>
      </c>
    </row>
    <row r="649" spans="2:26" x14ac:dyDescent="0.25">
      <c r="B649" t="s">
        <v>1319</v>
      </c>
      <c r="C649">
        <v>23</v>
      </c>
      <c r="E649">
        <f>MATCH(B649, Tabla24[clave2], 0)</f>
        <v>23</v>
      </c>
      <c r="K649" s="24">
        <f>MATCH(M649, Tabla2[clave2], 0)</f>
        <v>11</v>
      </c>
      <c r="L649" s="24">
        <f>INDEX(Tabla2[],$K649,1)</f>
        <v>11</v>
      </c>
      <c r="M649" s="26" t="s">
        <v>1277</v>
      </c>
      <c r="N649">
        <v>333892</v>
      </c>
      <c r="O649" s="23">
        <v>43193</v>
      </c>
      <c r="P649" s="23">
        <v>43283</v>
      </c>
      <c r="Q649" t="s">
        <v>1578</v>
      </c>
      <c r="Y649">
        <v>11</v>
      </c>
      <c r="Z649" t="s">
        <v>1399</v>
      </c>
    </row>
    <row r="650" spans="2:26" x14ac:dyDescent="0.25">
      <c r="B650" t="s">
        <v>1274</v>
      </c>
      <c r="C650">
        <v>18</v>
      </c>
      <c r="E650">
        <f>MATCH(B650, Tabla24[clave2], 0)</f>
        <v>18</v>
      </c>
      <c r="K650" s="24">
        <f>MATCH(M650, Tabla2[clave2], 0)</f>
        <v>13</v>
      </c>
      <c r="L650" s="24">
        <f>INDEX(Tabla2[],$K650,1)</f>
        <v>13</v>
      </c>
      <c r="M650" s="26" t="s">
        <v>1320</v>
      </c>
      <c r="N650">
        <v>435741</v>
      </c>
      <c r="O650" s="23">
        <v>43193</v>
      </c>
      <c r="P650" s="23">
        <v>43283</v>
      </c>
      <c r="Q650" t="s">
        <v>1578</v>
      </c>
      <c r="Y650">
        <v>13</v>
      </c>
      <c r="Z650" t="s">
        <v>1397</v>
      </c>
    </row>
    <row r="651" spans="2:26" x14ac:dyDescent="0.25">
      <c r="B651" t="s">
        <v>1289</v>
      </c>
      <c r="C651">
        <v>31</v>
      </c>
      <c r="E651">
        <f>MATCH(B651, Tabla24[clave2], 0)</f>
        <v>31</v>
      </c>
      <c r="K651" s="24">
        <f>MATCH(M651, Tabla2[clave2], 0)</f>
        <v>14</v>
      </c>
      <c r="L651" s="24">
        <f>INDEX(Tabla2[],$K651,1)</f>
        <v>14</v>
      </c>
      <c r="M651" s="26" t="s">
        <v>1288</v>
      </c>
      <c r="N651">
        <v>490746</v>
      </c>
      <c r="O651" s="23">
        <v>43193</v>
      </c>
      <c r="P651" s="23">
        <v>43283</v>
      </c>
      <c r="Q651" t="s">
        <v>1578</v>
      </c>
      <c r="Y651">
        <v>14</v>
      </c>
      <c r="Z651" t="s">
        <v>1431</v>
      </c>
    </row>
    <row r="652" spans="2:26" x14ac:dyDescent="0.25">
      <c r="B652" t="s">
        <v>1288</v>
      </c>
      <c r="C652">
        <v>14</v>
      </c>
      <c r="E652">
        <f>MATCH(B652, Tabla24[clave2], 0)</f>
        <v>14</v>
      </c>
      <c r="K652" s="24">
        <f>MATCH(M652, Tabla2[clave2], 0)</f>
        <v>15</v>
      </c>
      <c r="L652" s="24">
        <f>INDEX(Tabla2[],$K652,1)</f>
        <v>15</v>
      </c>
      <c r="M652" s="26" t="s">
        <v>1307</v>
      </c>
      <c r="N652">
        <v>178194</v>
      </c>
      <c r="O652" s="23">
        <v>43193</v>
      </c>
      <c r="P652" s="23">
        <v>43283</v>
      </c>
      <c r="Q652" t="s">
        <v>1578</v>
      </c>
      <c r="Y652">
        <v>15</v>
      </c>
      <c r="Z652" t="s">
        <v>1403</v>
      </c>
    </row>
    <row r="653" spans="2:26" x14ac:dyDescent="0.25">
      <c r="B653" t="s">
        <v>1317</v>
      </c>
      <c r="C653">
        <v>33</v>
      </c>
      <c r="E653">
        <f>MATCH(B653, Tabla24[clave2], 0)</f>
        <v>33</v>
      </c>
      <c r="K653" s="24">
        <f>MATCH(M653, Tabla2[clave2], 0)</f>
        <v>24</v>
      </c>
      <c r="L653" s="24">
        <f>INDEX(Tabla2[],$K653,1)</f>
        <v>24</v>
      </c>
      <c r="M653" s="26" t="s">
        <v>1281</v>
      </c>
      <c r="N653">
        <v>426226</v>
      </c>
      <c r="O653" s="23">
        <v>43193</v>
      </c>
      <c r="P653" s="23">
        <v>43283</v>
      </c>
      <c r="Q653" t="s">
        <v>1578</v>
      </c>
      <c r="Y653">
        <v>24</v>
      </c>
      <c r="Z653" t="s">
        <v>1422</v>
      </c>
    </row>
    <row r="654" spans="2:26" x14ac:dyDescent="0.25">
      <c r="B654" t="s">
        <v>1323</v>
      </c>
      <c r="C654">
        <v>68</v>
      </c>
      <c r="E654">
        <f>MATCH(B654, Tabla24[clave2], 0)</f>
        <v>68</v>
      </c>
      <c r="K654" s="24">
        <f>MATCH(M654, Tabla2[clave2], 0)</f>
        <v>25</v>
      </c>
      <c r="L654" s="24">
        <f>INDEX(Tabla2[],$K654,1)</f>
        <v>25</v>
      </c>
      <c r="M654" s="26" t="s">
        <v>1296</v>
      </c>
      <c r="N654">
        <v>318478</v>
      </c>
      <c r="O654" s="23">
        <v>43193</v>
      </c>
      <c r="P654" s="23">
        <v>43283</v>
      </c>
      <c r="Q654" t="s">
        <v>1578</v>
      </c>
      <c r="Y654">
        <v>25</v>
      </c>
      <c r="Z654" t="s">
        <v>1436</v>
      </c>
    </row>
    <row r="655" spans="2:26" x14ac:dyDescent="0.25">
      <c r="B655" t="s">
        <v>1320</v>
      </c>
      <c r="C655">
        <v>13</v>
      </c>
      <c r="E655">
        <f>MATCH(B655, Tabla24[clave2], 0)</f>
        <v>13</v>
      </c>
      <c r="K655" s="24">
        <f>MATCH(M655, Tabla2[clave2], 0)</f>
        <v>27</v>
      </c>
      <c r="L655" s="24">
        <f>INDEX(Tabla2[],$K655,1)</f>
        <v>27</v>
      </c>
      <c r="M655" s="26" t="s">
        <v>1297</v>
      </c>
      <c r="N655">
        <v>605887</v>
      </c>
      <c r="O655" s="23">
        <v>43193</v>
      </c>
      <c r="P655" s="23">
        <v>43283</v>
      </c>
      <c r="Q655" t="s">
        <v>1578</v>
      </c>
      <c r="Y655">
        <v>27</v>
      </c>
      <c r="Z655" t="s">
        <v>1486</v>
      </c>
    </row>
    <row r="656" spans="2:26" x14ac:dyDescent="0.25">
      <c r="B656" t="s">
        <v>1315</v>
      </c>
      <c r="C656">
        <v>36</v>
      </c>
      <c r="E656">
        <f>MATCH(B656, Tabla24[clave2], 0)</f>
        <v>36</v>
      </c>
      <c r="K656" s="24">
        <f>MATCH(M656, Tabla2[clave2], 0)</f>
        <v>35</v>
      </c>
      <c r="L656" s="24">
        <f>INDEX(Tabla2[],$K656,1)</f>
        <v>35</v>
      </c>
      <c r="M656" s="26" t="s">
        <v>1293</v>
      </c>
      <c r="N656">
        <v>600316</v>
      </c>
      <c r="O656" s="23">
        <v>43193</v>
      </c>
      <c r="P656" s="23">
        <v>43283</v>
      </c>
      <c r="Q656" t="s">
        <v>1578</v>
      </c>
      <c r="Y656">
        <v>35</v>
      </c>
      <c r="Z656" t="s">
        <v>1434</v>
      </c>
    </row>
    <row r="657" spans="2:26" x14ac:dyDescent="0.25">
      <c r="B657" t="s">
        <v>1287</v>
      </c>
      <c r="C657">
        <v>64</v>
      </c>
      <c r="E657">
        <f>MATCH(B657, Tabla24[clave2], 0)</f>
        <v>64</v>
      </c>
      <c r="K657" s="24">
        <f>MATCH(M657, Tabla2[clave2], 0)</f>
        <v>36</v>
      </c>
      <c r="L657" s="24">
        <f>INDEX(Tabla2[],$K657,1)</f>
        <v>36</v>
      </c>
      <c r="M657" s="26" t="s">
        <v>1315</v>
      </c>
      <c r="N657">
        <v>466911</v>
      </c>
      <c r="O657" s="23">
        <v>43193</v>
      </c>
      <c r="P657" s="23">
        <v>43283</v>
      </c>
      <c r="Q657" t="s">
        <v>1578</v>
      </c>
      <c r="Y657">
        <v>36</v>
      </c>
      <c r="Z657" t="s">
        <v>1432</v>
      </c>
    </row>
    <row r="658" spans="2:26" x14ac:dyDescent="0.25">
      <c r="B658" t="s">
        <v>1287</v>
      </c>
      <c r="C658">
        <v>64</v>
      </c>
      <c r="E658">
        <f>MATCH(B658, Tabla24[clave2], 0)</f>
        <v>64</v>
      </c>
      <c r="K658" s="24">
        <f>MATCH(M658, Tabla2[clave2], 0)</f>
        <v>53</v>
      </c>
      <c r="L658" s="24">
        <f>INDEX(Tabla2[],$K658,1)</f>
        <v>53</v>
      </c>
      <c r="M658" s="26" t="s">
        <v>1318</v>
      </c>
      <c r="N658">
        <v>317017</v>
      </c>
      <c r="O658" s="23">
        <v>43193</v>
      </c>
      <c r="P658" s="23">
        <v>43245</v>
      </c>
      <c r="Q658" t="s">
        <v>1578</v>
      </c>
      <c r="Y658">
        <v>53</v>
      </c>
      <c r="Z658" t="s">
        <v>1418</v>
      </c>
    </row>
    <row r="659" spans="2:26" x14ac:dyDescent="0.25">
      <c r="B659" t="s">
        <v>1284</v>
      </c>
      <c r="C659">
        <v>62</v>
      </c>
      <c r="E659">
        <f>MATCH(B659, Tabla24[clave2], 0)</f>
        <v>62</v>
      </c>
      <c r="K659" s="24">
        <f>MATCH(M659, Tabla2[clave2], 0)</f>
        <v>54</v>
      </c>
      <c r="L659" s="24">
        <f>INDEX(Tabla2[],$K659,1)</f>
        <v>54</v>
      </c>
      <c r="M659" s="26" t="s">
        <v>1295</v>
      </c>
      <c r="N659">
        <v>321084</v>
      </c>
      <c r="O659" s="23">
        <v>43193</v>
      </c>
      <c r="P659" s="23">
        <v>43283</v>
      </c>
      <c r="Q659" t="s">
        <v>1578</v>
      </c>
      <c r="Y659">
        <v>54</v>
      </c>
      <c r="Z659" t="s">
        <v>1413</v>
      </c>
    </row>
    <row r="660" spans="2:26" x14ac:dyDescent="0.25">
      <c r="B660" t="s">
        <v>1294</v>
      </c>
      <c r="C660">
        <v>51</v>
      </c>
      <c r="E660">
        <f>MATCH(B660, Tabla24[clave2], 0)</f>
        <v>51</v>
      </c>
      <c r="K660" s="24">
        <f>MATCH(M660, Tabla2[clave2], 0)</f>
        <v>55</v>
      </c>
      <c r="L660" s="24">
        <f>INDEX(Tabla2[],$K660,1)</f>
        <v>55</v>
      </c>
      <c r="M660" s="26" t="s">
        <v>1333</v>
      </c>
      <c r="N660">
        <v>852387</v>
      </c>
      <c r="O660" s="23">
        <v>43193</v>
      </c>
      <c r="P660" s="23">
        <v>43283</v>
      </c>
      <c r="Q660" t="s">
        <v>1578</v>
      </c>
      <c r="Y660">
        <v>55</v>
      </c>
      <c r="Z660" t="s">
        <v>1435</v>
      </c>
    </row>
    <row r="661" spans="2:26" x14ac:dyDescent="0.25">
      <c r="B661" t="s">
        <v>1299</v>
      </c>
      <c r="C661">
        <v>52</v>
      </c>
      <c r="E661">
        <f>MATCH(B661, Tabla24[clave2], 0)</f>
        <v>52</v>
      </c>
      <c r="K661" s="24">
        <f>MATCH(M661, Tabla2[clave2], 0)</f>
        <v>56</v>
      </c>
      <c r="L661" s="24">
        <f>INDEX(Tabla2[],$K661,1)</f>
        <v>56</v>
      </c>
      <c r="M661" s="26" t="s">
        <v>1303</v>
      </c>
      <c r="N661">
        <v>652482</v>
      </c>
      <c r="O661" s="23">
        <v>43193</v>
      </c>
      <c r="P661" s="23">
        <v>43283</v>
      </c>
      <c r="Q661" t="s">
        <v>1578</v>
      </c>
      <c r="Y661">
        <v>56</v>
      </c>
      <c r="Z661" t="s">
        <v>1417</v>
      </c>
    </row>
    <row r="662" spans="2:26" x14ac:dyDescent="0.25">
      <c r="B662" t="s">
        <v>1298</v>
      </c>
      <c r="C662">
        <v>17</v>
      </c>
      <c r="E662">
        <f>MATCH(B662, Tabla24[clave2], 0)</f>
        <v>17</v>
      </c>
      <c r="K662" s="24">
        <f>MATCH(M662, Tabla2[clave2], 0)</f>
        <v>57</v>
      </c>
      <c r="L662" s="24">
        <f>INDEX(Tabla2[],$K662,1)</f>
        <v>57</v>
      </c>
      <c r="M662" s="26" t="s">
        <v>1283</v>
      </c>
      <c r="N662">
        <v>517366</v>
      </c>
      <c r="O662" s="23">
        <v>43193</v>
      </c>
      <c r="P662" s="23">
        <v>43283</v>
      </c>
      <c r="Q662" t="s">
        <v>1578</v>
      </c>
      <c r="Y662">
        <v>57</v>
      </c>
      <c r="Z662" t="s">
        <v>1421</v>
      </c>
    </row>
    <row r="663" spans="2:26" x14ac:dyDescent="0.25">
      <c r="B663" t="s">
        <v>1300</v>
      </c>
      <c r="C663">
        <v>5</v>
      </c>
      <c r="E663">
        <f>MATCH(B663, Tabla24[clave2], 0)</f>
        <v>5</v>
      </c>
      <c r="K663" s="24">
        <f>MATCH(M663, Tabla2[clave2], 0)</f>
        <v>58</v>
      </c>
      <c r="L663" s="24">
        <f>INDEX(Tabla2[],$K663,1)</f>
        <v>58</v>
      </c>
      <c r="M663" s="26" t="s">
        <v>1291</v>
      </c>
      <c r="N663">
        <v>388176</v>
      </c>
      <c r="O663" s="23">
        <v>43193</v>
      </c>
      <c r="P663" s="23">
        <v>43283</v>
      </c>
      <c r="Q663" t="s">
        <v>1578</v>
      </c>
      <c r="Y663">
        <v>58</v>
      </c>
      <c r="Z663" t="s">
        <v>1420</v>
      </c>
    </row>
    <row r="664" spans="2:26" x14ac:dyDescent="0.25">
      <c r="B664" t="s">
        <v>1318</v>
      </c>
      <c r="C664">
        <v>53</v>
      </c>
      <c r="E664">
        <f>MATCH(B664, Tabla24[clave2], 0)</f>
        <v>53</v>
      </c>
      <c r="K664" s="24">
        <f>MATCH(M664, Tabla2[clave2], 0)</f>
        <v>59</v>
      </c>
      <c r="L664" s="24">
        <f>INDEX(Tabla2[],$K664,1)</f>
        <v>59</v>
      </c>
      <c r="M664" s="26" t="s">
        <v>1285</v>
      </c>
      <c r="N664">
        <v>557767</v>
      </c>
      <c r="O664" s="23">
        <v>43193</v>
      </c>
      <c r="P664" s="23">
        <v>43280</v>
      </c>
      <c r="Q664" t="s">
        <v>1578</v>
      </c>
      <c r="Y664">
        <v>59</v>
      </c>
      <c r="Z664" t="s">
        <v>1419</v>
      </c>
    </row>
    <row r="665" spans="2:26" x14ac:dyDescent="0.25">
      <c r="B665" t="s">
        <v>1276</v>
      </c>
      <c r="C665">
        <v>34</v>
      </c>
      <c r="E665">
        <f>MATCH(B665, Tabla24[clave2], 0)</f>
        <v>34</v>
      </c>
      <c r="K665" s="24">
        <f>MATCH(M665, Tabla2[clave2], 0)</f>
        <v>60</v>
      </c>
      <c r="L665" s="24">
        <f>INDEX(Tabla2[],$K665,1)</f>
        <v>60</v>
      </c>
      <c r="M665" s="26" t="s">
        <v>1329</v>
      </c>
      <c r="N665">
        <v>370184</v>
      </c>
      <c r="O665" s="23">
        <v>43193</v>
      </c>
      <c r="P665" s="23">
        <v>43283</v>
      </c>
      <c r="Q665" t="s">
        <v>1578</v>
      </c>
      <c r="Y665">
        <v>60</v>
      </c>
      <c r="Z665" t="s">
        <v>94</v>
      </c>
    </row>
    <row r="666" spans="2:26" x14ac:dyDescent="0.25">
      <c r="B666" t="s">
        <v>1276</v>
      </c>
      <c r="C666">
        <v>34</v>
      </c>
      <c r="E666">
        <f>MATCH(B666, Tabla24[clave2], 0)</f>
        <v>34</v>
      </c>
      <c r="K666" s="24">
        <f>MATCH(M666, Tabla2[clave2], 0)</f>
        <v>61</v>
      </c>
      <c r="L666" s="24">
        <f>INDEX(Tabla2[],$K666,1)</f>
        <v>61</v>
      </c>
      <c r="M666" s="26" t="s">
        <v>1305</v>
      </c>
      <c r="N666">
        <v>369907</v>
      </c>
      <c r="O666" s="23">
        <v>43193</v>
      </c>
      <c r="P666" s="23">
        <v>43283</v>
      </c>
      <c r="Q666" t="s">
        <v>1578</v>
      </c>
      <c r="Y666">
        <v>61</v>
      </c>
      <c r="Z666" t="s">
        <v>1414</v>
      </c>
    </row>
    <row r="667" spans="2:26" x14ac:dyDescent="0.25">
      <c r="B667" t="s">
        <v>1305</v>
      </c>
      <c r="C667">
        <v>61</v>
      </c>
      <c r="E667">
        <f>MATCH(B667, Tabla24[clave2], 0)</f>
        <v>61</v>
      </c>
      <c r="K667" s="24">
        <f>MATCH(M667, Tabla2[clave2], 0)</f>
        <v>62</v>
      </c>
      <c r="L667" s="24">
        <f>INDEX(Tabla2[],$K667,1)</f>
        <v>62</v>
      </c>
      <c r="M667" s="26" t="s">
        <v>1284</v>
      </c>
      <c r="N667">
        <v>315758</v>
      </c>
      <c r="O667" s="23">
        <v>43193</v>
      </c>
      <c r="P667" s="23">
        <v>43283</v>
      </c>
      <c r="Q667" t="s">
        <v>1578</v>
      </c>
      <c r="Y667">
        <v>62</v>
      </c>
      <c r="Z667" t="s">
        <v>1412</v>
      </c>
    </row>
    <row r="668" spans="2:26" x14ac:dyDescent="0.25">
      <c r="B668" t="s">
        <v>1335</v>
      </c>
      <c r="C668">
        <v>22</v>
      </c>
      <c r="E668">
        <f>MATCH(B668, Tabla24[clave2], 0)</f>
        <v>22</v>
      </c>
      <c r="K668" s="24">
        <f>MATCH(M668, Tabla2[clave2], 0)</f>
        <v>74</v>
      </c>
      <c r="L668" s="24">
        <f>INDEX(Tabla2[],$K668,1)</f>
        <v>74</v>
      </c>
      <c r="M668" s="26" t="s">
        <v>1309</v>
      </c>
      <c r="N668">
        <v>403938</v>
      </c>
      <c r="O668" s="23">
        <v>43193</v>
      </c>
      <c r="P668" s="23">
        <v>43255</v>
      </c>
      <c r="Q668" t="s">
        <v>1578</v>
      </c>
      <c r="Y668">
        <v>74</v>
      </c>
      <c r="Z668" t="s">
        <v>1430</v>
      </c>
    </row>
    <row r="669" spans="2:26" x14ac:dyDescent="0.25">
      <c r="B669" t="s">
        <v>1276</v>
      </c>
      <c r="C669">
        <v>34</v>
      </c>
      <c r="E669">
        <f>MATCH(B669, Tabla24[clave2], 0)</f>
        <v>34</v>
      </c>
      <c r="K669" s="24">
        <f>MATCH(M669, Tabla2[clave2], 0)</f>
        <v>28</v>
      </c>
      <c r="L669" s="24">
        <f>INDEX(Tabla2[],$K669,1)</f>
        <v>28</v>
      </c>
      <c r="M669" s="26" t="s">
        <v>1279</v>
      </c>
      <c r="N669">
        <v>566173</v>
      </c>
      <c r="O669" s="23">
        <v>43192</v>
      </c>
      <c r="P669" s="23">
        <v>43222</v>
      </c>
      <c r="Q669" t="s">
        <v>1654</v>
      </c>
      <c r="Y669">
        <v>28</v>
      </c>
      <c r="Z669" t="s">
        <v>1468</v>
      </c>
    </row>
    <row r="670" spans="2:26" x14ac:dyDescent="0.25">
      <c r="B670" t="s">
        <v>1288</v>
      </c>
      <c r="C670">
        <v>14</v>
      </c>
      <c r="E670">
        <f>MATCH(B670, Tabla24[clave2], 0)</f>
        <v>14</v>
      </c>
      <c r="K670" s="24">
        <f>MATCH(M670, Tabla2[clave2], 0)</f>
        <v>40</v>
      </c>
      <c r="L670" s="24">
        <f>INDEX(Tabla2[],$K670,1)</f>
        <v>40</v>
      </c>
      <c r="M670" s="26" t="s">
        <v>1282</v>
      </c>
      <c r="N670">
        <v>891095</v>
      </c>
      <c r="O670" s="23">
        <v>43191</v>
      </c>
      <c r="P670" s="23">
        <v>43191</v>
      </c>
      <c r="Q670" t="s">
        <v>1566</v>
      </c>
      <c r="Y670">
        <v>40</v>
      </c>
      <c r="Z670" t="s">
        <v>1442</v>
      </c>
    </row>
    <row r="671" spans="2:26" x14ac:dyDescent="0.25">
      <c r="B671" t="s">
        <v>1289</v>
      </c>
      <c r="C671">
        <v>31</v>
      </c>
      <c r="E671">
        <f>MATCH(B671, Tabla24[clave2], 0)</f>
        <v>31</v>
      </c>
      <c r="K671" s="24">
        <f>MATCH(M671, Tabla2[clave2], 0)</f>
        <v>45</v>
      </c>
      <c r="L671" s="24">
        <f>INDEX(Tabla2[],$K671,1)</f>
        <v>45</v>
      </c>
      <c r="M671" s="26" t="s">
        <v>1316</v>
      </c>
      <c r="N671">
        <v>569774</v>
      </c>
      <c r="O671" s="23">
        <v>43191</v>
      </c>
      <c r="P671" s="23">
        <v>43191</v>
      </c>
      <c r="Q671" t="s">
        <v>1566</v>
      </c>
      <c r="Y671">
        <v>45</v>
      </c>
      <c r="Z671" t="s">
        <v>1482</v>
      </c>
    </row>
    <row r="672" spans="2:26" x14ac:dyDescent="0.25">
      <c r="B672" t="s">
        <v>1300</v>
      </c>
      <c r="C672">
        <v>5</v>
      </c>
      <c r="E672">
        <f>MATCH(B672, Tabla24[clave2], 0)</f>
        <v>5</v>
      </c>
      <c r="K672" s="24">
        <f>MATCH(M672, Tabla2[clave2], 0)</f>
        <v>31</v>
      </c>
      <c r="L672" s="24">
        <f>INDEX(Tabla2[],$K672,1)</f>
        <v>31</v>
      </c>
      <c r="M672" s="26" t="s">
        <v>1289</v>
      </c>
      <c r="N672">
        <v>361730</v>
      </c>
      <c r="O672" s="23">
        <v>43192</v>
      </c>
      <c r="P672" s="23">
        <v>43198</v>
      </c>
      <c r="Q672" t="s">
        <v>1566</v>
      </c>
      <c r="Y672">
        <v>31</v>
      </c>
      <c r="Z672" t="s">
        <v>1473</v>
      </c>
    </row>
    <row r="673" spans="2:26" x14ac:dyDescent="0.25">
      <c r="B673" t="s">
        <v>1271</v>
      </c>
      <c r="C673">
        <v>6</v>
      </c>
      <c r="E673">
        <f>MATCH(B673, Tabla24[clave2], 0)</f>
        <v>6</v>
      </c>
      <c r="K673" s="24">
        <f>MATCH(M673, Tabla2[clave2], 0)</f>
        <v>10</v>
      </c>
      <c r="L673" s="24">
        <f>INDEX(Tabla2[],$K673,1)</f>
        <v>10</v>
      </c>
      <c r="M673" s="26" t="s">
        <v>1273</v>
      </c>
      <c r="N673">
        <v>588783</v>
      </c>
      <c r="O673" s="23">
        <v>43193</v>
      </c>
      <c r="P673" s="23">
        <v>43193</v>
      </c>
      <c r="Q673" t="s">
        <v>1655</v>
      </c>
      <c r="Y673">
        <v>10</v>
      </c>
      <c r="Z673" t="s">
        <v>1444</v>
      </c>
    </row>
    <row r="674" spans="2:26" x14ac:dyDescent="0.25">
      <c r="B674" t="s">
        <v>1293</v>
      </c>
      <c r="C674">
        <v>35</v>
      </c>
      <c r="E674">
        <f>MATCH(B674, Tabla24[clave2], 0)</f>
        <v>35</v>
      </c>
      <c r="K674" s="24">
        <f>MATCH(M674, Tabla2[clave2], 0)</f>
        <v>9</v>
      </c>
      <c r="L674" s="24">
        <f>INDEX(Tabla2[],$K674,1)</f>
        <v>9</v>
      </c>
      <c r="M674" s="26" t="s">
        <v>1272</v>
      </c>
      <c r="N674">
        <v>405756</v>
      </c>
      <c r="O674" s="23">
        <v>43193</v>
      </c>
      <c r="P674" s="23">
        <v>43193</v>
      </c>
      <c r="Q674" t="s">
        <v>1656</v>
      </c>
      <c r="Y674">
        <v>9</v>
      </c>
      <c r="Z674" t="s">
        <v>1443</v>
      </c>
    </row>
    <row r="675" spans="2:26" x14ac:dyDescent="0.25">
      <c r="B675" t="s">
        <v>1290</v>
      </c>
      <c r="C675">
        <v>69</v>
      </c>
      <c r="E675">
        <f>MATCH(B675, Tabla24[clave2], 0)</f>
        <v>69</v>
      </c>
      <c r="K675" s="24">
        <f>MATCH(M675, Tabla2[clave2], 0)</f>
        <v>16</v>
      </c>
      <c r="L675" s="24">
        <f>INDEX(Tabla2[],$K675,1)</f>
        <v>16</v>
      </c>
      <c r="M675" s="26" t="s">
        <v>1326</v>
      </c>
      <c r="N675">
        <v>866468</v>
      </c>
      <c r="O675" s="23">
        <v>43193</v>
      </c>
      <c r="P675" s="23">
        <v>43283</v>
      </c>
      <c r="Y675">
        <v>16</v>
      </c>
      <c r="Z675" t="s">
        <v>1393</v>
      </c>
    </row>
    <row r="676" spans="2:26" x14ac:dyDescent="0.25">
      <c r="B676" t="s">
        <v>1287</v>
      </c>
      <c r="C676">
        <v>64</v>
      </c>
      <c r="E676">
        <f>MATCH(B676, Tabla24[clave2], 0)</f>
        <v>64</v>
      </c>
      <c r="K676" s="24">
        <f>MATCH(M676, Tabla2[clave2], 0)</f>
        <v>20</v>
      </c>
      <c r="L676" s="24">
        <f>INDEX(Tabla2[],$K676,1)</f>
        <v>20</v>
      </c>
      <c r="M676" s="26" t="s">
        <v>1327</v>
      </c>
      <c r="N676">
        <v>566818</v>
      </c>
      <c r="O676" s="23">
        <v>43193</v>
      </c>
      <c r="P676" s="23">
        <v>43201</v>
      </c>
      <c r="Y676">
        <v>20</v>
      </c>
      <c r="Z676" t="s">
        <v>1438</v>
      </c>
    </row>
    <row r="677" spans="2:26" x14ac:dyDescent="0.25">
      <c r="B677" t="s">
        <v>1315</v>
      </c>
      <c r="C677">
        <v>36</v>
      </c>
      <c r="E677">
        <f>MATCH(B677, Tabla24[clave2], 0)</f>
        <v>36</v>
      </c>
      <c r="K677" s="24">
        <f>MATCH(M677, Tabla2[clave2], 0)</f>
        <v>23</v>
      </c>
      <c r="L677" s="24">
        <f>INDEX(Tabla2[],$K677,1)</f>
        <v>23</v>
      </c>
      <c r="M677" s="26" t="s">
        <v>1319</v>
      </c>
      <c r="N677">
        <v>779082</v>
      </c>
      <c r="O677" s="23">
        <v>43193</v>
      </c>
      <c r="P677" s="23">
        <v>43283</v>
      </c>
      <c r="Y677">
        <v>23</v>
      </c>
      <c r="Z677" t="s">
        <v>1449</v>
      </c>
    </row>
    <row r="678" spans="2:26" x14ac:dyDescent="0.25">
      <c r="B678" t="s">
        <v>1274</v>
      </c>
      <c r="C678">
        <v>18</v>
      </c>
      <c r="E678">
        <f>MATCH(B678, Tabla24[clave2], 0)</f>
        <v>18</v>
      </c>
      <c r="K678" s="24">
        <f>MATCH(M678, Tabla2[clave2], 0)</f>
        <v>40</v>
      </c>
      <c r="L678" s="24">
        <f>INDEX(Tabla2[],$K678,1)</f>
        <v>40</v>
      </c>
      <c r="M678" s="26" t="s">
        <v>1282</v>
      </c>
      <c r="N678">
        <v>549473</v>
      </c>
      <c r="O678" s="23">
        <v>43193</v>
      </c>
      <c r="P678" s="23">
        <v>43283</v>
      </c>
      <c r="Y678">
        <v>40</v>
      </c>
      <c r="Z678" t="s">
        <v>1415</v>
      </c>
    </row>
    <row r="679" spans="2:26" x14ac:dyDescent="0.25">
      <c r="B679" t="s">
        <v>1317</v>
      </c>
      <c r="C679">
        <v>33</v>
      </c>
      <c r="E679">
        <f>MATCH(B679, Tabla24[clave2], 0)</f>
        <v>33</v>
      </c>
      <c r="K679" s="24">
        <f>MATCH(M679, Tabla2[clave2], 0)</f>
        <v>30</v>
      </c>
      <c r="L679" s="24">
        <f>INDEX(Tabla2[],$K679,1)</f>
        <v>30</v>
      </c>
      <c r="M679" s="26" t="s">
        <v>1334</v>
      </c>
      <c r="N679">
        <v>814776</v>
      </c>
      <c r="O679" s="23">
        <v>43193</v>
      </c>
      <c r="P679" s="23">
        <v>43213</v>
      </c>
      <c r="Y679">
        <v>30</v>
      </c>
      <c r="Z679" t="s">
        <v>1447</v>
      </c>
    </row>
    <row r="680" spans="2:26" x14ac:dyDescent="0.25">
      <c r="B680" t="s">
        <v>1315</v>
      </c>
      <c r="C680">
        <v>36</v>
      </c>
      <c r="E680">
        <f>MATCH(B680, Tabla24[clave2], 0)</f>
        <v>36</v>
      </c>
      <c r="K680" s="24">
        <f>MATCH(M680, Tabla2[clave2], 0)</f>
        <v>68</v>
      </c>
      <c r="L680" s="24">
        <f>INDEX(Tabla2[],$K680,1)</f>
        <v>68</v>
      </c>
      <c r="M680" s="26" t="s">
        <v>1323</v>
      </c>
      <c r="N680">
        <v>516899</v>
      </c>
      <c r="O680" s="23">
        <v>43193</v>
      </c>
      <c r="P680" s="23">
        <v>43283</v>
      </c>
      <c r="Y680">
        <v>68</v>
      </c>
      <c r="Z680" t="s">
        <v>1450</v>
      </c>
    </row>
    <row r="681" spans="2:26" x14ac:dyDescent="0.25">
      <c r="B681" t="s">
        <v>1314</v>
      </c>
      <c r="C681">
        <v>70</v>
      </c>
      <c r="E681">
        <f>MATCH(B681, Tabla24[clave2], 0)</f>
        <v>70</v>
      </c>
      <c r="K681" s="24">
        <f>MATCH(M681, Tabla2[clave2], 0)</f>
        <v>64</v>
      </c>
      <c r="L681" s="24">
        <f>INDEX(Tabla2[],$K681,1)</f>
        <v>64</v>
      </c>
      <c r="M681" s="26" t="s">
        <v>1287</v>
      </c>
      <c r="N681">
        <v>500095</v>
      </c>
      <c r="O681" s="23">
        <v>43193</v>
      </c>
      <c r="P681" s="23">
        <v>43283</v>
      </c>
      <c r="Y681">
        <v>64</v>
      </c>
      <c r="Z681" t="s">
        <v>1454</v>
      </c>
    </row>
    <row r="682" spans="2:26" x14ac:dyDescent="0.25">
      <c r="B682" t="s">
        <v>1315</v>
      </c>
      <c r="C682">
        <v>36</v>
      </c>
      <c r="E682">
        <f>MATCH(B682, Tabla24[clave2], 0)</f>
        <v>36</v>
      </c>
      <c r="K682" s="24">
        <f>MATCH(M682, Tabla2[clave2], 0)</f>
        <v>73</v>
      </c>
      <c r="L682" s="24">
        <f>INDEX(Tabla2[],$K682,1)</f>
        <v>73</v>
      </c>
      <c r="M682" s="26" t="s">
        <v>1362</v>
      </c>
      <c r="N682">
        <v>447360</v>
      </c>
      <c r="O682" s="23">
        <v>43193</v>
      </c>
      <c r="P682" s="23">
        <v>43283</v>
      </c>
      <c r="Y682">
        <v>73</v>
      </c>
      <c r="Z682" t="s">
        <v>1462</v>
      </c>
    </row>
    <row r="683" spans="2:26" x14ac:dyDescent="0.25">
      <c r="B683" t="s">
        <v>1323</v>
      </c>
      <c r="C683">
        <v>68</v>
      </c>
      <c r="E683">
        <f>MATCH(B683, Tabla24[clave2], 0)</f>
        <v>68</v>
      </c>
      <c r="K683" s="24">
        <f>MATCH(M683, Tabla2[clave2], 0)</f>
        <v>72</v>
      </c>
      <c r="L683" s="24">
        <f>INDEX(Tabla2[],$K683,1)</f>
        <v>72</v>
      </c>
      <c r="M683" s="26" t="s">
        <v>1313</v>
      </c>
      <c r="N683">
        <v>481382</v>
      </c>
      <c r="O683" s="23">
        <v>43193</v>
      </c>
      <c r="P683" s="23">
        <v>43283</v>
      </c>
      <c r="Y683">
        <v>72</v>
      </c>
      <c r="Z683" t="s">
        <v>1460</v>
      </c>
    </row>
    <row r="684" spans="2:26" x14ac:dyDescent="0.25">
      <c r="B684" t="s">
        <v>1288</v>
      </c>
      <c r="C684">
        <v>14</v>
      </c>
      <c r="E684">
        <f>MATCH(B684, Tabla24[clave2], 0)</f>
        <v>14</v>
      </c>
      <c r="K684" s="24">
        <f>MATCH(M684, Tabla2[clave2], 0)</f>
        <v>75</v>
      </c>
      <c r="L684" s="24">
        <f>INDEX(Tabla2[],$K684,1)</f>
        <v>75</v>
      </c>
      <c r="M684" s="26" t="s">
        <v>1330</v>
      </c>
      <c r="N684">
        <v>305721</v>
      </c>
      <c r="O684" s="23">
        <v>43193</v>
      </c>
      <c r="P684" s="23">
        <v>43283</v>
      </c>
      <c r="Y684">
        <v>75</v>
      </c>
      <c r="Z684" t="s">
        <v>1461</v>
      </c>
    </row>
    <row r="685" spans="2:26" x14ac:dyDescent="0.25">
      <c r="B685" t="s">
        <v>1289</v>
      </c>
      <c r="C685">
        <v>31</v>
      </c>
      <c r="E685">
        <f>MATCH(B685, Tabla24[clave2], 0)</f>
        <v>31</v>
      </c>
      <c r="K685" s="24">
        <f>MATCH(M685, Tabla2[clave2], 0)</f>
        <v>71</v>
      </c>
      <c r="L685" s="24">
        <f>INDEX(Tabla2[],$K685,1)</f>
        <v>71</v>
      </c>
      <c r="M685" s="26" t="s">
        <v>1331</v>
      </c>
      <c r="N685">
        <v>542634</v>
      </c>
      <c r="O685" s="23">
        <v>43193</v>
      </c>
      <c r="P685" s="23">
        <v>43223</v>
      </c>
      <c r="Y685">
        <v>71</v>
      </c>
      <c r="Z685" t="s">
        <v>1439</v>
      </c>
    </row>
    <row r="686" spans="2:26" x14ac:dyDescent="0.25">
      <c r="B686" t="s">
        <v>1317</v>
      </c>
      <c r="C686">
        <v>33</v>
      </c>
      <c r="E686">
        <f>MATCH(B686, Tabla24[clave2], 0)</f>
        <v>33</v>
      </c>
      <c r="K686" s="24">
        <f>MATCH(M686, Tabla2[clave2], 0)</f>
        <v>22</v>
      </c>
      <c r="L686" s="24">
        <f>INDEX(Tabla2[],$K686,1)</f>
        <v>22</v>
      </c>
      <c r="M686" s="26" t="s">
        <v>1335</v>
      </c>
      <c r="N686">
        <v>511424</v>
      </c>
      <c r="O686" s="23">
        <v>43193</v>
      </c>
      <c r="P686" s="23">
        <v>43283</v>
      </c>
      <c r="Y686">
        <v>22</v>
      </c>
      <c r="Z686" t="s">
        <v>1440</v>
      </c>
    </row>
    <row r="687" spans="2:26" x14ac:dyDescent="0.25">
      <c r="B687" t="s">
        <v>1317</v>
      </c>
      <c r="C687">
        <v>33</v>
      </c>
      <c r="E687">
        <f>MATCH(B687, Tabla24[clave2], 0)</f>
        <v>33</v>
      </c>
      <c r="K687" s="24">
        <f>MATCH(M687, Tabla2[clave2], 0)</f>
        <v>63</v>
      </c>
      <c r="L687" s="24">
        <f>INDEX(Tabla2[],$K687,1)</f>
        <v>63</v>
      </c>
      <c r="M687" s="26" t="s">
        <v>1322</v>
      </c>
      <c r="N687">
        <v>539259</v>
      </c>
      <c r="O687" s="23">
        <v>43193</v>
      </c>
      <c r="P687" s="23">
        <v>43283</v>
      </c>
      <c r="Y687">
        <v>63</v>
      </c>
      <c r="Z687" t="s">
        <v>1452</v>
      </c>
    </row>
    <row r="688" spans="2:26" x14ac:dyDescent="0.25">
      <c r="B688" t="s">
        <v>1285</v>
      </c>
      <c r="C688">
        <v>59</v>
      </c>
      <c r="E688">
        <f>MATCH(B688, Tabla24[clave2], 0)</f>
        <v>59</v>
      </c>
      <c r="K688" s="24">
        <f>MATCH(M688, Tabla2[clave2], 0)</f>
        <v>65</v>
      </c>
      <c r="L688" s="24">
        <f>INDEX(Tabla2[],$K688,1)</f>
        <v>65</v>
      </c>
      <c r="M688" s="26" t="s">
        <v>1302</v>
      </c>
      <c r="N688">
        <v>511701</v>
      </c>
      <c r="O688" s="23">
        <v>43193</v>
      </c>
      <c r="P688" s="23">
        <v>43283</v>
      </c>
      <c r="Y688">
        <v>65</v>
      </c>
      <c r="Z688" t="s">
        <v>1467</v>
      </c>
    </row>
    <row r="689" spans="2:26" x14ac:dyDescent="0.25">
      <c r="B689" t="s">
        <v>1274</v>
      </c>
      <c r="C689">
        <v>18</v>
      </c>
      <c r="E689">
        <f>MATCH(B689, Tabla24[clave2], 0)</f>
        <v>18</v>
      </c>
      <c r="K689" s="24">
        <f>MATCH(M689, Tabla2[clave2], 0)</f>
        <v>69</v>
      </c>
      <c r="L689" s="24">
        <f>INDEX(Tabla2[],$K689,1)</f>
        <v>69</v>
      </c>
      <c r="M689" s="26" t="s">
        <v>1290</v>
      </c>
      <c r="N689">
        <v>466603</v>
      </c>
      <c r="O689" s="23">
        <v>43193</v>
      </c>
      <c r="P689" s="23">
        <v>43283</v>
      </c>
      <c r="Q689" t="s">
        <v>1657</v>
      </c>
      <c r="R689" t="s">
        <v>1658</v>
      </c>
      <c r="S689" t="s">
        <v>1659</v>
      </c>
      <c r="T689" t="s">
        <v>1660</v>
      </c>
      <c r="Y689">
        <v>69</v>
      </c>
      <c r="Z689" t="s">
        <v>1445</v>
      </c>
    </row>
    <row r="690" spans="2:26" x14ac:dyDescent="0.25">
      <c r="B690" t="s">
        <v>1281</v>
      </c>
      <c r="C690">
        <v>24</v>
      </c>
      <c r="E690">
        <f>MATCH(B690, Tabla24[clave2], 0)</f>
        <v>24</v>
      </c>
      <c r="K690" s="24">
        <f>MATCH(M690, Tabla2[clave2], 0)</f>
        <v>66</v>
      </c>
      <c r="L690" s="24">
        <f>INDEX(Tabla2[],$K690,1)</f>
        <v>66</v>
      </c>
      <c r="M690" s="26" t="s">
        <v>1280</v>
      </c>
      <c r="N690">
        <v>267971</v>
      </c>
      <c r="O690" s="23">
        <v>43193</v>
      </c>
      <c r="P690" s="23">
        <v>43283</v>
      </c>
      <c r="Y690">
        <v>66</v>
      </c>
      <c r="Z690" t="s">
        <v>1457</v>
      </c>
    </row>
    <row r="691" spans="2:26" x14ac:dyDescent="0.25">
      <c r="B691" t="s">
        <v>1287</v>
      </c>
      <c r="C691">
        <v>64</v>
      </c>
      <c r="E691">
        <f>MATCH(B691, Tabla24[clave2], 0)</f>
        <v>64</v>
      </c>
      <c r="K691" s="24">
        <f>MATCH(M691, Tabla2[clave2], 0)</f>
        <v>67</v>
      </c>
      <c r="L691" s="24">
        <f>INDEX(Tabla2[],$K691,1)</f>
        <v>67</v>
      </c>
      <c r="M691" s="26" t="s">
        <v>1286</v>
      </c>
      <c r="N691">
        <v>681065</v>
      </c>
      <c r="O691" s="23">
        <v>43193</v>
      </c>
      <c r="P691" s="23">
        <v>43213</v>
      </c>
      <c r="Y691">
        <v>67</v>
      </c>
      <c r="Z691" t="s">
        <v>1423</v>
      </c>
    </row>
    <row r="692" spans="2:26" x14ac:dyDescent="0.25">
      <c r="B692" t="s">
        <v>1290</v>
      </c>
      <c r="C692">
        <v>69</v>
      </c>
      <c r="E692">
        <f>MATCH(B692, Tabla24[clave2], 0)</f>
        <v>69</v>
      </c>
      <c r="K692" s="24">
        <f>MATCH(M692, Tabla2[clave2], 0)</f>
        <v>33</v>
      </c>
      <c r="L692" s="24">
        <f>INDEX(Tabla2[],$K692,1)</f>
        <v>33</v>
      </c>
      <c r="M692" s="26" t="s">
        <v>1317</v>
      </c>
      <c r="N692">
        <v>498009</v>
      </c>
      <c r="O692" s="23">
        <v>43193</v>
      </c>
      <c r="P692" s="23">
        <v>43213</v>
      </c>
      <c r="Q692" t="s">
        <v>1661</v>
      </c>
      <c r="Y692">
        <v>33</v>
      </c>
      <c r="Z692" t="s">
        <v>1437</v>
      </c>
    </row>
    <row r="693" spans="2:26" x14ac:dyDescent="0.25">
      <c r="B693" t="s">
        <v>1323</v>
      </c>
      <c r="C693">
        <v>68</v>
      </c>
      <c r="E693">
        <f>MATCH(B693, Tabla24[clave2], 0)</f>
        <v>68</v>
      </c>
      <c r="K693" s="24">
        <f>MATCH(M693, Tabla2[clave2], 0)</f>
        <v>67</v>
      </c>
      <c r="L693" s="24">
        <f>INDEX(Tabla2[],$K693,1)</f>
        <v>67</v>
      </c>
      <c r="M693" s="26" t="s">
        <v>1286</v>
      </c>
      <c r="N693">
        <v>516702</v>
      </c>
      <c r="O693" s="23">
        <v>43193</v>
      </c>
      <c r="P693" s="23">
        <v>43213</v>
      </c>
      <c r="Y693">
        <v>67</v>
      </c>
      <c r="Z693" t="s">
        <v>1456</v>
      </c>
    </row>
    <row r="694" spans="2:26" x14ac:dyDescent="0.25">
      <c r="B694" t="s">
        <v>1325</v>
      </c>
      <c r="C694">
        <v>29</v>
      </c>
      <c r="E694">
        <f>MATCH(B694, Tabla24[clave2], 0)</f>
        <v>29</v>
      </c>
      <c r="K694" s="24">
        <f>MATCH(M694, Tabla2[clave2], 0)</f>
        <v>14</v>
      </c>
      <c r="L694" s="24">
        <f>INDEX(Tabla2[],$K694,1)</f>
        <v>14</v>
      </c>
      <c r="M694" s="26" t="s">
        <v>1288</v>
      </c>
      <c r="N694">
        <v>482433</v>
      </c>
      <c r="O694" s="23">
        <v>43193</v>
      </c>
      <c r="P694" s="23">
        <v>43195</v>
      </c>
      <c r="Q694" t="s">
        <v>1662</v>
      </c>
      <c r="Y694">
        <v>14</v>
      </c>
      <c r="Z694" t="s">
        <v>1401</v>
      </c>
    </row>
    <row r="695" spans="2:26" x14ac:dyDescent="0.25">
      <c r="B695" t="s">
        <v>1278</v>
      </c>
      <c r="C695">
        <v>7</v>
      </c>
      <c r="E695">
        <f>MATCH(B695, Tabla24[clave2], 0)</f>
        <v>7</v>
      </c>
      <c r="K695" s="24">
        <f>MATCH(M695, Tabla2[clave2], 0)</f>
        <v>17</v>
      </c>
      <c r="L695" s="24">
        <f>INDEX(Tabla2[],$K695,1)</f>
        <v>17</v>
      </c>
      <c r="M695" s="26" t="s">
        <v>1298</v>
      </c>
      <c r="N695">
        <v>934947</v>
      </c>
      <c r="O695" s="23">
        <v>43193</v>
      </c>
      <c r="P695" s="23">
        <v>43195</v>
      </c>
      <c r="Q695" t="s">
        <v>1596</v>
      </c>
      <c r="Y695">
        <v>17</v>
      </c>
      <c r="Z695" t="s">
        <v>1433</v>
      </c>
    </row>
    <row r="696" spans="2:26" x14ac:dyDescent="0.25">
      <c r="B696" t="s">
        <v>1301</v>
      </c>
      <c r="C696">
        <v>21</v>
      </c>
      <c r="E696">
        <f>MATCH(B696, Tabla24[clave2], 0)</f>
        <v>21</v>
      </c>
      <c r="K696" s="24">
        <f>MATCH(M696, Tabla2[clave2], 0)</f>
        <v>36</v>
      </c>
      <c r="L696" s="24">
        <f>INDEX(Tabla2[],$K696,1)</f>
        <v>36</v>
      </c>
      <c r="M696" s="26" t="s">
        <v>1315</v>
      </c>
      <c r="N696">
        <v>588783</v>
      </c>
      <c r="O696" s="23">
        <v>43194</v>
      </c>
      <c r="P696" s="23">
        <v>43197</v>
      </c>
      <c r="Q696" t="s">
        <v>1566</v>
      </c>
      <c r="Y696">
        <v>36</v>
      </c>
      <c r="Z696" t="s">
        <v>1444</v>
      </c>
    </row>
    <row r="697" spans="2:26" x14ac:dyDescent="0.25">
      <c r="B697" t="s">
        <v>1274</v>
      </c>
      <c r="C697">
        <v>18</v>
      </c>
      <c r="E697">
        <f>MATCH(B697, Tabla24[clave2], 0)</f>
        <v>18</v>
      </c>
      <c r="K697" s="24">
        <f>MATCH(M697, Tabla2[clave2], 0)</f>
        <v>13</v>
      </c>
      <c r="L697" s="24">
        <f>INDEX(Tabla2[],$K697,1)</f>
        <v>13</v>
      </c>
      <c r="M697" s="26" t="s">
        <v>1320</v>
      </c>
      <c r="N697">
        <v>405756</v>
      </c>
      <c r="O697" s="23">
        <v>43195</v>
      </c>
      <c r="P697" s="23">
        <v>43195</v>
      </c>
      <c r="Q697" t="s">
        <v>1566</v>
      </c>
      <c r="Y697">
        <v>13</v>
      </c>
      <c r="Z697" t="s">
        <v>1443</v>
      </c>
    </row>
    <row r="698" spans="2:26" x14ac:dyDescent="0.25">
      <c r="B698" t="s">
        <v>1281</v>
      </c>
      <c r="C698">
        <v>24</v>
      </c>
      <c r="E698">
        <f>MATCH(B698, Tabla24[clave2], 0)</f>
        <v>24</v>
      </c>
      <c r="K698" s="24">
        <f>MATCH(M698, Tabla2[clave2], 0)</f>
        <v>43</v>
      </c>
      <c r="L698" s="24">
        <f>INDEX(Tabla2[],$K698,1)</f>
        <v>43</v>
      </c>
      <c r="M698" s="26" t="s">
        <v>1308</v>
      </c>
      <c r="N698">
        <v>899380</v>
      </c>
      <c r="O698" s="23">
        <v>43195</v>
      </c>
      <c r="P698" s="23">
        <v>43195</v>
      </c>
      <c r="Q698" t="s">
        <v>1566</v>
      </c>
      <c r="Y698">
        <v>43</v>
      </c>
      <c r="Z698" t="s">
        <v>1663</v>
      </c>
    </row>
    <row r="699" spans="2:26" x14ac:dyDescent="0.25">
      <c r="B699" t="s">
        <v>1278</v>
      </c>
      <c r="C699">
        <v>7</v>
      </c>
      <c r="E699">
        <f>MATCH(B699, Tabla24[clave2], 0)</f>
        <v>7</v>
      </c>
      <c r="K699" s="24">
        <f>MATCH(M699, Tabla2[clave2], 0)</f>
        <v>44</v>
      </c>
      <c r="L699" s="24">
        <f>INDEX(Tabla2[],$K699,1)</f>
        <v>44</v>
      </c>
      <c r="M699" s="26" t="s">
        <v>1310</v>
      </c>
      <c r="N699">
        <v>488475</v>
      </c>
      <c r="O699" s="23">
        <v>43195</v>
      </c>
      <c r="P699" s="23">
        <v>43195</v>
      </c>
      <c r="Q699" t="s">
        <v>1566</v>
      </c>
      <c r="Y699">
        <v>44</v>
      </c>
      <c r="Z699" t="s">
        <v>1446</v>
      </c>
    </row>
    <row r="700" spans="2:26" x14ac:dyDescent="0.25">
      <c r="B700" t="s">
        <v>1300</v>
      </c>
      <c r="C700">
        <v>5</v>
      </c>
      <c r="E700">
        <f>MATCH(B700, Tabla24[clave2], 0)</f>
        <v>5</v>
      </c>
      <c r="K700" s="24">
        <f>MATCH(M700, Tabla2[clave2], 0)</f>
        <v>54</v>
      </c>
      <c r="L700" s="24">
        <f>INDEX(Tabla2[],$K700,1)</f>
        <v>54</v>
      </c>
      <c r="M700" s="26" t="s">
        <v>1295</v>
      </c>
      <c r="N700">
        <v>524752</v>
      </c>
      <c r="O700" s="23">
        <v>43195</v>
      </c>
      <c r="P700" s="23">
        <v>43195</v>
      </c>
      <c r="Q700" t="s">
        <v>1566</v>
      </c>
      <c r="Y700">
        <v>54</v>
      </c>
      <c r="Z700" t="s">
        <v>1664</v>
      </c>
    </row>
    <row r="701" spans="2:26" x14ac:dyDescent="0.25">
      <c r="B701" t="s">
        <v>1287</v>
      </c>
      <c r="C701">
        <v>64</v>
      </c>
      <c r="E701">
        <f>MATCH(B701, Tabla24[clave2], 0)</f>
        <v>64</v>
      </c>
      <c r="K701" s="24">
        <f>MATCH(M701, Tabla2[clave2], 0)</f>
        <v>28</v>
      </c>
      <c r="L701" s="24">
        <f>INDEX(Tabla2[],$K701,1)</f>
        <v>28</v>
      </c>
      <c r="M701" s="26" t="s">
        <v>1279</v>
      </c>
      <c r="N701">
        <v>452405</v>
      </c>
      <c r="O701" s="23">
        <v>43190</v>
      </c>
      <c r="P701" s="23">
        <v>43206</v>
      </c>
      <c r="Q701" t="s">
        <v>1665</v>
      </c>
      <c r="Y701">
        <v>28</v>
      </c>
      <c r="Z701" t="s">
        <v>1451</v>
      </c>
    </row>
    <row r="702" spans="2:26" x14ac:dyDescent="0.25">
      <c r="B702" t="s">
        <v>1288</v>
      </c>
      <c r="C702">
        <v>14</v>
      </c>
      <c r="E702">
        <f>MATCH(B702, Tabla24[clave2], 0)</f>
        <v>14</v>
      </c>
      <c r="K702" s="24">
        <f>MATCH(M702, Tabla2[clave2], 0)</f>
        <v>57</v>
      </c>
      <c r="L702" s="24">
        <f>INDEX(Tabla2[],$K702,1)</f>
        <v>57</v>
      </c>
      <c r="M702" s="26" t="s">
        <v>1283</v>
      </c>
      <c r="N702">
        <v>899380</v>
      </c>
      <c r="O702" s="23">
        <v>43196</v>
      </c>
      <c r="P702" s="23">
        <v>43196</v>
      </c>
      <c r="Q702" t="s">
        <v>1566</v>
      </c>
      <c r="Y702">
        <v>57</v>
      </c>
      <c r="Z702" t="s">
        <v>1663</v>
      </c>
    </row>
    <row r="703" spans="2:26" x14ac:dyDescent="0.25">
      <c r="B703" t="s">
        <v>1289</v>
      </c>
      <c r="C703">
        <v>31</v>
      </c>
      <c r="E703">
        <f>MATCH(B703, Tabla24[clave2], 0)</f>
        <v>31</v>
      </c>
      <c r="K703" s="24">
        <f>MATCH(M703, Tabla2[clave2], 0)</f>
        <v>56</v>
      </c>
      <c r="L703" s="24">
        <f>INDEX(Tabla2[],$K703,1)</f>
        <v>56</v>
      </c>
      <c r="M703" s="26" t="s">
        <v>1303</v>
      </c>
      <c r="N703">
        <v>524752</v>
      </c>
      <c r="O703" s="23">
        <v>43196</v>
      </c>
      <c r="P703" s="23">
        <v>43196</v>
      </c>
      <c r="Q703" t="s">
        <v>1566</v>
      </c>
      <c r="Y703">
        <v>56</v>
      </c>
      <c r="Z703" t="s">
        <v>1664</v>
      </c>
    </row>
    <row r="704" spans="2:26" x14ac:dyDescent="0.25">
      <c r="B704" t="s">
        <v>1307</v>
      </c>
      <c r="C704">
        <v>15</v>
      </c>
      <c r="E704">
        <f>MATCH(B704, Tabla24[clave2], 0)</f>
        <v>15</v>
      </c>
      <c r="K704" s="24">
        <f>MATCH(M704, Tabla2[clave2], 0)</f>
        <v>53</v>
      </c>
      <c r="L704" s="24">
        <f>INDEX(Tabla2[],$K704,1)</f>
        <v>53</v>
      </c>
      <c r="M704" s="26" t="s">
        <v>1318</v>
      </c>
      <c r="N704">
        <v>488475</v>
      </c>
      <c r="O704" s="23">
        <v>43196</v>
      </c>
      <c r="P704" s="23">
        <v>43196</v>
      </c>
      <c r="Q704" t="s">
        <v>1566</v>
      </c>
      <c r="Y704">
        <v>53</v>
      </c>
      <c r="Z704" t="s">
        <v>1446</v>
      </c>
    </row>
    <row r="705" spans="2:26" x14ac:dyDescent="0.25">
      <c r="B705" t="s">
        <v>1273</v>
      </c>
      <c r="C705">
        <v>10</v>
      </c>
      <c r="E705">
        <f>MATCH(B705, Tabla24[clave2], 0)</f>
        <v>10</v>
      </c>
      <c r="K705" s="24">
        <f>MATCH(M705, Tabla2[clave2], 0)</f>
        <v>21</v>
      </c>
      <c r="L705" s="24">
        <f>INDEX(Tabla2[],$K705,1)</f>
        <v>21</v>
      </c>
      <c r="M705" s="26" t="s">
        <v>1301</v>
      </c>
      <c r="N705">
        <v>405756</v>
      </c>
      <c r="O705" s="23">
        <v>43196</v>
      </c>
      <c r="P705" s="23">
        <v>43196</v>
      </c>
      <c r="Q705" t="s">
        <v>1566</v>
      </c>
      <c r="Y705">
        <v>21</v>
      </c>
      <c r="Z705" t="s">
        <v>1443</v>
      </c>
    </row>
    <row r="706" spans="2:26" x14ac:dyDescent="0.25">
      <c r="B706" t="s">
        <v>1290</v>
      </c>
      <c r="C706">
        <v>69</v>
      </c>
      <c r="E706">
        <f>MATCH(B706, Tabla24[clave2], 0)</f>
        <v>69</v>
      </c>
      <c r="K706" s="24">
        <f>MATCH(M706, Tabla2[clave2], 0)</f>
        <v>23</v>
      </c>
      <c r="L706" s="24">
        <f>INDEX(Tabla2[],$K706,1)</f>
        <v>23</v>
      </c>
      <c r="M706" s="26" t="s">
        <v>1319</v>
      </c>
      <c r="N706">
        <v>934947</v>
      </c>
      <c r="O706" s="23">
        <v>43195</v>
      </c>
      <c r="P706" s="23">
        <v>43214</v>
      </c>
      <c r="Q706" t="s">
        <v>1666</v>
      </c>
      <c r="Y706">
        <v>23</v>
      </c>
      <c r="Z706" t="s">
        <v>1433</v>
      </c>
    </row>
    <row r="707" spans="2:26" x14ac:dyDescent="0.25">
      <c r="B707" t="s">
        <v>1274</v>
      </c>
      <c r="C707">
        <v>18</v>
      </c>
      <c r="E707">
        <f>MATCH(B707, Tabla24[clave2], 0)</f>
        <v>18</v>
      </c>
      <c r="K707" s="24">
        <f>MATCH(M707, Tabla2[clave2], 0)</f>
        <v>3</v>
      </c>
      <c r="L707" s="24">
        <f>INDEX(Tabla2[],$K707,1)</f>
        <v>3</v>
      </c>
      <c r="M707" s="26" t="s">
        <v>1312</v>
      </c>
      <c r="N707">
        <v>312219</v>
      </c>
      <c r="O707" s="23">
        <v>43199</v>
      </c>
      <c r="P707" s="23">
        <v>43223</v>
      </c>
      <c r="Q707" t="s">
        <v>1667</v>
      </c>
      <c r="Y707">
        <v>3</v>
      </c>
      <c r="Z707" t="s">
        <v>1668</v>
      </c>
    </row>
    <row r="708" spans="2:26" x14ac:dyDescent="0.25">
      <c r="B708" t="s">
        <v>1281</v>
      </c>
      <c r="C708">
        <v>24</v>
      </c>
      <c r="E708">
        <f>MATCH(B708, Tabla24[clave2], 0)</f>
        <v>24</v>
      </c>
      <c r="K708" s="24">
        <f>MATCH(M708, Tabla2[clave2], 0)</f>
        <v>41</v>
      </c>
      <c r="L708" s="24">
        <f>INDEX(Tabla2[],$K708,1)</f>
        <v>41</v>
      </c>
      <c r="M708" s="26" t="s">
        <v>1328</v>
      </c>
      <c r="N708">
        <v>569774</v>
      </c>
      <c r="O708" s="23">
        <v>43200</v>
      </c>
      <c r="P708" s="23">
        <v>43200</v>
      </c>
      <c r="Q708" t="s">
        <v>1566</v>
      </c>
      <c r="Y708">
        <v>41</v>
      </c>
      <c r="Z708" t="s">
        <v>1482</v>
      </c>
    </row>
    <row r="709" spans="2:26" x14ac:dyDescent="0.25">
      <c r="B709" t="s">
        <v>1288</v>
      </c>
      <c r="C709">
        <v>14</v>
      </c>
      <c r="E709">
        <f>MATCH(B709, Tabla24[clave2], 0)</f>
        <v>14</v>
      </c>
      <c r="K709" s="24">
        <f>MATCH(M709, Tabla2[clave2], 0)</f>
        <v>34</v>
      </c>
      <c r="L709" s="24">
        <f>INDEX(Tabla2[],$K709,1)</f>
        <v>34</v>
      </c>
      <c r="M709" s="26" t="s">
        <v>1276</v>
      </c>
      <c r="N709">
        <v>588783</v>
      </c>
      <c r="O709" s="23">
        <v>43199</v>
      </c>
      <c r="P709" s="23">
        <v>43205</v>
      </c>
      <c r="Q709" t="s">
        <v>1669</v>
      </c>
      <c r="Y709">
        <v>34</v>
      </c>
      <c r="Z709" t="s">
        <v>1444</v>
      </c>
    </row>
    <row r="710" spans="2:26" x14ac:dyDescent="0.25">
      <c r="B710" t="s">
        <v>1289</v>
      </c>
      <c r="C710">
        <v>31</v>
      </c>
      <c r="E710">
        <f>MATCH(B710, Tabla24[clave2], 0)</f>
        <v>31</v>
      </c>
      <c r="K710" s="24">
        <f>MATCH(M710, Tabla2[clave2], 0)</f>
        <v>45</v>
      </c>
      <c r="L710" s="24">
        <f>INDEX(Tabla2[],$K710,1)</f>
        <v>45</v>
      </c>
      <c r="M710" s="26" t="s">
        <v>1316</v>
      </c>
      <c r="N710">
        <v>891095</v>
      </c>
      <c r="O710" s="23">
        <v>43200</v>
      </c>
      <c r="P710" s="23">
        <v>43200</v>
      </c>
      <c r="Q710" t="s">
        <v>1670</v>
      </c>
      <c r="Y710">
        <v>45</v>
      </c>
      <c r="Z710" t="s">
        <v>1442</v>
      </c>
    </row>
    <row r="711" spans="2:26" x14ac:dyDescent="0.25">
      <c r="B711" t="s">
        <v>1300</v>
      </c>
      <c r="C711">
        <v>5</v>
      </c>
      <c r="E711">
        <f>MATCH(B711, Tabla24[clave2], 0)</f>
        <v>5</v>
      </c>
      <c r="K711" s="24">
        <f>MATCH(M711, Tabla2[clave2], 0)</f>
        <v>62</v>
      </c>
      <c r="L711" s="24">
        <f>INDEX(Tabla2[],$K711,1)</f>
        <v>62</v>
      </c>
      <c r="M711" s="26" t="s">
        <v>1284</v>
      </c>
      <c r="N711">
        <v>488475</v>
      </c>
      <c r="O711" s="23">
        <v>43201</v>
      </c>
      <c r="P711" s="23">
        <v>43201</v>
      </c>
      <c r="Q711" t="s">
        <v>1566</v>
      </c>
      <c r="Y711">
        <v>62</v>
      </c>
      <c r="Z711" t="s">
        <v>1446</v>
      </c>
    </row>
    <row r="712" spans="2:26" x14ac:dyDescent="0.25">
      <c r="B712" t="s">
        <v>1272</v>
      </c>
      <c r="C712">
        <v>9</v>
      </c>
      <c r="E712">
        <f>MATCH(B712, Tabla24[clave2], 0)</f>
        <v>9</v>
      </c>
      <c r="K712" s="24">
        <f>MATCH(M712, Tabla2[clave2], 0)</f>
        <v>49</v>
      </c>
      <c r="L712" s="24">
        <f>INDEX(Tabla2[],$K712,1)</f>
        <v>49</v>
      </c>
      <c r="M712" s="26" t="s">
        <v>1292</v>
      </c>
      <c r="N712">
        <v>891095</v>
      </c>
      <c r="O712" s="23">
        <v>43201</v>
      </c>
      <c r="P712" s="23">
        <v>43201</v>
      </c>
      <c r="Q712" t="s">
        <v>1566</v>
      </c>
      <c r="Y712">
        <v>49</v>
      </c>
      <c r="Z712" t="s">
        <v>1442</v>
      </c>
    </row>
    <row r="713" spans="2:26" x14ac:dyDescent="0.25">
      <c r="B713" t="s">
        <v>1317</v>
      </c>
      <c r="C713">
        <v>33</v>
      </c>
      <c r="E713">
        <f>MATCH(B713, Tabla24[clave2], 0)</f>
        <v>33</v>
      </c>
      <c r="K713" s="24">
        <f>MATCH(M713, Tabla2[clave2], 0)</f>
        <v>31</v>
      </c>
      <c r="L713" s="24">
        <f>INDEX(Tabla2[],$K713,1)</f>
        <v>31</v>
      </c>
      <c r="M713" s="26" t="s">
        <v>1289</v>
      </c>
      <c r="N713">
        <v>405756</v>
      </c>
      <c r="O713" s="23">
        <v>43201</v>
      </c>
      <c r="P713" s="23">
        <v>76076</v>
      </c>
      <c r="Q713" t="s">
        <v>1566</v>
      </c>
      <c r="Y713">
        <v>31</v>
      </c>
      <c r="Z713" t="s">
        <v>1443</v>
      </c>
    </row>
    <row r="714" spans="2:26" x14ac:dyDescent="0.25">
      <c r="B714" t="s">
        <v>1290</v>
      </c>
      <c r="C714">
        <v>69</v>
      </c>
      <c r="E714">
        <f>MATCH(B714, Tabla24[clave2], 0)</f>
        <v>69</v>
      </c>
      <c r="K714" s="24">
        <f>MATCH(M714, Tabla2[clave2], 0)</f>
        <v>42</v>
      </c>
      <c r="L714" s="24">
        <f>INDEX(Tabla2[],$K714,1)</f>
        <v>42</v>
      </c>
      <c r="M714" s="26" t="s">
        <v>1304</v>
      </c>
      <c r="N714">
        <v>569774</v>
      </c>
      <c r="O714" s="23">
        <v>43202</v>
      </c>
      <c r="P714" s="23">
        <v>43202</v>
      </c>
      <c r="Q714" t="s">
        <v>1671</v>
      </c>
      <c r="Y714">
        <v>42</v>
      </c>
      <c r="Z714" t="s">
        <v>1482</v>
      </c>
    </row>
    <row r="715" spans="2:26" x14ac:dyDescent="0.25">
      <c r="B715" t="s">
        <v>1271</v>
      </c>
      <c r="C715">
        <v>6</v>
      </c>
      <c r="E715">
        <f>MATCH(B715, Tabla24[clave2], 0)</f>
        <v>6</v>
      </c>
      <c r="K715" s="24">
        <f>MATCH(M715, Tabla2[clave2], 0)</f>
        <v>25</v>
      </c>
      <c r="L715" s="24">
        <f>INDEX(Tabla2[],$K715,1)</f>
        <v>25</v>
      </c>
      <c r="M715" s="26" t="s">
        <v>1296</v>
      </c>
      <c r="N715">
        <v>891095</v>
      </c>
      <c r="O715" s="23">
        <v>43202</v>
      </c>
      <c r="P715" s="23">
        <v>43202</v>
      </c>
      <c r="Q715" t="s">
        <v>1672</v>
      </c>
      <c r="Y715">
        <v>25</v>
      </c>
      <c r="Z715" t="s">
        <v>1442</v>
      </c>
    </row>
    <row r="716" spans="2:26" x14ac:dyDescent="0.25">
      <c r="B716" t="s">
        <v>1279</v>
      </c>
      <c r="C716">
        <v>28</v>
      </c>
      <c r="E716">
        <f>MATCH(B716, Tabla24[clave2], 0)</f>
        <v>28</v>
      </c>
      <c r="K716" s="24">
        <f>MATCH(M716, Tabla2[clave2], 0)</f>
        <v>28</v>
      </c>
      <c r="L716" s="24">
        <f>INDEX(Tabla2[],$K716,1)</f>
        <v>28</v>
      </c>
      <c r="M716" s="26" t="s">
        <v>1279</v>
      </c>
      <c r="N716">
        <v>372715</v>
      </c>
      <c r="O716" s="23">
        <v>43202</v>
      </c>
      <c r="P716" s="23">
        <v>43202</v>
      </c>
      <c r="Q716" t="s">
        <v>1673</v>
      </c>
      <c r="Y716">
        <v>28</v>
      </c>
      <c r="Z716" t="s">
        <v>1674</v>
      </c>
    </row>
    <row r="717" spans="2:26" x14ac:dyDescent="0.25">
      <c r="B717" t="s">
        <v>1293</v>
      </c>
      <c r="C717">
        <v>35</v>
      </c>
      <c r="E717">
        <f>MATCH(B717, Tabla24[clave2], 0)</f>
        <v>35</v>
      </c>
      <c r="K717" s="24">
        <f>MATCH(M717, Tabla2[clave2], 0)</f>
        <v>29</v>
      </c>
      <c r="L717" s="24">
        <f>INDEX(Tabla2[],$K717,1)</f>
        <v>29</v>
      </c>
      <c r="M717" s="26" t="s">
        <v>1325</v>
      </c>
      <c r="N717">
        <v>361730</v>
      </c>
      <c r="O717" s="23">
        <v>43199</v>
      </c>
      <c r="P717" s="23">
        <v>43205</v>
      </c>
      <c r="Q717" t="s">
        <v>1650</v>
      </c>
      <c r="Y717">
        <v>29</v>
      </c>
      <c r="Z717" t="s">
        <v>1473</v>
      </c>
    </row>
    <row r="718" spans="2:26" x14ac:dyDescent="0.25">
      <c r="B718" t="s">
        <v>1278</v>
      </c>
      <c r="C718">
        <v>7</v>
      </c>
      <c r="E718">
        <f>MATCH(B718, Tabla24[clave2], 0)</f>
        <v>7</v>
      </c>
      <c r="K718" s="24">
        <f>MATCH(M718, Tabla2[clave2], 0)</f>
        <v>16</v>
      </c>
      <c r="L718" s="24">
        <f>INDEX(Tabla2[],$K718,1)</f>
        <v>16</v>
      </c>
      <c r="M718" s="26" t="s">
        <v>1326</v>
      </c>
      <c r="N718">
        <v>488475</v>
      </c>
      <c r="O718" s="23">
        <v>43202</v>
      </c>
      <c r="P718" s="23">
        <v>43202</v>
      </c>
      <c r="Q718" t="s">
        <v>1675</v>
      </c>
      <c r="Y718">
        <v>16</v>
      </c>
      <c r="Z718" t="s">
        <v>1446</v>
      </c>
    </row>
    <row r="719" spans="2:26" x14ac:dyDescent="0.25">
      <c r="B719" t="s">
        <v>1298</v>
      </c>
      <c r="C719">
        <v>17</v>
      </c>
      <c r="E719">
        <f>MATCH(B719, Tabla24[clave2], 0)</f>
        <v>17</v>
      </c>
      <c r="K719" s="24">
        <f>MATCH(M719, Tabla2[clave2], 0)</f>
        <v>20</v>
      </c>
      <c r="L719" s="24">
        <f>INDEX(Tabla2[],$K719,1)</f>
        <v>20</v>
      </c>
      <c r="M719" s="26" t="s">
        <v>1327</v>
      </c>
      <c r="N719">
        <v>675094</v>
      </c>
      <c r="O719" s="23">
        <v>43202</v>
      </c>
      <c r="P719" s="23">
        <v>43283</v>
      </c>
      <c r="Q719" t="s">
        <v>1676</v>
      </c>
      <c r="Y719">
        <v>20</v>
      </c>
      <c r="Z719" t="s">
        <v>1459</v>
      </c>
    </row>
    <row r="720" spans="2:26" x14ac:dyDescent="0.25">
      <c r="B720" t="s">
        <v>1307</v>
      </c>
      <c r="C720">
        <v>15</v>
      </c>
      <c r="E720">
        <f>MATCH(B720, Tabla24[clave2], 0)</f>
        <v>15</v>
      </c>
      <c r="K720" s="24">
        <f>MATCH(M720, Tabla2[clave2], 0)</f>
        <v>68</v>
      </c>
      <c r="L720" s="24">
        <f>INDEX(Tabla2[],$K720,1)</f>
        <v>68</v>
      </c>
      <c r="M720" s="26" t="s">
        <v>1323</v>
      </c>
      <c r="N720">
        <v>434893</v>
      </c>
      <c r="O720" s="23">
        <v>43202</v>
      </c>
      <c r="P720" s="23">
        <v>43202</v>
      </c>
      <c r="Q720" t="s">
        <v>1677</v>
      </c>
      <c r="Y720">
        <v>68</v>
      </c>
      <c r="Z720" t="s">
        <v>1678</v>
      </c>
    </row>
    <row r="721" spans="2:26" x14ac:dyDescent="0.25">
      <c r="B721" t="s">
        <v>1290</v>
      </c>
      <c r="C721">
        <v>69</v>
      </c>
      <c r="E721">
        <f>MATCH(B721, Tabla24[clave2], 0)</f>
        <v>69</v>
      </c>
      <c r="K721" s="24">
        <f>MATCH(M721, Tabla2[clave2], 0)</f>
        <v>63</v>
      </c>
      <c r="L721" s="24">
        <f>INDEX(Tabla2[],$K721,1)</f>
        <v>63</v>
      </c>
      <c r="M721" s="26" t="s">
        <v>1322</v>
      </c>
      <c r="N721">
        <v>805893</v>
      </c>
      <c r="O721" s="23">
        <v>43202</v>
      </c>
      <c r="P721" s="23">
        <v>43202</v>
      </c>
      <c r="Q721" t="s">
        <v>1679</v>
      </c>
      <c r="Y721">
        <v>63</v>
      </c>
      <c r="Z721" t="s">
        <v>1680</v>
      </c>
    </row>
    <row r="722" spans="2:26" x14ac:dyDescent="0.25">
      <c r="B722" t="s">
        <v>1272</v>
      </c>
      <c r="C722">
        <v>9</v>
      </c>
      <c r="E722">
        <f>MATCH(B722, Tabla24[clave2], 0)</f>
        <v>9</v>
      </c>
      <c r="K722" s="24">
        <f>MATCH(M722, Tabla2[clave2], 0)</f>
        <v>72</v>
      </c>
      <c r="L722" s="24">
        <f>INDEX(Tabla2[],$K722,1)</f>
        <v>72</v>
      </c>
      <c r="M722" s="26" t="s">
        <v>1313</v>
      </c>
      <c r="N722">
        <v>660748</v>
      </c>
      <c r="O722" s="23">
        <v>43164</v>
      </c>
      <c r="P722" s="23">
        <v>76075</v>
      </c>
      <c r="Q722" t="s">
        <v>1681</v>
      </c>
      <c r="Y722">
        <v>72</v>
      </c>
      <c r="Z722" t="s">
        <v>1682</v>
      </c>
    </row>
    <row r="723" spans="2:26" x14ac:dyDescent="0.25">
      <c r="B723" t="s">
        <v>1306</v>
      </c>
      <c r="C723">
        <v>4</v>
      </c>
      <c r="E723">
        <f>MATCH(B723, Tabla24[clave2], 0)</f>
        <v>4</v>
      </c>
      <c r="K723" s="24">
        <f>MATCH(M723, Tabla2[clave2], 0)</f>
        <v>72</v>
      </c>
      <c r="L723" s="24">
        <f>INDEX(Tabla2[],$K723,1)</f>
        <v>72</v>
      </c>
      <c r="M723" s="26" t="s">
        <v>1313</v>
      </c>
      <c r="N723">
        <v>538966</v>
      </c>
      <c r="O723" s="23">
        <v>43202</v>
      </c>
      <c r="P723" s="23">
        <v>43202</v>
      </c>
      <c r="Q723" t="s">
        <v>1683</v>
      </c>
      <c r="Y723">
        <v>72</v>
      </c>
      <c r="Z723" t="s">
        <v>1684</v>
      </c>
    </row>
    <row r="724" spans="2:26" x14ac:dyDescent="0.25">
      <c r="B724" t="s">
        <v>1289</v>
      </c>
      <c r="C724">
        <v>31</v>
      </c>
      <c r="E724">
        <f>MATCH(B724, Tabla24[clave2], 0)</f>
        <v>31</v>
      </c>
      <c r="K724" s="24">
        <f>MATCH(M724, Tabla2[clave2], 0)</f>
        <v>52</v>
      </c>
      <c r="L724" s="24">
        <f>INDEX(Tabla2[],$K724,1)</f>
        <v>52</v>
      </c>
      <c r="M724" s="26" t="s">
        <v>1299</v>
      </c>
      <c r="N724">
        <v>459071</v>
      </c>
      <c r="O724" s="23">
        <v>43203</v>
      </c>
      <c r="P724" s="23">
        <v>43203</v>
      </c>
      <c r="Q724" t="s">
        <v>1685</v>
      </c>
      <c r="Y724">
        <v>52</v>
      </c>
      <c r="Z724" t="s">
        <v>1686</v>
      </c>
    </row>
    <row r="725" spans="2:26" x14ac:dyDescent="0.25">
      <c r="B725" t="s">
        <v>1300</v>
      </c>
      <c r="C725">
        <v>5</v>
      </c>
      <c r="E725">
        <f>MATCH(B725, Tabla24[clave2], 0)</f>
        <v>5</v>
      </c>
      <c r="K725" s="24">
        <f>MATCH(M725, Tabla2[clave2], 0)</f>
        <v>24</v>
      </c>
      <c r="L725" s="24">
        <f>INDEX(Tabla2[],$K725,1)</f>
        <v>24</v>
      </c>
      <c r="M725" s="26" t="s">
        <v>1281</v>
      </c>
      <c r="N725">
        <v>488475</v>
      </c>
      <c r="O725" s="23">
        <v>43206</v>
      </c>
      <c r="P725" s="23">
        <v>43206</v>
      </c>
      <c r="Q725" t="s">
        <v>1687</v>
      </c>
      <c r="Y725">
        <v>24</v>
      </c>
      <c r="Z725" t="s">
        <v>1446</v>
      </c>
    </row>
    <row r="726" spans="2:26" x14ac:dyDescent="0.25">
      <c r="B726" t="s">
        <v>1307</v>
      </c>
      <c r="C726">
        <v>15</v>
      </c>
      <c r="E726">
        <f>MATCH(B726, Tabla24[clave2], 0)</f>
        <v>15</v>
      </c>
      <c r="K726" s="24">
        <f>MATCH(M726, Tabla2[clave2], 0)</f>
        <v>39</v>
      </c>
      <c r="L726" s="24">
        <f>INDEX(Tabla2[],$K726,1)</f>
        <v>39</v>
      </c>
      <c r="M726" s="26" t="s">
        <v>1311</v>
      </c>
      <c r="N726">
        <v>569774</v>
      </c>
      <c r="O726" s="23">
        <v>43206</v>
      </c>
      <c r="P726" s="23">
        <v>43206</v>
      </c>
      <c r="Q726" t="s">
        <v>1566</v>
      </c>
      <c r="Y726">
        <v>39</v>
      </c>
      <c r="Z726" t="s">
        <v>1482</v>
      </c>
    </row>
    <row r="727" spans="2:26" x14ac:dyDescent="0.25">
      <c r="B727" t="s">
        <v>1298</v>
      </c>
      <c r="C727">
        <v>17</v>
      </c>
      <c r="E727">
        <f>MATCH(B727, Tabla24[clave2], 0)</f>
        <v>17</v>
      </c>
      <c r="K727" s="24">
        <f>MATCH(M727, Tabla2[clave2], 0)</f>
        <v>34</v>
      </c>
      <c r="L727" s="24">
        <f>INDEX(Tabla2[],$K727,1)</f>
        <v>34</v>
      </c>
      <c r="M727" s="26" t="s">
        <v>1276</v>
      </c>
      <c r="N727">
        <v>588783</v>
      </c>
      <c r="O727" s="23">
        <v>43206</v>
      </c>
      <c r="P727" s="23">
        <v>43212</v>
      </c>
      <c r="Q727" t="s">
        <v>1688</v>
      </c>
      <c r="Y727">
        <v>34</v>
      </c>
      <c r="Z727" t="s">
        <v>1444</v>
      </c>
    </row>
    <row r="728" spans="2:26" x14ac:dyDescent="0.25">
      <c r="B728" t="s">
        <v>1307</v>
      </c>
      <c r="C728">
        <v>15</v>
      </c>
      <c r="E728">
        <f>MATCH(B728, Tabla24[clave2], 0)</f>
        <v>15</v>
      </c>
      <c r="K728" s="24">
        <f>MATCH(M728, Tabla2[clave2], 0)</f>
        <v>29</v>
      </c>
      <c r="L728" s="24">
        <f>INDEX(Tabla2[],$K728,1)</f>
        <v>29</v>
      </c>
      <c r="M728" s="26" t="s">
        <v>1325</v>
      </c>
      <c r="N728">
        <v>361730</v>
      </c>
      <c r="O728" s="23">
        <v>43206</v>
      </c>
      <c r="P728" s="23">
        <v>43212</v>
      </c>
      <c r="Q728" t="s">
        <v>1650</v>
      </c>
      <c r="Y728">
        <v>29</v>
      </c>
      <c r="Z728" t="s">
        <v>1473</v>
      </c>
    </row>
    <row r="729" spans="2:26" x14ac:dyDescent="0.25">
      <c r="B729" t="s">
        <v>1272</v>
      </c>
      <c r="C729">
        <v>9</v>
      </c>
      <c r="E729">
        <f>MATCH(B729, Tabla24[clave2], 0)</f>
        <v>9</v>
      </c>
      <c r="K729" s="24">
        <f>MATCH(M729, Tabla2[clave2], 0)</f>
        <v>31</v>
      </c>
      <c r="L729" s="24">
        <f>INDEX(Tabla2[],$K729,1)</f>
        <v>31</v>
      </c>
      <c r="M729" s="26" t="s">
        <v>1289</v>
      </c>
      <c r="N729">
        <v>891095</v>
      </c>
      <c r="O729" s="23">
        <v>43206</v>
      </c>
      <c r="P729" s="23">
        <v>43212</v>
      </c>
      <c r="Q729" t="s">
        <v>1689</v>
      </c>
      <c r="Y729">
        <v>31</v>
      </c>
      <c r="Z729" t="s">
        <v>1442</v>
      </c>
    </row>
    <row r="730" spans="2:26" x14ac:dyDescent="0.25">
      <c r="B730" t="s">
        <v>1306</v>
      </c>
      <c r="C730">
        <v>4</v>
      </c>
      <c r="E730">
        <f>MATCH(B730, Tabla24[clave2], 0)</f>
        <v>4</v>
      </c>
      <c r="K730" s="24">
        <f>MATCH(M730, Tabla2[clave2], 0)</f>
        <v>58</v>
      </c>
      <c r="L730" s="24">
        <f>INDEX(Tabla2[],$K730,1)</f>
        <v>58</v>
      </c>
      <c r="M730" s="26" t="s">
        <v>1291</v>
      </c>
      <c r="N730">
        <v>569774</v>
      </c>
      <c r="O730" s="23">
        <v>43207</v>
      </c>
      <c r="P730" s="23">
        <v>43207</v>
      </c>
      <c r="Q730" t="s">
        <v>1566</v>
      </c>
      <c r="Y730">
        <v>58</v>
      </c>
      <c r="Z730" t="s">
        <v>1482</v>
      </c>
    </row>
    <row r="731" spans="2:26" x14ac:dyDescent="0.25">
      <c r="B731" t="s">
        <v>1274</v>
      </c>
      <c r="C731">
        <v>18</v>
      </c>
      <c r="E731">
        <f>MATCH(B731, Tabla24[clave2], 0)</f>
        <v>18</v>
      </c>
      <c r="K731" s="24">
        <f>MATCH(M731, Tabla2[clave2], 0)</f>
        <v>61</v>
      </c>
      <c r="L731" s="24">
        <f>INDEX(Tabla2[],$K731,1)</f>
        <v>61</v>
      </c>
      <c r="M731" s="26" t="s">
        <v>1305</v>
      </c>
      <c r="N731">
        <v>405756</v>
      </c>
      <c r="O731" s="23">
        <v>43207</v>
      </c>
      <c r="P731" s="23">
        <v>43207</v>
      </c>
      <c r="Q731" t="s">
        <v>1566</v>
      </c>
      <c r="Y731">
        <v>61</v>
      </c>
      <c r="Z731" t="s">
        <v>1443</v>
      </c>
    </row>
    <row r="732" spans="2:26" x14ac:dyDescent="0.25">
      <c r="B732" t="s">
        <v>1274</v>
      </c>
      <c r="C732">
        <v>18</v>
      </c>
      <c r="E732">
        <f>MATCH(B732, Tabla24[clave2], 0)</f>
        <v>18</v>
      </c>
      <c r="K732" s="24">
        <f>MATCH(M732, Tabla2[clave2], 0)</f>
        <v>60</v>
      </c>
      <c r="L732" s="24">
        <f>INDEX(Tabla2[],$K732,1)</f>
        <v>60</v>
      </c>
      <c r="M732" s="26" t="s">
        <v>1329</v>
      </c>
      <c r="N732">
        <v>488475</v>
      </c>
      <c r="O732" s="23">
        <v>43207</v>
      </c>
      <c r="P732" s="23">
        <v>43207</v>
      </c>
      <c r="Q732" t="s">
        <v>1566</v>
      </c>
      <c r="Y732">
        <v>60</v>
      </c>
      <c r="Z732" t="s">
        <v>1446</v>
      </c>
    </row>
    <row r="733" spans="2:26" x14ac:dyDescent="0.25">
      <c r="B733" t="s">
        <v>1281</v>
      </c>
      <c r="C733">
        <v>24</v>
      </c>
      <c r="E733">
        <f>MATCH(B733, Tabla24[clave2], 0)</f>
        <v>24</v>
      </c>
      <c r="K733" s="24">
        <f>MATCH(M733, Tabla2[clave2], 0)</f>
        <v>43</v>
      </c>
      <c r="L733" s="24">
        <f>INDEX(Tabla2[],$K733,1)</f>
        <v>43</v>
      </c>
      <c r="M733" s="26" t="s">
        <v>1308</v>
      </c>
      <c r="N733">
        <v>317677</v>
      </c>
      <c r="O733" s="23">
        <v>43203</v>
      </c>
      <c r="P733" s="23">
        <v>43203</v>
      </c>
      <c r="Q733" t="s">
        <v>1690</v>
      </c>
      <c r="Y733">
        <v>43</v>
      </c>
      <c r="Z733" t="s">
        <v>1507</v>
      </c>
    </row>
    <row r="734" spans="2:26" x14ac:dyDescent="0.25">
      <c r="B734" t="s">
        <v>1306</v>
      </c>
      <c r="C734">
        <v>4</v>
      </c>
      <c r="E734">
        <f>MATCH(B734, Tabla24[clave2], 0)</f>
        <v>4</v>
      </c>
      <c r="K734" s="24">
        <f>MATCH(M734, Tabla2[clave2], 0)</f>
        <v>62</v>
      </c>
      <c r="L734" s="24">
        <f>INDEX(Tabla2[],$K734,1)</f>
        <v>62</v>
      </c>
      <c r="M734" s="26" t="s">
        <v>1284</v>
      </c>
      <c r="N734">
        <v>317677</v>
      </c>
      <c r="O734" s="23">
        <v>43207</v>
      </c>
      <c r="P734" s="23">
        <v>43207</v>
      </c>
      <c r="Q734" t="s">
        <v>1566</v>
      </c>
      <c r="Y734">
        <v>62</v>
      </c>
      <c r="Z734" t="s">
        <v>1507</v>
      </c>
    </row>
    <row r="735" spans="2:26" x14ac:dyDescent="0.25">
      <c r="B735" t="s">
        <v>1300</v>
      </c>
      <c r="C735">
        <v>5</v>
      </c>
      <c r="E735">
        <f>MATCH(B735, Tabla24[clave2], 0)</f>
        <v>5</v>
      </c>
      <c r="K735" s="24">
        <f>MATCH(M735, Tabla2[clave2], 0)</f>
        <v>51</v>
      </c>
      <c r="L735" s="24">
        <f>INDEX(Tabla2[],$K735,1)</f>
        <v>51</v>
      </c>
      <c r="M735" s="26" t="s">
        <v>1294</v>
      </c>
      <c r="N735">
        <v>569774</v>
      </c>
      <c r="O735" s="23">
        <v>43208</v>
      </c>
      <c r="P735" s="23">
        <v>43208</v>
      </c>
      <c r="Q735" t="s">
        <v>1566</v>
      </c>
      <c r="Y735">
        <v>51</v>
      </c>
      <c r="Z735" t="s">
        <v>1482</v>
      </c>
    </row>
    <row r="736" spans="2:26" x14ac:dyDescent="0.25">
      <c r="B736" t="s">
        <v>1331</v>
      </c>
      <c r="C736">
        <v>71</v>
      </c>
      <c r="E736">
        <f>MATCH(B736, Tabla24[clave2], 0)</f>
        <v>71</v>
      </c>
      <c r="K736" s="24">
        <f>MATCH(M736, Tabla2[clave2], 0)</f>
        <v>7</v>
      </c>
      <c r="L736" s="24">
        <f>INDEX(Tabla2[],$K736,1)</f>
        <v>7</v>
      </c>
      <c r="M736" s="26" t="s">
        <v>1278</v>
      </c>
      <c r="N736">
        <v>405756</v>
      </c>
      <c r="O736" s="23">
        <v>43208</v>
      </c>
      <c r="P736" s="23">
        <v>43208</v>
      </c>
      <c r="Q736" t="s">
        <v>1566</v>
      </c>
      <c r="Y736">
        <v>7</v>
      </c>
      <c r="Z736" t="s">
        <v>1443</v>
      </c>
    </row>
    <row r="737" spans="2:26" x14ac:dyDescent="0.25">
      <c r="B737" t="s">
        <v>1276</v>
      </c>
      <c r="C737">
        <v>34</v>
      </c>
      <c r="E737">
        <f>MATCH(B737, Tabla24[clave2], 0)</f>
        <v>34</v>
      </c>
      <c r="K737" s="24">
        <f>MATCH(M737, Tabla2[clave2], 0)</f>
        <v>53</v>
      </c>
      <c r="L737" s="24">
        <f>INDEX(Tabla2[],$K737,1)</f>
        <v>53</v>
      </c>
      <c r="M737" s="26" t="s">
        <v>1318</v>
      </c>
      <c r="N737">
        <v>317677</v>
      </c>
      <c r="O737" s="23">
        <v>43209</v>
      </c>
      <c r="P737" s="23">
        <v>43209</v>
      </c>
      <c r="Q737" t="s">
        <v>1566</v>
      </c>
      <c r="Y737">
        <v>53</v>
      </c>
      <c r="Z737" t="s">
        <v>1507</v>
      </c>
    </row>
    <row r="738" spans="2:26" x14ac:dyDescent="0.25">
      <c r="B738" t="s">
        <v>1300</v>
      </c>
      <c r="C738">
        <v>5</v>
      </c>
      <c r="E738">
        <f>MATCH(B738, Tabla24[clave2], 0)</f>
        <v>5</v>
      </c>
      <c r="K738" s="24">
        <f>MATCH(M738, Tabla2[clave2], 0)</f>
        <v>6</v>
      </c>
      <c r="L738" s="24">
        <f>INDEX(Tabla2[],$K738,1)</f>
        <v>6</v>
      </c>
      <c r="M738" s="26" t="s">
        <v>1271</v>
      </c>
      <c r="N738">
        <v>488475</v>
      </c>
      <c r="O738" s="23">
        <v>43208</v>
      </c>
      <c r="P738" s="23">
        <v>43208</v>
      </c>
      <c r="Q738" t="s">
        <v>1566</v>
      </c>
      <c r="Y738">
        <v>6</v>
      </c>
      <c r="Z738" t="s">
        <v>1446</v>
      </c>
    </row>
    <row r="739" spans="2:26" x14ac:dyDescent="0.25">
      <c r="B739" t="s">
        <v>1272</v>
      </c>
      <c r="C739">
        <v>9</v>
      </c>
      <c r="E739">
        <f>MATCH(B739, Tabla24[clave2], 0)</f>
        <v>9</v>
      </c>
      <c r="K739" s="24">
        <f>MATCH(M739, Tabla2[clave2], 0)</f>
        <v>6</v>
      </c>
      <c r="L739" s="24">
        <f>INDEX(Tabla2[],$K739,1)</f>
        <v>6</v>
      </c>
      <c r="M739" s="26" t="s">
        <v>1271</v>
      </c>
      <c r="N739">
        <v>488475</v>
      </c>
      <c r="O739" s="23">
        <v>43209</v>
      </c>
      <c r="P739" s="23">
        <v>43209</v>
      </c>
      <c r="Q739" t="s">
        <v>1566</v>
      </c>
      <c r="Y739">
        <v>6</v>
      </c>
      <c r="Z739" t="s">
        <v>1446</v>
      </c>
    </row>
    <row r="740" spans="2:26" x14ac:dyDescent="0.25">
      <c r="B740" t="s">
        <v>1281</v>
      </c>
      <c r="C740">
        <v>24</v>
      </c>
      <c r="E740">
        <f>MATCH(B740, Tabla24[clave2], 0)</f>
        <v>24</v>
      </c>
      <c r="K740" s="24">
        <f>MATCH(M740, Tabla2[clave2], 0)</f>
        <v>11</v>
      </c>
      <c r="L740" s="24">
        <f>INDEX(Tabla2[],$K740,1)</f>
        <v>11</v>
      </c>
      <c r="M740" s="26" t="s">
        <v>1277</v>
      </c>
      <c r="N740">
        <v>405756</v>
      </c>
      <c r="O740" s="23">
        <v>43209</v>
      </c>
      <c r="P740" s="23">
        <v>43209</v>
      </c>
      <c r="Q740" t="s">
        <v>1566</v>
      </c>
      <c r="Y740">
        <v>11</v>
      </c>
      <c r="Z740" t="s">
        <v>1443</v>
      </c>
    </row>
    <row r="741" spans="2:26" x14ac:dyDescent="0.25">
      <c r="B741" t="s">
        <v>1286</v>
      </c>
      <c r="C741">
        <v>67</v>
      </c>
      <c r="E741">
        <f>MATCH(B741, Tabla24[clave2], 0)</f>
        <v>67</v>
      </c>
      <c r="K741" s="24">
        <f>MATCH(M741, Tabla2[clave2], 0)</f>
        <v>59</v>
      </c>
      <c r="L741" s="24">
        <f>INDEX(Tabla2[],$K741,1)</f>
        <v>59</v>
      </c>
      <c r="M741" s="26" t="s">
        <v>1285</v>
      </c>
      <c r="N741">
        <v>452405</v>
      </c>
      <c r="O741" s="23">
        <v>43209</v>
      </c>
      <c r="P741" s="23">
        <v>43209</v>
      </c>
      <c r="Q741" t="s">
        <v>1566</v>
      </c>
      <c r="Y741">
        <v>59</v>
      </c>
      <c r="Z741" t="s">
        <v>1451</v>
      </c>
    </row>
    <row r="742" spans="2:26" x14ac:dyDescent="0.25">
      <c r="B742" t="s">
        <v>1279</v>
      </c>
      <c r="C742">
        <v>28</v>
      </c>
      <c r="E742">
        <f>MATCH(B742, Tabla24[clave2], 0)</f>
        <v>28</v>
      </c>
      <c r="K742" s="24">
        <f>MATCH(M742, Tabla2[clave2], 0)</f>
        <v>6</v>
      </c>
      <c r="L742" s="24">
        <f>INDEX(Tabla2[],$K742,1)</f>
        <v>6</v>
      </c>
      <c r="M742" s="26" t="s">
        <v>1271</v>
      </c>
      <c r="N742">
        <v>488475</v>
      </c>
      <c r="O742" s="23">
        <v>43210</v>
      </c>
      <c r="P742" s="23">
        <v>43210</v>
      </c>
      <c r="Q742" t="s">
        <v>1566</v>
      </c>
      <c r="Y742">
        <v>6</v>
      </c>
      <c r="Z742" t="s">
        <v>1446</v>
      </c>
    </row>
    <row r="743" spans="2:26" x14ac:dyDescent="0.25">
      <c r="B743" t="s">
        <v>1271</v>
      </c>
      <c r="C743">
        <v>6</v>
      </c>
      <c r="E743">
        <f>MATCH(B743, Tabla24[clave2], 0)</f>
        <v>6</v>
      </c>
      <c r="K743" s="24">
        <f>MATCH(M743, Tabla2[clave2], 0)</f>
        <v>43</v>
      </c>
      <c r="L743" s="24">
        <f>INDEX(Tabla2[],$K743,1)</f>
        <v>43</v>
      </c>
      <c r="M743" s="26" t="s">
        <v>1308</v>
      </c>
      <c r="N743">
        <v>452405</v>
      </c>
      <c r="O743" s="23">
        <v>43210</v>
      </c>
      <c r="P743" s="23">
        <v>43210</v>
      </c>
      <c r="Q743" t="s">
        <v>1691</v>
      </c>
      <c r="Y743">
        <v>43</v>
      </c>
      <c r="Z743" t="s">
        <v>1451</v>
      </c>
    </row>
    <row r="744" spans="2:26" x14ac:dyDescent="0.25">
      <c r="B744" t="s">
        <v>1276</v>
      </c>
      <c r="C744">
        <v>34</v>
      </c>
      <c r="E744">
        <f>MATCH(B744, Tabla24[clave2], 0)</f>
        <v>34</v>
      </c>
      <c r="K744" s="24">
        <f>MATCH(M744, Tabla2[clave2], 0)</f>
        <v>6</v>
      </c>
      <c r="L744" s="24">
        <f>INDEX(Tabla2[],$K744,1)</f>
        <v>6</v>
      </c>
      <c r="M744" s="26" t="s">
        <v>1271</v>
      </c>
      <c r="N744">
        <v>488475</v>
      </c>
      <c r="O744" s="23">
        <v>43213</v>
      </c>
      <c r="P744" s="23">
        <v>43213</v>
      </c>
      <c r="Q744" t="s">
        <v>1566</v>
      </c>
      <c r="Y744">
        <v>6</v>
      </c>
      <c r="Z744" t="s">
        <v>1446</v>
      </c>
    </row>
    <row r="745" spans="2:26" x14ac:dyDescent="0.25">
      <c r="B745" t="s">
        <v>1297</v>
      </c>
      <c r="C745">
        <v>27</v>
      </c>
      <c r="E745">
        <f>MATCH(B745, Tabla24[clave2], 0)</f>
        <v>27</v>
      </c>
      <c r="K745" s="24">
        <f>MATCH(M745, Tabla2[clave2], 0)</f>
        <v>40</v>
      </c>
      <c r="L745" s="24">
        <f>INDEX(Tabla2[],$K745,1)</f>
        <v>40</v>
      </c>
      <c r="M745" s="26" t="s">
        <v>1282</v>
      </c>
      <c r="N745">
        <v>569774</v>
      </c>
      <c r="O745" s="23">
        <v>43213</v>
      </c>
      <c r="P745" s="23">
        <v>43213</v>
      </c>
      <c r="Q745" t="s">
        <v>1566</v>
      </c>
      <c r="Y745">
        <v>40</v>
      </c>
      <c r="Z745" t="s">
        <v>1482</v>
      </c>
    </row>
    <row r="746" spans="2:26" x14ac:dyDescent="0.25">
      <c r="B746" t="s">
        <v>1294</v>
      </c>
      <c r="C746">
        <v>51</v>
      </c>
      <c r="E746">
        <f>MATCH(B746, Tabla24[clave2], 0)</f>
        <v>51</v>
      </c>
      <c r="K746" s="24">
        <f>MATCH(M746, Tabla2[clave2], 0)</f>
        <v>41</v>
      </c>
      <c r="L746" s="24">
        <f>INDEX(Tabla2[],$K746,1)</f>
        <v>41</v>
      </c>
      <c r="M746" s="26" t="s">
        <v>1328</v>
      </c>
      <c r="N746">
        <v>405756</v>
      </c>
      <c r="O746" s="23">
        <v>43213</v>
      </c>
      <c r="P746" s="23">
        <v>43213</v>
      </c>
      <c r="Q746" t="s">
        <v>1566</v>
      </c>
      <c r="Y746">
        <v>41</v>
      </c>
      <c r="Z746" t="s">
        <v>1443</v>
      </c>
    </row>
    <row r="747" spans="2:26" x14ac:dyDescent="0.25">
      <c r="B747" t="s">
        <v>1287</v>
      </c>
      <c r="C747">
        <v>64</v>
      </c>
      <c r="E747">
        <f>MATCH(B747, Tabla24[clave2], 0)</f>
        <v>64</v>
      </c>
      <c r="K747" s="24">
        <f>MATCH(M747, Tabla2[clave2], 0)</f>
        <v>34</v>
      </c>
      <c r="L747" s="24">
        <f>INDEX(Tabla2[],$K747,1)</f>
        <v>34</v>
      </c>
      <c r="M747" s="26" t="s">
        <v>1276</v>
      </c>
      <c r="N747">
        <v>588783</v>
      </c>
      <c r="O747" s="23">
        <v>43213</v>
      </c>
      <c r="P747" s="23">
        <v>43219</v>
      </c>
      <c r="Q747" t="s">
        <v>1566</v>
      </c>
      <c r="Y747">
        <v>34</v>
      </c>
      <c r="Z747" t="s">
        <v>1444</v>
      </c>
    </row>
    <row r="748" spans="2:26" x14ac:dyDescent="0.25">
      <c r="B748" t="s">
        <v>1299</v>
      </c>
      <c r="C748">
        <v>52</v>
      </c>
      <c r="E748">
        <f>MATCH(B748, Tabla24[clave2], 0)</f>
        <v>52</v>
      </c>
      <c r="K748" s="24">
        <f>MATCH(M748, Tabla2[clave2], 0)</f>
        <v>36</v>
      </c>
      <c r="L748" s="24">
        <f>INDEX(Tabla2[],$K748,1)</f>
        <v>36</v>
      </c>
      <c r="M748" s="26" t="s">
        <v>1315</v>
      </c>
      <c r="N748">
        <v>891095</v>
      </c>
      <c r="O748" s="23">
        <v>43213</v>
      </c>
      <c r="P748" s="23">
        <v>43219</v>
      </c>
      <c r="Q748" t="s">
        <v>1566</v>
      </c>
      <c r="Y748">
        <v>36</v>
      </c>
      <c r="Z748" t="s">
        <v>1442</v>
      </c>
    </row>
    <row r="749" spans="2:26" x14ac:dyDescent="0.25">
      <c r="B749" t="s">
        <v>1271</v>
      </c>
      <c r="C749">
        <v>6</v>
      </c>
      <c r="E749">
        <f>MATCH(B749, Tabla24[clave2], 0)</f>
        <v>6</v>
      </c>
      <c r="K749" s="24">
        <f>MATCH(M749, Tabla2[clave2], 0)</f>
        <v>29</v>
      </c>
      <c r="L749" s="24">
        <f>INDEX(Tabla2[],$K749,1)</f>
        <v>29</v>
      </c>
      <c r="M749" s="26" t="s">
        <v>1325</v>
      </c>
      <c r="N749">
        <v>361730</v>
      </c>
      <c r="O749" s="23">
        <v>43213</v>
      </c>
      <c r="P749" s="23">
        <v>43213</v>
      </c>
      <c r="Q749" t="s">
        <v>1692</v>
      </c>
      <c r="Y749">
        <v>29</v>
      </c>
      <c r="Z749" t="s">
        <v>1473</v>
      </c>
    </row>
    <row r="750" spans="2:26" x14ac:dyDescent="0.25">
      <c r="B750" t="s">
        <v>1279</v>
      </c>
      <c r="C750">
        <v>28</v>
      </c>
      <c r="E750">
        <f>MATCH(B750, Tabla24[clave2], 0)</f>
        <v>28</v>
      </c>
      <c r="K750" s="24">
        <f>MATCH(M750, Tabla2[clave2], 0)</f>
        <v>57</v>
      </c>
      <c r="L750" s="24">
        <f>INDEX(Tabla2[],$K750,1)</f>
        <v>57</v>
      </c>
      <c r="M750" s="26" t="s">
        <v>1283</v>
      </c>
      <c r="N750">
        <v>405756</v>
      </c>
      <c r="O750" s="23">
        <v>43214</v>
      </c>
      <c r="P750" s="23">
        <v>43214</v>
      </c>
      <c r="Q750" t="s">
        <v>1566</v>
      </c>
      <c r="Y750">
        <v>57</v>
      </c>
      <c r="Z750" t="s">
        <v>1443</v>
      </c>
    </row>
    <row r="751" spans="2:26" x14ac:dyDescent="0.25">
      <c r="K751" s="24">
        <f>MATCH(M751, Tabla2[clave2], 0)</f>
        <v>25</v>
      </c>
      <c r="L751" s="24">
        <f>INDEX(Tabla2[],$K751,1)</f>
        <v>25</v>
      </c>
      <c r="M751" s="26" t="s">
        <v>1296</v>
      </c>
      <c r="N751">
        <v>452405</v>
      </c>
      <c r="O751" s="23">
        <v>43213</v>
      </c>
      <c r="P751" s="23">
        <v>43249</v>
      </c>
      <c r="Q751" t="s">
        <v>1693</v>
      </c>
      <c r="Y751">
        <v>25</v>
      </c>
      <c r="Z751" t="s">
        <v>1451</v>
      </c>
    </row>
    <row r="752" spans="2:26" x14ac:dyDescent="0.25">
      <c r="K752" s="24">
        <f>MATCH(M752, Tabla2[clave2], 0)</f>
        <v>33</v>
      </c>
      <c r="L752" s="24">
        <f>INDEX(Tabla2[],$K752,1)</f>
        <v>33</v>
      </c>
      <c r="M752" s="26" t="s">
        <v>1317</v>
      </c>
      <c r="N752">
        <v>574454</v>
      </c>
      <c r="O752" s="23">
        <v>43214</v>
      </c>
      <c r="P752" s="23">
        <v>2958465</v>
      </c>
      <c r="Q752" t="s">
        <v>1694</v>
      </c>
      <c r="Y752">
        <v>33</v>
      </c>
      <c r="Z752" t="s">
        <v>1485</v>
      </c>
    </row>
    <row r="753" spans="11:26" x14ac:dyDescent="0.25">
      <c r="K753" s="24">
        <f>MATCH(M753, Tabla2[clave2], 0)</f>
        <v>29</v>
      </c>
      <c r="L753" s="24">
        <f>INDEX(Tabla2[],$K753,1)</f>
        <v>29</v>
      </c>
      <c r="M753" s="26" t="s">
        <v>1325</v>
      </c>
      <c r="N753">
        <v>814776</v>
      </c>
      <c r="O753" s="23">
        <v>43214</v>
      </c>
      <c r="P753" s="23">
        <v>2958465</v>
      </c>
      <c r="Q753" t="s">
        <v>1695</v>
      </c>
      <c r="Y753">
        <v>29</v>
      </c>
      <c r="Z753" t="s">
        <v>1447</v>
      </c>
    </row>
    <row r="754" spans="11:26" x14ac:dyDescent="0.25">
      <c r="K754" s="24">
        <f>MATCH(M754, Tabla2[clave2], 0)</f>
        <v>33</v>
      </c>
      <c r="L754" s="24">
        <f>INDEX(Tabla2[],$K754,1)</f>
        <v>33</v>
      </c>
      <c r="M754" s="26" t="s">
        <v>1317</v>
      </c>
      <c r="N754">
        <v>361730</v>
      </c>
      <c r="O754" s="23">
        <v>43215</v>
      </c>
      <c r="P754" s="23">
        <v>43219</v>
      </c>
      <c r="Q754" t="s">
        <v>1650</v>
      </c>
      <c r="Y754">
        <v>33</v>
      </c>
      <c r="Z754" t="s">
        <v>1473</v>
      </c>
    </row>
    <row r="755" spans="11:26" x14ac:dyDescent="0.25">
      <c r="K755" s="24">
        <f>MATCH(M755, Tabla2[clave2], 0)</f>
        <v>30</v>
      </c>
      <c r="L755" s="24">
        <f>INDEX(Tabla2[],$K755,1)</f>
        <v>30</v>
      </c>
      <c r="M755" s="26" t="s">
        <v>1334</v>
      </c>
      <c r="N755">
        <v>814776</v>
      </c>
      <c r="O755" s="23">
        <v>43215</v>
      </c>
      <c r="P755" s="23">
        <v>43283</v>
      </c>
      <c r="Q755" t="s">
        <v>1696</v>
      </c>
      <c r="Y755">
        <v>30</v>
      </c>
      <c r="Z755" t="s">
        <v>1447</v>
      </c>
    </row>
    <row r="756" spans="11:26" x14ac:dyDescent="0.25">
      <c r="K756" s="24">
        <f>MATCH(M756, Tabla2[clave2], 0)</f>
        <v>29</v>
      </c>
      <c r="L756" s="24">
        <f>INDEX(Tabla2[],$K756,1)</f>
        <v>29</v>
      </c>
      <c r="M756" s="26" t="s">
        <v>1325</v>
      </c>
      <c r="N756">
        <v>498009</v>
      </c>
      <c r="O756" s="23">
        <v>43215</v>
      </c>
      <c r="P756" s="23">
        <v>43283</v>
      </c>
      <c r="Q756" t="s">
        <v>1697</v>
      </c>
      <c r="Y756">
        <v>29</v>
      </c>
      <c r="Z756" t="s">
        <v>1437</v>
      </c>
    </row>
    <row r="757" spans="11:26" x14ac:dyDescent="0.25">
      <c r="K757" s="24">
        <f>MATCH(M757, Tabla2[clave2], 0)</f>
        <v>67</v>
      </c>
      <c r="L757" s="24">
        <f>INDEX(Tabla2[],$K757,1)</f>
        <v>67</v>
      </c>
      <c r="M757" s="26" t="s">
        <v>1286</v>
      </c>
      <c r="N757">
        <v>934947</v>
      </c>
      <c r="O757" s="23">
        <v>43215</v>
      </c>
      <c r="P757" s="23">
        <v>43283</v>
      </c>
      <c r="Q757" t="s">
        <v>1698</v>
      </c>
      <c r="Y757">
        <v>67</v>
      </c>
      <c r="Z757" t="s">
        <v>1433</v>
      </c>
    </row>
    <row r="758" spans="11:26" x14ac:dyDescent="0.25">
      <c r="K758" s="24">
        <f>MATCH(M758, Tabla2[clave2], 0)</f>
        <v>6</v>
      </c>
      <c r="L758" s="24">
        <f>INDEX(Tabla2[],$K758,1)</f>
        <v>6</v>
      </c>
      <c r="M758" s="26" t="s">
        <v>1271</v>
      </c>
      <c r="N758">
        <v>405756</v>
      </c>
      <c r="O758" s="23">
        <v>43216</v>
      </c>
      <c r="P758" s="23">
        <v>43216</v>
      </c>
      <c r="Q758" t="s">
        <v>1699</v>
      </c>
      <c r="Y758">
        <v>6</v>
      </c>
      <c r="Z758" t="s">
        <v>1443</v>
      </c>
    </row>
    <row r="759" spans="11:26" x14ac:dyDescent="0.25">
      <c r="K759" s="24">
        <f>MATCH(M759, Tabla2[clave2], 0)</f>
        <v>34</v>
      </c>
      <c r="L759" s="24">
        <f>INDEX(Tabla2[],$K759,1)</f>
        <v>34</v>
      </c>
      <c r="M759" s="26" t="s">
        <v>1276</v>
      </c>
      <c r="N759">
        <v>519677</v>
      </c>
      <c r="O759" s="23">
        <v>43220</v>
      </c>
      <c r="P759" s="23">
        <v>43220</v>
      </c>
      <c r="Q759" t="s">
        <v>1700</v>
      </c>
      <c r="Y759">
        <v>34</v>
      </c>
      <c r="Z759" t="s">
        <v>1701</v>
      </c>
    </row>
    <row r="760" spans="11:26" x14ac:dyDescent="0.25">
      <c r="K760" s="24">
        <f>MATCH(M760, Tabla2[clave2], 0)</f>
        <v>41</v>
      </c>
      <c r="L760" s="24">
        <f>INDEX(Tabla2[],$K760,1)</f>
        <v>41</v>
      </c>
      <c r="M760" s="26" t="s">
        <v>1328</v>
      </c>
      <c r="N760">
        <v>469715</v>
      </c>
      <c r="O760" s="23">
        <v>43217</v>
      </c>
      <c r="P760" s="23">
        <v>43254</v>
      </c>
      <c r="Q760" t="s">
        <v>1702</v>
      </c>
      <c r="Y760">
        <v>41</v>
      </c>
      <c r="Z760" t="s">
        <v>1703</v>
      </c>
    </row>
    <row r="761" spans="11:26" x14ac:dyDescent="0.25">
      <c r="K761" s="24">
        <f>MATCH(M761, Tabla2[clave2], 0)</f>
        <v>34</v>
      </c>
      <c r="L761" s="24">
        <f>INDEX(Tabla2[],$K761,1)</f>
        <v>34</v>
      </c>
      <c r="M761" s="26" t="s">
        <v>1276</v>
      </c>
      <c r="N761">
        <v>569774</v>
      </c>
      <c r="O761" s="23">
        <v>43222</v>
      </c>
      <c r="P761" s="23">
        <v>43226</v>
      </c>
      <c r="Q761" t="s">
        <v>1566</v>
      </c>
      <c r="Y761">
        <v>34</v>
      </c>
      <c r="Z761" t="s">
        <v>1482</v>
      </c>
    </row>
    <row r="762" spans="11:26" x14ac:dyDescent="0.25">
      <c r="K762" s="24">
        <f>MATCH(M762, Tabla2[clave2], 0)</f>
        <v>31</v>
      </c>
      <c r="L762" s="24">
        <f>INDEX(Tabla2[],$K762,1)</f>
        <v>31</v>
      </c>
      <c r="M762" s="26" t="s">
        <v>1289</v>
      </c>
      <c r="N762">
        <v>891095</v>
      </c>
      <c r="O762" s="23">
        <v>43222</v>
      </c>
      <c r="P762" s="23">
        <v>43226</v>
      </c>
      <c r="Q762" t="s">
        <v>1566</v>
      </c>
      <c r="Y762">
        <v>31</v>
      </c>
      <c r="Z762" t="s">
        <v>1442</v>
      </c>
    </row>
    <row r="763" spans="11:26" x14ac:dyDescent="0.25">
      <c r="K763" s="24">
        <f>MATCH(M763, Tabla2[clave2], 0)</f>
        <v>24</v>
      </c>
      <c r="L763" s="24">
        <f>INDEX(Tabla2[],$K763,1)</f>
        <v>24</v>
      </c>
      <c r="M763" s="26" t="s">
        <v>1281</v>
      </c>
      <c r="N763">
        <v>419235</v>
      </c>
      <c r="O763" s="23">
        <v>43222</v>
      </c>
      <c r="P763" s="23">
        <v>43226</v>
      </c>
      <c r="Q763" t="s">
        <v>1566</v>
      </c>
      <c r="Y763">
        <v>24</v>
      </c>
      <c r="Z763" t="s">
        <v>1453</v>
      </c>
    </row>
    <row r="764" spans="11:26" x14ac:dyDescent="0.25">
      <c r="K764" s="24">
        <f>MATCH(M764, Tabla2[clave2], 0)</f>
        <v>23</v>
      </c>
      <c r="L764" s="24">
        <f>INDEX(Tabla2[],$K764,1)</f>
        <v>23</v>
      </c>
      <c r="M764" s="26" t="s">
        <v>1319</v>
      </c>
      <c r="N764">
        <v>405756</v>
      </c>
      <c r="O764" s="23">
        <v>43220</v>
      </c>
      <c r="P764" s="23">
        <v>43228</v>
      </c>
      <c r="Q764" t="s">
        <v>1704</v>
      </c>
      <c r="Y764">
        <v>23</v>
      </c>
      <c r="Z764" t="s">
        <v>1443</v>
      </c>
    </row>
    <row r="765" spans="11:26" x14ac:dyDescent="0.25">
      <c r="K765" s="24">
        <f>MATCH(M765, Tabla2[clave2], 0)</f>
        <v>33</v>
      </c>
      <c r="L765" s="24">
        <f>INDEX(Tabla2[],$K765,1)</f>
        <v>33</v>
      </c>
      <c r="M765" s="26" t="s">
        <v>1317</v>
      </c>
      <c r="N765">
        <v>472798</v>
      </c>
      <c r="O765" s="23">
        <v>43223</v>
      </c>
      <c r="P765" s="23">
        <v>43226</v>
      </c>
      <c r="Q765" t="s">
        <v>1566</v>
      </c>
      <c r="Y765">
        <v>33</v>
      </c>
      <c r="Z765" t="s">
        <v>1705</v>
      </c>
    </row>
    <row r="766" spans="11:26" x14ac:dyDescent="0.25">
      <c r="K766" s="24">
        <f>MATCH(M766, Tabla2[clave2], 0)</f>
        <v>30</v>
      </c>
      <c r="L766" s="24">
        <f>INDEX(Tabla2[],$K766,1)</f>
        <v>30</v>
      </c>
      <c r="M766" s="26" t="s">
        <v>1334</v>
      </c>
      <c r="N766">
        <v>317677</v>
      </c>
      <c r="O766" s="23">
        <v>43223</v>
      </c>
      <c r="P766" s="23">
        <v>43223</v>
      </c>
      <c r="Q766" t="s">
        <v>1566</v>
      </c>
      <c r="Y766">
        <v>30</v>
      </c>
      <c r="Z766" t="s">
        <v>1507</v>
      </c>
    </row>
    <row r="767" spans="11:26" x14ac:dyDescent="0.25">
      <c r="K767" s="24">
        <f>MATCH(M767, Tabla2[clave2], 0)</f>
        <v>8</v>
      </c>
      <c r="L767" s="24">
        <f>INDEX(Tabla2[],$K767,1)</f>
        <v>8</v>
      </c>
      <c r="M767" s="26" t="s">
        <v>1275</v>
      </c>
      <c r="N767">
        <v>482433</v>
      </c>
      <c r="O767" s="23">
        <v>43224</v>
      </c>
      <c r="P767" s="23">
        <v>43259</v>
      </c>
      <c r="Q767" t="s">
        <v>1706</v>
      </c>
      <c r="Y767">
        <v>8</v>
      </c>
      <c r="Z767" t="s">
        <v>1401</v>
      </c>
    </row>
    <row r="768" spans="11:26" x14ac:dyDescent="0.25">
      <c r="K768" s="24">
        <f>MATCH(M768, Tabla2[clave2], 0)</f>
        <v>17</v>
      </c>
      <c r="L768" s="24">
        <f>INDEX(Tabla2[],$K768,1)</f>
        <v>17</v>
      </c>
      <c r="M768" s="26" t="s">
        <v>1298</v>
      </c>
      <c r="N768">
        <v>588783</v>
      </c>
      <c r="O768" s="23">
        <v>43224</v>
      </c>
      <c r="P768" s="23">
        <v>43259</v>
      </c>
      <c r="Q768" t="s">
        <v>1707</v>
      </c>
      <c r="Y768">
        <v>17</v>
      </c>
      <c r="Z768" t="s">
        <v>1444</v>
      </c>
    </row>
    <row r="769" spans="11:26" x14ac:dyDescent="0.25">
      <c r="K769" s="24">
        <f>MATCH(M769, Tabla2[clave2], 0)</f>
        <v>21</v>
      </c>
      <c r="L769" s="24">
        <f>INDEX(Tabla2[],$K769,1)</f>
        <v>21</v>
      </c>
      <c r="M769" s="26" t="s">
        <v>1301</v>
      </c>
      <c r="N769">
        <v>312224</v>
      </c>
      <c r="O769" s="23">
        <v>43227</v>
      </c>
      <c r="P769" s="23">
        <v>43465</v>
      </c>
      <c r="Y769">
        <v>21</v>
      </c>
      <c r="Z769" t="s">
        <v>1398</v>
      </c>
    </row>
    <row r="770" spans="11:26" x14ac:dyDescent="0.25">
      <c r="K770" s="24">
        <f>MATCH(M770, Tabla2[clave2], 0)</f>
        <v>71</v>
      </c>
      <c r="L770" s="24">
        <f>INDEX(Tabla2[],$K770,1)</f>
        <v>71</v>
      </c>
      <c r="M770" s="26" t="s">
        <v>1331</v>
      </c>
      <c r="N770">
        <v>542634</v>
      </c>
      <c r="O770" s="23">
        <v>43227</v>
      </c>
      <c r="P770" s="23">
        <v>43465</v>
      </c>
      <c r="Y770">
        <v>71</v>
      </c>
      <c r="Z770" t="s">
        <v>1439</v>
      </c>
    </row>
    <row r="771" spans="11:26" x14ac:dyDescent="0.25">
      <c r="K771" s="24">
        <f>MATCH(M771, Tabla2[clave2], 0)</f>
        <v>58</v>
      </c>
      <c r="L771" s="24">
        <f>INDEX(Tabla2[],$K771,1)</f>
        <v>58</v>
      </c>
      <c r="M771" s="26" t="s">
        <v>1291</v>
      </c>
      <c r="N771">
        <v>539767</v>
      </c>
      <c r="O771" s="23">
        <v>43221</v>
      </c>
      <c r="P771" s="23">
        <v>43254</v>
      </c>
      <c r="Q771" t="s">
        <v>1708</v>
      </c>
      <c r="Y771">
        <v>58</v>
      </c>
      <c r="Z771" t="s">
        <v>1426</v>
      </c>
    </row>
    <row r="772" spans="11:26" x14ac:dyDescent="0.25">
      <c r="K772" s="24">
        <f>MATCH(M772, Tabla2[clave2], 0)</f>
        <v>70</v>
      </c>
      <c r="L772" s="24">
        <f>INDEX(Tabla2[],$K772,1)</f>
        <v>70</v>
      </c>
      <c r="M772" s="26" t="s">
        <v>1314</v>
      </c>
      <c r="N772">
        <v>516702</v>
      </c>
      <c r="O772" s="23">
        <v>43221</v>
      </c>
      <c r="P772" s="23">
        <v>43254</v>
      </c>
      <c r="Q772" t="s">
        <v>1709</v>
      </c>
      <c r="Y772">
        <v>70</v>
      </c>
      <c r="Z772" t="s">
        <v>1456</v>
      </c>
    </row>
    <row r="773" spans="11:26" x14ac:dyDescent="0.25">
      <c r="K773" s="24">
        <f>MATCH(M773, Tabla2[clave2], 0)</f>
        <v>67</v>
      </c>
      <c r="L773" s="24">
        <f>INDEX(Tabla2[],$K773,1)</f>
        <v>67</v>
      </c>
      <c r="M773" s="26" t="s">
        <v>1286</v>
      </c>
      <c r="N773">
        <v>540909</v>
      </c>
      <c r="O773" s="23">
        <v>43215</v>
      </c>
      <c r="P773" s="23">
        <v>43240</v>
      </c>
      <c r="Q773" t="s">
        <v>1710</v>
      </c>
      <c r="Y773">
        <v>67</v>
      </c>
      <c r="Z773" t="s">
        <v>1711</v>
      </c>
    </row>
    <row r="774" spans="11:26" x14ac:dyDescent="0.25">
      <c r="K774" s="24">
        <f>MATCH(M774, Tabla2[clave2], 0)</f>
        <v>67</v>
      </c>
      <c r="L774" s="24">
        <f>INDEX(Tabla2[],$K774,1)</f>
        <v>67</v>
      </c>
      <c r="M774" s="26" t="s">
        <v>1286</v>
      </c>
      <c r="N774">
        <v>603001</v>
      </c>
      <c r="O774" s="23">
        <v>43227</v>
      </c>
      <c r="P774" s="23">
        <v>43240</v>
      </c>
      <c r="Q774" t="s">
        <v>1712</v>
      </c>
      <c r="Y774">
        <v>67</v>
      </c>
      <c r="Z774" t="s">
        <v>1475</v>
      </c>
    </row>
    <row r="775" spans="11:26" x14ac:dyDescent="0.25">
      <c r="K775" s="24">
        <f>MATCH(M775, Tabla2[clave2], 0)</f>
        <v>58</v>
      </c>
      <c r="L775" s="24">
        <f>INDEX(Tabla2[],$K775,1)</f>
        <v>58</v>
      </c>
      <c r="M775" s="26" t="s">
        <v>1291</v>
      </c>
      <c r="N775">
        <v>566173</v>
      </c>
      <c r="O775" s="23">
        <v>43226</v>
      </c>
      <c r="P775" s="23">
        <v>43226</v>
      </c>
      <c r="Q775" t="s">
        <v>1566</v>
      </c>
      <c r="Y775">
        <v>58</v>
      </c>
      <c r="Z775" t="s">
        <v>1468</v>
      </c>
    </row>
    <row r="776" spans="11:26" x14ac:dyDescent="0.25">
      <c r="K776" s="24">
        <f>MATCH(M776, Tabla2[clave2], 0)</f>
        <v>34</v>
      </c>
      <c r="L776" s="24">
        <f>INDEX(Tabla2[],$K776,1)</f>
        <v>34</v>
      </c>
      <c r="M776" s="26" t="s">
        <v>1276</v>
      </c>
      <c r="N776">
        <v>566173</v>
      </c>
      <c r="O776" s="23">
        <v>43227</v>
      </c>
      <c r="P776" s="23">
        <v>43233</v>
      </c>
      <c r="Q776" t="s">
        <v>1713</v>
      </c>
      <c r="Y776">
        <v>34</v>
      </c>
      <c r="Z776" t="s">
        <v>1468</v>
      </c>
    </row>
    <row r="777" spans="11:26" x14ac:dyDescent="0.25">
      <c r="K777" s="24">
        <f>MATCH(M777, Tabla2[clave2], 0)</f>
        <v>70</v>
      </c>
      <c r="L777" s="24">
        <f>INDEX(Tabla2[],$K777,1)</f>
        <v>70</v>
      </c>
      <c r="M777" s="26" t="s">
        <v>1314</v>
      </c>
      <c r="N777">
        <v>361730</v>
      </c>
      <c r="O777" s="23">
        <v>43227</v>
      </c>
      <c r="P777" s="23">
        <v>43230</v>
      </c>
      <c r="Q777" t="s">
        <v>1714</v>
      </c>
      <c r="Y777">
        <v>70</v>
      </c>
      <c r="Z777" t="s">
        <v>1473</v>
      </c>
    </row>
    <row r="778" spans="11:26" x14ac:dyDescent="0.25">
      <c r="K778" s="24">
        <f>MATCH(M778, Tabla2[clave2], 0)</f>
        <v>31</v>
      </c>
      <c r="L778" s="24">
        <f>INDEX(Tabla2[],$K778,1)</f>
        <v>31</v>
      </c>
      <c r="M778" s="26" t="s">
        <v>1289</v>
      </c>
      <c r="N778">
        <v>419235</v>
      </c>
      <c r="O778" s="23">
        <v>43228</v>
      </c>
      <c r="P778" s="23">
        <v>43229</v>
      </c>
      <c r="Q778" t="s">
        <v>1566</v>
      </c>
      <c r="Y778">
        <v>31</v>
      </c>
      <c r="Z778" t="s">
        <v>1453</v>
      </c>
    </row>
    <row r="779" spans="11:26" x14ac:dyDescent="0.25">
      <c r="K779" s="24">
        <f>MATCH(M779, Tabla2[clave2], 0)</f>
        <v>5</v>
      </c>
      <c r="L779" s="24">
        <f>INDEX(Tabla2[],$K779,1)</f>
        <v>5</v>
      </c>
      <c r="M779" s="26" t="s">
        <v>1300</v>
      </c>
      <c r="N779">
        <v>203376</v>
      </c>
      <c r="O779" s="23">
        <v>43215</v>
      </c>
      <c r="P779" s="23">
        <v>43215</v>
      </c>
      <c r="Q779" t="s">
        <v>1715</v>
      </c>
      <c r="Y779">
        <v>5</v>
      </c>
      <c r="Z779" t="s">
        <v>1391</v>
      </c>
    </row>
    <row r="780" spans="11:26" x14ac:dyDescent="0.25">
      <c r="K780" s="24">
        <f>MATCH(M780, Tabla2[clave2], 0)</f>
        <v>45</v>
      </c>
      <c r="L780" s="24">
        <f>INDEX(Tabla2[],$K780,1)</f>
        <v>45</v>
      </c>
      <c r="M780" s="26" t="s">
        <v>1316</v>
      </c>
      <c r="N780">
        <v>569774</v>
      </c>
      <c r="O780" s="23">
        <v>43229</v>
      </c>
      <c r="P780" s="23">
        <v>43229</v>
      </c>
      <c r="Q780" t="s">
        <v>1566</v>
      </c>
      <c r="Y780">
        <v>45</v>
      </c>
      <c r="Z780" t="s">
        <v>1482</v>
      </c>
    </row>
    <row r="781" spans="11:26" x14ac:dyDescent="0.25">
      <c r="K781" s="24">
        <f>MATCH(M781, Tabla2[clave2], 0)</f>
        <v>33</v>
      </c>
      <c r="L781" s="24">
        <f>INDEX(Tabla2[],$K781,1)</f>
        <v>33</v>
      </c>
      <c r="M781" s="26" t="s">
        <v>1317</v>
      </c>
      <c r="N781">
        <v>566508</v>
      </c>
      <c r="O781" s="23">
        <v>43227</v>
      </c>
      <c r="P781" s="23">
        <v>43229</v>
      </c>
      <c r="Q781" t="s">
        <v>1566</v>
      </c>
      <c r="Y781">
        <v>33</v>
      </c>
      <c r="Z781" t="s">
        <v>1489</v>
      </c>
    </row>
    <row r="782" spans="11:26" x14ac:dyDescent="0.25">
      <c r="K782" s="24">
        <f>MATCH(M782, Tabla2[clave2], 0)</f>
        <v>13</v>
      </c>
      <c r="L782" s="24">
        <f>INDEX(Tabla2[],$K782,1)</f>
        <v>13</v>
      </c>
      <c r="M782" s="26" t="s">
        <v>1320</v>
      </c>
      <c r="N782">
        <v>313919</v>
      </c>
      <c r="O782" s="23">
        <v>43230</v>
      </c>
      <c r="P782" s="23">
        <v>43264</v>
      </c>
      <c r="Q782" t="s">
        <v>1716</v>
      </c>
      <c r="Y782">
        <v>13</v>
      </c>
      <c r="Z782" t="s">
        <v>1404</v>
      </c>
    </row>
    <row r="783" spans="11:26" x14ac:dyDescent="0.25">
      <c r="K783" s="24">
        <f>MATCH(M783, Tabla2[clave2], 0)</f>
        <v>6</v>
      </c>
      <c r="L783" s="24">
        <f>INDEX(Tabla2[],$K783,1)</f>
        <v>6</v>
      </c>
      <c r="M783" s="26" t="s">
        <v>1271</v>
      </c>
      <c r="N783">
        <v>405756</v>
      </c>
      <c r="O783" s="23">
        <v>43230</v>
      </c>
      <c r="P783" s="23">
        <v>43231</v>
      </c>
      <c r="Q783" t="s">
        <v>1566</v>
      </c>
      <c r="Y783">
        <v>6</v>
      </c>
      <c r="Z783" t="s">
        <v>1443</v>
      </c>
    </row>
    <row r="784" spans="11:26" x14ac:dyDescent="0.25">
      <c r="K784" s="24">
        <f>MATCH(M784, Tabla2[clave2], 0)</f>
        <v>42</v>
      </c>
      <c r="L784" s="24">
        <f>INDEX(Tabla2[],$K784,1)</f>
        <v>42</v>
      </c>
      <c r="M784" s="26" t="s">
        <v>1304</v>
      </c>
      <c r="N784">
        <v>373290</v>
      </c>
      <c r="O784" s="23">
        <v>43230</v>
      </c>
      <c r="P784" s="23">
        <v>43265</v>
      </c>
      <c r="Q784" t="s">
        <v>1717</v>
      </c>
      <c r="Y784">
        <v>42</v>
      </c>
      <c r="Z784" t="s">
        <v>1463</v>
      </c>
    </row>
    <row r="785" spans="11:26" x14ac:dyDescent="0.25">
      <c r="K785" s="24">
        <f>MATCH(M785, Tabla2[clave2], 0)</f>
        <v>3</v>
      </c>
      <c r="L785" s="24">
        <f>INDEX(Tabla2[],$K785,1)</f>
        <v>3</v>
      </c>
      <c r="M785" s="26" t="s">
        <v>1312</v>
      </c>
      <c r="N785">
        <v>312219</v>
      </c>
      <c r="O785" s="23">
        <v>43227</v>
      </c>
      <c r="P785" s="23">
        <v>43227</v>
      </c>
      <c r="Q785" t="s">
        <v>1718</v>
      </c>
      <c r="Y785">
        <v>3</v>
      </c>
      <c r="Z785" t="s">
        <v>1668</v>
      </c>
    </row>
    <row r="786" spans="11:26" x14ac:dyDescent="0.25">
      <c r="K786" s="24">
        <f>MATCH(M786, Tabla2[clave2], 0)</f>
        <v>3</v>
      </c>
      <c r="L786" s="24">
        <f>INDEX(Tabla2[],$K786,1)</f>
        <v>3</v>
      </c>
      <c r="M786" s="26" t="s">
        <v>1312</v>
      </c>
      <c r="N786">
        <v>312219</v>
      </c>
      <c r="O786" s="23">
        <v>43228</v>
      </c>
      <c r="P786" s="23">
        <v>43229</v>
      </c>
      <c r="Q786" t="s">
        <v>1719</v>
      </c>
      <c r="Y786">
        <v>3</v>
      </c>
      <c r="Z786" t="s">
        <v>1668</v>
      </c>
    </row>
    <row r="787" spans="11:26" x14ac:dyDescent="0.25">
      <c r="K787" s="24">
        <f>MATCH(M787, Tabla2[clave2], 0)</f>
        <v>13</v>
      </c>
      <c r="L787" s="24">
        <f>INDEX(Tabla2[],$K787,1)</f>
        <v>13</v>
      </c>
      <c r="M787" s="26" t="s">
        <v>1320</v>
      </c>
      <c r="N787">
        <v>488475</v>
      </c>
      <c r="O787" s="23">
        <v>43235</v>
      </c>
      <c r="P787" s="23">
        <v>43235</v>
      </c>
      <c r="Q787" t="s">
        <v>1566</v>
      </c>
      <c r="Y787">
        <v>13</v>
      </c>
      <c r="Z787" t="s">
        <v>1446</v>
      </c>
    </row>
    <row r="788" spans="11:26" x14ac:dyDescent="0.25">
      <c r="K788" s="24">
        <f>MATCH(M788, Tabla2[clave2], 0)</f>
        <v>13</v>
      </c>
      <c r="L788" s="24">
        <f>INDEX(Tabla2[],$K788,1)</f>
        <v>13</v>
      </c>
      <c r="M788" s="26" t="s">
        <v>1320</v>
      </c>
      <c r="N788">
        <v>488475</v>
      </c>
      <c r="O788" s="23">
        <v>43237</v>
      </c>
      <c r="P788" s="23">
        <v>43238</v>
      </c>
      <c r="Q788" t="s">
        <v>1720</v>
      </c>
      <c r="Y788">
        <v>13</v>
      </c>
      <c r="Z788" t="s">
        <v>1446</v>
      </c>
    </row>
    <row r="789" spans="11:26" x14ac:dyDescent="0.25">
      <c r="K789" s="24">
        <f>MATCH(M789, Tabla2[clave2], 0)</f>
        <v>33</v>
      </c>
      <c r="L789" s="24">
        <f>INDEX(Tabla2[],$K789,1)</f>
        <v>33</v>
      </c>
      <c r="M789" s="26" t="s">
        <v>1317</v>
      </c>
      <c r="N789">
        <v>566173</v>
      </c>
      <c r="O789" s="23">
        <v>43234</v>
      </c>
      <c r="P789" s="23">
        <v>43240</v>
      </c>
      <c r="Q789" t="s">
        <v>1721</v>
      </c>
      <c r="Y789">
        <v>33</v>
      </c>
      <c r="Z789" t="s">
        <v>1468</v>
      </c>
    </row>
    <row r="790" spans="11:26" x14ac:dyDescent="0.25">
      <c r="K790" s="24">
        <f>MATCH(M790, Tabla2[clave2], 0)</f>
        <v>13</v>
      </c>
      <c r="L790" s="24">
        <f>INDEX(Tabla2[],$K790,1)</f>
        <v>13</v>
      </c>
      <c r="M790" s="26" t="s">
        <v>1320</v>
      </c>
      <c r="N790">
        <v>488475</v>
      </c>
      <c r="O790" s="23">
        <v>43239</v>
      </c>
      <c r="P790" s="23">
        <v>43239</v>
      </c>
      <c r="Q790" t="s">
        <v>1566</v>
      </c>
      <c r="Y790">
        <v>13</v>
      </c>
      <c r="Z790" t="s">
        <v>1446</v>
      </c>
    </row>
    <row r="791" spans="11:26" x14ac:dyDescent="0.25">
      <c r="K791" s="24">
        <f>MATCH(M791, Tabla2[clave2], 0)</f>
        <v>17</v>
      </c>
      <c r="L791" s="24">
        <f>INDEX(Tabla2[],$K791,1)</f>
        <v>17</v>
      </c>
      <c r="M791" s="26" t="s">
        <v>1298</v>
      </c>
      <c r="N791">
        <v>361730</v>
      </c>
      <c r="O791" s="23">
        <v>43234</v>
      </c>
      <c r="P791" s="23">
        <v>43249</v>
      </c>
      <c r="Q791" t="s">
        <v>1722</v>
      </c>
      <c r="Y791">
        <v>17</v>
      </c>
      <c r="Z791" t="s">
        <v>1473</v>
      </c>
    </row>
    <row r="792" spans="11:26" x14ac:dyDescent="0.25">
      <c r="K792" s="24">
        <f>MATCH(M792, Tabla2[clave2], 0)</f>
        <v>27</v>
      </c>
      <c r="L792" s="24">
        <f>INDEX(Tabla2[],$K792,1)</f>
        <v>27</v>
      </c>
      <c r="M792" s="26" t="s">
        <v>1297</v>
      </c>
      <c r="N792">
        <v>254450</v>
      </c>
      <c r="O792" s="23">
        <v>43234</v>
      </c>
      <c r="P792" s="23">
        <v>43240</v>
      </c>
      <c r="Q792" t="s">
        <v>1723</v>
      </c>
      <c r="Y792">
        <v>27</v>
      </c>
      <c r="Z792" t="s">
        <v>1724</v>
      </c>
    </row>
    <row r="793" spans="11:26" x14ac:dyDescent="0.25">
      <c r="K793" s="24">
        <f>MATCH(M793, Tabla2[clave2], 0)</f>
        <v>24</v>
      </c>
      <c r="L793" s="24">
        <f>INDEX(Tabla2[],$K793,1)</f>
        <v>24</v>
      </c>
      <c r="M793" s="26" t="s">
        <v>1281</v>
      </c>
      <c r="N793">
        <v>385258</v>
      </c>
      <c r="O793" s="23">
        <v>43236</v>
      </c>
      <c r="P793" s="23">
        <v>43240</v>
      </c>
      <c r="Q793" t="s">
        <v>1725</v>
      </c>
      <c r="Y793">
        <v>24</v>
      </c>
      <c r="Z793" t="s">
        <v>1726</v>
      </c>
    </row>
    <row r="794" spans="11:26" x14ac:dyDescent="0.25">
      <c r="K794" s="24">
        <f>MATCH(M794, Tabla2[clave2], 0)</f>
        <v>64</v>
      </c>
      <c r="L794" s="24">
        <f>INDEX(Tabla2[],$K794,1)</f>
        <v>64</v>
      </c>
      <c r="M794" s="26" t="s">
        <v>1287</v>
      </c>
      <c r="N794">
        <v>391147</v>
      </c>
      <c r="O794" s="23">
        <v>43234</v>
      </c>
      <c r="P794" s="23">
        <v>43240</v>
      </c>
      <c r="Q794" t="s">
        <v>1727</v>
      </c>
      <c r="Y794">
        <v>64</v>
      </c>
      <c r="Z794" t="s">
        <v>1728</v>
      </c>
    </row>
    <row r="795" spans="11:26" x14ac:dyDescent="0.25">
      <c r="K795" s="24">
        <f>MATCH(M795, Tabla2[clave2], 0)</f>
        <v>21</v>
      </c>
      <c r="L795" s="24">
        <f>INDEX(Tabla2[],$K795,1)</f>
        <v>21</v>
      </c>
      <c r="M795" s="26" t="s">
        <v>1301</v>
      </c>
      <c r="N795">
        <v>419235</v>
      </c>
      <c r="O795" s="23">
        <v>43234</v>
      </c>
      <c r="P795" s="23">
        <v>43238</v>
      </c>
      <c r="Q795" t="s">
        <v>1729</v>
      </c>
      <c r="Y795">
        <v>21</v>
      </c>
      <c r="Z795" t="s">
        <v>1453</v>
      </c>
    </row>
    <row r="796" spans="11:26" x14ac:dyDescent="0.25">
      <c r="K796" s="24">
        <f>MATCH(M796, Tabla2[clave2], 0)</f>
        <v>23</v>
      </c>
      <c r="L796" s="24">
        <f>INDEX(Tabla2[],$K796,1)</f>
        <v>23</v>
      </c>
      <c r="M796" s="26" t="s">
        <v>1319</v>
      </c>
      <c r="N796">
        <v>471360</v>
      </c>
      <c r="O796" s="23">
        <v>43234</v>
      </c>
      <c r="P796" s="23">
        <v>43240</v>
      </c>
      <c r="Q796" t="s">
        <v>1730</v>
      </c>
      <c r="Y796">
        <v>23</v>
      </c>
      <c r="Z796" t="s">
        <v>1731</v>
      </c>
    </row>
    <row r="797" spans="11:26" x14ac:dyDescent="0.25">
      <c r="K797" s="24">
        <f>MATCH(M797, Tabla2[clave2], 0)</f>
        <v>28</v>
      </c>
      <c r="L797" s="24">
        <f>INDEX(Tabla2[],$K797,1)</f>
        <v>28</v>
      </c>
      <c r="M797" s="26" t="s">
        <v>1279</v>
      </c>
      <c r="N797">
        <v>472798</v>
      </c>
      <c r="O797" s="23">
        <v>43234</v>
      </c>
      <c r="P797" s="23">
        <v>43239</v>
      </c>
      <c r="Q797" t="s">
        <v>1732</v>
      </c>
      <c r="Y797">
        <v>28</v>
      </c>
      <c r="Z797" t="s">
        <v>1705</v>
      </c>
    </row>
    <row r="798" spans="11:26" x14ac:dyDescent="0.25">
      <c r="K798" s="24">
        <f>MATCH(M798, Tabla2[clave2], 0)</f>
        <v>18</v>
      </c>
      <c r="L798" s="24">
        <f>INDEX(Tabla2[],$K798,1)</f>
        <v>18</v>
      </c>
      <c r="M798" s="26" t="s">
        <v>1274</v>
      </c>
      <c r="N798">
        <v>496833</v>
      </c>
      <c r="O798" s="23">
        <v>43234</v>
      </c>
      <c r="P798" s="23">
        <v>43240</v>
      </c>
      <c r="Q798" t="s">
        <v>1733</v>
      </c>
      <c r="Y798">
        <v>18</v>
      </c>
      <c r="Z798" t="s">
        <v>1573</v>
      </c>
    </row>
    <row r="799" spans="11:26" x14ac:dyDescent="0.25">
      <c r="K799" s="24">
        <f>MATCH(M799, Tabla2[clave2], 0)</f>
        <v>31</v>
      </c>
      <c r="L799" s="24">
        <f>INDEX(Tabla2[],$K799,1)</f>
        <v>31</v>
      </c>
      <c r="M799" s="26" t="s">
        <v>1289</v>
      </c>
      <c r="N799">
        <v>569774</v>
      </c>
      <c r="O799" s="23">
        <v>43234</v>
      </c>
      <c r="P799" s="23">
        <v>43239</v>
      </c>
      <c r="Q799" t="s">
        <v>1734</v>
      </c>
      <c r="Y799">
        <v>31</v>
      </c>
      <c r="Z799" t="s">
        <v>1482</v>
      </c>
    </row>
    <row r="800" spans="11:26" x14ac:dyDescent="0.25">
      <c r="K800" s="24">
        <f>MATCH(M800, Tabla2[clave2], 0)</f>
        <v>8</v>
      </c>
      <c r="L800" s="24">
        <f>INDEX(Tabla2[],$K800,1)</f>
        <v>8</v>
      </c>
      <c r="M800" s="26" t="s">
        <v>1275</v>
      </c>
      <c r="N800">
        <v>405756</v>
      </c>
      <c r="O800" s="23">
        <v>43234</v>
      </c>
      <c r="P800" s="23">
        <v>43239</v>
      </c>
      <c r="Q800" t="s">
        <v>1735</v>
      </c>
      <c r="Y800">
        <v>8</v>
      </c>
      <c r="Z800" t="s">
        <v>1443</v>
      </c>
    </row>
    <row r="801" spans="11:26" x14ac:dyDescent="0.25">
      <c r="K801" s="24">
        <f>MATCH(M801, Tabla2[clave2], 0)</f>
        <v>34</v>
      </c>
      <c r="L801" s="24">
        <f>INDEX(Tabla2[],$K801,1)</f>
        <v>34</v>
      </c>
      <c r="M801" s="26" t="s">
        <v>1276</v>
      </c>
      <c r="N801">
        <v>403098</v>
      </c>
      <c r="O801" s="23">
        <v>43234</v>
      </c>
      <c r="P801" s="23">
        <v>43239</v>
      </c>
      <c r="Q801" t="s">
        <v>1736</v>
      </c>
      <c r="Y801">
        <v>34</v>
      </c>
      <c r="Z801" t="s">
        <v>1737</v>
      </c>
    </row>
    <row r="802" spans="11:26" x14ac:dyDescent="0.25">
      <c r="K802" s="24">
        <f>MATCH(M802, Tabla2[clave2], 0)</f>
        <v>17</v>
      </c>
      <c r="L802" s="24">
        <f>INDEX(Tabla2[],$K802,1)</f>
        <v>17</v>
      </c>
      <c r="M802" s="26" t="s">
        <v>1298</v>
      </c>
      <c r="N802">
        <v>891095</v>
      </c>
      <c r="O802" s="23">
        <v>43234</v>
      </c>
      <c r="P802" s="23">
        <v>43238</v>
      </c>
      <c r="Q802" t="s">
        <v>1738</v>
      </c>
      <c r="Y802">
        <v>17</v>
      </c>
      <c r="Z802" t="s">
        <v>1442</v>
      </c>
    </row>
    <row r="803" spans="11:26" x14ac:dyDescent="0.25">
      <c r="K803" s="24">
        <f>MATCH(M803, Tabla2[clave2], 0)</f>
        <v>34</v>
      </c>
      <c r="L803" s="24">
        <f>INDEX(Tabla2[],$K803,1)</f>
        <v>34</v>
      </c>
      <c r="M803" s="26" t="s">
        <v>1276</v>
      </c>
      <c r="N803">
        <v>590351</v>
      </c>
      <c r="O803" s="23">
        <v>43243</v>
      </c>
      <c r="P803" s="23">
        <v>43247</v>
      </c>
      <c r="Q803" t="s">
        <v>1739</v>
      </c>
      <c r="Y803">
        <v>34</v>
      </c>
      <c r="Z803" t="s">
        <v>1740</v>
      </c>
    </row>
    <row r="804" spans="11:26" x14ac:dyDescent="0.25">
      <c r="K804" s="24">
        <f>MATCH(M804, Tabla2[clave2], 0)</f>
        <v>24</v>
      </c>
      <c r="L804" s="24">
        <f>INDEX(Tabla2[],$K804,1)</f>
        <v>24</v>
      </c>
      <c r="M804" s="26" t="s">
        <v>1281</v>
      </c>
      <c r="N804">
        <v>886222</v>
      </c>
      <c r="O804" s="23">
        <v>43245</v>
      </c>
      <c r="P804" s="23">
        <v>43245</v>
      </c>
      <c r="Q804" t="s">
        <v>1741</v>
      </c>
      <c r="Y804">
        <v>24</v>
      </c>
      <c r="Z804" t="s">
        <v>1476</v>
      </c>
    </row>
    <row r="805" spans="11:26" x14ac:dyDescent="0.25">
      <c r="K805" s="24">
        <f>MATCH(M805, Tabla2[clave2], 0)</f>
        <v>10</v>
      </c>
      <c r="L805" s="24">
        <f>INDEX(Tabla2[],$K805,1)</f>
        <v>10</v>
      </c>
      <c r="M805" s="26" t="s">
        <v>1273</v>
      </c>
      <c r="N805">
        <v>317017</v>
      </c>
      <c r="O805" s="23">
        <v>43246</v>
      </c>
      <c r="P805" s="23">
        <v>43280</v>
      </c>
      <c r="Q805" t="s">
        <v>1742</v>
      </c>
      <c r="Y805">
        <v>10</v>
      </c>
      <c r="Z805" t="s">
        <v>1418</v>
      </c>
    </row>
    <row r="806" spans="11:26" x14ac:dyDescent="0.25">
      <c r="K806" s="24">
        <f>MATCH(M806, Tabla2[clave2], 0)</f>
        <v>31</v>
      </c>
      <c r="L806" s="24">
        <f>INDEX(Tabla2[],$K806,1)</f>
        <v>31</v>
      </c>
      <c r="M806" s="26" t="s">
        <v>1289</v>
      </c>
      <c r="N806">
        <v>569774</v>
      </c>
      <c r="O806" s="23">
        <v>43248</v>
      </c>
      <c r="P806" s="23">
        <v>43254</v>
      </c>
      <c r="Q806" t="s">
        <v>1743</v>
      </c>
      <c r="Y806">
        <v>31</v>
      </c>
      <c r="Z806" t="s">
        <v>1482</v>
      </c>
    </row>
    <row r="807" spans="11:26" x14ac:dyDescent="0.25">
      <c r="K807" s="24">
        <f>MATCH(M807, Tabla2[clave2], 0)</f>
        <v>49</v>
      </c>
      <c r="L807" s="24">
        <f>INDEX(Tabla2[],$K807,1)</f>
        <v>49</v>
      </c>
      <c r="M807" s="26" t="s">
        <v>1292</v>
      </c>
      <c r="N807">
        <v>476132</v>
      </c>
      <c r="O807" s="23">
        <v>43248</v>
      </c>
      <c r="P807" s="23">
        <v>43282</v>
      </c>
      <c r="Q807" t="s">
        <v>1744</v>
      </c>
      <c r="Y807">
        <v>49</v>
      </c>
      <c r="Z807" t="s">
        <v>1745</v>
      </c>
    </row>
    <row r="808" spans="11:26" x14ac:dyDescent="0.25">
      <c r="K808" s="24">
        <f>MATCH(M808, Tabla2[clave2], 0)</f>
        <v>33</v>
      </c>
      <c r="L808" s="24">
        <f>INDEX(Tabla2[],$K808,1)</f>
        <v>33</v>
      </c>
      <c r="M808" s="26" t="s">
        <v>1317</v>
      </c>
      <c r="N808">
        <v>371153</v>
      </c>
      <c r="O808" s="23">
        <v>43249</v>
      </c>
      <c r="P808" s="23">
        <v>43254</v>
      </c>
      <c r="Q808" t="s">
        <v>1566</v>
      </c>
      <c r="Y808">
        <v>33</v>
      </c>
      <c r="Z808" t="s">
        <v>1747</v>
      </c>
    </row>
    <row r="809" spans="11:26" x14ac:dyDescent="0.25">
      <c r="K809" s="24">
        <f>MATCH(M809, Tabla2[clave2], 0)</f>
        <v>27</v>
      </c>
      <c r="L809" s="24">
        <f>INDEX(Tabla2[],$K809,1)</f>
        <v>27</v>
      </c>
      <c r="M809" s="26" t="s">
        <v>1297</v>
      </c>
      <c r="N809">
        <v>560646</v>
      </c>
      <c r="O809" s="23">
        <v>43248</v>
      </c>
      <c r="P809" s="23">
        <v>43254</v>
      </c>
      <c r="Q809" t="s">
        <v>1723</v>
      </c>
      <c r="Y809">
        <v>27</v>
      </c>
      <c r="Z809" t="s">
        <v>1748</v>
      </c>
    </row>
    <row r="810" spans="11:26" x14ac:dyDescent="0.25">
      <c r="K810" s="24">
        <f>MATCH(M810, Tabla2[clave2], 0)</f>
        <v>29</v>
      </c>
      <c r="L810" s="24">
        <f>INDEX(Tabla2[],$K810,1)</f>
        <v>29</v>
      </c>
      <c r="M810" s="26" t="s">
        <v>1325</v>
      </c>
      <c r="N810">
        <v>396856</v>
      </c>
      <c r="O810" s="23">
        <v>43248</v>
      </c>
      <c r="P810" s="23">
        <v>43254</v>
      </c>
      <c r="Q810" t="s">
        <v>1749</v>
      </c>
      <c r="Y810">
        <v>29</v>
      </c>
      <c r="Z810" t="s">
        <v>1750</v>
      </c>
    </row>
    <row r="811" spans="11:26" x14ac:dyDescent="0.25">
      <c r="K811" s="24">
        <f>MATCH(M811, Tabla2[clave2], 0)</f>
        <v>43</v>
      </c>
      <c r="L811" s="24">
        <f>INDEX(Tabla2[],$K811,1)</f>
        <v>43</v>
      </c>
      <c r="M811" s="26" t="s">
        <v>1308</v>
      </c>
      <c r="N811">
        <v>566173</v>
      </c>
      <c r="O811" s="23">
        <v>43249</v>
      </c>
      <c r="P811" s="23">
        <v>43253</v>
      </c>
      <c r="Q811" t="s">
        <v>1751</v>
      </c>
      <c r="Y811">
        <v>43</v>
      </c>
      <c r="Z811" t="s">
        <v>1468</v>
      </c>
    </row>
    <row r="812" spans="11:26" x14ac:dyDescent="0.25">
      <c r="K812" s="24">
        <f>MATCH(M812, Tabla2[clave2], 0)</f>
        <v>54</v>
      </c>
      <c r="L812" s="24">
        <f>INDEX(Tabla2[],$K812,1)</f>
        <v>54</v>
      </c>
      <c r="M812" s="26" t="s">
        <v>1295</v>
      </c>
      <c r="N812">
        <v>603001</v>
      </c>
      <c r="O812" s="23">
        <v>43249</v>
      </c>
      <c r="P812" s="23">
        <v>43253</v>
      </c>
      <c r="Q812" t="s">
        <v>1752</v>
      </c>
      <c r="Y812">
        <v>54</v>
      </c>
      <c r="Z812" t="s">
        <v>1475</v>
      </c>
    </row>
    <row r="813" spans="11:26" x14ac:dyDescent="0.25">
      <c r="K813" s="24">
        <f>MATCH(M813, Tabla2[clave2], 0)</f>
        <v>34</v>
      </c>
      <c r="L813" s="24">
        <f>INDEX(Tabla2[],$K813,1)</f>
        <v>34</v>
      </c>
      <c r="M813" s="26" t="s">
        <v>1276</v>
      </c>
      <c r="N813">
        <v>447554</v>
      </c>
      <c r="O813" s="23">
        <v>43248</v>
      </c>
      <c r="P813" s="23">
        <v>43253</v>
      </c>
      <c r="Q813" t="s">
        <v>1736</v>
      </c>
      <c r="Y813">
        <v>34</v>
      </c>
      <c r="Z813" t="s">
        <v>1488</v>
      </c>
    </row>
    <row r="814" spans="11:26" x14ac:dyDescent="0.25">
      <c r="K814" s="24">
        <f>MATCH(M814, Tabla2[clave2], 0)</f>
        <v>8</v>
      </c>
      <c r="L814" s="24">
        <f>INDEX(Tabla2[],$K814,1)</f>
        <v>8</v>
      </c>
      <c r="M814" s="26" t="s">
        <v>1275</v>
      </c>
      <c r="N814">
        <v>405756</v>
      </c>
      <c r="O814" s="23">
        <v>43248</v>
      </c>
      <c r="P814" s="23">
        <v>43253</v>
      </c>
      <c r="Q814" t="s">
        <v>1735</v>
      </c>
      <c r="Y814">
        <v>8</v>
      </c>
      <c r="Z814" t="s">
        <v>1443</v>
      </c>
    </row>
    <row r="815" spans="11:26" x14ac:dyDescent="0.25">
      <c r="K815" s="24">
        <f>MATCH(M815, Tabla2[clave2], 0)</f>
        <v>7</v>
      </c>
      <c r="L815" s="24">
        <f>INDEX(Tabla2[],$K815,1)</f>
        <v>7</v>
      </c>
      <c r="M815" s="26" t="s">
        <v>1278</v>
      </c>
      <c r="N815">
        <v>488475</v>
      </c>
      <c r="O815" s="23">
        <v>43248</v>
      </c>
      <c r="P815" s="23">
        <v>43253</v>
      </c>
      <c r="Q815" t="s">
        <v>1753</v>
      </c>
      <c r="Y815">
        <v>7</v>
      </c>
      <c r="Z815" t="s">
        <v>1446</v>
      </c>
    </row>
    <row r="816" spans="11:26" x14ac:dyDescent="0.25">
      <c r="K816" s="24">
        <f>MATCH(M816, Tabla2[clave2], 0)</f>
        <v>23</v>
      </c>
      <c r="L816" s="24">
        <f>INDEX(Tabla2[],$K816,1)</f>
        <v>23</v>
      </c>
      <c r="M816" s="26" t="s">
        <v>1319</v>
      </c>
      <c r="N816">
        <v>355556</v>
      </c>
      <c r="O816" s="23">
        <v>43248</v>
      </c>
      <c r="P816" s="23">
        <v>43254</v>
      </c>
      <c r="Q816" t="s">
        <v>1754</v>
      </c>
      <c r="Y816">
        <v>23</v>
      </c>
      <c r="Z816" t="s">
        <v>1441</v>
      </c>
    </row>
    <row r="817" spans="11:26" x14ac:dyDescent="0.25">
      <c r="K817" s="24">
        <f>MATCH(M817, Tabla2[clave2], 0)</f>
        <v>59</v>
      </c>
      <c r="L817" s="24">
        <f>INDEX(Tabla2[],$K817,1)</f>
        <v>59</v>
      </c>
      <c r="M817" s="26" t="s">
        <v>1285</v>
      </c>
      <c r="N817">
        <v>324382</v>
      </c>
      <c r="O817" s="23">
        <v>43252</v>
      </c>
      <c r="P817" s="23">
        <v>43253</v>
      </c>
      <c r="Q817" t="s">
        <v>1755</v>
      </c>
      <c r="R817" t="s">
        <v>1756</v>
      </c>
      <c r="S817" t="s">
        <v>1757</v>
      </c>
      <c r="T817" t="s">
        <v>1758</v>
      </c>
      <c r="Y817">
        <v>59</v>
      </c>
      <c r="Z817" t="s">
        <v>1490</v>
      </c>
    </row>
    <row r="818" spans="11:26" x14ac:dyDescent="0.25">
      <c r="K818" s="24">
        <f>MATCH(M818, Tabla2[clave2], 0)</f>
        <v>40</v>
      </c>
      <c r="L818" s="24">
        <f>INDEX(Tabla2[],$K818,1)</f>
        <v>40</v>
      </c>
      <c r="M818" s="26" t="s">
        <v>1282</v>
      </c>
      <c r="N818">
        <v>496967</v>
      </c>
      <c r="O818" s="23">
        <v>43249</v>
      </c>
      <c r="P818" s="23">
        <v>43253</v>
      </c>
      <c r="Q818" t="s">
        <v>1759</v>
      </c>
      <c r="Y818">
        <v>40</v>
      </c>
      <c r="Z818" t="s">
        <v>1760</v>
      </c>
    </row>
    <row r="819" spans="11:26" x14ac:dyDescent="0.25">
      <c r="K819" s="24">
        <f>MATCH(M819, Tabla2[clave2], 0)</f>
        <v>57</v>
      </c>
      <c r="L819" s="24">
        <f>INDEX(Tabla2[],$K819,1)</f>
        <v>57</v>
      </c>
      <c r="M819" s="26" t="s">
        <v>1283</v>
      </c>
      <c r="N819">
        <v>385258</v>
      </c>
      <c r="O819" s="23">
        <v>43249</v>
      </c>
      <c r="P819" s="23">
        <v>43253</v>
      </c>
      <c r="Q819" t="s">
        <v>1761</v>
      </c>
      <c r="Y819">
        <v>57</v>
      </c>
      <c r="Z819" t="s">
        <v>1726</v>
      </c>
    </row>
    <row r="820" spans="11:26" x14ac:dyDescent="0.25">
      <c r="K820" s="24">
        <f>MATCH(M820, Tabla2[clave2], 0)</f>
        <v>28</v>
      </c>
      <c r="L820" s="24">
        <f>INDEX(Tabla2[],$K820,1)</f>
        <v>28</v>
      </c>
      <c r="M820" s="26" t="s">
        <v>1279</v>
      </c>
      <c r="N820">
        <v>886222</v>
      </c>
      <c r="O820" s="23">
        <v>43248</v>
      </c>
      <c r="P820" s="23">
        <v>43253</v>
      </c>
      <c r="Q820" t="s">
        <v>1762</v>
      </c>
      <c r="Y820">
        <v>28</v>
      </c>
      <c r="Z820" t="s">
        <v>1476</v>
      </c>
    </row>
    <row r="821" spans="11:26" x14ac:dyDescent="0.25">
      <c r="K821" s="24">
        <f>MATCH(M821, Tabla2[clave2], 0)</f>
        <v>45</v>
      </c>
      <c r="L821" s="24">
        <f>INDEX(Tabla2[],$K821,1)</f>
        <v>45</v>
      </c>
      <c r="M821" s="26" t="s">
        <v>1316</v>
      </c>
      <c r="N821">
        <v>317677</v>
      </c>
      <c r="O821" s="23">
        <v>43251</v>
      </c>
      <c r="P821" s="23">
        <v>43251</v>
      </c>
      <c r="Q821" t="s">
        <v>1566</v>
      </c>
      <c r="Y821">
        <v>45</v>
      </c>
      <c r="Z821" t="s">
        <v>1507</v>
      </c>
    </row>
    <row r="822" spans="11:26" x14ac:dyDescent="0.25">
      <c r="K822" s="24">
        <f>MATCH(M822, Tabla2[clave2], 0)</f>
        <v>17</v>
      </c>
      <c r="L822" s="24">
        <f>INDEX(Tabla2[],$K822,1)</f>
        <v>17</v>
      </c>
      <c r="M822" s="26" t="s">
        <v>1298</v>
      </c>
      <c r="N822">
        <v>521848</v>
      </c>
      <c r="O822" s="23">
        <v>43250</v>
      </c>
      <c r="P822" s="23">
        <v>43250</v>
      </c>
      <c r="Q822" t="s">
        <v>1763</v>
      </c>
      <c r="Y822">
        <v>17</v>
      </c>
      <c r="Z822" t="s">
        <v>1764</v>
      </c>
    </row>
    <row r="823" spans="11:26" x14ac:dyDescent="0.25">
      <c r="K823" s="24">
        <f>MATCH(M823, Tabla2[clave2], 0)</f>
        <v>5</v>
      </c>
      <c r="L823" s="24">
        <f>INDEX(Tabla2[],$K823,1)</f>
        <v>5</v>
      </c>
      <c r="M823" s="26" t="s">
        <v>1300</v>
      </c>
      <c r="N823">
        <v>434039</v>
      </c>
      <c r="O823" s="23">
        <v>43251</v>
      </c>
      <c r="P823" s="23">
        <v>43251</v>
      </c>
      <c r="Q823" t="s">
        <v>1765</v>
      </c>
      <c r="Y823">
        <v>5</v>
      </c>
      <c r="Z823" t="s">
        <v>1394</v>
      </c>
    </row>
    <row r="824" spans="11:26" x14ac:dyDescent="0.25">
      <c r="K824" s="24">
        <f>MATCH(M824, Tabla2[clave2], 0)</f>
        <v>62</v>
      </c>
      <c r="L824" s="24">
        <f>INDEX(Tabla2[],$K824,1)</f>
        <v>62</v>
      </c>
      <c r="M824" s="26" t="s">
        <v>1284</v>
      </c>
      <c r="N824">
        <v>527467</v>
      </c>
      <c r="O824" s="23">
        <v>43251</v>
      </c>
      <c r="P824" s="23">
        <v>43251</v>
      </c>
      <c r="Q824" t="s">
        <v>1766</v>
      </c>
      <c r="Y824">
        <v>62</v>
      </c>
      <c r="Z824" t="s">
        <v>1767</v>
      </c>
    </row>
    <row r="825" spans="11:26" x14ac:dyDescent="0.25">
      <c r="K825" s="24">
        <f>MATCH(M825, Tabla2[clave2], 0)</f>
        <v>52</v>
      </c>
      <c r="L825" s="24">
        <f>INDEX(Tabla2[],$K825,1)</f>
        <v>52</v>
      </c>
      <c r="M825" s="26" t="s">
        <v>1299</v>
      </c>
      <c r="N825">
        <v>899380</v>
      </c>
      <c r="O825" s="23">
        <v>43251</v>
      </c>
      <c r="P825" s="23">
        <v>43251</v>
      </c>
      <c r="Q825" t="s">
        <v>1768</v>
      </c>
      <c r="R825" t="s">
        <v>1769</v>
      </c>
      <c r="S825" t="s">
        <v>1770</v>
      </c>
      <c r="T825" t="s">
        <v>1771</v>
      </c>
      <c r="Y825">
        <v>52</v>
      </c>
      <c r="Z825" t="s">
        <v>1663</v>
      </c>
    </row>
    <row r="826" spans="11:26" x14ac:dyDescent="0.25">
      <c r="K826" s="24">
        <f>MATCH(M826, Tabla2[clave2], 0)</f>
        <v>53</v>
      </c>
      <c r="L826" s="24">
        <f>INDEX(Tabla2[],$K826,1)</f>
        <v>53</v>
      </c>
      <c r="M826" s="26" t="s">
        <v>1318</v>
      </c>
      <c r="N826">
        <v>419985</v>
      </c>
      <c r="O826" s="23">
        <v>43251</v>
      </c>
      <c r="P826" s="23">
        <v>43281</v>
      </c>
      <c r="Q826" t="s">
        <v>1772</v>
      </c>
      <c r="Y826">
        <v>53</v>
      </c>
      <c r="Z826" t="s">
        <v>1465</v>
      </c>
    </row>
    <row r="827" spans="11:26" x14ac:dyDescent="0.25">
      <c r="K827" s="24">
        <f>MATCH(M827, Tabla2[clave2], 0)</f>
        <v>51</v>
      </c>
      <c r="L827" s="24">
        <f>INDEX(Tabla2[],$K827,1)</f>
        <v>51</v>
      </c>
      <c r="M827" s="26" t="s">
        <v>1294</v>
      </c>
      <c r="N827">
        <v>417200</v>
      </c>
      <c r="O827" s="23">
        <v>43251</v>
      </c>
      <c r="P827" s="23">
        <v>43251</v>
      </c>
      <c r="Q827" t="s">
        <v>1773</v>
      </c>
      <c r="Y827">
        <v>51</v>
      </c>
      <c r="Z827" t="s">
        <v>1471</v>
      </c>
    </row>
    <row r="828" spans="11:26" x14ac:dyDescent="0.25">
      <c r="K828" s="24">
        <f>MATCH(M828, Tabla2[clave2], 0)</f>
        <v>34</v>
      </c>
      <c r="L828" s="24">
        <f>INDEX(Tabla2[],$K828,1)</f>
        <v>34</v>
      </c>
      <c r="M828" s="26" t="s">
        <v>1276</v>
      </c>
      <c r="N828">
        <v>886222</v>
      </c>
      <c r="O828" s="23">
        <v>43255</v>
      </c>
      <c r="P828" s="23">
        <v>43255</v>
      </c>
      <c r="Q828" t="s">
        <v>1566</v>
      </c>
      <c r="Y828">
        <v>34</v>
      </c>
      <c r="Z828" t="s">
        <v>1476</v>
      </c>
    </row>
    <row r="829" spans="11:26" x14ac:dyDescent="0.25">
      <c r="K829" s="24">
        <f>MATCH(M829, Tabla2[clave2], 0)</f>
        <v>59</v>
      </c>
      <c r="L829" s="24">
        <f>INDEX(Tabla2[],$K829,1)</f>
        <v>59</v>
      </c>
      <c r="M829" s="26" t="s">
        <v>1285</v>
      </c>
      <c r="N829">
        <v>603001</v>
      </c>
      <c r="O829" s="23">
        <v>43255</v>
      </c>
      <c r="P829" s="23">
        <v>43259</v>
      </c>
      <c r="Q829" t="s">
        <v>1566</v>
      </c>
      <c r="Y829">
        <v>59</v>
      </c>
      <c r="Z829" t="s">
        <v>1475</v>
      </c>
    </row>
    <row r="830" spans="11:26" x14ac:dyDescent="0.25">
      <c r="K830" s="24">
        <f>MATCH(M830, Tabla2[clave2], 0)</f>
        <v>43</v>
      </c>
      <c r="L830" s="24">
        <f>INDEX(Tabla2[],$K830,1)</f>
        <v>43</v>
      </c>
      <c r="M830" s="26" t="s">
        <v>1308</v>
      </c>
      <c r="N830">
        <v>566173</v>
      </c>
      <c r="O830" s="13">
        <v>43255</v>
      </c>
      <c r="P830" s="23">
        <v>43260</v>
      </c>
      <c r="Q830" t="s">
        <v>1774</v>
      </c>
      <c r="Y830">
        <v>43</v>
      </c>
      <c r="Z830" t="s">
        <v>1468</v>
      </c>
    </row>
    <row r="831" spans="11:26" x14ac:dyDescent="0.25">
      <c r="K831" s="24">
        <f>MATCH(M831, Tabla2[clave2], 0)</f>
        <v>8</v>
      </c>
      <c r="L831" s="24">
        <f>INDEX(Tabla2[],$K831,1)</f>
        <v>8</v>
      </c>
      <c r="M831" s="26" t="s">
        <v>1275</v>
      </c>
      <c r="N831">
        <v>405756</v>
      </c>
      <c r="O831" s="23">
        <v>43255</v>
      </c>
      <c r="P831" s="23">
        <v>43259</v>
      </c>
      <c r="Q831" t="s">
        <v>1775</v>
      </c>
      <c r="Y831">
        <v>8</v>
      </c>
      <c r="Z831" t="s">
        <v>1443</v>
      </c>
    </row>
    <row r="832" spans="11:26" x14ac:dyDescent="0.25">
      <c r="K832" s="24">
        <f>MATCH(M832, Tabla2[clave2], 0)</f>
        <v>23</v>
      </c>
      <c r="L832" s="24">
        <f>INDEX(Tabla2[],$K832,1)</f>
        <v>23</v>
      </c>
      <c r="M832" s="26" t="s">
        <v>1319</v>
      </c>
      <c r="N832">
        <v>355556</v>
      </c>
      <c r="O832" s="23">
        <v>43255</v>
      </c>
      <c r="P832" s="23">
        <v>43259</v>
      </c>
      <c r="Q832" t="s">
        <v>1776</v>
      </c>
      <c r="Y832">
        <v>23</v>
      </c>
      <c r="Z832" t="s">
        <v>1441</v>
      </c>
    </row>
    <row r="833" spans="11:26" x14ac:dyDescent="0.25">
      <c r="K833" s="24">
        <f>MATCH(M833, Tabla2[clave2], 0)</f>
        <v>10</v>
      </c>
      <c r="L833" s="24">
        <f>INDEX(Tabla2[],$K833,1)</f>
        <v>10</v>
      </c>
      <c r="M833" s="26" t="s">
        <v>1273</v>
      </c>
      <c r="N833">
        <v>496833</v>
      </c>
      <c r="O833" s="23">
        <v>43255</v>
      </c>
      <c r="P833" s="23">
        <v>43260</v>
      </c>
      <c r="Q833" t="s">
        <v>1777</v>
      </c>
      <c r="R833" t="s">
        <v>1778</v>
      </c>
      <c r="S833" t="s">
        <v>1779</v>
      </c>
      <c r="T833" t="s">
        <v>1780</v>
      </c>
      <c r="Y833">
        <v>10</v>
      </c>
      <c r="Z833" t="s">
        <v>1573</v>
      </c>
    </row>
    <row r="834" spans="11:26" x14ac:dyDescent="0.25">
      <c r="K834" s="24">
        <f>MATCH(M834, Tabla2[clave2], 0)</f>
        <v>28</v>
      </c>
      <c r="L834" s="24">
        <f>INDEX(Tabla2[],$K834,1)</f>
        <v>28</v>
      </c>
      <c r="M834" s="26" t="s">
        <v>1279</v>
      </c>
      <c r="N834">
        <v>566508</v>
      </c>
      <c r="O834" s="23">
        <v>43255</v>
      </c>
      <c r="P834" s="23">
        <v>43260</v>
      </c>
      <c r="Q834" t="s">
        <v>1781</v>
      </c>
      <c r="Y834">
        <v>28</v>
      </c>
      <c r="Z834" t="s">
        <v>1489</v>
      </c>
    </row>
    <row r="835" spans="11:26" x14ac:dyDescent="0.25">
      <c r="K835" s="24">
        <f>MATCH(M835, Tabla2[clave2], 0)</f>
        <v>74</v>
      </c>
      <c r="L835" s="24">
        <f>INDEX(Tabla2[],$K835,1)</f>
        <v>74</v>
      </c>
      <c r="M835" s="26" t="s">
        <v>1309</v>
      </c>
      <c r="N835">
        <v>337646</v>
      </c>
      <c r="O835" s="23">
        <v>43256</v>
      </c>
      <c r="P835" s="23">
        <v>43283</v>
      </c>
      <c r="Q835" t="s">
        <v>1782</v>
      </c>
      <c r="Y835">
        <v>74</v>
      </c>
      <c r="Z835" t="s">
        <v>1783</v>
      </c>
    </row>
    <row r="836" spans="11:26" x14ac:dyDescent="0.25">
      <c r="K836" s="24">
        <f>MATCH(M836, Tabla2[clave2], 0)</f>
        <v>61</v>
      </c>
      <c r="L836" s="24">
        <f>INDEX(Tabla2[],$K836,1)</f>
        <v>61</v>
      </c>
      <c r="M836" s="26" t="s">
        <v>1305</v>
      </c>
      <c r="N836">
        <v>539767</v>
      </c>
      <c r="O836" s="23">
        <v>43256</v>
      </c>
      <c r="P836" s="23">
        <v>43288</v>
      </c>
      <c r="Q836" t="s">
        <v>1784</v>
      </c>
      <c r="Y836">
        <v>61</v>
      </c>
      <c r="Z836" t="s">
        <v>1426</v>
      </c>
    </row>
    <row r="837" spans="11:26" x14ac:dyDescent="0.25">
      <c r="K837" s="24">
        <f>MATCH(M837, Tabla2[clave2], 0)</f>
        <v>70</v>
      </c>
      <c r="L837" s="24">
        <f>INDEX(Tabla2[],$K837,1)</f>
        <v>70</v>
      </c>
      <c r="M837" s="26" t="s">
        <v>1314</v>
      </c>
      <c r="N837">
        <v>516702</v>
      </c>
      <c r="O837" s="23">
        <v>43256</v>
      </c>
      <c r="P837" s="23">
        <v>43288</v>
      </c>
      <c r="Q837" t="s">
        <v>1785</v>
      </c>
      <c r="Y837">
        <v>70</v>
      </c>
      <c r="Z837" t="s">
        <v>1456</v>
      </c>
    </row>
    <row r="838" spans="11:26" x14ac:dyDescent="0.25">
      <c r="K838" s="24">
        <f>MATCH(M838, Tabla2[clave2], 0)</f>
        <v>40</v>
      </c>
      <c r="L838" s="24">
        <f>INDEX(Tabla2[],$K838,1)</f>
        <v>40</v>
      </c>
      <c r="M838" s="26" t="s">
        <v>1282</v>
      </c>
      <c r="N838">
        <v>521848</v>
      </c>
      <c r="O838" s="23">
        <v>43255</v>
      </c>
      <c r="P838" s="23">
        <v>43260</v>
      </c>
      <c r="Q838" t="s">
        <v>1786</v>
      </c>
      <c r="Y838">
        <v>40</v>
      </c>
      <c r="Z838" t="s">
        <v>1764</v>
      </c>
    </row>
    <row r="839" spans="11:26" x14ac:dyDescent="0.25">
      <c r="K839" s="24">
        <f>MATCH(M839, Tabla2[clave2], 0)</f>
        <v>27</v>
      </c>
      <c r="L839" s="24">
        <f>INDEX(Tabla2[],$K839,1)</f>
        <v>27</v>
      </c>
      <c r="M839" s="26" t="s">
        <v>1297</v>
      </c>
      <c r="N839">
        <v>320894</v>
      </c>
      <c r="O839" s="23">
        <v>43255</v>
      </c>
      <c r="P839" s="23">
        <v>43259</v>
      </c>
      <c r="Q839" t="s">
        <v>1723</v>
      </c>
      <c r="Y839">
        <v>27</v>
      </c>
      <c r="Z839" t="s">
        <v>1787</v>
      </c>
    </row>
    <row r="840" spans="11:26" x14ac:dyDescent="0.25">
      <c r="K840" s="24">
        <f>MATCH(M840, Tabla2[clave2], 0)</f>
        <v>60</v>
      </c>
      <c r="L840" s="24">
        <f>INDEX(Tabla2[],$K840,1)</f>
        <v>60</v>
      </c>
      <c r="M840" s="26" t="s">
        <v>1329</v>
      </c>
      <c r="N840">
        <v>447554</v>
      </c>
      <c r="O840" s="23">
        <v>43255</v>
      </c>
      <c r="P840" s="23">
        <v>43260</v>
      </c>
      <c r="Q840" t="s">
        <v>1788</v>
      </c>
      <c r="Y840">
        <v>60</v>
      </c>
      <c r="Z840" t="s">
        <v>1488</v>
      </c>
    </row>
    <row r="841" spans="11:26" x14ac:dyDescent="0.25">
      <c r="K841" s="24">
        <f>MATCH(M841, Tabla2[clave2], 0)</f>
        <v>61</v>
      </c>
      <c r="L841" s="24">
        <f>INDEX(Tabla2[],$K841,1)</f>
        <v>61</v>
      </c>
      <c r="M841" s="26" t="s">
        <v>1305</v>
      </c>
      <c r="N841">
        <v>899380</v>
      </c>
      <c r="O841" s="23">
        <v>43255</v>
      </c>
      <c r="P841" s="23">
        <v>43259</v>
      </c>
      <c r="Q841" t="s">
        <v>1789</v>
      </c>
      <c r="Y841">
        <v>61</v>
      </c>
      <c r="Z841" t="s">
        <v>1663</v>
      </c>
    </row>
    <row r="842" spans="11:26" x14ac:dyDescent="0.25">
      <c r="K842" s="24">
        <f>MATCH(M842, Tabla2[clave2], 0)</f>
        <v>36</v>
      </c>
      <c r="L842" s="24">
        <f>INDEX(Tabla2[],$K842,1)</f>
        <v>36</v>
      </c>
      <c r="M842" s="26" t="s">
        <v>1315</v>
      </c>
      <c r="N842">
        <v>452405</v>
      </c>
      <c r="O842" s="23">
        <v>43257</v>
      </c>
      <c r="P842" s="23">
        <v>43257</v>
      </c>
      <c r="Q842" t="s">
        <v>1790</v>
      </c>
      <c r="Y842">
        <v>36</v>
      </c>
      <c r="Z842" t="s">
        <v>1451</v>
      </c>
    </row>
    <row r="843" spans="11:26" x14ac:dyDescent="0.25">
      <c r="K843" s="24">
        <f>MATCH(M843, Tabla2[clave2], 0)</f>
        <v>22</v>
      </c>
      <c r="L843" s="24">
        <f>INDEX(Tabla2[],$K843,1)</f>
        <v>22</v>
      </c>
      <c r="M843" s="26" t="s">
        <v>1335</v>
      </c>
      <c r="N843">
        <v>420357</v>
      </c>
      <c r="O843" s="23">
        <v>43255</v>
      </c>
      <c r="P843" s="23">
        <v>43278</v>
      </c>
      <c r="Q843" t="s">
        <v>1791</v>
      </c>
      <c r="R843" t="s">
        <v>1792</v>
      </c>
      <c r="S843" t="s">
        <v>1793</v>
      </c>
      <c r="T843" t="s">
        <v>1794</v>
      </c>
      <c r="Y843">
        <v>22</v>
      </c>
      <c r="Z843" t="s">
        <v>1474</v>
      </c>
    </row>
    <row r="844" spans="11:26" x14ac:dyDescent="0.25">
      <c r="K844" s="24">
        <f>MATCH(M844, Tabla2[clave2], 0)</f>
        <v>54</v>
      </c>
      <c r="L844" s="24">
        <f>INDEX(Tabla2[],$K844,1)</f>
        <v>54</v>
      </c>
      <c r="M844" s="26" t="s">
        <v>1295</v>
      </c>
      <c r="N844">
        <v>569774</v>
      </c>
      <c r="O844" s="23">
        <v>43255</v>
      </c>
      <c r="P844" s="23">
        <v>43259</v>
      </c>
      <c r="Q844" t="s">
        <v>1752</v>
      </c>
      <c r="R844" t="s">
        <v>1795</v>
      </c>
      <c r="S844" t="s">
        <v>1796</v>
      </c>
      <c r="T844" t="s">
        <v>1797</v>
      </c>
      <c r="Y844">
        <v>54</v>
      </c>
      <c r="Z844" t="s">
        <v>1482</v>
      </c>
    </row>
    <row r="845" spans="11:26" x14ac:dyDescent="0.25">
      <c r="K845" s="24">
        <f>MATCH(M845, Tabla2[clave2], 0)</f>
        <v>31</v>
      </c>
      <c r="L845" s="24">
        <f>INDEX(Tabla2[],$K845,1)</f>
        <v>31</v>
      </c>
      <c r="M845" s="26" t="s">
        <v>1289</v>
      </c>
      <c r="N845">
        <v>496967</v>
      </c>
      <c r="O845" s="23">
        <v>43258</v>
      </c>
      <c r="P845" s="23">
        <v>43260</v>
      </c>
      <c r="Q845" t="s">
        <v>1798</v>
      </c>
      <c r="Y845">
        <v>31</v>
      </c>
      <c r="Z845" t="s">
        <v>1760</v>
      </c>
    </row>
    <row r="846" spans="11:26" x14ac:dyDescent="0.25">
      <c r="K846" s="24">
        <f>MATCH(M846, Tabla2[clave2], 0)</f>
        <v>36</v>
      </c>
      <c r="L846" s="24">
        <f>INDEX(Tabla2[],$K846,1)</f>
        <v>36</v>
      </c>
      <c r="M846" s="26" t="s">
        <v>1315</v>
      </c>
      <c r="N846">
        <v>452405</v>
      </c>
      <c r="O846" s="23">
        <v>43259</v>
      </c>
      <c r="P846" s="23">
        <v>43260</v>
      </c>
      <c r="Q846" t="s">
        <v>1799</v>
      </c>
      <c r="Y846">
        <v>36</v>
      </c>
      <c r="Z846" t="s">
        <v>1451</v>
      </c>
    </row>
    <row r="847" spans="11:26" x14ac:dyDescent="0.25">
      <c r="K847" s="24">
        <f>MATCH(M847, Tabla2[clave2], 0)</f>
        <v>33</v>
      </c>
      <c r="L847" s="24">
        <f>INDEX(Tabla2[],$K847,1)</f>
        <v>33</v>
      </c>
      <c r="M847" s="26" t="s">
        <v>1317</v>
      </c>
      <c r="N847">
        <v>324382</v>
      </c>
      <c r="O847" s="23">
        <v>43241</v>
      </c>
      <c r="P847" s="23">
        <v>43245</v>
      </c>
      <c r="Q847" t="s">
        <v>1721</v>
      </c>
      <c r="Y847">
        <v>33</v>
      </c>
      <c r="Z847" t="s">
        <v>1490</v>
      </c>
    </row>
    <row r="848" spans="11:26" x14ac:dyDescent="0.25">
      <c r="K848" s="24">
        <f>MATCH(M848, Tabla2[clave2], 0)</f>
        <v>31</v>
      </c>
      <c r="L848" s="24">
        <f>INDEX(Tabla2[],$K848,1)</f>
        <v>31</v>
      </c>
      <c r="M848" s="26" t="s">
        <v>1289</v>
      </c>
      <c r="N848">
        <v>452405</v>
      </c>
      <c r="O848" s="23">
        <v>43262</v>
      </c>
      <c r="P848" s="23">
        <v>43265</v>
      </c>
      <c r="Q848" t="s">
        <v>1800</v>
      </c>
      <c r="Y848">
        <v>31</v>
      </c>
      <c r="Z848" t="s">
        <v>1451</v>
      </c>
    </row>
    <row r="849" spans="11:26" x14ac:dyDescent="0.25">
      <c r="K849" s="24">
        <f>MATCH(M849, Tabla2[clave2], 0)</f>
        <v>33</v>
      </c>
      <c r="L849" s="24">
        <f>INDEX(Tabla2[],$K849,1)</f>
        <v>33</v>
      </c>
      <c r="M849" s="26" t="s">
        <v>1317</v>
      </c>
      <c r="N849">
        <v>519677</v>
      </c>
      <c r="O849" s="23">
        <v>43262</v>
      </c>
      <c r="P849" s="23">
        <v>43263</v>
      </c>
      <c r="Q849" t="s">
        <v>1801</v>
      </c>
      <c r="R849" t="s">
        <v>1802</v>
      </c>
      <c r="S849" t="s">
        <v>1803</v>
      </c>
      <c r="T849" t="s">
        <v>1804</v>
      </c>
      <c r="Y849">
        <v>33</v>
      </c>
      <c r="Z849" t="s">
        <v>1701</v>
      </c>
    </row>
    <row r="850" spans="11:26" x14ac:dyDescent="0.25">
      <c r="K850" s="24">
        <f>MATCH(M850, Tabla2[clave2], 0)</f>
        <v>36</v>
      </c>
      <c r="L850" s="24">
        <f>INDEX(Tabla2[],$K850,1)</f>
        <v>36</v>
      </c>
      <c r="M850" s="26" t="s">
        <v>1315</v>
      </c>
      <c r="N850">
        <v>452405</v>
      </c>
      <c r="O850" s="23">
        <v>43259</v>
      </c>
      <c r="P850" s="23">
        <v>43260</v>
      </c>
      <c r="Q850" t="s">
        <v>1799</v>
      </c>
      <c r="Y850">
        <v>36</v>
      </c>
      <c r="Z850" t="s">
        <v>1451</v>
      </c>
    </row>
    <row r="851" spans="11:26" x14ac:dyDescent="0.25">
      <c r="K851" s="24">
        <f>MATCH(M851, Tabla2[clave2], 0)</f>
        <v>34</v>
      </c>
      <c r="L851" s="24">
        <f>INDEX(Tabla2[],$K851,1)</f>
        <v>34</v>
      </c>
      <c r="M851" s="26" t="s">
        <v>1276</v>
      </c>
      <c r="N851">
        <v>566173</v>
      </c>
      <c r="O851" s="23">
        <v>43262</v>
      </c>
      <c r="P851" s="23">
        <v>43281</v>
      </c>
      <c r="Q851" t="s">
        <v>1805</v>
      </c>
      <c r="Y851">
        <v>34</v>
      </c>
      <c r="Z851" t="s">
        <v>1468</v>
      </c>
    </row>
    <row r="852" spans="11:26" x14ac:dyDescent="0.25">
      <c r="K852" s="24">
        <f>MATCH(M852, Tabla2[clave2], 0)</f>
        <v>59</v>
      </c>
      <c r="L852" s="24">
        <f>INDEX(Tabla2[],$K852,1)</f>
        <v>59</v>
      </c>
      <c r="M852" s="26" t="s">
        <v>1285</v>
      </c>
      <c r="N852">
        <v>447554</v>
      </c>
      <c r="O852" s="23">
        <v>43262</v>
      </c>
      <c r="P852" s="23">
        <v>43266</v>
      </c>
      <c r="Q852" t="s">
        <v>1806</v>
      </c>
      <c r="Y852">
        <v>59</v>
      </c>
      <c r="Z852" t="s">
        <v>1488</v>
      </c>
    </row>
    <row r="853" spans="11:26" x14ac:dyDescent="0.25">
      <c r="K853" s="24">
        <f>MATCH(M853, Tabla2[clave2], 0)</f>
        <v>24</v>
      </c>
      <c r="L853" s="24">
        <f>INDEX(Tabla2[],$K853,1)</f>
        <v>24</v>
      </c>
      <c r="M853" s="26" t="s">
        <v>1281</v>
      </c>
      <c r="N853">
        <v>588783</v>
      </c>
      <c r="O853" s="23">
        <v>43263</v>
      </c>
      <c r="P853" s="23">
        <v>43268</v>
      </c>
      <c r="Q853" t="s">
        <v>1807</v>
      </c>
      <c r="Y853">
        <v>24</v>
      </c>
      <c r="Z853" t="s">
        <v>1444</v>
      </c>
    </row>
    <row r="854" spans="11:26" x14ac:dyDescent="0.25">
      <c r="K854" s="24">
        <f>MATCH(M854, Tabla2[clave2], 0)</f>
        <v>68</v>
      </c>
      <c r="L854" s="24">
        <f>INDEX(Tabla2[],$K854,1)</f>
        <v>68</v>
      </c>
      <c r="M854" s="26" t="s">
        <v>1323</v>
      </c>
      <c r="N854">
        <v>324382</v>
      </c>
      <c r="O854" s="23">
        <v>43251</v>
      </c>
      <c r="P854" s="23">
        <v>43251</v>
      </c>
      <c r="Q854" t="s">
        <v>1808</v>
      </c>
      <c r="R854" t="s">
        <v>1809</v>
      </c>
      <c r="S854" t="s">
        <v>1810</v>
      </c>
      <c r="T854" t="s">
        <v>1811</v>
      </c>
      <c r="Y854">
        <v>68</v>
      </c>
      <c r="Z854" t="s">
        <v>1490</v>
      </c>
    </row>
    <row r="855" spans="11:26" x14ac:dyDescent="0.25">
      <c r="K855" s="24">
        <f>MATCH(M855, Tabla2[clave2], 0)</f>
        <v>33</v>
      </c>
      <c r="L855" s="24">
        <f>INDEX(Tabla2[],$K855,1)</f>
        <v>33</v>
      </c>
      <c r="M855" s="26" t="s">
        <v>1317</v>
      </c>
      <c r="N855">
        <v>324382</v>
      </c>
      <c r="O855" s="23">
        <v>43241</v>
      </c>
      <c r="P855" s="23">
        <v>43245</v>
      </c>
      <c r="Q855" t="s">
        <v>1812</v>
      </c>
      <c r="R855" t="s">
        <v>1813</v>
      </c>
      <c r="S855" t="s">
        <v>1814</v>
      </c>
      <c r="T855" t="s">
        <v>1815</v>
      </c>
      <c r="Y855">
        <v>33</v>
      </c>
      <c r="Z855" t="s">
        <v>1490</v>
      </c>
    </row>
    <row r="856" spans="11:26" x14ac:dyDescent="0.25">
      <c r="K856" s="24">
        <f>MATCH(M856, Tabla2[clave2], 0)</f>
        <v>29</v>
      </c>
      <c r="L856" s="24">
        <f>INDEX(Tabla2[],$K856,1)</f>
        <v>29</v>
      </c>
      <c r="M856" s="26" t="s">
        <v>1325</v>
      </c>
      <c r="N856">
        <v>886222</v>
      </c>
      <c r="O856" s="23">
        <v>43264</v>
      </c>
      <c r="P856" s="23">
        <v>43266</v>
      </c>
      <c r="Q856" t="s">
        <v>1816</v>
      </c>
      <c r="Y856">
        <v>29</v>
      </c>
      <c r="Z856" t="s">
        <v>1476</v>
      </c>
    </row>
    <row r="857" spans="11:26" x14ac:dyDescent="0.25">
      <c r="K857" s="24">
        <f>MATCH(M857, Tabla2[clave2], 0)</f>
        <v>33</v>
      </c>
      <c r="L857" s="24">
        <f>INDEX(Tabla2[],$K857,1)</f>
        <v>33</v>
      </c>
      <c r="M857" s="26" t="s">
        <v>1317</v>
      </c>
      <c r="N857">
        <v>519677</v>
      </c>
      <c r="O857" s="23">
        <v>43265</v>
      </c>
      <c r="P857" s="23">
        <v>43265</v>
      </c>
      <c r="Q857" t="s">
        <v>1817</v>
      </c>
      <c r="Y857">
        <v>33</v>
      </c>
      <c r="Z857" t="s">
        <v>1701</v>
      </c>
    </row>
    <row r="858" spans="11:26" x14ac:dyDescent="0.25">
      <c r="K858" s="24">
        <f>MATCH(M858, Tabla2[clave2], 0)</f>
        <v>7</v>
      </c>
      <c r="L858" s="24">
        <f>INDEX(Tabla2[],$K858,1)</f>
        <v>7</v>
      </c>
      <c r="M858" s="26" t="s">
        <v>1278</v>
      </c>
      <c r="N858">
        <v>588783</v>
      </c>
      <c r="O858" s="23">
        <v>43269</v>
      </c>
      <c r="P858" s="23">
        <v>43269</v>
      </c>
      <c r="Q858" t="s">
        <v>1566</v>
      </c>
      <c r="Y858">
        <v>7</v>
      </c>
      <c r="Z858" t="s">
        <v>1444</v>
      </c>
    </row>
    <row r="859" spans="11:26" x14ac:dyDescent="0.25">
      <c r="K859" s="24">
        <f>MATCH(M859, Tabla2[clave2], 0)</f>
        <v>24</v>
      </c>
      <c r="L859" s="24">
        <f>INDEX(Tabla2[],$K859,1)</f>
        <v>24</v>
      </c>
      <c r="M859" s="26" t="s">
        <v>1281</v>
      </c>
      <c r="N859">
        <v>596416</v>
      </c>
      <c r="O859" s="23">
        <v>43270</v>
      </c>
      <c r="P859" s="23">
        <v>43275</v>
      </c>
      <c r="Q859" t="s">
        <v>1818</v>
      </c>
      <c r="R859" t="s">
        <v>1820</v>
      </c>
      <c r="S859" t="s">
        <v>1821</v>
      </c>
      <c r="T859" t="s">
        <v>1822</v>
      </c>
      <c r="Y859">
        <v>24</v>
      </c>
      <c r="Z859" t="s">
        <v>1819</v>
      </c>
    </row>
    <row r="860" spans="11:26" x14ac:dyDescent="0.25">
      <c r="K860" s="24">
        <f>MATCH(M860, Tabla2[clave2], 0)</f>
        <v>5</v>
      </c>
      <c r="L860" s="24">
        <f>INDEX(Tabla2[],$K860,1)</f>
        <v>5</v>
      </c>
      <c r="M860" s="26" t="s">
        <v>1300</v>
      </c>
      <c r="N860">
        <v>203376</v>
      </c>
      <c r="O860" s="23">
        <v>43272</v>
      </c>
      <c r="P860" s="23">
        <v>43273</v>
      </c>
      <c r="Q860" t="s">
        <v>1823</v>
      </c>
      <c r="Y860">
        <v>5</v>
      </c>
      <c r="Z860" t="s">
        <v>1391</v>
      </c>
    </row>
    <row r="861" spans="11:26" x14ac:dyDescent="0.25">
      <c r="K861" s="24">
        <f>MATCH(M861, Tabla2[clave2], 0)</f>
        <v>7</v>
      </c>
      <c r="L861" s="24">
        <f>INDEX(Tabla2[],$K861,1)</f>
        <v>7</v>
      </c>
      <c r="M861" s="26" t="s">
        <v>1278</v>
      </c>
      <c r="N861">
        <v>482433</v>
      </c>
      <c r="O861" s="23">
        <v>43272</v>
      </c>
      <c r="P861" s="23">
        <v>43273</v>
      </c>
      <c r="Q861" t="s">
        <v>1824</v>
      </c>
      <c r="Y861">
        <v>7</v>
      </c>
      <c r="Z861" t="s">
        <v>1401</v>
      </c>
    </row>
    <row r="862" spans="11:26" x14ac:dyDescent="0.25">
      <c r="K862" s="24">
        <f>MATCH(M862, Tabla2[clave2], 0)</f>
        <v>17</v>
      </c>
      <c r="L862" s="24">
        <f>INDEX(Tabla2[],$K862,1)</f>
        <v>17</v>
      </c>
      <c r="M862" s="26" t="s">
        <v>1298</v>
      </c>
      <c r="N862">
        <v>521848</v>
      </c>
      <c r="O862" s="23">
        <v>43272</v>
      </c>
      <c r="P862" s="23">
        <v>43273</v>
      </c>
      <c r="Q862" t="s">
        <v>1825</v>
      </c>
      <c r="Y862">
        <v>17</v>
      </c>
      <c r="Z862" t="s">
        <v>1764</v>
      </c>
    </row>
    <row r="863" spans="11:26" x14ac:dyDescent="0.25">
      <c r="K863" s="24">
        <f>MATCH(M863, Tabla2[clave2], 0)</f>
        <v>68</v>
      </c>
      <c r="L863" s="24">
        <f>INDEX(Tabla2[],$K863,1)</f>
        <v>68</v>
      </c>
      <c r="M863" s="26" t="s">
        <v>1323</v>
      </c>
      <c r="N863">
        <v>471360</v>
      </c>
      <c r="O863" s="23">
        <v>43255</v>
      </c>
      <c r="P863" s="23">
        <v>43258</v>
      </c>
      <c r="Q863" t="s">
        <v>1826</v>
      </c>
      <c r="R863" t="s">
        <v>1827</v>
      </c>
      <c r="S863" t="s">
        <v>1828</v>
      </c>
      <c r="T863" t="s">
        <v>1829</v>
      </c>
      <c r="Y863">
        <v>68</v>
      </c>
      <c r="Z863" t="s">
        <v>1731</v>
      </c>
    </row>
    <row r="864" spans="11:26" x14ac:dyDescent="0.25">
      <c r="K864" s="24">
        <f>MATCH(M864, Tabla2[clave2], 0)</f>
        <v>10</v>
      </c>
      <c r="L864" s="24">
        <f>INDEX(Tabla2[],$K864,1)</f>
        <v>10</v>
      </c>
      <c r="M864" s="26" t="s">
        <v>1273</v>
      </c>
      <c r="N864">
        <v>496833</v>
      </c>
      <c r="O864" s="23">
        <v>43260</v>
      </c>
      <c r="P864" s="23">
        <v>43260</v>
      </c>
      <c r="Q864" t="s">
        <v>1830</v>
      </c>
      <c r="R864" t="s">
        <v>1778</v>
      </c>
      <c r="S864" t="s">
        <v>1779</v>
      </c>
      <c r="T864" t="s">
        <v>1780</v>
      </c>
      <c r="Y864">
        <v>10</v>
      </c>
      <c r="Z864" t="s">
        <v>1573</v>
      </c>
    </row>
    <row r="865" spans="11:26" x14ac:dyDescent="0.25">
      <c r="K865" s="24">
        <f>MATCH(M865, Tabla2[clave2], 0)</f>
        <v>15</v>
      </c>
      <c r="L865" s="24">
        <f>INDEX(Tabla2[],$K865,1)</f>
        <v>15</v>
      </c>
      <c r="M865" s="26" t="s">
        <v>1307</v>
      </c>
      <c r="N865">
        <v>588783</v>
      </c>
      <c r="O865" s="23">
        <v>43272</v>
      </c>
      <c r="P865" s="23">
        <v>43280</v>
      </c>
      <c r="Q865" t="s">
        <v>1831</v>
      </c>
      <c r="R865" t="s">
        <v>1832</v>
      </c>
      <c r="S865" t="s">
        <v>1833</v>
      </c>
      <c r="T865" t="s">
        <v>1834</v>
      </c>
      <c r="Y865">
        <v>15</v>
      </c>
      <c r="Z865" t="s">
        <v>1444</v>
      </c>
    </row>
    <row r="866" spans="11:26" x14ac:dyDescent="0.25">
      <c r="K866" s="24">
        <f>MATCH(M866, Tabla2[clave2], 0)</f>
        <v>69</v>
      </c>
      <c r="L866" s="24">
        <f>INDEX(Tabla2[],$K866,1)</f>
        <v>69</v>
      </c>
      <c r="M866" s="26" t="s">
        <v>1290</v>
      </c>
      <c r="N866">
        <v>569774</v>
      </c>
      <c r="O866" s="23">
        <v>43273</v>
      </c>
      <c r="P866" s="23">
        <v>43273</v>
      </c>
      <c r="Q866" t="s">
        <v>1835</v>
      </c>
      <c r="Y866">
        <v>69</v>
      </c>
      <c r="Z866" t="s">
        <v>1482</v>
      </c>
    </row>
    <row r="867" spans="11:26" x14ac:dyDescent="0.25">
      <c r="K867" s="24">
        <f>MATCH(M867, Tabla2[clave2], 0)</f>
        <v>5</v>
      </c>
      <c r="L867" s="24">
        <f>INDEX(Tabla2[],$K867,1)</f>
        <v>5</v>
      </c>
      <c r="M867" s="26" t="s">
        <v>1300</v>
      </c>
      <c r="N867">
        <v>203376</v>
      </c>
      <c r="O867" s="23">
        <v>43275</v>
      </c>
      <c r="P867" s="23">
        <v>43309</v>
      </c>
      <c r="Q867" t="s">
        <v>1836</v>
      </c>
      <c r="Y867">
        <v>5</v>
      </c>
      <c r="Z867" t="s">
        <v>1391</v>
      </c>
    </row>
    <row r="868" spans="11:26" x14ac:dyDescent="0.25">
      <c r="K868" s="24">
        <f>MATCH(M868, Tabla2[clave2], 0)</f>
        <v>7</v>
      </c>
      <c r="L868" s="24">
        <f>INDEX(Tabla2[],$K868,1)</f>
        <v>7</v>
      </c>
      <c r="M868" s="26" t="s">
        <v>1278</v>
      </c>
      <c r="N868">
        <v>482433</v>
      </c>
      <c r="O868" s="23">
        <v>43275</v>
      </c>
      <c r="P868" s="23">
        <v>43309</v>
      </c>
      <c r="Q868" t="s">
        <v>1837</v>
      </c>
      <c r="Y868">
        <v>7</v>
      </c>
      <c r="Z868" t="s">
        <v>1401</v>
      </c>
    </row>
    <row r="869" spans="11:26" x14ac:dyDescent="0.25">
      <c r="K869" s="24">
        <f>MATCH(M869, Tabla2[clave2], 0)</f>
        <v>17</v>
      </c>
      <c r="L869" s="24">
        <f>INDEX(Tabla2[],$K869,1)</f>
        <v>17</v>
      </c>
      <c r="M869" s="26" t="s">
        <v>1298</v>
      </c>
      <c r="N869">
        <v>521848</v>
      </c>
      <c r="O869" s="23">
        <v>43276</v>
      </c>
      <c r="P869" s="23">
        <v>43310</v>
      </c>
      <c r="Q869" t="s">
        <v>1838</v>
      </c>
      <c r="R869" t="s">
        <v>1839</v>
      </c>
      <c r="S869" t="s">
        <v>1840</v>
      </c>
      <c r="T869" t="s">
        <v>1841</v>
      </c>
      <c r="Y869">
        <v>17</v>
      </c>
      <c r="Z869" t="s">
        <v>1764</v>
      </c>
    </row>
    <row r="870" spans="11:26" x14ac:dyDescent="0.25">
      <c r="K870" s="24">
        <f>MATCH(M870, Tabla2[clave2], 0)</f>
        <v>24</v>
      </c>
      <c r="L870" s="24">
        <f>INDEX(Tabla2[],$K870,1)</f>
        <v>24</v>
      </c>
      <c r="M870" s="26" t="s">
        <v>1281</v>
      </c>
      <c r="N870">
        <v>452405</v>
      </c>
      <c r="O870" s="23">
        <v>43276</v>
      </c>
      <c r="P870" s="23">
        <v>43282</v>
      </c>
      <c r="Q870" t="s">
        <v>1842</v>
      </c>
      <c r="R870" t="s">
        <v>1843</v>
      </c>
      <c r="S870" t="s">
        <v>1844</v>
      </c>
      <c r="T870" t="s">
        <v>1845</v>
      </c>
      <c r="Y870">
        <v>24</v>
      </c>
      <c r="Z870" t="s">
        <v>1451</v>
      </c>
    </row>
    <row r="871" spans="11:26" x14ac:dyDescent="0.25">
      <c r="K871" s="24">
        <f>MATCH(M871, Tabla2[clave2], 0)</f>
        <v>33</v>
      </c>
      <c r="L871" s="24">
        <f>INDEX(Tabla2[],$K871,1)</f>
        <v>33</v>
      </c>
      <c r="M871" s="26" t="s">
        <v>1317</v>
      </c>
      <c r="N871">
        <v>420806</v>
      </c>
      <c r="O871" s="23">
        <v>43276</v>
      </c>
      <c r="P871" s="23">
        <v>43282</v>
      </c>
      <c r="Q871" t="s">
        <v>1846</v>
      </c>
      <c r="R871" t="s">
        <v>1847</v>
      </c>
      <c r="S871" t="s">
        <v>1848</v>
      </c>
      <c r="T871" t="s">
        <v>1849</v>
      </c>
      <c r="Y871">
        <v>33</v>
      </c>
      <c r="Z871" t="s">
        <v>1466</v>
      </c>
    </row>
    <row r="872" spans="11:26" x14ac:dyDescent="0.25">
      <c r="K872" s="24">
        <f>MATCH(M872, Tabla2[clave2], 0)</f>
        <v>69</v>
      </c>
      <c r="L872" s="24">
        <f>INDEX(Tabla2[],$K872,1)</f>
        <v>69</v>
      </c>
      <c r="M872" s="26" t="s">
        <v>1290</v>
      </c>
      <c r="N872">
        <v>405756</v>
      </c>
      <c r="O872" s="23">
        <v>43276</v>
      </c>
      <c r="P872" s="23">
        <v>43276</v>
      </c>
      <c r="Q872" t="s">
        <v>1850</v>
      </c>
      <c r="R872" t="s">
        <v>1851</v>
      </c>
      <c r="S872" t="s">
        <v>1852</v>
      </c>
      <c r="T872" t="s">
        <v>1853</v>
      </c>
      <c r="Y872">
        <v>69</v>
      </c>
      <c r="Z872" t="s">
        <v>1443</v>
      </c>
    </row>
    <row r="873" spans="11:26" x14ac:dyDescent="0.25">
      <c r="K873" s="24">
        <f>MATCH(M873, Tabla2[clave2], 0)</f>
        <v>31</v>
      </c>
      <c r="L873" s="24">
        <f>INDEX(Tabla2[],$K873,1)</f>
        <v>31</v>
      </c>
      <c r="M873" s="26" t="s">
        <v>1289</v>
      </c>
      <c r="N873">
        <v>602662</v>
      </c>
      <c r="O873" s="23">
        <v>43277</v>
      </c>
      <c r="P873" s="23">
        <v>43282</v>
      </c>
      <c r="Q873" t="s">
        <v>1854</v>
      </c>
      <c r="R873" t="s">
        <v>1856</v>
      </c>
      <c r="S873" t="s">
        <v>1857</v>
      </c>
      <c r="T873" t="s">
        <v>1858</v>
      </c>
      <c r="Y873">
        <v>31</v>
      </c>
      <c r="Z873" t="s">
        <v>1855</v>
      </c>
    </row>
    <row r="874" spans="11:26" x14ac:dyDescent="0.25">
      <c r="K874" s="24">
        <f>MATCH(M874, Tabla2[clave2], 0)</f>
        <v>69</v>
      </c>
      <c r="L874" s="24">
        <f>INDEX(Tabla2[],$K874,1)</f>
        <v>69</v>
      </c>
      <c r="M874" s="26" t="s">
        <v>1290</v>
      </c>
      <c r="N874">
        <v>405756</v>
      </c>
      <c r="O874" s="23">
        <v>43280</v>
      </c>
      <c r="P874" s="23">
        <v>43280</v>
      </c>
      <c r="Q874" t="s">
        <v>1859</v>
      </c>
      <c r="R874" t="s">
        <v>1860</v>
      </c>
      <c r="S874" t="s">
        <v>1861</v>
      </c>
      <c r="T874" t="s">
        <v>1862</v>
      </c>
      <c r="Y874">
        <v>69</v>
      </c>
      <c r="Z874" t="s">
        <v>1443</v>
      </c>
    </row>
    <row r="875" spans="11:26" x14ac:dyDescent="0.25">
      <c r="K875" s="24">
        <f>MATCH(M875, Tabla2[clave2], 0)</f>
        <v>7</v>
      </c>
      <c r="L875" s="24">
        <f>INDEX(Tabla2[],$K875,1)</f>
        <v>7</v>
      </c>
      <c r="M875" s="26" t="s">
        <v>1278</v>
      </c>
      <c r="N875">
        <v>557767</v>
      </c>
      <c r="O875" s="23">
        <v>43281</v>
      </c>
      <c r="P875" s="23">
        <v>43309</v>
      </c>
      <c r="Q875" t="s">
        <v>1863</v>
      </c>
      <c r="Y875">
        <v>7</v>
      </c>
      <c r="Z875" t="s">
        <v>1419</v>
      </c>
    </row>
    <row r="876" spans="11:26" x14ac:dyDescent="0.25">
      <c r="K876" s="24">
        <f>MATCH(M876, Tabla2[clave2], 0)</f>
        <v>59</v>
      </c>
      <c r="L876" s="24">
        <f>INDEX(Tabla2[],$K876,1)</f>
        <v>59</v>
      </c>
      <c r="M876" s="26" t="s">
        <v>1285</v>
      </c>
      <c r="N876">
        <v>566173</v>
      </c>
      <c r="O876" s="23">
        <v>43281</v>
      </c>
      <c r="P876" s="23">
        <v>43283</v>
      </c>
      <c r="Q876" t="s">
        <v>1864</v>
      </c>
      <c r="Y876">
        <v>59</v>
      </c>
      <c r="Z876" t="s">
        <v>1468</v>
      </c>
    </row>
    <row r="877" spans="11:26" x14ac:dyDescent="0.25">
      <c r="K877" s="24">
        <f>MATCH(M877, Tabla2[clave2], 0)</f>
        <v>15</v>
      </c>
      <c r="L877" s="24">
        <f>INDEX(Tabla2[],$K877,1)</f>
        <v>15</v>
      </c>
      <c r="M877" s="26" t="s">
        <v>1307</v>
      </c>
      <c r="N877">
        <v>317017</v>
      </c>
      <c r="O877" s="23">
        <v>43281</v>
      </c>
      <c r="P877" s="23">
        <v>43282</v>
      </c>
      <c r="Q877" t="s">
        <v>1865</v>
      </c>
      <c r="Y877">
        <v>15</v>
      </c>
      <c r="Z877" t="s">
        <v>1418</v>
      </c>
    </row>
    <row r="878" spans="11:26" x14ac:dyDescent="0.25">
      <c r="K878" s="24">
        <f>MATCH(M878, Tabla2[clave2], 0)</f>
        <v>53</v>
      </c>
      <c r="L878" s="24">
        <f>INDEX(Tabla2[],$K878,1)</f>
        <v>53</v>
      </c>
      <c r="M878" s="26" t="s">
        <v>1318</v>
      </c>
      <c r="N878">
        <v>466603</v>
      </c>
      <c r="O878" s="23">
        <v>43281</v>
      </c>
      <c r="P878" s="23">
        <v>43283</v>
      </c>
      <c r="Q878" t="s">
        <v>1866</v>
      </c>
      <c r="Y878">
        <v>53</v>
      </c>
      <c r="Z878" t="s">
        <v>1445</v>
      </c>
    </row>
    <row r="879" spans="11:26" x14ac:dyDescent="0.25">
      <c r="K879" s="24">
        <f>MATCH(M879, Tabla2[clave2], 0)</f>
        <v>9</v>
      </c>
      <c r="L879" s="24">
        <f>INDEX(Tabla2[],$K879,1)</f>
        <v>9</v>
      </c>
      <c r="M879" s="26" t="s">
        <v>1272</v>
      </c>
      <c r="N879">
        <v>405756</v>
      </c>
      <c r="O879" s="23">
        <v>43283</v>
      </c>
      <c r="P879" s="23">
        <v>43283</v>
      </c>
      <c r="Q879" t="s">
        <v>1867</v>
      </c>
      <c r="Y879">
        <v>9</v>
      </c>
      <c r="Z879" t="s">
        <v>1443</v>
      </c>
    </row>
    <row r="880" spans="11:26" x14ac:dyDescent="0.25">
      <c r="K880" s="24">
        <f>MATCH(M880, Tabla2[clave2], 0)</f>
        <v>4</v>
      </c>
      <c r="L880" s="24">
        <f>INDEX(Tabla2[],$K880,1)</f>
        <v>4</v>
      </c>
      <c r="M880" s="26" t="s">
        <v>1306</v>
      </c>
      <c r="N880">
        <v>496833</v>
      </c>
      <c r="O880" s="23">
        <v>43283</v>
      </c>
      <c r="P880" s="23">
        <v>43283</v>
      </c>
      <c r="Q880" t="s">
        <v>1868</v>
      </c>
      <c r="Y880">
        <v>4</v>
      </c>
      <c r="Z880" t="s">
        <v>1573</v>
      </c>
    </row>
    <row r="881" spans="11:26" x14ac:dyDescent="0.25">
      <c r="K881" s="24">
        <f>MATCH(M881, Tabla2[clave2], 0)</f>
        <v>31</v>
      </c>
      <c r="L881" s="24">
        <f>INDEX(Tabla2[],$K881,1)</f>
        <v>31</v>
      </c>
      <c r="M881" s="26" t="s">
        <v>1289</v>
      </c>
      <c r="N881">
        <v>452405</v>
      </c>
      <c r="O881" s="23">
        <v>43283</v>
      </c>
      <c r="P881" s="23">
        <v>43283</v>
      </c>
      <c r="Q881" t="s">
        <v>1869</v>
      </c>
      <c r="Y881">
        <v>31</v>
      </c>
      <c r="Z881" t="s">
        <v>1451</v>
      </c>
    </row>
    <row r="882" spans="11:26" x14ac:dyDescent="0.25">
      <c r="K882" s="24">
        <f>MATCH(M882, Tabla2[clave2], 0)</f>
        <v>15</v>
      </c>
      <c r="L882" s="24">
        <f>INDEX(Tabla2[],$K882,1)</f>
        <v>15</v>
      </c>
      <c r="M882" s="26" t="s">
        <v>1307</v>
      </c>
      <c r="N882">
        <v>317017</v>
      </c>
      <c r="O882" s="23">
        <v>43283</v>
      </c>
      <c r="P882" s="23">
        <v>43283</v>
      </c>
      <c r="Q882" t="s">
        <v>1865</v>
      </c>
      <c r="Y882">
        <v>15</v>
      </c>
      <c r="Z882" t="s">
        <v>1418</v>
      </c>
    </row>
    <row r="883" spans="11:26" x14ac:dyDescent="0.25">
      <c r="K883" s="24">
        <f>MATCH(M883, Tabla2[clave2], 0)</f>
        <v>6</v>
      </c>
      <c r="L883" s="24">
        <f>INDEX(Tabla2[],$K883,1)</f>
        <v>6</v>
      </c>
      <c r="M883" s="26" t="s">
        <v>1271</v>
      </c>
      <c r="N883">
        <v>419041</v>
      </c>
      <c r="O883" s="23">
        <v>43284</v>
      </c>
      <c r="P883" s="23">
        <v>43310</v>
      </c>
      <c r="Q883" t="s">
        <v>1870</v>
      </c>
      <c r="Y883">
        <v>6</v>
      </c>
      <c r="Z883" t="s">
        <v>1395</v>
      </c>
    </row>
    <row r="884" spans="11:26" x14ac:dyDescent="0.25">
      <c r="K884" s="24">
        <f>MATCH(M884, Tabla2[clave2], 0)</f>
        <v>11</v>
      </c>
      <c r="L884" s="24">
        <f>INDEX(Tabla2[],$K884,1)</f>
        <v>11</v>
      </c>
      <c r="M884" s="26" t="s">
        <v>1277</v>
      </c>
      <c r="N884">
        <v>333892</v>
      </c>
      <c r="O884" s="23">
        <v>43284</v>
      </c>
      <c r="P884" s="23">
        <v>43310</v>
      </c>
      <c r="Q884" t="s">
        <v>1870</v>
      </c>
      <c r="Y884">
        <v>11</v>
      </c>
      <c r="Z884" t="s">
        <v>1399</v>
      </c>
    </row>
    <row r="885" spans="11:26" x14ac:dyDescent="0.25">
      <c r="K885" s="24">
        <f>MATCH(M885, Tabla2[clave2], 0)</f>
        <v>13</v>
      </c>
      <c r="L885" s="24">
        <f>INDEX(Tabla2[],$K885,1)</f>
        <v>13</v>
      </c>
      <c r="M885" s="26" t="s">
        <v>1320</v>
      </c>
      <c r="N885">
        <v>435741</v>
      </c>
      <c r="O885" s="23">
        <v>43284</v>
      </c>
      <c r="P885" s="23">
        <v>43310</v>
      </c>
      <c r="Q885" t="s">
        <v>1870</v>
      </c>
      <c r="Y885">
        <v>13</v>
      </c>
      <c r="Z885" t="s">
        <v>1397</v>
      </c>
    </row>
    <row r="886" spans="11:26" x14ac:dyDescent="0.25">
      <c r="K886" s="24">
        <f>MATCH(M886, Tabla2[clave2], 0)</f>
        <v>14</v>
      </c>
      <c r="L886" s="24">
        <f>INDEX(Tabla2[],$K886,1)</f>
        <v>14</v>
      </c>
      <c r="M886" s="26" t="s">
        <v>1288</v>
      </c>
      <c r="N886">
        <v>490746</v>
      </c>
      <c r="O886" s="23">
        <v>43284</v>
      </c>
      <c r="P886" s="23">
        <v>43310</v>
      </c>
      <c r="Q886" t="s">
        <v>1870</v>
      </c>
      <c r="Y886">
        <v>14</v>
      </c>
      <c r="Z886" t="s">
        <v>1431</v>
      </c>
    </row>
    <row r="887" spans="11:26" x14ac:dyDescent="0.25">
      <c r="K887" s="24">
        <f>MATCH(M887, Tabla2[clave2], 0)</f>
        <v>15</v>
      </c>
      <c r="L887" s="24">
        <f>INDEX(Tabla2[],$K887,1)</f>
        <v>15</v>
      </c>
      <c r="M887" s="26" t="s">
        <v>1307</v>
      </c>
      <c r="N887">
        <v>178194</v>
      </c>
      <c r="O887" s="23">
        <v>43284</v>
      </c>
      <c r="P887" s="23">
        <v>43310</v>
      </c>
      <c r="Q887" t="s">
        <v>1870</v>
      </c>
      <c r="Y887">
        <v>15</v>
      </c>
      <c r="Z887" t="s">
        <v>1403</v>
      </c>
    </row>
    <row r="888" spans="11:26" x14ac:dyDescent="0.25">
      <c r="K888" s="24">
        <f>MATCH(M888, Tabla2[clave2], 0)</f>
        <v>24</v>
      </c>
      <c r="L888" s="24">
        <f>INDEX(Tabla2[],$K888,1)</f>
        <v>24</v>
      </c>
      <c r="M888" s="26" t="s">
        <v>1281</v>
      </c>
      <c r="N888">
        <v>426226</v>
      </c>
      <c r="O888" s="23">
        <v>43284</v>
      </c>
      <c r="P888" s="23">
        <v>43310</v>
      </c>
      <c r="Q888" t="s">
        <v>1870</v>
      </c>
      <c r="Y888">
        <v>24</v>
      </c>
      <c r="Z888" t="s">
        <v>1422</v>
      </c>
    </row>
    <row r="889" spans="11:26" x14ac:dyDescent="0.25">
      <c r="K889" s="24">
        <f>MATCH(M889, Tabla2[clave2], 0)</f>
        <v>25</v>
      </c>
      <c r="L889" s="24">
        <f>INDEX(Tabla2[],$K889,1)</f>
        <v>25</v>
      </c>
      <c r="M889" s="26" t="s">
        <v>1296</v>
      </c>
      <c r="N889">
        <v>481129</v>
      </c>
      <c r="O889" s="23">
        <v>43284</v>
      </c>
      <c r="P889" s="23">
        <v>43310</v>
      </c>
      <c r="Q889" t="s">
        <v>1871</v>
      </c>
      <c r="R889" t="s">
        <v>1873</v>
      </c>
      <c r="S889" t="s">
        <v>1874</v>
      </c>
      <c r="T889" t="s">
        <v>1875</v>
      </c>
      <c r="Y889">
        <v>25</v>
      </c>
      <c r="Z889" t="s">
        <v>1872</v>
      </c>
    </row>
    <row r="890" spans="11:26" x14ac:dyDescent="0.25">
      <c r="K890" s="24">
        <f>MATCH(M890, Tabla2[clave2], 0)</f>
        <v>27</v>
      </c>
      <c r="L890" s="24">
        <f>INDEX(Tabla2[],$K890,1)</f>
        <v>27</v>
      </c>
      <c r="M890" s="26" t="s">
        <v>1297</v>
      </c>
      <c r="N890">
        <v>605887</v>
      </c>
      <c r="O890" s="23">
        <v>43284</v>
      </c>
      <c r="P890" s="23">
        <v>43310</v>
      </c>
      <c r="Q890" t="s">
        <v>1870</v>
      </c>
      <c r="Y890">
        <v>27</v>
      </c>
      <c r="Z890" t="s">
        <v>1486</v>
      </c>
    </row>
    <row r="891" spans="11:26" x14ac:dyDescent="0.25">
      <c r="K891" s="24">
        <f>MATCH(M891, Tabla2[clave2], 0)</f>
        <v>35</v>
      </c>
      <c r="L891" s="24">
        <f>INDEX(Tabla2[],$K891,1)</f>
        <v>35</v>
      </c>
      <c r="M891" s="26" t="s">
        <v>1293</v>
      </c>
      <c r="N891">
        <v>600316</v>
      </c>
      <c r="O891" s="23">
        <v>43284</v>
      </c>
      <c r="P891" s="23">
        <v>43310</v>
      </c>
      <c r="Q891" t="s">
        <v>1870</v>
      </c>
      <c r="Y891">
        <v>35</v>
      </c>
      <c r="Z891" t="s">
        <v>1434</v>
      </c>
    </row>
    <row r="892" spans="11:26" x14ac:dyDescent="0.25">
      <c r="K892" s="24">
        <f>MATCH(M892, Tabla2[clave2], 0)</f>
        <v>36</v>
      </c>
      <c r="L892" s="24">
        <f>INDEX(Tabla2[],$K892,1)</f>
        <v>36</v>
      </c>
      <c r="M892" s="26" t="s">
        <v>1315</v>
      </c>
      <c r="N892">
        <v>466911</v>
      </c>
      <c r="O892" s="23">
        <v>43284</v>
      </c>
      <c r="P892" s="23">
        <v>43310</v>
      </c>
      <c r="Q892" t="s">
        <v>1876</v>
      </c>
      <c r="R892" t="s">
        <v>1877</v>
      </c>
      <c r="S892" t="s">
        <v>1878</v>
      </c>
      <c r="T892" t="s">
        <v>1581</v>
      </c>
      <c r="Y892">
        <v>36</v>
      </c>
      <c r="Z892" t="s">
        <v>1432</v>
      </c>
    </row>
    <row r="893" spans="11:26" x14ac:dyDescent="0.25">
      <c r="K893" s="24">
        <f>MATCH(M893, Tabla2[clave2], 0)</f>
        <v>53</v>
      </c>
      <c r="L893" s="24">
        <f>INDEX(Tabla2[],$K893,1)</f>
        <v>53</v>
      </c>
      <c r="M893" s="26" t="s">
        <v>1318</v>
      </c>
      <c r="N893">
        <v>466603</v>
      </c>
      <c r="O893" s="23">
        <v>43284</v>
      </c>
      <c r="P893" s="23">
        <v>43310</v>
      </c>
      <c r="Q893" t="s">
        <v>1879</v>
      </c>
      <c r="R893" t="s">
        <v>1880</v>
      </c>
      <c r="S893" t="s">
        <v>1881</v>
      </c>
      <c r="T893" t="s">
        <v>1581</v>
      </c>
      <c r="Y893">
        <v>53</v>
      </c>
      <c r="Z893" t="s">
        <v>1445</v>
      </c>
    </row>
    <row r="894" spans="11:26" x14ac:dyDescent="0.25">
      <c r="K894" s="24">
        <f>MATCH(M894, Tabla2[clave2], 0)</f>
        <v>54</v>
      </c>
      <c r="L894" s="24">
        <f>INDEX(Tabla2[],$K894,1)</f>
        <v>54</v>
      </c>
      <c r="M894" s="26" t="s">
        <v>1295</v>
      </c>
      <c r="N894">
        <v>321084</v>
      </c>
      <c r="O894" s="23">
        <v>43284</v>
      </c>
      <c r="P894" s="23">
        <v>43310</v>
      </c>
      <c r="Q894" t="s">
        <v>1870</v>
      </c>
      <c r="Y894">
        <v>54</v>
      </c>
      <c r="Z894" t="s">
        <v>1413</v>
      </c>
    </row>
    <row r="895" spans="11:26" x14ac:dyDescent="0.25">
      <c r="K895" s="24">
        <f>MATCH(M895, Tabla2[clave2], 0)</f>
        <v>55</v>
      </c>
      <c r="L895" s="24">
        <f>INDEX(Tabla2[],$K895,1)</f>
        <v>55</v>
      </c>
      <c r="M895" s="26" t="s">
        <v>1333</v>
      </c>
      <c r="N895">
        <v>852387</v>
      </c>
      <c r="O895" s="23">
        <v>43284</v>
      </c>
      <c r="P895" s="23">
        <v>43310</v>
      </c>
      <c r="Q895" t="s">
        <v>1870</v>
      </c>
      <c r="Y895">
        <v>55</v>
      </c>
      <c r="Z895" t="s">
        <v>1435</v>
      </c>
    </row>
    <row r="896" spans="11:26" x14ac:dyDescent="0.25">
      <c r="K896" s="24">
        <f>MATCH(M896, Tabla2[clave2], 0)</f>
        <v>56</v>
      </c>
      <c r="L896" s="24">
        <f>INDEX(Tabla2[],$K896,1)</f>
        <v>56</v>
      </c>
      <c r="M896" s="26" t="s">
        <v>1303</v>
      </c>
      <c r="N896">
        <v>652482</v>
      </c>
      <c r="O896" s="23">
        <v>43284</v>
      </c>
      <c r="P896" s="23">
        <v>43310</v>
      </c>
      <c r="Q896" t="s">
        <v>1870</v>
      </c>
      <c r="Y896">
        <v>56</v>
      </c>
      <c r="Z896" t="s">
        <v>1417</v>
      </c>
    </row>
    <row r="897" spans="11:26" x14ac:dyDescent="0.25">
      <c r="K897" s="24">
        <f>MATCH(M897, Tabla2[clave2], 0)</f>
        <v>57</v>
      </c>
      <c r="L897" s="24">
        <f>INDEX(Tabla2[],$K897,1)</f>
        <v>57</v>
      </c>
      <c r="M897" s="26" t="s">
        <v>1283</v>
      </c>
      <c r="N897">
        <v>517366</v>
      </c>
      <c r="O897" s="23">
        <v>43284</v>
      </c>
      <c r="P897" s="23">
        <v>43310</v>
      </c>
      <c r="Q897" t="s">
        <v>1870</v>
      </c>
      <c r="Y897">
        <v>57</v>
      </c>
      <c r="Z897" t="s">
        <v>1421</v>
      </c>
    </row>
    <row r="898" spans="11:26" x14ac:dyDescent="0.25">
      <c r="K898" s="24">
        <f>MATCH(M898, Tabla2[clave2], 0)</f>
        <v>58</v>
      </c>
      <c r="L898" s="24">
        <f>INDEX(Tabla2[],$K898,1)</f>
        <v>58</v>
      </c>
      <c r="M898" s="26" t="s">
        <v>1291</v>
      </c>
      <c r="N898">
        <v>388176</v>
      </c>
      <c r="O898" s="23">
        <v>43284</v>
      </c>
      <c r="P898" s="23">
        <v>43310</v>
      </c>
      <c r="Q898" t="s">
        <v>1870</v>
      </c>
      <c r="Y898">
        <v>58</v>
      </c>
      <c r="Z898" t="s">
        <v>1420</v>
      </c>
    </row>
    <row r="899" spans="11:26" x14ac:dyDescent="0.25">
      <c r="K899" s="24">
        <f>MATCH(M899, Tabla2[clave2], 0)</f>
        <v>59</v>
      </c>
      <c r="L899" s="24">
        <f>INDEX(Tabla2[],$K899,1)</f>
        <v>59</v>
      </c>
      <c r="M899" s="26" t="s">
        <v>1285</v>
      </c>
      <c r="N899">
        <v>566173</v>
      </c>
      <c r="O899" s="23">
        <v>43284</v>
      </c>
      <c r="P899" s="23">
        <v>43310</v>
      </c>
      <c r="Q899" t="s">
        <v>1870</v>
      </c>
      <c r="Y899">
        <v>59</v>
      </c>
      <c r="Z899" t="s">
        <v>1468</v>
      </c>
    </row>
    <row r="900" spans="11:26" x14ac:dyDescent="0.25">
      <c r="K900" s="24">
        <f>MATCH(M900, Tabla2[clave2], 0)</f>
        <v>60</v>
      </c>
      <c r="L900" s="24">
        <f>INDEX(Tabla2[],$K900,1)</f>
        <v>60</v>
      </c>
      <c r="M900" s="26" t="s">
        <v>1329</v>
      </c>
      <c r="N900">
        <v>370184</v>
      </c>
      <c r="O900" s="23">
        <v>43284</v>
      </c>
      <c r="P900" s="23">
        <v>43310</v>
      </c>
      <c r="Q900" t="s">
        <v>1870</v>
      </c>
      <c r="Y900">
        <v>60</v>
      </c>
      <c r="Z900" t="s">
        <v>94</v>
      </c>
    </row>
    <row r="901" spans="11:26" x14ac:dyDescent="0.25">
      <c r="K901" s="24">
        <f>MATCH(M901, Tabla2[clave2], 0)</f>
        <v>61</v>
      </c>
      <c r="L901" s="24">
        <f>INDEX(Tabla2[],$K901,1)</f>
        <v>61</v>
      </c>
      <c r="M901" s="26" t="s">
        <v>1305</v>
      </c>
      <c r="N901">
        <v>369907</v>
      </c>
      <c r="O901" s="23">
        <v>43284</v>
      </c>
      <c r="P901" s="23">
        <v>43310</v>
      </c>
      <c r="Q901" t="s">
        <v>1870</v>
      </c>
      <c r="Y901">
        <v>61</v>
      </c>
      <c r="Z901" t="s">
        <v>1414</v>
      </c>
    </row>
    <row r="902" spans="11:26" x14ac:dyDescent="0.25">
      <c r="K902" s="24">
        <f>MATCH(M902, Tabla2[clave2], 0)</f>
        <v>62</v>
      </c>
      <c r="L902" s="24">
        <f>INDEX(Tabla2[],$K902,1)</f>
        <v>62</v>
      </c>
      <c r="M902" s="26" t="s">
        <v>1284</v>
      </c>
      <c r="N902">
        <v>315758</v>
      </c>
      <c r="O902" s="23">
        <v>43284</v>
      </c>
      <c r="P902" s="23">
        <v>43310</v>
      </c>
      <c r="Q902" t="s">
        <v>1870</v>
      </c>
      <c r="Y902">
        <v>62</v>
      </c>
      <c r="Z902" t="s">
        <v>1412</v>
      </c>
    </row>
    <row r="903" spans="11:26" x14ac:dyDescent="0.25">
      <c r="K903" s="24">
        <f>MATCH(M903, Tabla2[clave2], 0)</f>
        <v>74</v>
      </c>
      <c r="L903" s="24">
        <f>INDEX(Tabla2[],$K903,1)</f>
        <v>74</v>
      </c>
      <c r="M903" s="26" t="s">
        <v>1309</v>
      </c>
      <c r="N903">
        <v>337646</v>
      </c>
      <c r="O903" s="23">
        <v>43284</v>
      </c>
      <c r="P903" s="23">
        <v>43310</v>
      </c>
      <c r="Q903" t="s">
        <v>1870</v>
      </c>
      <c r="Y903">
        <v>74</v>
      </c>
      <c r="Z903" t="s">
        <v>1783</v>
      </c>
    </row>
    <row r="904" spans="11:26" x14ac:dyDescent="0.25">
      <c r="K904" s="24">
        <f>MATCH(M904, Tabla2[clave2], 0)</f>
        <v>16</v>
      </c>
      <c r="L904" s="24">
        <f>INDEX(Tabla2[],$K904,1)</f>
        <v>16</v>
      </c>
      <c r="M904" s="26" t="s">
        <v>1326</v>
      </c>
      <c r="N904">
        <v>866468</v>
      </c>
      <c r="O904" s="23">
        <v>43284</v>
      </c>
      <c r="P904" s="23">
        <v>43310</v>
      </c>
      <c r="Q904" t="s">
        <v>1882</v>
      </c>
      <c r="Y904">
        <v>16</v>
      </c>
      <c r="Z904" t="s">
        <v>1393</v>
      </c>
    </row>
    <row r="905" spans="11:26" x14ac:dyDescent="0.25">
      <c r="K905" s="24">
        <f>MATCH(M905, Tabla2[clave2], 0)</f>
        <v>20</v>
      </c>
      <c r="L905" s="24">
        <f>INDEX(Tabla2[],$K905,1)</f>
        <v>20</v>
      </c>
      <c r="M905" s="26" t="s">
        <v>1327</v>
      </c>
      <c r="N905">
        <v>675094</v>
      </c>
      <c r="O905" s="23">
        <v>43284</v>
      </c>
      <c r="P905" s="23">
        <v>43310</v>
      </c>
      <c r="Q905" t="s">
        <v>1882</v>
      </c>
      <c r="Y905">
        <v>20</v>
      </c>
      <c r="Z905" t="s">
        <v>1459</v>
      </c>
    </row>
    <row r="906" spans="11:26" x14ac:dyDescent="0.25">
      <c r="K906" s="24">
        <f>MATCH(M906, Tabla2[clave2], 0)</f>
        <v>23</v>
      </c>
      <c r="L906" s="24">
        <f>INDEX(Tabla2[],$K906,1)</f>
        <v>23</v>
      </c>
      <c r="M906" s="26" t="s">
        <v>1319</v>
      </c>
      <c r="N906">
        <v>779082</v>
      </c>
      <c r="O906" s="23">
        <v>43284</v>
      </c>
      <c r="P906" s="23">
        <v>43310</v>
      </c>
      <c r="Q906" t="s">
        <v>1882</v>
      </c>
      <c r="Y906">
        <v>23</v>
      </c>
      <c r="Z906" t="s">
        <v>1449</v>
      </c>
    </row>
    <row r="907" spans="11:26" x14ac:dyDescent="0.25">
      <c r="K907" s="24">
        <f>MATCH(M907, Tabla2[clave2], 0)</f>
        <v>40</v>
      </c>
      <c r="L907" s="24">
        <f>INDEX(Tabla2[],$K907,1)</f>
        <v>40</v>
      </c>
      <c r="M907" s="26" t="s">
        <v>1282</v>
      </c>
      <c r="N907">
        <v>549473</v>
      </c>
      <c r="O907" s="23">
        <v>43284</v>
      </c>
      <c r="P907" s="23">
        <v>43310</v>
      </c>
      <c r="Q907" t="s">
        <v>1882</v>
      </c>
      <c r="Y907">
        <v>40</v>
      </c>
      <c r="Z907" t="s">
        <v>1415</v>
      </c>
    </row>
    <row r="908" spans="11:26" x14ac:dyDescent="0.25">
      <c r="K908" s="24">
        <f>MATCH(M908, Tabla2[clave2], 0)</f>
        <v>30</v>
      </c>
      <c r="L908" s="24">
        <f>INDEX(Tabla2[],$K908,1)</f>
        <v>30</v>
      </c>
      <c r="M908" s="26" t="s">
        <v>1334</v>
      </c>
      <c r="N908">
        <v>814776</v>
      </c>
      <c r="O908" s="23">
        <v>43284</v>
      </c>
      <c r="P908" s="23">
        <v>43310</v>
      </c>
      <c r="Q908" t="s">
        <v>1882</v>
      </c>
      <c r="Y908">
        <v>30</v>
      </c>
      <c r="Z908" t="s">
        <v>1447</v>
      </c>
    </row>
    <row r="909" spans="11:26" x14ac:dyDescent="0.25">
      <c r="K909" s="24">
        <f>MATCH(M909, Tabla2[clave2], 0)</f>
        <v>68</v>
      </c>
      <c r="L909" s="24">
        <f>INDEX(Tabla2[],$K909,1)</f>
        <v>68</v>
      </c>
      <c r="M909" s="26" t="s">
        <v>1323</v>
      </c>
      <c r="N909">
        <v>516899</v>
      </c>
      <c r="O909" s="23">
        <v>43284</v>
      </c>
      <c r="P909" s="23">
        <v>43296</v>
      </c>
      <c r="Q909" t="s">
        <v>1882</v>
      </c>
      <c r="Y909">
        <v>68</v>
      </c>
      <c r="Z909" t="s">
        <v>1450</v>
      </c>
    </row>
    <row r="910" spans="11:26" x14ac:dyDescent="0.25">
      <c r="K910" s="24">
        <f>MATCH(M910, Tabla2[clave2], 0)</f>
        <v>64</v>
      </c>
      <c r="L910" s="24">
        <f>INDEX(Tabla2[],$K910,1)</f>
        <v>64</v>
      </c>
      <c r="M910" s="26" t="s">
        <v>1287</v>
      </c>
      <c r="N910">
        <v>500095</v>
      </c>
      <c r="O910" s="23">
        <v>43284</v>
      </c>
      <c r="P910" s="23">
        <v>43310</v>
      </c>
      <c r="Q910" t="s">
        <v>1882</v>
      </c>
      <c r="Y910">
        <v>64</v>
      </c>
      <c r="Z910" t="s">
        <v>1454</v>
      </c>
    </row>
    <row r="911" spans="11:26" x14ac:dyDescent="0.25">
      <c r="K911" s="24">
        <f>MATCH(M911, Tabla2[clave2], 0)</f>
        <v>67</v>
      </c>
      <c r="L911" s="24">
        <f>INDEX(Tabla2[],$K911,1)</f>
        <v>67</v>
      </c>
      <c r="M911" s="26" t="s">
        <v>1286</v>
      </c>
      <c r="N911">
        <v>934947</v>
      </c>
      <c r="O911" s="23">
        <v>43284</v>
      </c>
      <c r="P911" s="23">
        <v>43310</v>
      </c>
      <c r="Q911" t="s">
        <v>1882</v>
      </c>
      <c r="Y911">
        <v>67</v>
      </c>
      <c r="Z911" t="s">
        <v>1433</v>
      </c>
    </row>
    <row r="912" spans="11:26" x14ac:dyDescent="0.25">
      <c r="K912" s="24">
        <f>MATCH(M912, Tabla2[clave2], 0)</f>
        <v>65</v>
      </c>
      <c r="L912" s="24">
        <f>INDEX(Tabla2[],$K912,1)</f>
        <v>65</v>
      </c>
      <c r="M912" s="26" t="s">
        <v>1302</v>
      </c>
      <c r="N912">
        <v>511701</v>
      </c>
      <c r="O912" s="23">
        <v>43284</v>
      </c>
      <c r="P912" s="23">
        <v>43310</v>
      </c>
      <c r="Q912" t="s">
        <v>1882</v>
      </c>
      <c r="Y912">
        <v>65</v>
      </c>
      <c r="Z912" t="s">
        <v>1467</v>
      </c>
    </row>
    <row r="913" spans="11:26" x14ac:dyDescent="0.25">
      <c r="K913" s="24">
        <f>MATCH(M913, Tabla2[clave2], 0)</f>
        <v>72</v>
      </c>
      <c r="L913" s="24">
        <f>INDEX(Tabla2[],$K913,1)</f>
        <v>72</v>
      </c>
      <c r="M913" s="26" t="s">
        <v>1313</v>
      </c>
      <c r="N913">
        <v>481382</v>
      </c>
      <c r="O913" s="23">
        <v>43284</v>
      </c>
      <c r="P913" s="23">
        <v>43310</v>
      </c>
      <c r="Q913" t="s">
        <v>1882</v>
      </c>
      <c r="Y913">
        <v>72</v>
      </c>
      <c r="Z913" t="s">
        <v>1460</v>
      </c>
    </row>
    <row r="914" spans="11:26" x14ac:dyDescent="0.25">
      <c r="K914" s="24">
        <f>MATCH(M914, Tabla2[clave2], 0)</f>
        <v>63</v>
      </c>
      <c r="L914" s="24">
        <f>INDEX(Tabla2[],$K914,1)</f>
        <v>63</v>
      </c>
      <c r="M914" s="26" t="s">
        <v>1322</v>
      </c>
      <c r="N914">
        <v>539259</v>
      </c>
      <c r="O914" s="23">
        <v>43284</v>
      </c>
      <c r="P914" s="23">
        <v>43310</v>
      </c>
      <c r="Q914" t="s">
        <v>1882</v>
      </c>
      <c r="Y914">
        <v>63</v>
      </c>
      <c r="Z914" t="s">
        <v>1452</v>
      </c>
    </row>
    <row r="915" spans="11:26" x14ac:dyDescent="0.25">
      <c r="K915" s="24">
        <f>MATCH(M915, Tabla2[clave2], 0)</f>
        <v>22</v>
      </c>
      <c r="L915" s="24">
        <f>INDEX(Tabla2[],$K915,1)</f>
        <v>22</v>
      </c>
      <c r="M915" s="26" t="s">
        <v>1335</v>
      </c>
      <c r="N915">
        <v>511424</v>
      </c>
      <c r="O915" s="23">
        <v>43284</v>
      </c>
      <c r="P915" s="23">
        <v>43310</v>
      </c>
      <c r="Q915" t="s">
        <v>1883</v>
      </c>
      <c r="R915" t="s">
        <v>1884</v>
      </c>
      <c r="S915" t="s">
        <v>1861</v>
      </c>
      <c r="T915" t="s">
        <v>1862</v>
      </c>
      <c r="Y915">
        <v>22</v>
      </c>
      <c r="Z915" t="s">
        <v>1440</v>
      </c>
    </row>
    <row r="916" spans="11:26" x14ac:dyDescent="0.25">
      <c r="K916" s="24">
        <f>MATCH(M916, Tabla2[clave2], 0)</f>
        <v>66</v>
      </c>
      <c r="L916" s="24">
        <f>INDEX(Tabla2[],$K916,1)</f>
        <v>66</v>
      </c>
      <c r="M916" s="26" t="s">
        <v>1280</v>
      </c>
      <c r="N916">
        <v>267971</v>
      </c>
      <c r="O916" s="23">
        <v>43284</v>
      </c>
      <c r="P916" s="23">
        <v>43310</v>
      </c>
      <c r="Q916" t="s">
        <v>1882</v>
      </c>
      <c r="Y916">
        <v>66</v>
      </c>
      <c r="Z916" t="s">
        <v>1457</v>
      </c>
    </row>
    <row r="917" spans="11:26" x14ac:dyDescent="0.25">
      <c r="K917" s="24">
        <f>MATCH(M917, Tabla2[clave2], 0)</f>
        <v>29</v>
      </c>
      <c r="L917" s="24">
        <f>INDEX(Tabla2[],$K917,1)</f>
        <v>29</v>
      </c>
      <c r="M917" s="26" t="s">
        <v>1325</v>
      </c>
      <c r="N917">
        <v>498009</v>
      </c>
      <c r="O917" s="23">
        <v>43284</v>
      </c>
      <c r="P917" s="23">
        <v>43310</v>
      </c>
      <c r="Q917" t="s">
        <v>1882</v>
      </c>
      <c r="Y917">
        <v>29</v>
      </c>
      <c r="Z917" t="s">
        <v>1437</v>
      </c>
    </row>
    <row r="918" spans="11:26" x14ac:dyDescent="0.25">
      <c r="K918" s="24">
        <f>MATCH(M918, Tabla2[clave2], 0)</f>
        <v>17</v>
      </c>
      <c r="L918" s="24">
        <f>INDEX(Tabla2[],$K918,1)</f>
        <v>17</v>
      </c>
      <c r="M918" s="26" t="s">
        <v>1298</v>
      </c>
      <c r="N918">
        <v>405756</v>
      </c>
      <c r="O918" s="23">
        <v>43284</v>
      </c>
      <c r="P918" s="23">
        <v>43306</v>
      </c>
      <c r="Q918" t="s">
        <v>1885</v>
      </c>
      <c r="Y918">
        <v>17</v>
      </c>
      <c r="Z918" t="s">
        <v>1443</v>
      </c>
    </row>
    <row r="919" spans="11:26" x14ac:dyDescent="0.25">
      <c r="K919" s="24">
        <f>MATCH(M919, Tabla2[clave2], 0)</f>
        <v>4</v>
      </c>
      <c r="L919" s="24">
        <f>INDEX(Tabla2[],$K919,1)</f>
        <v>4</v>
      </c>
      <c r="M919" s="26" t="s">
        <v>1306</v>
      </c>
      <c r="N919">
        <v>496833</v>
      </c>
      <c r="O919" s="23">
        <v>43284</v>
      </c>
      <c r="P919" s="23">
        <v>43284</v>
      </c>
      <c r="Q919" t="s">
        <v>1868</v>
      </c>
      <c r="Y919">
        <v>4</v>
      </c>
      <c r="Z919" t="s">
        <v>1573</v>
      </c>
    </row>
    <row r="920" spans="11:26" x14ac:dyDescent="0.25">
      <c r="K920" s="24">
        <f>MATCH(M920, Tabla2[clave2], 0)</f>
        <v>4</v>
      </c>
      <c r="L920" s="24">
        <f>INDEX(Tabla2[],$K920,1)</f>
        <v>4</v>
      </c>
      <c r="M920" s="26" t="s">
        <v>1306</v>
      </c>
      <c r="N920">
        <v>496833</v>
      </c>
      <c r="O920" s="23">
        <v>43285</v>
      </c>
      <c r="P920" s="23">
        <v>43285</v>
      </c>
      <c r="Q920" t="s">
        <v>1868</v>
      </c>
      <c r="Y920">
        <v>4</v>
      </c>
      <c r="Z920" t="s">
        <v>1573</v>
      </c>
    </row>
    <row r="921" spans="11:26" x14ac:dyDescent="0.25">
      <c r="K921" s="24">
        <f>MATCH(M921, Tabla2[clave2], 0)</f>
        <v>71</v>
      </c>
      <c r="L921" s="24">
        <f>INDEX(Tabla2[],$K921,1)</f>
        <v>71</v>
      </c>
      <c r="M921" s="26" t="s">
        <v>1331</v>
      </c>
      <c r="N921">
        <v>355556</v>
      </c>
      <c r="O921" s="23">
        <v>43283</v>
      </c>
      <c r="P921" s="23">
        <v>43283</v>
      </c>
      <c r="Q921" t="s">
        <v>1886</v>
      </c>
      <c r="R921" t="s">
        <v>1887</v>
      </c>
      <c r="S921" t="s">
        <v>1888</v>
      </c>
      <c r="T921" t="s">
        <v>1889</v>
      </c>
      <c r="Y921">
        <v>71</v>
      </c>
      <c r="Z921" t="s">
        <v>1441</v>
      </c>
    </row>
    <row r="922" spans="11:26" x14ac:dyDescent="0.25">
      <c r="K922" s="24">
        <f>MATCH(M922, Tabla2[clave2], 0)</f>
        <v>15</v>
      </c>
      <c r="L922" s="24">
        <f>INDEX(Tabla2[],$K922,1)</f>
        <v>15</v>
      </c>
      <c r="M922" s="26" t="s">
        <v>1307</v>
      </c>
      <c r="N922">
        <v>317017</v>
      </c>
      <c r="O922" s="23">
        <v>43285</v>
      </c>
      <c r="P922" s="23">
        <v>43314</v>
      </c>
      <c r="Q922" t="s">
        <v>1865</v>
      </c>
      <c r="Y922">
        <v>15</v>
      </c>
      <c r="Z922" t="s">
        <v>1418</v>
      </c>
    </row>
    <row r="923" spans="11:26" x14ac:dyDescent="0.25">
      <c r="K923" s="24">
        <f>MATCH(M923, Tabla2[clave2], 0)</f>
        <v>24</v>
      </c>
      <c r="L923" s="24">
        <f>INDEX(Tabla2[],$K923,1)</f>
        <v>24</v>
      </c>
      <c r="M923" s="26" t="s">
        <v>1281</v>
      </c>
      <c r="N923">
        <v>419235</v>
      </c>
      <c r="O923" s="13">
        <v>43287</v>
      </c>
      <c r="P923" s="23">
        <v>43288</v>
      </c>
      <c r="Q923" t="s">
        <v>1725</v>
      </c>
      <c r="Y923">
        <v>24</v>
      </c>
      <c r="Z923" t="s">
        <v>1453</v>
      </c>
    </row>
    <row r="924" spans="11:26" x14ac:dyDescent="0.25">
      <c r="K924" s="24">
        <f>MATCH(M924, Tabla2[clave2], 0)</f>
        <v>5</v>
      </c>
      <c r="L924" s="24">
        <f>INDEX(Tabla2[],$K924,1)</f>
        <v>5</v>
      </c>
      <c r="M924" s="26" t="s">
        <v>1300</v>
      </c>
      <c r="N924">
        <v>496833</v>
      </c>
      <c r="O924" s="23">
        <v>43286</v>
      </c>
      <c r="P924" s="23">
        <v>43286</v>
      </c>
      <c r="Q924" t="s">
        <v>1890</v>
      </c>
      <c r="Y924">
        <v>5</v>
      </c>
      <c r="Z924" t="s">
        <v>1573</v>
      </c>
    </row>
    <row r="925" spans="11:26" x14ac:dyDescent="0.25">
      <c r="K925" s="24">
        <f>MATCH(M925, Tabla2[clave2], 0)</f>
        <v>69</v>
      </c>
      <c r="L925" s="24">
        <f>INDEX(Tabla2[],$K925,1)</f>
        <v>69</v>
      </c>
      <c r="M925" s="26" t="s">
        <v>1290</v>
      </c>
      <c r="N925">
        <v>419985</v>
      </c>
      <c r="O925" s="23">
        <v>43287</v>
      </c>
      <c r="P925" s="23">
        <v>43314</v>
      </c>
      <c r="Q925" t="s">
        <v>1891</v>
      </c>
      <c r="Y925">
        <v>69</v>
      </c>
      <c r="Z925" t="s">
        <v>1465</v>
      </c>
    </row>
    <row r="926" spans="11:26" x14ac:dyDescent="0.25">
      <c r="K926" s="24">
        <f>MATCH(M926, Tabla2[clave2], 0)</f>
        <v>24</v>
      </c>
      <c r="L926" s="24">
        <f>INDEX(Tabla2[],$K926,1)</f>
        <v>24</v>
      </c>
      <c r="M926" s="26" t="s">
        <v>1281</v>
      </c>
      <c r="N926">
        <v>419235</v>
      </c>
      <c r="O926" s="23">
        <v>43290</v>
      </c>
      <c r="P926" s="23">
        <v>43296</v>
      </c>
      <c r="Q926" t="s">
        <v>1725</v>
      </c>
      <c r="Y926">
        <v>24</v>
      </c>
      <c r="Z926" t="s">
        <v>1453</v>
      </c>
    </row>
    <row r="927" spans="11:26" x14ac:dyDescent="0.25">
      <c r="K927" s="24">
        <f>MATCH(M927, Tabla2[clave2], 0)</f>
        <v>9</v>
      </c>
      <c r="L927" s="24">
        <f>INDEX(Tabla2[],$K927,1)</f>
        <v>9</v>
      </c>
      <c r="M927" s="26" t="s">
        <v>1272</v>
      </c>
      <c r="N927">
        <v>307452</v>
      </c>
      <c r="O927" s="23">
        <v>43285</v>
      </c>
      <c r="P927" s="23">
        <v>43320</v>
      </c>
      <c r="Q927" t="s">
        <v>1892</v>
      </c>
      <c r="Y927">
        <v>9</v>
      </c>
      <c r="Z927" t="s">
        <v>1400</v>
      </c>
    </row>
    <row r="928" spans="11:26" x14ac:dyDescent="0.25">
      <c r="K928" s="24">
        <f>MATCH(M928, Tabla2[clave2], 0)</f>
        <v>18</v>
      </c>
      <c r="L928" s="24">
        <f>INDEX(Tabla2[],$K928,1)</f>
        <v>18</v>
      </c>
      <c r="M928" s="26" t="s">
        <v>1274</v>
      </c>
      <c r="N928">
        <v>355556</v>
      </c>
      <c r="O928" s="23">
        <v>43285</v>
      </c>
      <c r="P928" s="23">
        <v>43320</v>
      </c>
      <c r="Q928" t="s">
        <v>1893</v>
      </c>
      <c r="Y928">
        <v>18</v>
      </c>
      <c r="Z928" t="s">
        <v>1441</v>
      </c>
    </row>
    <row r="929" spans="11:26" x14ac:dyDescent="0.25">
      <c r="K929" s="24">
        <f>MATCH(M929, Tabla2[clave2], 0)</f>
        <v>51</v>
      </c>
      <c r="L929" s="24">
        <f>INDEX(Tabla2[],$K929,1)</f>
        <v>51</v>
      </c>
      <c r="M929" s="26" t="s">
        <v>1294</v>
      </c>
      <c r="N929">
        <v>539767</v>
      </c>
      <c r="O929" s="23">
        <v>43290</v>
      </c>
      <c r="P929" s="23">
        <v>43325</v>
      </c>
      <c r="Q929" t="s">
        <v>1894</v>
      </c>
      <c r="Y929">
        <v>51</v>
      </c>
      <c r="Z929" t="s">
        <v>1426</v>
      </c>
    </row>
    <row r="930" spans="11:26" x14ac:dyDescent="0.25">
      <c r="K930" s="24">
        <f>MATCH(M930, Tabla2[clave2], 0)</f>
        <v>70</v>
      </c>
      <c r="L930" s="24">
        <f>INDEX(Tabla2[],$K930,1)</f>
        <v>70</v>
      </c>
      <c r="M930" s="26" t="s">
        <v>1314</v>
      </c>
      <c r="N930">
        <v>516702</v>
      </c>
      <c r="O930" s="23">
        <v>43290</v>
      </c>
      <c r="P930" s="23">
        <v>43325</v>
      </c>
      <c r="Q930" t="s">
        <v>1895</v>
      </c>
      <c r="Y930">
        <v>70</v>
      </c>
      <c r="Z930" t="s">
        <v>1456</v>
      </c>
    </row>
    <row r="931" spans="11:26" x14ac:dyDescent="0.25">
      <c r="K931" s="24">
        <f>MATCH(M931, Tabla2[clave2], 0)</f>
        <v>52</v>
      </c>
      <c r="L931" s="24">
        <f>INDEX(Tabla2[],$K931,1)</f>
        <v>52</v>
      </c>
      <c r="M931" s="26" t="s">
        <v>1299</v>
      </c>
      <c r="N931">
        <v>569774</v>
      </c>
      <c r="O931" s="23">
        <v>43292</v>
      </c>
      <c r="P931" s="23">
        <v>76165</v>
      </c>
      <c r="Q931" t="s">
        <v>1896</v>
      </c>
      <c r="Y931">
        <v>52</v>
      </c>
      <c r="Z931" t="s">
        <v>1482</v>
      </c>
    </row>
    <row r="932" spans="11:26" x14ac:dyDescent="0.25">
      <c r="K932" s="24">
        <f>MATCH(M932, Tabla2[clave2], 0)</f>
        <v>68</v>
      </c>
      <c r="L932" s="24">
        <f>INDEX(Tabla2[],$K932,1)</f>
        <v>68</v>
      </c>
      <c r="M932" s="26" t="s">
        <v>1323</v>
      </c>
      <c r="N932">
        <v>419235</v>
      </c>
      <c r="O932" s="23">
        <v>43297</v>
      </c>
      <c r="P932" s="23">
        <v>43310</v>
      </c>
      <c r="Q932" t="s">
        <v>1897</v>
      </c>
      <c r="Y932">
        <v>68</v>
      </c>
      <c r="Z932" t="s">
        <v>1453</v>
      </c>
    </row>
    <row r="933" spans="11:26" x14ac:dyDescent="0.25">
      <c r="K933" s="24">
        <f>MATCH(M933, Tabla2[clave2], 0)</f>
        <v>45</v>
      </c>
      <c r="L933" s="24">
        <f>INDEX(Tabla2[],$K933,1)</f>
        <v>45</v>
      </c>
      <c r="M933" s="26" t="s">
        <v>1316</v>
      </c>
      <c r="N933">
        <v>373290</v>
      </c>
      <c r="O933" s="23">
        <v>43297</v>
      </c>
      <c r="P933" s="23">
        <v>43662</v>
      </c>
      <c r="Q933" t="s">
        <v>1898</v>
      </c>
      <c r="Y933">
        <v>45</v>
      </c>
      <c r="Z933" t="s">
        <v>1463</v>
      </c>
    </row>
    <row r="934" spans="11:26" x14ac:dyDescent="0.25">
      <c r="K934" s="24">
        <f>MATCH(M934, Tabla2[clave2], 0)</f>
        <v>9</v>
      </c>
      <c r="L934" s="24">
        <f>INDEX(Tabla2[],$K934,1)</f>
        <v>9</v>
      </c>
      <c r="M934" s="26" t="s">
        <v>1272</v>
      </c>
      <c r="N934">
        <v>588783</v>
      </c>
      <c r="O934" s="23">
        <v>43297</v>
      </c>
      <c r="P934" s="23">
        <v>43319</v>
      </c>
      <c r="Q934" t="s">
        <v>1899</v>
      </c>
      <c r="R934" t="s">
        <v>1900</v>
      </c>
      <c r="S934" t="s">
        <v>1901</v>
      </c>
      <c r="T934" t="s">
        <v>1902</v>
      </c>
      <c r="Y934">
        <v>9</v>
      </c>
      <c r="Z934" t="s">
        <v>1444</v>
      </c>
    </row>
    <row r="935" spans="11:26" x14ac:dyDescent="0.25">
      <c r="K935" s="24">
        <f>MATCH(M935, Tabla2[clave2], 0)</f>
        <v>31</v>
      </c>
      <c r="L935" s="24">
        <f>INDEX(Tabla2[],$K935,1)</f>
        <v>31</v>
      </c>
      <c r="M935" s="26" t="s">
        <v>1289</v>
      </c>
      <c r="N935">
        <v>569774</v>
      </c>
      <c r="O935" s="23">
        <v>43299</v>
      </c>
      <c r="P935" s="23">
        <v>43302</v>
      </c>
      <c r="Q935" t="s">
        <v>1903</v>
      </c>
      <c r="Y935">
        <v>31</v>
      </c>
      <c r="Z935" t="s">
        <v>1482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36"/>
  <sheetViews>
    <sheetView tabSelected="1" topLeftCell="A649" workbookViewId="0">
      <selection activeCell="C673" sqref="C673"/>
    </sheetView>
  </sheetViews>
  <sheetFormatPr baseColWidth="10" defaultRowHeight="15" x14ac:dyDescent="0.25"/>
  <cols>
    <col min="1" max="1" width="31.375" customWidth="1"/>
    <col min="2" max="2" width="51.25" bestFit="1" customWidth="1"/>
    <col min="3" max="3" width="8.25" style="24" customWidth="1"/>
    <col min="4" max="4" width="26.75" customWidth="1"/>
  </cols>
  <sheetData>
    <row r="3" spans="3:7" x14ac:dyDescent="0.25">
      <c r="C3" s="24" t="str">
        <f t="shared" ref="C3:C66" si="0">IFERROR(VALUE(MID(RIGHT(B3,5), SEARCH("-", RIGHT(B3,5))+1, 3))-1, "")</f>
        <v/>
      </c>
      <c r="D3" s="26" t="s">
        <v>1270</v>
      </c>
      <c r="E3">
        <v>150851</v>
      </c>
      <c r="F3" s="23">
        <v>42046</v>
      </c>
      <c r="G3" s="23">
        <v>2958465</v>
      </c>
    </row>
    <row r="4" spans="3:7" x14ac:dyDescent="0.25">
      <c r="C4" s="24" t="str">
        <f t="shared" si="0"/>
        <v/>
      </c>
      <c r="D4" s="26" t="s">
        <v>1306</v>
      </c>
      <c r="E4">
        <v>210154</v>
      </c>
      <c r="F4" s="23">
        <v>42663</v>
      </c>
      <c r="G4" s="23">
        <v>2958465</v>
      </c>
    </row>
    <row r="5" spans="3:7" x14ac:dyDescent="0.25">
      <c r="C5" s="24" t="str">
        <f t="shared" si="0"/>
        <v/>
      </c>
      <c r="D5" s="26" t="s">
        <v>1300</v>
      </c>
      <c r="E5">
        <v>205891</v>
      </c>
      <c r="F5" s="23">
        <v>42173</v>
      </c>
      <c r="G5" s="23">
        <v>43051</v>
      </c>
    </row>
    <row r="6" spans="3:7" x14ac:dyDescent="0.25">
      <c r="C6" s="24" t="str">
        <f t="shared" si="0"/>
        <v/>
      </c>
      <c r="D6" s="26" t="s">
        <v>1272</v>
      </c>
      <c r="E6">
        <v>200953</v>
      </c>
      <c r="F6" s="23">
        <v>41449</v>
      </c>
      <c r="G6" s="23">
        <v>43051</v>
      </c>
    </row>
    <row r="7" spans="3:7" x14ac:dyDescent="0.25">
      <c r="C7" s="24" t="str">
        <f t="shared" si="0"/>
        <v/>
      </c>
      <c r="D7" s="26" t="s">
        <v>1275</v>
      </c>
      <c r="E7">
        <v>204126</v>
      </c>
      <c r="F7" s="23">
        <v>42151</v>
      </c>
      <c r="G7" s="23">
        <v>2958465</v>
      </c>
    </row>
    <row r="8" spans="3:7" x14ac:dyDescent="0.25">
      <c r="C8" s="24" t="str">
        <f t="shared" si="0"/>
        <v/>
      </c>
      <c r="D8" s="26" t="s">
        <v>1278</v>
      </c>
      <c r="E8">
        <v>203376</v>
      </c>
      <c r="F8" s="23">
        <v>42179</v>
      </c>
      <c r="G8" s="23">
        <v>2958465</v>
      </c>
    </row>
    <row r="9" spans="3:7" x14ac:dyDescent="0.25">
      <c r="C9" s="24" t="str">
        <f t="shared" si="0"/>
        <v/>
      </c>
      <c r="D9" s="26" t="s">
        <v>1273</v>
      </c>
      <c r="E9">
        <v>633190</v>
      </c>
      <c r="F9" s="23">
        <v>42795</v>
      </c>
      <c r="G9" s="23">
        <v>2958465</v>
      </c>
    </row>
    <row r="10" spans="3:7" x14ac:dyDescent="0.25">
      <c r="C10" s="24" t="str">
        <f t="shared" si="0"/>
        <v/>
      </c>
      <c r="D10" s="26" t="s">
        <v>1335</v>
      </c>
      <c r="E10">
        <v>866468</v>
      </c>
      <c r="F10" s="23">
        <v>42745</v>
      </c>
      <c r="G10" s="23">
        <v>2958465</v>
      </c>
    </row>
    <row r="11" spans="3:7" x14ac:dyDescent="0.25">
      <c r="C11" s="24" t="str">
        <f t="shared" si="0"/>
        <v/>
      </c>
      <c r="D11" s="26" t="s">
        <v>1301</v>
      </c>
      <c r="E11">
        <v>434039</v>
      </c>
      <c r="F11" s="23">
        <v>40682</v>
      </c>
      <c r="G11" s="23">
        <v>43051</v>
      </c>
    </row>
    <row r="12" spans="3:7" x14ac:dyDescent="0.25">
      <c r="C12" s="24" t="str">
        <f t="shared" si="0"/>
        <v/>
      </c>
      <c r="D12" s="26" t="s">
        <v>1326</v>
      </c>
      <c r="E12">
        <v>419041</v>
      </c>
      <c r="F12" s="23">
        <v>42663</v>
      </c>
      <c r="G12" s="23">
        <v>2958465</v>
      </c>
    </row>
    <row r="13" spans="3:7" x14ac:dyDescent="0.25">
      <c r="C13" s="24" t="str">
        <f t="shared" si="0"/>
        <v/>
      </c>
      <c r="D13" s="26" t="s">
        <v>1324</v>
      </c>
      <c r="E13">
        <v>327144</v>
      </c>
      <c r="F13" s="23">
        <v>41452</v>
      </c>
      <c r="G13" s="23">
        <v>43051</v>
      </c>
    </row>
    <row r="14" spans="3:7" x14ac:dyDescent="0.25">
      <c r="C14" s="24" t="str">
        <f t="shared" si="0"/>
        <v/>
      </c>
      <c r="D14" s="26" t="s">
        <v>1319</v>
      </c>
      <c r="E14">
        <v>435741</v>
      </c>
      <c r="F14" s="23">
        <v>41529</v>
      </c>
      <c r="G14" s="23">
        <v>2958465</v>
      </c>
    </row>
    <row r="15" spans="3:7" x14ac:dyDescent="0.25">
      <c r="C15" s="24" t="str">
        <f t="shared" si="0"/>
        <v/>
      </c>
      <c r="D15" s="26" t="s">
        <v>1331</v>
      </c>
      <c r="E15">
        <v>312224</v>
      </c>
      <c r="F15" s="23">
        <v>42152</v>
      </c>
      <c r="G15" s="23">
        <v>2958465</v>
      </c>
    </row>
    <row r="16" spans="3:7" x14ac:dyDescent="0.25">
      <c r="C16" s="24" t="str">
        <f t="shared" si="0"/>
        <v/>
      </c>
      <c r="D16" s="26" t="s">
        <v>1327</v>
      </c>
      <c r="E16">
        <v>333892</v>
      </c>
      <c r="F16" s="23">
        <v>42184</v>
      </c>
      <c r="G16" s="23">
        <v>2958465</v>
      </c>
    </row>
    <row r="17" spans="3:7" x14ac:dyDescent="0.25">
      <c r="C17" s="24" t="str">
        <f t="shared" si="0"/>
        <v/>
      </c>
      <c r="D17" s="26" t="s">
        <v>1274</v>
      </c>
      <c r="E17">
        <v>307452</v>
      </c>
      <c r="F17" s="23">
        <v>42670</v>
      </c>
      <c r="G17" s="23">
        <v>2958465</v>
      </c>
    </row>
    <row r="18" spans="3:7" x14ac:dyDescent="0.25">
      <c r="C18" s="24" t="str">
        <f t="shared" si="0"/>
        <v/>
      </c>
      <c r="D18" s="26" t="s">
        <v>1298</v>
      </c>
      <c r="E18">
        <v>482433</v>
      </c>
      <c r="F18" s="23">
        <v>42717</v>
      </c>
      <c r="G18" s="23">
        <v>2958465</v>
      </c>
    </row>
    <row r="19" spans="3:7" x14ac:dyDescent="0.25">
      <c r="C19" s="24" t="str">
        <f t="shared" si="0"/>
        <v/>
      </c>
      <c r="D19" s="26" t="s">
        <v>1316</v>
      </c>
      <c r="E19">
        <v>242758</v>
      </c>
      <c r="F19" s="23">
        <v>34327</v>
      </c>
      <c r="G19" s="23">
        <v>2958465</v>
      </c>
    </row>
    <row r="20" spans="3:7" x14ac:dyDescent="0.25">
      <c r="C20" s="24" t="str">
        <f t="shared" si="0"/>
        <v/>
      </c>
      <c r="D20" s="26" t="s">
        <v>1282</v>
      </c>
      <c r="E20">
        <v>178194</v>
      </c>
      <c r="F20" s="23">
        <v>35298</v>
      </c>
      <c r="G20" s="23">
        <v>2958465</v>
      </c>
    </row>
    <row r="21" spans="3:7" x14ac:dyDescent="0.25">
      <c r="C21" s="24" t="str">
        <f t="shared" si="0"/>
        <v/>
      </c>
      <c r="D21" s="26" t="s">
        <v>1304</v>
      </c>
      <c r="E21">
        <v>313919</v>
      </c>
      <c r="F21" s="23">
        <v>37592</v>
      </c>
      <c r="G21" s="23">
        <v>2958465</v>
      </c>
    </row>
    <row r="22" spans="3:7" x14ac:dyDescent="0.25">
      <c r="C22" s="24" t="str">
        <f t="shared" si="0"/>
        <v/>
      </c>
      <c r="D22" s="26" t="s">
        <v>1310</v>
      </c>
      <c r="E22">
        <v>328901</v>
      </c>
      <c r="F22" s="23">
        <v>37785</v>
      </c>
      <c r="G22" s="23">
        <v>2958465</v>
      </c>
    </row>
    <row r="23" spans="3:7" x14ac:dyDescent="0.25">
      <c r="C23" s="24" t="str">
        <f t="shared" si="0"/>
        <v/>
      </c>
      <c r="D23" s="26" t="s">
        <v>1299</v>
      </c>
      <c r="E23">
        <v>386444</v>
      </c>
      <c r="F23" s="23">
        <v>37863</v>
      </c>
      <c r="G23" s="23">
        <v>2958465</v>
      </c>
    </row>
    <row r="24" spans="3:7" x14ac:dyDescent="0.25">
      <c r="C24" s="24" t="str">
        <f t="shared" si="0"/>
        <v/>
      </c>
      <c r="D24" s="26" t="s">
        <v>1311</v>
      </c>
      <c r="E24">
        <v>333884</v>
      </c>
      <c r="F24" s="23">
        <v>37961</v>
      </c>
      <c r="G24" s="23">
        <v>2958465</v>
      </c>
    </row>
    <row r="25" spans="3:7" x14ac:dyDescent="0.25">
      <c r="C25" s="24" t="str">
        <f t="shared" si="0"/>
        <v/>
      </c>
      <c r="D25" s="26" t="s">
        <v>1294</v>
      </c>
      <c r="E25">
        <v>395224</v>
      </c>
      <c r="F25" s="23">
        <v>38020</v>
      </c>
      <c r="G25" s="23">
        <v>2958465</v>
      </c>
    </row>
    <row r="26" spans="3:7" x14ac:dyDescent="0.25">
      <c r="C26" s="24" t="str">
        <f t="shared" si="0"/>
        <v/>
      </c>
      <c r="D26" s="26" t="s">
        <v>1308</v>
      </c>
      <c r="E26">
        <v>258993</v>
      </c>
      <c r="F26" s="23">
        <v>38931</v>
      </c>
      <c r="G26" s="23">
        <v>2958465</v>
      </c>
    </row>
    <row r="27" spans="3:7" x14ac:dyDescent="0.25">
      <c r="C27" s="24" t="str">
        <f t="shared" si="0"/>
        <v/>
      </c>
      <c r="D27" s="26" t="s">
        <v>1292</v>
      </c>
      <c r="E27">
        <v>465378</v>
      </c>
      <c r="F27" s="23">
        <v>40755</v>
      </c>
      <c r="G27" s="23">
        <v>2958465</v>
      </c>
    </row>
    <row r="28" spans="3:7" x14ac:dyDescent="0.25">
      <c r="C28" s="24" t="str">
        <f t="shared" si="0"/>
        <v/>
      </c>
      <c r="D28" s="26" t="s">
        <v>1328</v>
      </c>
      <c r="E28">
        <v>860778</v>
      </c>
      <c r="F28" s="23">
        <v>41248</v>
      </c>
      <c r="G28" s="23">
        <v>2958465</v>
      </c>
    </row>
    <row r="29" spans="3:7" x14ac:dyDescent="0.25">
      <c r="C29" s="24" t="str">
        <f t="shared" si="0"/>
        <v/>
      </c>
      <c r="D29" s="26" t="s">
        <v>1322</v>
      </c>
      <c r="E29">
        <v>315758</v>
      </c>
      <c r="F29" s="23">
        <v>41374</v>
      </c>
      <c r="G29" s="23">
        <v>2958465</v>
      </c>
    </row>
    <row r="30" spans="3:7" x14ac:dyDescent="0.25">
      <c r="C30" s="24" t="str">
        <f t="shared" si="0"/>
        <v/>
      </c>
      <c r="D30" s="26" t="s">
        <v>1323</v>
      </c>
      <c r="E30">
        <v>321084</v>
      </c>
      <c r="F30" s="23">
        <v>41534</v>
      </c>
      <c r="G30" s="23">
        <v>2958465</v>
      </c>
    </row>
    <row r="31" spans="3:7" x14ac:dyDescent="0.25">
      <c r="C31" s="24" t="str">
        <f t="shared" si="0"/>
        <v/>
      </c>
      <c r="D31" s="26" t="s">
        <v>1330</v>
      </c>
      <c r="E31">
        <v>369907</v>
      </c>
      <c r="F31" s="23">
        <v>41685</v>
      </c>
      <c r="G31" s="23">
        <v>2958465</v>
      </c>
    </row>
    <row r="32" spans="3:7" x14ac:dyDescent="0.25">
      <c r="C32" s="24" t="str">
        <f t="shared" si="0"/>
        <v/>
      </c>
      <c r="D32" s="26" t="s">
        <v>1280</v>
      </c>
      <c r="E32">
        <v>549473</v>
      </c>
      <c r="F32" s="23">
        <v>42745</v>
      </c>
      <c r="G32" s="23">
        <v>2958465</v>
      </c>
    </row>
    <row r="33" spans="1:7" x14ac:dyDescent="0.25">
      <c r="C33" s="24" t="str">
        <f t="shared" si="0"/>
        <v/>
      </c>
      <c r="D33" s="26" t="s">
        <v>1314</v>
      </c>
      <c r="E33">
        <v>462962</v>
      </c>
      <c r="F33" s="23">
        <v>42086</v>
      </c>
      <c r="G33" s="23">
        <v>43051</v>
      </c>
    </row>
    <row r="34" spans="1:7" x14ac:dyDescent="0.25">
      <c r="C34" s="24" t="str">
        <f t="shared" si="0"/>
        <v/>
      </c>
      <c r="D34" s="26" t="s">
        <v>1313</v>
      </c>
      <c r="E34">
        <v>370184</v>
      </c>
      <c r="F34" s="23">
        <v>42403</v>
      </c>
      <c r="G34" s="23">
        <v>2958465</v>
      </c>
    </row>
    <row r="35" spans="1:7" x14ac:dyDescent="0.25">
      <c r="C35" s="24" t="str">
        <f t="shared" si="0"/>
        <v/>
      </c>
      <c r="D35" s="26" t="s">
        <v>1287</v>
      </c>
      <c r="E35">
        <v>652482</v>
      </c>
      <c r="F35" s="23">
        <v>42478</v>
      </c>
      <c r="G35" s="23">
        <v>2958465</v>
      </c>
    </row>
    <row r="36" spans="1:7" x14ac:dyDescent="0.25">
      <c r="C36" s="24" t="str">
        <f t="shared" si="0"/>
        <v/>
      </c>
      <c r="D36" s="26" t="s">
        <v>1290</v>
      </c>
      <c r="E36">
        <v>317017</v>
      </c>
      <c r="F36" s="23">
        <v>42671</v>
      </c>
      <c r="G36" s="23">
        <v>2958465</v>
      </c>
    </row>
    <row r="37" spans="1:7" x14ac:dyDescent="0.25">
      <c r="C37" s="24" t="str">
        <f t="shared" si="0"/>
        <v/>
      </c>
      <c r="D37" s="26" t="s">
        <v>1362</v>
      </c>
      <c r="E37">
        <v>557767</v>
      </c>
      <c r="F37" s="23">
        <v>42698</v>
      </c>
      <c r="G37" s="23">
        <v>2958465</v>
      </c>
    </row>
    <row r="38" spans="1:7" x14ac:dyDescent="0.25">
      <c r="C38" s="24" t="str">
        <f t="shared" si="0"/>
        <v/>
      </c>
      <c r="D38" s="26" t="s">
        <v>1302</v>
      </c>
      <c r="E38">
        <v>388176</v>
      </c>
      <c r="F38" s="23">
        <v>42711</v>
      </c>
      <c r="G38" s="23">
        <v>2958465</v>
      </c>
    </row>
    <row r="39" spans="1:7" x14ac:dyDescent="0.25">
      <c r="C39" s="24" t="str">
        <f t="shared" si="0"/>
        <v/>
      </c>
      <c r="D39" s="26" t="s">
        <v>1286</v>
      </c>
      <c r="E39">
        <v>517366</v>
      </c>
      <c r="F39" s="23">
        <v>42719</v>
      </c>
      <c r="G39" s="23">
        <v>2958465</v>
      </c>
    </row>
    <row r="40" spans="1:7" x14ac:dyDescent="0.25">
      <c r="C40" s="24" t="str">
        <f t="shared" si="0"/>
        <v/>
      </c>
      <c r="D40" s="26" t="s">
        <v>1334</v>
      </c>
      <c r="E40">
        <v>426226</v>
      </c>
      <c r="F40" s="23">
        <v>39004</v>
      </c>
      <c r="G40" s="23">
        <v>2958465</v>
      </c>
    </row>
    <row r="41" spans="1:7" x14ac:dyDescent="0.25">
      <c r="C41" s="24" t="str">
        <f t="shared" si="0"/>
        <v/>
      </c>
      <c r="D41" s="26" t="s">
        <v>1317</v>
      </c>
      <c r="E41">
        <v>681065</v>
      </c>
      <c r="F41" s="23">
        <v>42719</v>
      </c>
      <c r="G41" s="23">
        <v>43213</v>
      </c>
    </row>
    <row r="42" spans="1:7" x14ac:dyDescent="0.25">
      <c r="C42" s="24" t="str">
        <f t="shared" si="0"/>
        <v/>
      </c>
      <c r="D42" s="26" t="s">
        <v>1289</v>
      </c>
      <c r="E42">
        <v>502171</v>
      </c>
      <c r="F42" s="23">
        <v>42427</v>
      </c>
      <c r="G42" s="23">
        <v>2958465</v>
      </c>
    </row>
    <row r="43" spans="1:7" x14ac:dyDescent="0.25">
      <c r="C43" s="24" t="str">
        <f t="shared" si="0"/>
        <v/>
      </c>
      <c r="D43" s="26" t="s">
        <v>1276</v>
      </c>
      <c r="E43">
        <v>582776</v>
      </c>
      <c r="F43" s="23">
        <v>42746</v>
      </c>
      <c r="G43" s="23">
        <v>2958465</v>
      </c>
    </row>
    <row r="44" spans="1:7" x14ac:dyDescent="0.25">
      <c r="C44" s="24" t="str">
        <f t="shared" si="0"/>
        <v/>
      </c>
      <c r="D44" s="26" t="s">
        <v>1279</v>
      </c>
      <c r="E44">
        <v>539767</v>
      </c>
      <c r="F44" s="23">
        <v>42698</v>
      </c>
      <c r="G44" s="23">
        <v>43051</v>
      </c>
    </row>
    <row r="45" spans="1:7" x14ac:dyDescent="0.25">
      <c r="C45" s="24" t="str">
        <f t="shared" si="0"/>
        <v/>
      </c>
      <c r="D45" s="26" t="s">
        <v>1325</v>
      </c>
      <c r="E45">
        <v>567997</v>
      </c>
      <c r="F45" s="23">
        <v>42746</v>
      </c>
      <c r="G45" s="23">
        <v>43051</v>
      </c>
    </row>
    <row r="46" spans="1:7" x14ac:dyDescent="0.25">
      <c r="C46" s="24" t="str">
        <f t="shared" si="0"/>
        <v/>
      </c>
      <c r="D46" s="26" t="s">
        <v>1312</v>
      </c>
      <c r="E46">
        <v>510225</v>
      </c>
      <c r="F46" s="23">
        <v>42736</v>
      </c>
      <c r="G46" s="23">
        <v>2958465</v>
      </c>
    </row>
    <row r="47" spans="1:7" x14ac:dyDescent="0.25">
      <c r="A47" t="s">
        <v>1907</v>
      </c>
      <c r="B47" t="s">
        <v>1908</v>
      </c>
      <c r="C47" s="24">
        <f t="shared" si="0"/>
        <v>1</v>
      </c>
      <c r="D47" s="26" t="s">
        <v>1270</v>
      </c>
      <c r="E47">
        <v>200953</v>
      </c>
      <c r="F47" s="23">
        <v>42736</v>
      </c>
      <c r="G47" s="23">
        <v>43051</v>
      </c>
    </row>
    <row r="48" spans="1:7" x14ac:dyDescent="0.25">
      <c r="C48" s="24" t="str">
        <f t="shared" si="0"/>
        <v/>
      </c>
      <c r="D48" s="26" t="s">
        <v>1272</v>
      </c>
      <c r="E48">
        <v>419041</v>
      </c>
      <c r="F48" s="23">
        <v>42736</v>
      </c>
      <c r="G48" s="23">
        <v>43100</v>
      </c>
    </row>
    <row r="49" spans="1:7" x14ac:dyDescent="0.25">
      <c r="A49" t="s">
        <v>1909</v>
      </c>
      <c r="B49" t="s">
        <v>1910</v>
      </c>
      <c r="C49" s="24">
        <f t="shared" si="0"/>
        <v>2</v>
      </c>
      <c r="D49" s="26" t="s">
        <v>1270</v>
      </c>
      <c r="E49">
        <v>507634</v>
      </c>
      <c r="F49" s="23">
        <v>42905</v>
      </c>
      <c r="G49" s="23">
        <v>42909</v>
      </c>
    </row>
    <row r="50" spans="1:7" x14ac:dyDescent="0.25">
      <c r="C50" s="24" t="str">
        <f t="shared" si="0"/>
        <v/>
      </c>
      <c r="D50" s="26" t="s">
        <v>1309</v>
      </c>
      <c r="E50">
        <v>403938</v>
      </c>
      <c r="F50" s="23">
        <v>42887</v>
      </c>
      <c r="G50" s="23">
        <v>42911</v>
      </c>
    </row>
    <row r="51" spans="1:7" x14ac:dyDescent="0.25">
      <c r="C51" s="24" t="str">
        <f t="shared" si="0"/>
        <v/>
      </c>
      <c r="D51" s="26" t="s">
        <v>1288</v>
      </c>
      <c r="E51">
        <v>490746</v>
      </c>
      <c r="F51" s="23">
        <v>42887</v>
      </c>
      <c r="G51" s="23">
        <v>42911</v>
      </c>
    </row>
    <row r="52" spans="1:7" x14ac:dyDescent="0.25">
      <c r="C52" s="24" t="str">
        <f t="shared" si="0"/>
        <v/>
      </c>
      <c r="D52" s="26" t="s">
        <v>1320</v>
      </c>
      <c r="E52">
        <v>435741</v>
      </c>
      <c r="F52" s="23">
        <v>42908</v>
      </c>
      <c r="G52" s="23">
        <v>42960</v>
      </c>
    </row>
    <row r="53" spans="1:7" x14ac:dyDescent="0.25">
      <c r="C53" s="24" t="str">
        <f t="shared" si="0"/>
        <v/>
      </c>
      <c r="D53" s="26" t="s">
        <v>1307</v>
      </c>
      <c r="E53">
        <v>178194</v>
      </c>
      <c r="F53" s="23">
        <v>42887</v>
      </c>
      <c r="G53" s="23">
        <v>42911</v>
      </c>
    </row>
    <row r="54" spans="1:7" x14ac:dyDescent="0.25">
      <c r="C54" s="24" t="str">
        <f t="shared" si="0"/>
        <v/>
      </c>
      <c r="D54" s="26" t="s">
        <v>1277</v>
      </c>
      <c r="E54">
        <v>333892</v>
      </c>
      <c r="F54" s="23">
        <v>42907</v>
      </c>
      <c r="G54" s="23">
        <v>42960</v>
      </c>
    </row>
    <row r="55" spans="1:7" x14ac:dyDescent="0.25">
      <c r="C55" s="24" t="str">
        <f t="shared" si="0"/>
        <v/>
      </c>
      <c r="D55" s="26" t="s">
        <v>1297</v>
      </c>
      <c r="E55">
        <v>466911</v>
      </c>
      <c r="F55" s="23">
        <v>42857</v>
      </c>
      <c r="G55" s="23">
        <v>42911</v>
      </c>
    </row>
    <row r="56" spans="1:7" x14ac:dyDescent="0.25">
      <c r="C56" s="24" t="str">
        <f t="shared" si="0"/>
        <v/>
      </c>
      <c r="D56" s="26" t="s">
        <v>1315</v>
      </c>
      <c r="E56">
        <v>934947</v>
      </c>
      <c r="F56" s="23">
        <v>42909</v>
      </c>
      <c r="G56" s="23">
        <v>42960</v>
      </c>
    </row>
    <row r="57" spans="1:7" x14ac:dyDescent="0.25">
      <c r="C57" s="24" t="str">
        <f t="shared" si="0"/>
        <v/>
      </c>
      <c r="D57" s="26" t="s">
        <v>1293</v>
      </c>
      <c r="E57">
        <v>600316</v>
      </c>
      <c r="F57" s="23">
        <v>42887</v>
      </c>
      <c r="G57" s="23">
        <v>42911</v>
      </c>
    </row>
    <row r="58" spans="1:7" x14ac:dyDescent="0.25">
      <c r="C58" s="24" t="str">
        <f t="shared" si="0"/>
        <v/>
      </c>
      <c r="D58" s="26" t="s">
        <v>1318</v>
      </c>
      <c r="E58">
        <v>317017</v>
      </c>
      <c r="F58" s="23">
        <v>42911</v>
      </c>
      <c r="G58" s="23">
        <v>42960</v>
      </c>
    </row>
    <row r="59" spans="1:7" x14ac:dyDescent="0.25">
      <c r="C59" s="24" t="str">
        <f t="shared" si="0"/>
        <v/>
      </c>
      <c r="D59" s="26" t="s">
        <v>1295</v>
      </c>
      <c r="E59">
        <v>321084</v>
      </c>
      <c r="F59" s="23">
        <v>42906</v>
      </c>
      <c r="G59" s="23">
        <v>42961</v>
      </c>
    </row>
    <row r="60" spans="1:7" x14ac:dyDescent="0.25">
      <c r="C60" s="24" t="str">
        <f t="shared" si="0"/>
        <v/>
      </c>
      <c r="D60" s="26" t="s">
        <v>1333</v>
      </c>
      <c r="E60">
        <v>852387</v>
      </c>
      <c r="F60" s="23">
        <v>42906</v>
      </c>
      <c r="G60" s="23">
        <v>42961</v>
      </c>
    </row>
    <row r="61" spans="1:7" x14ac:dyDescent="0.25">
      <c r="C61" s="24" t="str">
        <f t="shared" si="0"/>
        <v/>
      </c>
      <c r="D61" s="26" t="s">
        <v>1271</v>
      </c>
      <c r="E61">
        <v>434039</v>
      </c>
      <c r="F61" s="23">
        <v>42911</v>
      </c>
      <c r="G61" s="23">
        <v>42960</v>
      </c>
    </row>
    <row r="62" spans="1:7" x14ac:dyDescent="0.25">
      <c r="C62" s="24" t="str">
        <f t="shared" si="0"/>
        <v/>
      </c>
      <c r="D62" s="26" t="s">
        <v>1281</v>
      </c>
      <c r="E62">
        <v>426226</v>
      </c>
      <c r="F62" s="23">
        <v>42887</v>
      </c>
      <c r="G62" s="23">
        <v>42911</v>
      </c>
    </row>
    <row r="63" spans="1:7" x14ac:dyDescent="0.25">
      <c r="C63" s="24" t="str">
        <f t="shared" si="0"/>
        <v/>
      </c>
      <c r="D63" s="26" t="s">
        <v>1296</v>
      </c>
      <c r="E63">
        <v>318478</v>
      </c>
      <c r="F63" s="23">
        <v>42887</v>
      </c>
      <c r="G63" s="23">
        <v>42911</v>
      </c>
    </row>
    <row r="64" spans="1:7" x14ac:dyDescent="0.25">
      <c r="C64" s="24" t="str">
        <f t="shared" si="0"/>
        <v/>
      </c>
      <c r="D64" s="26" t="s">
        <v>1303</v>
      </c>
      <c r="E64">
        <v>652482</v>
      </c>
      <c r="F64" s="23">
        <v>42906</v>
      </c>
      <c r="G64" s="23">
        <v>42961</v>
      </c>
    </row>
    <row r="65" spans="1:7" x14ac:dyDescent="0.25">
      <c r="C65" s="24" t="str">
        <f t="shared" si="0"/>
        <v/>
      </c>
      <c r="D65" s="26" t="s">
        <v>1283</v>
      </c>
      <c r="E65">
        <v>517366</v>
      </c>
      <c r="F65" s="23">
        <v>42908</v>
      </c>
      <c r="G65" s="23">
        <v>42960</v>
      </c>
    </row>
    <row r="66" spans="1:7" x14ac:dyDescent="0.25">
      <c r="C66" s="24" t="str">
        <f t="shared" si="0"/>
        <v/>
      </c>
      <c r="D66" s="26" t="s">
        <v>1285</v>
      </c>
      <c r="E66">
        <v>557767</v>
      </c>
      <c r="F66" s="23">
        <v>42907</v>
      </c>
      <c r="G66" s="23">
        <v>42960</v>
      </c>
    </row>
    <row r="67" spans="1:7" x14ac:dyDescent="0.25">
      <c r="C67" s="24" t="str">
        <f t="shared" ref="C67:C128" si="1">IFERROR(VALUE(MID(RIGHT(B67,5), SEARCH("-", RIGHT(B67,5))+1, 3))-1, "")</f>
        <v/>
      </c>
      <c r="D67" s="26" t="s">
        <v>1329</v>
      </c>
      <c r="E67">
        <v>370184</v>
      </c>
      <c r="F67" s="23">
        <v>42909</v>
      </c>
      <c r="G67" s="23">
        <v>42960</v>
      </c>
    </row>
    <row r="68" spans="1:7" x14ac:dyDescent="0.25">
      <c r="C68" s="24" t="str">
        <f t="shared" si="1"/>
        <v/>
      </c>
      <c r="D68" s="26" t="s">
        <v>1305</v>
      </c>
      <c r="E68">
        <v>369907</v>
      </c>
      <c r="F68" s="23">
        <v>42911</v>
      </c>
      <c r="G68" s="23">
        <v>42960</v>
      </c>
    </row>
    <row r="69" spans="1:7" x14ac:dyDescent="0.25">
      <c r="C69" s="24" t="str">
        <f t="shared" si="1"/>
        <v/>
      </c>
      <c r="D69" s="26" t="s">
        <v>1284</v>
      </c>
      <c r="E69">
        <v>315758</v>
      </c>
      <c r="F69" s="23">
        <v>42887</v>
      </c>
      <c r="G69" s="23">
        <v>42911</v>
      </c>
    </row>
    <row r="70" spans="1:7" x14ac:dyDescent="0.25">
      <c r="C70" s="24" t="str">
        <f t="shared" si="1"/>
        <v/>
      </c>
      <c r="D70" s="26" t="s">
        <v>1286</v>
      </c>
      <c r="E70">
        <v>681065</v>
      </c>
      <c r="F70" s="23">
        <v>42908</v>
      </c>
      <c r="G70" s="23">
        <v>42960</v>
      </c>
    </row>
    <row r="71" spans="1:7" x14ac:dyDescent="0.25">
      <c r="C71" s="24" t="str">
        <f t="shared" si="1"/>
        <v/>
      </c>
      <c r="D71" s="26" t="s">
        <v>1317</v>
      </c>
      <c r="E71">
        <v>498009</v>
      </c>
      <c r="F71" s="23">
        <v>42908</v>
      </c>
      <c r="G71" s="23">
        <v>42960</v>
      </c>
    </row>
    <row r="72" spans="1:7" x14ac:dyDescent="0.25">
      <c r="C72" s="24" t="str">
        <f t="shared" si="1"/>
        <v/>
      </c>
      <c r="D72" s="26" t="s">
        <v>1327</v>
      </c>
      <c r="E72">
        <v>566818</v>
      </c>
      <c r="F72" s="23">
        <v>42907</v>
      </c>
      <c r="G72" s="23">
        <v>42960</v>
      </c>
    </row>
    <row r="73" spans="1:7" x14ac:dyDescent="0.25">
      <c r="C73" s="24" t="str">
        <f t="shared" si="1"/>
        <v/>
      </c>
      <c r="D73" s="26" t="s">
        <v>1301</v>
      </c>
      <c r="E73">
        <v>312224</v>
      </c>
      <c r="F73" s="23">
        <v>42911</v>
      </c>
      <c r="G73" s="23">
        <v>42960</v>
      </c>
    </row>
    <row r="74" spans="1:7" x14ac:dyDescent="0.25">
      <c r="C74" s="24" t="str">
        <f t="shared" si="1"/>
        <v/>
      </c>
      <c r="D74" s="26" t="s">
        <v>1331</v>
      </c>
      <c r="E74">
        <v>542634</v>
      </c>
      <c r="F74" s="23">
        <v>42911</v>
      </c>
      <c r="G74" s="23">
        <v>42960</v>
      </c>
    </row>
    <row r="75" spans="1:7" x14ac:dyDescent="0.25">
      <c r="A75" t="s">
        <v>1911</v>
      </c>
      <c r="B75" t="s">
        <v>1912</v>
      </c>
      <c r="C75" s="24">
        <f t="shared" si="1"/>
        <v>3</v>
      </c>
      <c r="D75" s="26" t="s">
        <v>1271</v>
      </c>
      <c r="E75">
        <v>313919</v>
      </c>
      <c r="F75" s="23">
        <v>42891</v>
      </c>
      <c r="G75" s="23">
        <v>42918</v>
      </c>
    </row>
    <row r="76" spans="1:7" x14ac:dyDescent="0.25">
      <c r="A76" t="s">
        <v>1913</v>
      </c>
      <c r="B76" t="s">
        <v>1914</v>
      </c>
      <c r="C76" s="24">
        <f t="shared" si="1"/>
        <v>4</v>
      </c>
      <c r="D76" s="26" t="s">
        <v>1272</v>
      </c>
      <c r="E76">
        <v>307452</v>
      </c>
      <c r="F76" s="23">
        <v>42893</v>
      </c>
      <c r="G76" s="23">
        <v>42927</v>
      </c>
    </row>
    <row r="77" spans="1:7" x14ac:dyDescent="0.25">
      <c r="A77" t="s">
        <v>1915</v>
      </c>
      <c r="B77" t="s">
        <v>1916</v>
      </c>
      <c r="C77" s="24">
        <f t="shared" si="1"/>
        <v>5</v>
      </c>
      <c r="D77" s="26" t="s">
        <v>1273</v>
      </c>
      <c r="E77">
        <v>327144</v>
      </c>
      <c r="F77" s="23">
        <v>42896</v>
      </c>
      <c r="G77" s="23">
        <v>42930</v>
      </c>
    </row>
    <row r="78" spans="1:7" x14ac:dyDescent="0.25">
      <c r="C78" s="24" t="str">
        <f t="shared" si="1"/>
        <v/>
      </c>
      <c r="D78" s="26" t="s">
        <v>1324</v>
      </c>
      <c r="E78">
        <v>462962</v>
      </c>
      <c r="F78" s="23">
        <v>42898</v>
      </c>
      <c r="G78" s="23">
        <v>42930</v>
      </c>
    </row>
    <row r="79" spans="1:7" x14ac:dyDescent="0.25">
      <c r="C79" s="24" t="str">
        <f t="shared" si="1"/>
        <v/>
      </c>
      <c r="D79" s="26" t="s">
        <v>1274</v>
      </c>
      <c r="E79">
        <v>511424</v>
      </c>
      <c r="F79" s="23">
        <v>42893</v>
      </c>
      <c r="G79" s="23">
        <v>42927</v>
      </c>
    </row>
    <row r="80" spans="1:7" x14ac:dyDescent="0.25">
      <c r="C80" s="24" t="str">
        <f t="shared" si="1"/>
        <v/>
      </c>
      <c r="D80" s="26" t="s">
        <v>1275</v>
      </c>
      <c r="E80">
        <v>355556</v>
      </c>
      <c r="F80" s="23">
        <v>42906</v>
      </c>
      <c r="G80" s="23">
        <v>42910</v>
      </c>
    </row>
    <row r="81" spans="1:7" x14ac:dyDescent="0.25">
      <c r="A81" t="s">
        <v>1917</v>
      </c>
      <c r="B81" t="s">
        <v>1918</v>
      </c>
      <c r="C81" s="24">
        <f t="shared" si="1"/>
        <v>8</v>
      </c>
      <c r="D81" s="26" t="s">
        <v>1276</v>
      </c>
      <c r="E81">
        <v>891095</v>
      </c>
      <c r="F81" s="23">
        <v>42905</v>
      </c>
      <c r="G81" s="23">
        <v>42932</v>
      </c>
    </row>
    <row r="82" spans="1:7" x14ac:dyDescent="0.25">
      <c r="A82" t="s">
        <v>1919</v>
      </c>
      <c r="B82" t="s">
        <v>1920</v>
      </c>
      <c r="C82" s="24">
        <f t="shared" si="1"/>
        <v>9</v>
      </c>
      <c r="D82" s="26" t="s">
        <v>1277</v>
      </c>
      <c r="E82">
        <v>405756</v>
      </c>
      <c r="F82" s="23">
        <v>42907</v>
      </c>
      <c r="G82" s="23">
        <v>42932</v>
      </c>
    </row>
    <row r="83" spans="1:7" x14ac:dyDescent="0.25">
      <c r="A83" t="s">
        <v>1921</v>
      </c>
      <c r="B83" t="s">
        <v>1922</v>
      </c>
      <c r="C83" s="24">
        <f t="shared" si="1"/>
        <v>10</v>
      </c>
      <c r="D83" s="26" t="s">
        <v>1361</v>
      </c>
      <c r="E83">
        <v>588783</v>
      </c>
      <c r="F83" s="23">
        <v>42905</v>
      </c>
      <c r="G83" s="23">
        <v>42932</v>
      </c>
    </row>
    <row r="84" spans="1:7" x14ac:dyDescent="0.25">
      <c r="C84" s="24" t="str">
        <f t="shared" si="1"/>
        <v/>
      </c>
      <c r="D84" s="26" t="s">
        <v>1290</v>
      </c>
      <c r="E84">
        <v>466603</v>
      </c>
      <c r="F84" s="23">
        <v>42911</v>
      </c>
      <c r="G84" s="23">
        <v>42960</v>
      </c>
    </row>
    <row r="85" spans="1:7" x14ac:dyDescent="0.25">
      <c r="A85" t="s">
        <v>1923</v>
      </c>
      <c r="B85" t="s">
        <v>1924</v>
      </c>
      <c r="C85" s="24">
        <f t="shared" si="1"/>
        <v>11</v>
      </c>
      <c r="D85" s="26" t="s">
        <v>1271</v>
      </c>
      <c r="E85">
        <v>488475</v>
      </c>
      <c r="F85" s="23">
        <v>42912</v>
      </c>
      <c r="G85" s="23">
        <v>42912</v>
      </c>
    </row>
    <row r="86" spans="1:7" x14ac:dyDescent="0.25">
      <c r="A86" t="s">
        <v>1925</v>
      </c>
      <c r="B86" t="s">
        <v>1926</v>
      </c>
      <c r="C86" s="24">
        <f t="shared" si="1"/>
        <v>12</v>
      </c>
      <c r="D86" s="26" t="s">
        <v>1272</v>
      </c>
      <c r="E86">
        <v>355556</v>
      </c>
      <c r="F86" s="23">
        <v>42911</v>
      </c>
      <c r="G86" s="23">
        <v>42917</v>
      </c>
    </row>
    <row r="87" spans="1:7" x14ac:dyDescent="0.25">
      <c r="C87" s="24" t="str">
        <f t="shared" si="1"/>
        <v/>
      </c>
      <c r="D87" s="26" t="s">
        <v>1309</v>
      </c>
      <c r="E87">
        <v>403938</v>
      </c>
      <c r="F87" s="23">
        <v>42912</v>
      </c>
      <c r="G87" s="23">
        <v>42960</v>
      </c>
    </row>
    <row r="88" spans="1:7" x14ac:dyDescent="0.25">
      <c r="C88" s="24" t="str">
        <f t="shared" si="1"/>
        <v/>
      </c>
      <c r="D88" s="26" t="s">
        <v>1281</v>
      </c>
      <c r="E88">
        <v>426226</v>
      </c>
      <c r="F88" s="23">
        <v>42912</v>
      </c>
      <c r="G88" s="23">
        <v>42960</v>
      </c>
    </row>
    <row r="89" spans="1:7" x14ac:dyDescent="0.25">
      <c r="C89" s="24" t="str">
        <f t="shared" si="1"/>
        <v/>
      </c>
      <c r="D89" s="26" t="s">
        <v>1284</v>
      </c>
      <c r="E89">
        <v>315758</v>
      </c>
      <c r="F89" s="23">
        <v>42912</v>
      </c>
      <c r="G89" s="23">
        <v>42960</v>
      </c>
    </row>
    <row r="90" spans="1:7" x14ac:dyDescent="0.25">
      <c r="C90" s="24" t="str">
        <f t="shared" si="1"/>
        <v/>
      </c>
      <c r="D90" s="26" t="s">
        <v>1334</v>
      </c>
      <c r="E90">
        <v>814776</v>
      </c>
      <c r="F90" s="23">
        <v>42912</v>
      </c>
      <c r="G90" s="23">
        <v>42960</v>
      </c>
    </row>
    <row r="91" spans="1:7" x14ac:dyDescent="0.25">
      <c r="C91" s="24" t="str">
        <f t="shared" si="1"/>
        <v/>
      </c>
      <c r="D91" s="26" t="s">
        <v>1282</v>
      </c>
      <c r="E91">
        <v>549473</v>
      </c>
      <c r="F91" s="23">
        <v>42912</v>
      </c>
      <c r="G91" s="23">
        <v>42960</v>
      </c>
    </row>
    <row r="92" spans="1:7" x14ac:dyDescent="0.25">
      <c r="C92" s="24" t="str">
        <f t="shared" si="1"/>
        <v/>
      </c>
      <c r="D92" s="26" t="s">
        <v>1304</v>
      </c>
      <c r="E92">
        <v>814911</v>
      </c>
      <c r="F92" s="23">
        <v>42911</v>
      </c>
      <c r="G92" s="23">
        <v>42918</v>
      </c>
    </row>
    <row r="93" spans="1:7" x14ac:dyDescent="0.25">
      <c r="C93" s="24" t="str">
        <f t="shared" si="1"/>
        <v/>
      </c>
      <c r="D93" s="26" t="s">
        <v>1319</v>
      </c>
      <c r="E93">
        <v>779082</v>
      </c>
      <c r="F93" s="23">
        <v>42908</v>
      </c>
      <c r="G93" s="23">
        <v>42960</v>
      </c>
    </row>
    <row r="94" spans="1:7" x14ac:dyDescent="0.25">
      <c r="C94" s="24" t="str">
        <f t="shared" si="1"/>
        <v/>
      </c>
      <c r="D94" s="26" t="s">
        <v>1323</v>
      </c>
      <c r="E94">
        <v>516899</v>
      </c>
      <c r="F94" s="23">
        <v>42906</v>
      </c>
      <c r="G94" s="23">
        <v>42961</v>
      </c>
    </row>
    <row r="95" spans="1:7" x14ac:dyDescent="0.25">
      <c r="C95" s="24" t="str">
        <f t="shared" si="1"/>
        <v/>
      </c>
      <c r="D95" s="26" t="s">
        <v>1297</v>
      </c>
      <c r="E95">
        <v>466911</v>
      </c>
      <c r="F95" s="23">
        <v>42912</v>
      </c>
      <c r="G95" s="23">
        <v>42960</v>
      </c>
    </row>
    <row r="96" spans="1:7" x14ac:dyDescent="0.25">
      <c r="C96" s="24" t="str">
        <f t="shared" si="1"/>
        <v/>
      </c>
      <c r="D96" s="26" t="s">
        <v>1296</v>
      </c>
      <c r="E96">
        <v>318478</v>
      </c>
      <c r="F96" s="23">
        <v>42912</v>
      </c>
      <c r="G96" s="23">
        <v>42960</v>
      </c>
    </row>
    <row r="97" spans="1:7" x14ac:dyDescent="0.25">
      <c r="C97" s="24" t="str">
        <f t="shared" si="1"/>
        <v/>
      </c>
      <c r="D97" s="26" t="s">
        <v>1280</v>
      </c>
      <c r="E97">
        <v>452405</v>
      </c>
      <c r="F97" s="23">
        <v>42912</v>
      </c>
      <c r="G97" s="23">
        <v>42960</v>
      </c>
    </row>
    <row r="98" spans="1:7" x14ac:dyDescent="0.25">
      <c r="C98" s="24" t="str">
        <f t="shared" si="1"/>
        <v/>
      </c>
      <c r="D98" s="26" t="s">
        <v>1293</v>
      </c>
      <c r="E98">
        <v>600316</v>
      </c>
      <c r="F98" s="23">
        <v>42912</v>
      </c>
      <c r="G98" s="23">
        <v>42960</v>
      </c>
    </row>
    <row r="99" spans="1:7" x14ac:dyDescent="0.25">
      <c r="C99" s="24" t="str">
        <f t="shared" si="1"/>
        <v/>
      </c>
      <c r="D99" s="26" t="s">
        <v>1322</v>
      </c>
      <c r="E99">
        <v>539259</v>
      </c>
      <c r="F99" s="23">
        <v>42912</v>
      </c>
      <c r="G99" s="23">
        <v>42960</v>
      </c>
    </row>
    <row r="100" spans="1:7" x14ac:dyDescent="0.25">
      <c r="A100" t="s">
        <v>1927</v>
      </c>
      <c r="B100" t="s">
        <v>1928</v>
      </c>
      <c r="C100" s="24">
        <f t="shared" si="1"/>
        <v>7</v>
      </c>
      <c r="D100" s="26" t="s">
        <v>1275</v>
      </c>
      <c r="E100">
        <v>482433</v>
      </c>
      <c r="F100" s="23">
        <v>42912</v>
      </c>
      <c r="G100" s="23">
        <v>42932</v>
      </c>
    </row>
    <row r="101" spans="1:7" x14ac:dyDescent="0.25">
      <c r="C101" s="24" t="str">
        <f t="shared" si="1"/>
        <v/>
      </c>
      <c r="D101" s="26" t="s">
        <v>1298</v>
      </c>
      <c r="E101">
        <v>419235</v>
      </c>
      <c r="F101" s="23">
        <v>42912</v>
      </c>
      <c r="G101" s="23">
        <v>42932</v>
      </c>
    </row>
    <row r="102" spans="1:7" x14ac:dyDescent="0.25">
      <c r="C102" s="24" t="str">
        <f t="shared" si="1"/>
        <v/>
      </c>
      <c r="D102" s="26" t="s">
        <v>1287</v>
      </c>
      <c r="E102">
        <v>500095</v>
      </c>
      <c r="F102" s="23">
        <v>42906</v>
      </c>
      <c r="G102" s="23">
        <v>42965</v>
      </c>
    </row>
    <row r="103" spans="1:7" x14ac:dyDescent="0.25">
      <c r="A103" t="s">
        <v>1929</v>
      </c>
      <c r="B103" t="s">
        <v>1930</v>
      </c>
      <c r="C103" s="24">
        <f t="shared" si="1"/>
        <v>15</v>
      </c>
      <c r="D103" s="26" t="s">
        <v>1281</v>
      </c>
      <c r="E103">
        <v>346744</v>
      </c>
      <c r="F103" s="23">
        <v>42908</v>
      </c>
      <c r="G103" s="23">
        <v>42917</v>
      </c>
    </row>
    <row r="104" spans="1:7" x14ac:dyDescent="0.25">
      <c r="A104" t="s">
        <v>1931</v>
      </c>
      <c r="B104" t="s">
        <v>1932</v>
      </c>
      <c r="C104" s="24">
        <f t="shared" si="1"/>
        <v>14</v>
      </c>
      <c r="D104" s="26" t="s">
        <v>1280</v>
      </c>
      <c r="E104">
        <v>516702</v>
      </c>
      <c r="F104" s="23">
        <v>42912</v>
      </c>
      <c r="G104" s="23">
        <v>42921</v>
      </c>
    </row>
    <row r="105" spans="1:7" x14ac:dyDescent="0.25">
      <c r="C105" s="24" t="str">
        <f t="shared" si="1"/>
        <v/>
      </c>
      <c r="D105" s="26" t="s">
        <v>1314</v>
      </c>
      <c r="E105">
        <v>267971</v>
      </c>
      <c r="F105" s="23">
        <v>42898</v>
      </c>
      <c r="G105" s="23">
        <v>42930</v>
      </c>
    </row>
    <row r="106" spans="1:7" x14ac:dyDescent="0.25">
      <c r="A106" t="s">
        <v>1933</v>
      </c>
      <c r="B106" t="s">
        <v>1934</v>
      </c>
      <c r="C106" s="24">
        <f t="shared" si="1"/>
        <v>13</v>
      </c>
      <c r="D106" s="26" t="s">
        <v>1279</v>
      </c>
      <c r="E106">
        <v>523990</v>
      </c>
      <c r="F106" s="23">
        <v>42913</v>
      </c>
      <c r="G106" s="23">
        <v>42917</v>
      </c>
    </row>
    <row r="107" spans="1:7" x14ac:dyDescent="0.25">
      <c r="C107" s="24" t="str">
        <f t="shared" si="1"/>
        <v/>
      </c>
      <c r="D107" s="26" t="s">
        <v>1288</v>
      </c>
      <c r="E107">
        <v>490746</v>
      </c>
      <c r="F107" s="23">
        <v>42912</v>
      </c>
      <c r="G107" s="23">
        <v>42960</v>
      </c>
    </row>
    <row r="108" spans="1:7" x14ac:dyDescent="0.25">
      <c r="C108" s="24" t="str">
        <f t="shared" si="1"/>
        <v/>
      </c>
      <c r="D108" s="26" t="s">
        <v>1307</v>
      </c>
      <c r="E108">
        <v>178194</v>
      </c>
      <c r="F108" s="23">
        <v>42912</v>
      </c>
      <c r="G108" s="23">
        <v>42960</v>
      </c>
    </row>
    <row r="109" spans="1:7" x14ac:dyDescent="0.25">
      <c r="C109" s="24" t="str">
        <f t="shared" si="1"/>
        <v/>
      </c>
      <c r="D109" s="26" t="s">
        <v>1326</v>
      </c>
      <c r="E109">
        <v>866468</v>
      </c>
      <c r="F109" s="23">
        <v>42746</v>
      </c>
      <c r="G109" s="23">
        <v>43100</v>
      </c>
    </row>
    <row r="110" spans="1:7" x14ac:dyDescent="0.25">
      <c r="C110" s="24" t="str">
        <f t="shared" si="1"/>
        <v/>
      </c>
      <c r="D110" s="26" t="s">
        <v>1335</v>
      </c>
      <c r="E110">
        <v>675094</v>
      </c>
      <c r="F110" s="23">
        <v>42746</v>
      </c>
      <c r="G110" s="23">
        <v>43051</v>
      </c>
    </row>
    <row r="111" spans="1:7" x14ac:dyDescent="0.25">
      <c r="C111" s="24" t="str">
        <f t="shared" si="1"/>
        <v/>
      </c>
      <c r="D111" s="26" t="s">
        <v>1313</v>
      </c>
      <c r="E111">
        <v>481382</v>
      </c>
      <c r="F111" s="23">
        <v>42909</v>
      </c>
      <c r="G111" s="23">
        <v>42960</v>
      </c>
    </row>
    <row r="112" spans="1:7" x14ac:dyDescent="0.25">
      <c r="C112" s="24" t="str">
        <f t="shared" si="1"/>
        <v/>
      </c>
      <c r="D112" s="26" t="s">
        <v>1330</v>
      </c>
      <c r="E112">
        <v>305721</v>
      </c>
      <c r="F112" s="23">
        <v>42911</v>
      </c>
      <c r="G112" s="23">
        <v>42960</v>
      </c>
    </row>
    <row r="113" spans="1:7" x14ac:dyDescent="0.25">
      <c r="C113" s="24" t="str">
        <f t="shared" si="1"/>
        <v/>
      </c>
      <c r="D113" s="26" t="s">
        <v>1362</v>
      </c>
      <c r="E113">
        <v>447360</v>
      </c>
      <c r="F113" s="23">
        <v>42907</v>
      </c>
      <c r="G113" s="23">
        <v>42960</v>
      </c>
    </row>
    <row r="114" spans="1:7" x14ac:dyDescent="0.25">
      <c r="A114" t="s">
        <v>1935</v>
      </c>
      <c r="B114" t="s">
        <v>1936</v>
      </c>
      <c r="C114" s="24">
        <f t="shared" si="1"/>
        <v>16</v>
      </c>
      <c r="D114" s="26" t="s">
        <v>1282</v>
      </c>
      <c r="E114">
        <v>373290</v>
      </c>
      <c r="F114" s="23">
        <v>42905</v>
      </c>
      <c r="G114" s="23">
        <v>42932</v>
      </c>
    </row>
    <row r="115" spans="1:7" x14ac:dyDescent="0.25">
      <c r="A115" t="s">
        <v>1937</v>
      </c>
      <c r="B115" t="s">
        <v>1938</v>
      </c>
      <c r="C115" s="24">
        <f t="shared" si="1"/>
        <v>18</v>
      </c>
      <c r="D115" s="26" t="s">
        <v>1284</v>
      </c>
      <c r="E115">
        <v>805878</v>
      </c>
      <c r="F115" s="23">
        <v>42905</v>
      </c>
      <c r="G115" s="23">
        <v>42932</v>
      </c>
    </row>
    <row r="116" spans="1:7" x14ac:dyDescent="0.25">
      <c r="A116" t="s">
        <v>1939</v>
      </c>
      <c r="B116" t="s">
        <v>1940</v>
      </c>
      <c r="C116" s="24">
        <f t="shared" si="1"/>
        <v>17</v>
      </c>
      <c r="D116" s="26" t="s">
        <v>1283</v>
      </c>
      <c r="E116">
        <v>419985</v>
      </c>
      <c r="F116" s="23">
        <v>42905</v>
      </c>
      <c r="G116" s="23">
        <v>42932</v>
      </c>
    </row>
    <row r="117" spans="1:7" x14ac:dyDescent="0.25">
      <c r="A117" t="s">
        <v>1941</v>
      </c>
      <c r="B117" t="s">
        <v>1942</v>
      </c>
      <c r="C117" s="24">
        <f t="shared" si="1"/>
        <v>24</v>
      </c>
      <c r="D117" s="26" t="s">
        <v>1290</v>
      </c>
      <c r="E117">
        <v>420806</v>
      </c>
      <c r="F117" s="23">
        <v>42916</v>
      </c>
      <c r="G117" s="23">
        <v>42916</v>
      </c>
    </row>
    <row r="118" spans="1:7" x14ac:dyDescent="0.25">
      <c r="C118" s="24" t="str">
        <f t="shared" si="1"/>
        <v/>
      </c>
      <c r="D118" s="26" t="s">
        <v>1291</v>
      </c>
      <c r="E118">
        <v>388176</v>
      </c>
      <c r="F118" s="23">
        <v>42911</v>
      </c>
      <c r="G118" s="23">
        <v>42960</v>
      </c>
    </row>
    <row r="119" spans="1:7" x14ac:dyDescent="0.25">
      <c r="C119" s="24" t="str">
        <f t="shared" si="1"/>
        <v/>
      </c>
      <c r="D119" s="26" t="s">
        <v>1302</v>
      </c>
      <c r="E119">
        <v>511701</v>
      </c>
      <c r="F119" s="23">
        <v>42912</v>
      </c>
      <c r="G119" s="23">
        <v>42960</v>
      </c>
    </row>
    <row r="120" spans="1:7" x14ac:dyDescent="0.25">
      <c r="A120" t="s">
        <v>1943</v>
      </c>
      <c r="B120" t="s">
        <v>1944</v>
      </c>
      <c r="C120" s="24">
        <f t="shared" si="1"/>
        <v>27</v>
      </c>
      <c r="D120" s="26" t="s">
        <v>1291</v>
      </c>
      <c r="E120">
        <v>566173</v>
      </c>
      <c r="F120" s="23">
        <v>42911</v>
      </c>
      <c r="G120" s="23">
        <v>42932</v>
      </c>
    </row>
    <row r="121" spans="1:7" x14ac:dyDescent="0.25">
      <c r="A121" t="s">
        <v>1945</v>
      </c>
      <c r="B121" t="s">
        <v>1946</v>
      </c>
      <c r="C121" s="24">
        <f t="shared" si="1"/>
        <v>25</v>
      </c>
      <c r="D121" s="26" t="s">
        <v>1290</v>
      </c>
      <c r="E121">
        <v>420806</v>
      </c>
      <c r="F121" s="23">
        <v>42919</v>
      </c>
      <c r="G121" s="23">
        <v>42919</v>
      </c>
    </row>
    <row r="122" spans="1:7" x14ac:dyDescent="0.25">
      <c r="A122" t="s">
        <v>1947</v>
      </c>
      <c r="B122" t="s">
        <v>1948</v>
      </c>
      <c r="C122" s="24">
        <f t="shared" si="1"/>
        <v>31</v>
      </c>
      <c r="D122" s="26" t="s">
        <v>1281</v>
      </c>
      <c r="E122">
        <v>558037</v>
      </c>
      <c r="F122" s="23">
        <v>42918</v>
      </c>
      <c r="G122" s="23">
        <v>42932</v>
      </c>
    </row>
    <row r="123" spans="1:7" x14ac:dyDescent="0.25">
      <c r="A123" t="s">
        <v>1949</v>
      </c>
      <c r="B123" t="s">
        <v>1950</v>
      </c>
      <c r="C123" s="24">
        <f t="shared" si="1"/>
        <v>30</v>
      </c>
      <c r="D123" s="26" t="s">
        <v>1289</v>
      </c>
      <c r="E123">
        <v>496820</v>
      </c>
      <c r="F123" s="23">
        <v>42919</v>
      </c>
      <c r="G123" s="23">
        <v>42925</v>
      </c>
    </row>
    <row r="124" spans="1:7" x14ac:dyDescent="0.25">
      <c r="A124" t="s">
        <v>1951</v>
      </c>
      <c r="B124" t="s">
        <v>1952</v>
      </c>
      <c r="C124" s="24">
        <f t="shared" si="1"/>
        <v>29</v>
      </c>
      <c r="D124" s="26" t="s">
        <v>1272</v>
      </c>
      <c r="E124">
        <v>355556</v>
      </c>
      <c r="F124" s="23">
        <v>42919</v>
      </c>
      <c r="G124" s="23">
        <v>42925</v>
      </c>
    </row>
    <row r="125" spans="1:7" x14ac:dyDescent="0.25">
      <c r="A125" t="s">
        <v>1953</v>
      </c>
      <c r="B125" t="s">
        <v>1954</v>
      </c>
      <c r="C125" s="24">
        <f t="shared" si="1"/>
        <v>32</v>
      </c>
      <c r="D125" s="26" t="s">
        <v>1271</v>
      </c>
      <c r="E125">
        <v>313919</v>
      </c>
      <c r="F125" s="23">
        <v>42919</v>
      </c>
      <c r="G125" s="23">
        <v>42922</v>
      </c>
    </row>
    <row r="126" spans="1:7" x14ac:dyDescent="0.25">
      <c r="C126" s="24" t="str">
        <f t="shared" si="1"/>
        <v/>
      </c>
      <c r="D126" s="26" t="s">
        <v>1304</v>
      </c>
      <c r="E126">
        <v>814911</v>
      </c>
      <c r="F126" s="23">
        <v>42919</v>
      </c>
      <c r="G126" s="23">
        <v>42922</v>
      </c>
    </row>
    <row r="127" spans="1:7" x14ac:dyDescent="0.25">
      <c r="C127" s="24" t="str">
        <f t="shared" si="1"/>
        <v/>
      </c>
      <c r="D127" s="26" t="s">
        <v>1291</v>
      </c>
      <c r="E127">
        <v>346744</v>
      </c>
      <c r="F127" s="23">
        <v>42918</v>
      </c>
      <c r="G127" s="23">
        <v>42922</v>
      </c>
    </row>
    <row r="128" spans="1:7" x14ac:dyDescent="0.25">
      <c r="A128" t="s">
        <v>1955</v>
      </c>
      <c r="B128" t="s">
        <v>1956</v>
      </c>
      <c r="C128" s="24">
        <f t="shared" si="1"/>
        <v>37</v>
      </c>
      <c r="D128" s="26" t="s">
        <v>1293</v>
      </c>
      <c r="E128">
        <v>417200</v>
      </c>
      <c r="F128" s="23">
        <v>42919</v>
      </c>
      <c r="G128" s="23">
        <v>42921</v>
      </c>
    </row>
    <row r="129" spans="1:7" x14ac:dyDescent="0.25">
      <c r="A129" t="s">
        <v>1957</v>
      </c>
      <c r="B129" t="s">
        <v>1958</v>
      </c>
      <c r="C129" s="24">
        <f t="shared" ref="C118:C181" si="2">IFERROR(VALUE(MID(RIGHT(B129,5), SEARCH("-", RIGHT(B129,5))+1, 3))-1, "")</f>
        <v>39</v>
      </c>
      <c r="D129" s="26" t="s">
        <v>1271</v>
      </c>
      <c r="E129">
        <v>313919</v>
      </c>
      <c r="F129" s="23">
        <v>42923</v>
      </c>
      <c r="G129" s="23">
        <v>42944</v>
      </c>
    </row>
    <row r="130" spans="1:7" x14ac:dyDescent="0.25">
      <c r="C130" s="24" t="str">
        <f t="shared" si="2"/>
        <v/>
      </c>
      <c r="D130" s="26" t="s">
        <v>1304</v>
      </c>
      <c r="E130">
        <v>814911</v>
      </c>
      <c r="F130" s="23">
        <v>42923</v>
      </c>
      <c r="G130" s="23">
        <v>42944</v>
      </c>
    </row>
    <row r="131" spans="1:7" x14ac:dyDescent="0.25">
      <c r="A131" t="s">
        <v>1959</v>
      </c>
      <c r="B131" t="s">
        <v>1960</v>
      </c>
      <c r="C131" s="24">
        <f t="shared" si="2"/>
        <v>26</v>
      </c>
      <c r="D131" s="26" t="s">
        <v>1290</v>
      </c>
      <c r="E131">
        <v>420806</v>
      </c>
      <c r="F131" s="23">
        <v>42923</v>
      </c>
      <c r="G131" s="23">
        <v>42923</v>
      </c>
    </row>
    <row r="132" spans="1:7" x14ac:dyDescent="0.25">
      <c r="A132" t="e">
        <v>#N/A</v>
      </c>
      <c r="B132" t="s">
        <v>1961</v>
      </c>
      <c r="C132" s="24">
        <f t="shared" si="2"/>
        <v>33</v>
      </c>
      <c r="D132" s="26" t="s">
        <v>1291</v>
      </c>
      <c r="E132">
        <v>488475</v>
      </c>
      <c r="F132" s="23">
        <v>42923</v>
      </c>
      <c r="G132" s="23">
        <v>42926</v>
      </c>
    </row>
    <row r="133" spans="1:7" x14ac:dyDescent="0.25">
      <c r="C133" s="24" t="str">
        <f t="shared" si="2"/>
        <v/>
      </c>
      <c r="D133" s="26" t="s">
        <v>1295</v>
      </c>
      <c r="E133">
        <v>516702</v>
      </c>
      <c r="F133" s="23">
        <v>42923</v>
      </c>
      <c r="G133" s="23">
        <v>42923</v>
      </c>
    </row>
    <row r="134" spans="1:7" x14ac:dyDescent="0.25">
      <c r="A134" t="s">
        <v>1962</v>
      </c>
      <c r="B134" t="s">
        <v>1963</v>
      </c>
      <c r="C134" s="24">
        <f t="shared" si="2"/>
        <v>20</v>
      </c>
      <c r="D134" s="26" t="s">
        <v>1286</v>
      </c>
      <c r="E134">
        <v>446766</v>
      </c>
      <c r="F134" s="23">
        <v>42926</v>
      </c>
      <c r="G134" s="23">
        <v>42960</v>
      </c>
    </row>
    <row r="135" spans="1:7" x14ac:dyDescent="0.25">
      <c r="A135" t="e">
        <v>#N/A</v>
      </c>
      <c r="B135" t="s">
        <v>1964</v>
      </c>
      <c r="C135" s="24">
        <f t="shared" si="2"/>
        <v>41</v>
      </c>
      <c r="D135" s="26" t="s">
        <v>1289</v>
      </c>
      <c r="E135">
        <v>361730</v>
      </c>
      <c r="F135" s="23">
        <v>42926</v>
      </c>
      <c r="G135" s="23">
        <v>42927</v>
      </c>
    </row>
    <row r="136" spans="1:7" x14ac:dyDescent="0.25">
      <c r="A136" t="s">
        <v>1965</v>
      </c>
      <c r="B136" t="s">
        <v>1966</v>
      </c>
      <c r="C136" s="24">
        <f t="shared" si="2"/>
        <v>36</v>
      </c>
      <c r="D136" s="26" t="s">
        <v>1292</v>
      </c>
      <c r="E136">
        <v>516702</v>
      </c>
      <c r="F136" s="23">
        <v>42926</v>
      </c>
      <c r="G136" s="23">
        <v>42949</v>
      </c>
    </row>
    <row r="137" spans="1:7" x14ac:dyDescent="0.25">
      <c r="A137" t="s">
        <v>1967</v>
      </c>
      <c r="B137" t="s">
        <v>1968</v>
      </c>
      <c r="C137" s="24">
        <f t="shared" si="2"/>
        <v>38</v>
      </c>
      <c r="D137" s="26" t="s">
        <v>1294</v>
      </c>
      <c r="E137">
        <v>567997</v>
      </c>
      <c r="F137" s="23">
        <v>42926</v>
      </c>
      <c r="G137" s="23">
        <v>42960</v>
      </c>
    </row>
    <row r="138" spans="1:7" x14ac:dyDescent="0.25">
      <c r="A138" t="s">
        <v>1969</v>
      </c>
      <c r="B138" t="s">
        <v>1970</v>
      </c>
      <c r="C138" s="24">
        <f t="shared" si="2"/>
        <v>42</v>
      </c>
      <c r="D138" s="26" t="s">
        <v>1279</v>
      </c>
      <c r="E138">
        <v>355556</v>
      </c>
      <c r="F138" s="23">
        <v>42927</v>
      </c>
      <c r="G138" s="23">
        <v>42932</v>
      </c>
    </row>
    <row r="139" spans="1:7" x14ac:dyDescent="0.25">
      <c r="A139" t="s">
        <v>1971</v>
      </c>
      <c r="B139" t="s">
        <v>1972</v>
      </c>
      <c r="C139" s="24">
        <f t="shared" si="2"/>
        <v>48</v>
      </c>
      <c r="D139" s="26" t="s">
        <v>1293</v>
      </c>
      <c r="E139">
        <v>361730</v>
      </c>
      <c r="F139" s="23">
        <v>42928</v>
      </c>
      <c r="G139" s="23">
        <v>42932</v>
      </c>
    </row>
    <row r="140" spans="1:7" x14ac:dyDescent="0.25">
      <c r="A140" t="s">
        <v>1973</v>
      </c>
      <c r="B140" t="s">
        <v>1974</v>
      </c>
      <c r="C140" s="24">
        <f t="shared" si="2"/>
        <v>49</v>
      </c>
      <c r="D140" s="26" t="s">
        <v>1290</v>
      </c>
      <c r="E140">
        <v>420806</v>
      </c>
      <c r="F140" s="23">
        <v>42927</v>
      </c>
      <c r="G140" s="23">
        <v>42930</v>
      </c>
    </row>
    <row r="141" spans="1:7" x14ac:dyDescent="0.25">
      <c r="A141" t="s">
        <v>1975</v>
      </c>
      <c r="B141" t="s">
        <v>1976</v>
      </c>
      <c r="C141" s="24">
        <f t="shared" si="2"/>
        <v>43</v>
      </c>
      <c r="D141" s="26" t="s">
        <v>1296</v>
      </c>
      <c r="E141">
        <v>420357</v>
      </c>
      <c r="F141" s="23">
        <v>42927</v>
      </c>
      <c r="G141" s="23">
        <v>42960</v>
      </c>
    </row>
    <row r="142" spans="1:7" x14ac:dyDescent="0.25">
      <c r="A142" t="s">
        <v>1977</v>
      </c>
      <c r="B142" t="s">
        <v>1978</v>
      </c>
      <c r="C142" s="24">
        <f t="shared" si="2"/>
        <v>19</v>
      </c>
      <c r="D142" s="26" t="s">
        <v>1285</v>
      </c>
      <c r="E142">
        <v>603001</v>
      </c>
      <c r="F142" s="23">
        <v>42928</v>
      </c>
      <c r="G142" s="23">
        <v>42951</v>
      </c>
    </row>
    <row r="143" spans="1:7" x14ac:dyDescent="0.25">
      <c r="A143" t="s">
        <v>1979</v>
      </c>
      <c r="B143" t="s">
        <v>1980</v>
      </c>
      <c r="C143" s="24">
        <f t="shared" si="2"/>
        <v>28</v>
      </c>
      <c r="D143" s="26" t="s">
        <v>1299</v>
      </c>
      <c r="E143">
        <v>523990</v>
      </c>
      <c r="F143" s="23">
        <v>42928</v>
      </c>
      <c r="G143" s="23">
        <v>42962</v>
      </c>
    </row>
    <row r="144" spans="1:7" x14ac:dyDescent="0.25">
      <c r="A144" t="s">
        <v>1981</v>
      </c>
      <c r="B144" t="s">
        <v>1982</v>
      </c>
      <c r="C144" s="24">
        <f t="shared" si="2"/>
        <v>50</v>
      </c>
      <c r="D144" s="26" t="s">
        <v>1276</v>
      </c>
      <c r="E144">
        <v>886222</v>
      </c>
      <c r="F144" s="23">
        <v>42928</v>
      </c>
      <c r="G144" s="23">
        <v>42931</v>
      </c>
    </row>
    <row r="145" spans="1:7" x14ac:dyDescent="0.25">
      <c r="A145" t="s">
        <v>1983</v>
      </c>
      <c r="B145" t="s">
        <v>1984</v>
      </c>
      <c r="C145" s="24">
        <f t="shared" si="2"/>
        <v>33</v>
      </c>
      <c r="D145" s="26" t="s">
        <v>1291</v>
      </c>
      <c r="E145">
        <v>488475</v>
      </c>
      <c r="F145" s="23">
        <v>42927</v>
      </c>
      <c r="G145" s="23">
        <v>42929</v>
      </c>
    </row>
    <row r="146" spans="1:7" x14ac:dyDescent="0.25">
      <c r="A146" t="e">
        <v>#N/A</v>
      </c>
      <c r="B146" t="s">
        <v>1985</v>
      </c>
      <c r="C146" s="24">
        <f t="shared" si="2"/>
        <v>46</v>
      </c>
      <c r="D146" s="26" t="s">
        <v>1275</v>
      </c>
      <c r="E146">
        <v>507634</v>
      </c>
      <c r="F146" s="23">
        <v>42930</v>
      </c>
      <c r="G146" s="23">
        <v>42932</v>
      </c>
    </row>
    <row r="147" spans="1:7" x14ac:dyDescent="0.25">
      <c r="A147" t="s">
        <v>1986</v>
      </c>
      <c r="B147" t="s">
        <v>1987</v>
      </c>
      <c r="C147" s="24">
        <f t="shared" si="2"/>
        <v>54</v>
      </c>
      <c r="D147" s="26" t="s">
        <v>1274</v>
      </c>
      <c r="E147">
        <v>511424</v>
      </c>
      <c r="F147" s="23">
        <v>42933</v>
      </c>
      <c r="G147" s="23">
        <v>42967</v>
      </c>
    </row>
    <row r="148" spans="1:7" x14ac:dyDescent="0.25">
      <c r="A148" t="s">
        <v>1988</v>
      </c>
      <c r="B148" t="s">
        <v>1989</v>
      </c>
      <c r="C148" s="24">
        <f t="shared" si="2"/>
        <v>46</v>
      </c>
      <c r="D148" s="26" t="s">
        <v>1298</v>
      </c>
      <c r="E148">
        <v>361730</v>
      </c>
      <c r="F148" s="23">
        <v>42933</v>
      </c>
      <c r="G148" s="23">
        <v>42953</v>
      </c>
    </row>
    <row r="149" spans="1:7" x14ac:dyDescent="0.25">
      <c r="A149" t="s">
        <v>1990</v>
      </c>
      <c r="B149" t="s">
        <v>1991</v>
      </c>
      <c r="C149" s="24">
        <f t="shared" si="2"/>
        <v>57</v>
      </c>
      <c r="D149" s="26" t="s">
        <v>1320</v>
      </c>
      <c r="E149">
        <v>507634</v>
      </c>
      <c r="F149" s="23">
        <v>42934</v>
      </c>
      <c r="G149" s="23">
        <v>42934</v>
      </c>
    </row>
    <row r="150" spans="1:7" x14ac:dyDescent="0.25">
      <c r="A150" t="s">
        <v>1992</v>
      </c>
      <c r="B150" t="s">
        <v>1993</v>
      </c>
      <c r="C150" s="24">
        <f t="shared" si="2"/>
        <v>60</v>
      </c>
      <c r="D150" s="26" t="s">
        <v>1275</v>
      </c>
      <c r="E150">
        <v>588783</v>
      </c>
      <c r="F150" s="23">
        <v>42935</v>
      </c>
      <c r="G150" s="23">
        <v>42935</v>
      </c>
    </row>
    <row r="151" spans="1:7" x14ac:dyDescent="0.25">
      <c r="A151" t="s">
        <v>1994</v>
      </c>
      <c r="B151" t="s">
        <v>1995</v>
      </c>
      <c r="C151" s="24">
        <f t="shared" si="2"/>
        <v>53</v>
      </c>
      <c r="D151" s="26" t="s">
        <v>1299</v>
      </c>
      <c r="E151">
        <v>805878</v>
      </c>
      <c r="F151" s="23">
        <v>42935</v>
      </c>
      <c r="G151" s="23">
        <v>42946</v>
      </c>
    </row>
    <row r="152" spans="1:7" x14ac:dyDescent="0.25">
      <c r="A152" t="s">
        <v>1996</v>
      </c>
      <c r="B152" t="s">
        <v>1997</v>
      </c>
      <c r="C152" s="24">
        <f t="shared" si="2"/>
        <v>61</v>
      </c>
      <c r="D152" s="26" t="s">
        <v>1303</v>
      </c>
      <c r="E152">
        <v>507634</v>
      </c>
      <c r="F152" s="23">
        <v>42936</v>
      </c>
      <c r="G152" s="23">
        <v>42936</v>
      </c>
    </row>
    <row r="153" spans="1:7" x14ac:dyDescent="0.25">
      <c r="A153" t="s">
        <v>1998</v>
      </c>
      <c r="B153" t="s">
        <v>1999</v>
      </c>
      <c r="C153" s="24">
        <f t="shared" si="2"/>
        <v>62</v>
      </c>
      <c r="D153" s="26" t="s">
        <v>1304</v>
      </c>
      <c r="E153">
        <v>582776</v>
      </c>
      <c r="F153" s="23">
        <v>42935</v>
      </c>
      <c r="G153" s="23">
        <v>42969</v>
      </c>
    </row>
    <row r="154" spans="1:7" x14ac:dyDescent="0.25">
      <c r="C154" s="24" t="str">
        <f t="shared" si="2"/>
        <v/>
      </c>
      <c r="D154" s="26" t="s">
        <v>1276</v>
      </c>
      <c r="E154">
        <v>419985</v>
      </c>
      <c r="F154" s="23">
        <v>42934</v>
      </c>
      <c r="G154" s="23">
        <v>42942</v>
      </c>
    </row>
    <row r="155" spans="1:7" x14ac:dyDescent="0.25">
      <c r="A155" t="s">
        <v>2000</v>
      </c>
      <c r="B155" t="s">
        <v>2001</v>
      </c>
      <c r="C155" s="24">
        <f t="shared" si="2"/>
        <v>64</v>
      </c>
      <c r="D155" s="26" t="s">
        <v>1273</v>
      </c>
      <c r="E155">
        <v>488475</v>
      </c>
      <c r="F155" s="23">
        <v>42936</v>
      </c>
      <c r="G155" s="23">
        <v>42936</v>
      </c>
    </row>
    <row r="156" spans="1:7" x14ac:dyDescent="0.25">
      <c r="A156" t="s">
        <v>2002</v>
      </c>
      <c r="B156" t="s">
        <v>2003</v>
      </c>
      <c r="C156" s="24">
        <f t="shared" si="2"/>
        <v>65</v>
      </c>
      <c r="D156" s="26" t="s">
        <v>1281</v>
      </c>
      <c r="E156">
        <v>558037</v>
      </c>
      <c r="F156" s="23">
        <v>42936</v>
      </c>
      <c r="G156" s="23">
        <v>42937</v>
      </c>
    </row>
    <row r="157" spans="1:7" x14ac:dyDescent="0.25">
      <c r="A157" t="s">
        <v>2004</v>
      </c>
      <c r="B157" t="s">
        <v>2005</v>
      </c>
      <c r="C157" s="24">
        <f t="shared" si="2"/>
        <v>63</v>
      </c>
      <c r="D157" s="26" t="s">
        <v>1305</v>
      </c>
      <c r="E157">
        <v>507634</v>
      </c>
      <c r="F157" s="23">
        <v>42937</v>
      </c>
      <c r="G157" s="23">
        <v>42937</v>
      </c>
    </row>
    <row r="158" spans="1:7" x14ac:dyDescent="0.25">
      <c r="A158" t="s">
        <v>2006</v>
      </c>
      <c r="B158" t="s">
        <v>2007</v>
      </c>
      <c r="C158" s="24">
        <f t="shared" si="2"/>
        <v>66</v>
      </c>
      <c r="D158" s="26" t="s">
        <v>1289</v>
      </c>
      <c r="E158">
        <v>496820</v>
      </c>
      <c r="F158" s="23">
        <v>42931</v>
      </c>
      <c r="G158" s="23">
        <v>42954</v>
      </c>
    </row>
    <row r="159" spans="1:7" x14ac:dyDescent="0.25">
      <c r="A159" t="s">
        <v>2008</v>
      </c>
      <c r="B159" t="s">
        <v>2009</v>
      </c>
      <c r="C159" s="24">
        <f t="shared" si="2"/>
        <v>56</v>
      </c>
      <c r="D159" s="26" t="s">
        <v>1301</v>
      </c>
      <c r="E159">
        <v>355556</v>
      </c>
      <c r="F159" s="23">
        <v>42939</v>
      </c>
      <c r="G159" s="23">
        <v>42960</v>
      </c>
    </row>
    <row r="160" spans="1:7" x14ac:dyDescent="0.25">
      <c r="C160" s="24" t="str">
        <f t="shared" si="2"/>
        <v/>
      </c>
      <c r="D160" s="26" t="s">
        <v>1309</v>
      </c>
      <c r="E160">
        <v>403938</v>
      </c>
      <c r="F160" s="23">
        <v>42970</v>
      </c>
      <c r="G160" s="23">
        <v>43002</v>
      </c>
    </row>
    <row r="161" spans="3:7" x14ac:dyDescent="0.25">
      <c r="C161" s="24" t="str">
        <f t="shared" si="2"/>
        <v/>
      </c>
      <c r="D161" s="26" t="s">
        <v>1296</v>
      </c>
      <c r="E161">
        <v>318478</v>
      </c>
      <c r="F161" s="23">
        <v>42970</v>
      </c>
      <c r="G161" s="23">
        <v>43002</v>
      </c>
    </row>
    <row r="162" spans="3:7" x14ac:dyDescent="0.25">
      <c r="C162" s="24" t="str">
        <f t="shared" si="2"/>
        <v/>
      </c>
      <c r="D162" s="26" t="s">
        <v>1288</v>
      </c>
      <c r="E162">
        <v>490746</v>
      </c>
      <c r="F162" s="23">
        <v>42961</v>
      </c>
      <c r="G162" s="23">
        <v>43002</v>
      </c>
    </row>
    <row r="163" spans="3:7" x14ac:dyDescent="0.25">
      <c r="C163" s="24" t="str">
        <f t="shared" si="2"/>
        <v/>
      </c>
      <c r="D163" s="26" t="s">
        <v>1320</v>
      </c>
      <c r="E163">
        <v>435741</v>
      </c>
      <c r="F163" s="23">
        <v>42961</v>
      </c>
      <c r="G163" s="23">
        <v>43002</v>
      </c>
    </row>
    <row r="164" spans="3:7" x14ac:dyDescent="0.25">
      <c r="C164" s="24" t="str">
        <f t="shared" si="2"/>
        <v/>
      </c>
      <c r="D164" s="26" t="s">
        <v>1307</v>
      </c>
      <c r="E164">
        <v>178194</v>
      </c>
      <c r="F164" s="23">
        <v>42961</v>
      </c>
      <c r="G164" s="23">
        <v>43002</v>
      </c>
    </row>
    <row r="165" spans="3:7" x14ac:dyDescent="0.25">
      <c r="C165" s="24" t="str">
        <f t="shared" si="2"/>
        <v/>
      </c>
      <c r="D165" s="26" t="s">
        <v>1277</v>
      </c>
      <c r="E165">
        <v>333892</v>
      </c>
      <c r="F165" s="23">
        <v>42961</v>
      </c>
      <c r="G165" s="23">
        <v>43002</v>
      </c>
    </row>
    <row r="166" spans="3:7" x14ac:dyDescent="0.25">
      <c r="C166" s="24" t="str">
        <f t="shared" si="2"/>
        <v/>
      </c>
      <c r="D166" s="26" t="s">
        <v>1297</v>
      </c>
      <c r="E166">
        <v>466911</v>
      </c>
      <c r="F166" s="23">
        <v>42961</v>
      </c>
      <c r="G166" s="23">
        <v>43002</v>
      </c>
    </row>
    <row r="167" spans="3:7" x14ac:dyDescent="0.25">
      <c r="C167" s="24" t="str">
        <f t="shared" si="2"/>
        <v/>
      </c>
      <c r="D167" s="26" t="s">
        <v>1315</v>
      </c>
      <c r="E167">
        <v>934947</v>
      </c>
      <c r="F167" s="23">
        <v>42961</v>
      </c>
      <c r="G167" s="23">
        <v>43002</v>
      </c>
    </row>
    <row r="168" spans="3:7" x14ac:dyDescent="0.25">
      <c r="C168" s="24" t="str">
        <f t="shared" si="2"/>
        <v/>
      </c>
      <c r="D168" s="26" t="s">
        <v>1293</v>
      </c>
      <c r="E168">
        <v>600316</v>
      </c>
      <c r="F168" s="23">
        <v>42961</v>
      </c>
      <c r="G168" s="23">
        <v>43002</v>
      </c>
    </row>
    <row r="169" spans="3:7" x14ac:dyDescent="0.25">
      <c r="C169" s="24" t="str">
        <f t="shared" si="2"/>
        <v/>
      </c>
      <c r="D169" s="26" t="s">
        <v>1318</v>
      </c>
      <c r="E169">
        <v>317017</v>
      </c>
      <c r="F169" s="23">
        <v>42961</v>
      </c>
      <c r="G169" s="23">
        <v>43002</v>
      </c>
    </row>
    <row r="170" spans="3:7" x14ac:dyDescent="0.25">
      <c r="C170" s="24" t="str">
        <f t="shared" si="2"/>
        <v/>
      </c>
      <c r="D170" s="26" t="s">
        <v>1295</v>
      </c>
      <c r="E170">
        <v>321084</v>
      </c>
      <c r="F170" s="23">
        <v>42962</v>
      </c>
      <c r="G170" s="23">
        <v>43003</v>
      </c>
    </row>
    <row r="171" spans="3:7" x14ac:dyDescent="0.25">
      <c r="C171" s="24" t="str">
        <f t="shared" si="2"/>
        <v/>
      </c>
      <c r="D171" s="26" t="s">
        <v>1333</v>
      </c>
      <c r="E171">
        <v>852387</v>
      </c>
      <c r="F171" s="23">
        <v>42961</v>
      </c>
      <c r="G171" s="23">
        <v>43002</v>
      </c>
    </row>
    <row r="172" spans="3:7" x14ac:dyDescent="0.25">
      <c r="C172" s="24" t="str">
        <f t="shared" si="2"/>
        <v/>
      </c>
      <c r="D172" s="26" t="s">
        <v>1271</v>
      </c>
      <c r="E172">
        <v>434039</v>
      </c>
      <c r="F172" s="23">
        <v>42970</v>
      </c>
      <c r="G172" s="23">
        <v>43002</v>
      </c>
    </row>
    <row r="173" spans="3:7" x14ac:dyDescent="0.25">
      <c r="C173" s="24" t="str">
        <f t="shared" si="2"/>
        <v/>
      </c>
      <c r="D173" s="26" t="s">
        <v>1281</v>
      </c>
      <c r="E173">
        <v>426226</v>
      </c>
      <c r="F173" s="23">
        <v>42961</v>
      </c>
      <c r="G173" s="23">
        <v>43002</v>
      </c>
    </row>
    <row r="174" spans="3:7" x14ac:dyDescent="0.25">
      <c r="C174" s="24" t="str">
        <f t="shared" si="2"/>
        <v/>
      </c>
      <c r="D174" s="26" t="s">
        <v>1296</v>
      </c>
      <c r="E174">
        <v>318478</v>
      </c>
      <c r="F174" s="23">
        <v>42961</v>
      </c>
      <c r="G174" s="23">
        <v>42969</v>
      </c>
    </row>
    <row r="175" spans="3:7" x14ac:dyDescent="0.25">
      <c r="C175" s="24" t="str">
        <f t="shared" si="2"/>
        <v/>
      </c>
      <c r="D175" s="26" t="s">
        <v>1303</v>
      </c>
      <c r="E175">
        <v>652482</v>
      </c>
      <c r="F175" s="23">
        <v>42962</v>
      </c>
      <c r="G175" s="23">
        <v>43003</v>
      </c>
    </row>
    <row r="176" spans="3:7" x14ac:dyDescent="0.25">
      <c r="C176" s="24" t="str">
        <f t="shared" si="2"/>
        <v/>
      </c>
      <c r="D176" s="26" t="s">
        <v>1283</v>
      </c>
      <c r="E176">
        <v>517366</v>
      </c>
      <c r="F176" s="23">
        <v>42961</v>
      </c>
      <c r="G176" s="23">
        <v>43002</v>
      </c>
    </row>
    <row r="177" spans="1:7" x14ac:dyDescent="0.25">
      <c r="C177" s="24" t="str">
        <f t="shared" si="2"/>
        <v/>
      </c>
      <c r="D177" s="26" t="s">
        <v>1291</v>
      </c>
      <c r="E177">
        <v>388176</v>
      </c>
      <c r="F177" s="23">
        <v>42970</v>
      </c>
      <c r="G177" s="23">
        <v>43002</v>
      </c>
    </row>
    <row r="178" spans="1:7" x14ac:dyDescent="0.25">
      <c r="C178" s="24" t="str">
        <f t="shared" si="2"/>
        <v/>
      </c>
      <c r="D178" s="26" t="s">
        <v>1285</v>
      </c>
      <c r="E178">
        <v>557767</v>
      </c>
      <c r="F178" s="23">
        <v>42961</v>
      </c>
      <c r="G178" s="23">
        <v>43002</v>
      </c>
    </row>
    <row r="179" spans="1:7" x14ac:dyDescent="0.25">
      <c r="C179" s="24" t="str">
        <f t="shared" si="2"/>
        <v/>
      </c>
      <c r="D179" s="26" t="s">
        <v>1329</v>
      </c>
      <c r="E179">
        <v>370184</v>
      </c>
      <c r="F179" s="23">
        <v>42961</v>
      </c>
      <c r="G179" s="23">
        <v>43002</v>
      </c>
    </row>
    <row r="180" spans="1:7" x14ac:dyDescent="0.25">
      <c r="C180" s="24" t="str">
        <f t="shared" si="2"/>
        <v/>
      </c>
      <c r="D180" s="26" t="s">
        <v>1305</v>
      </c>
      <c r="E180">
        <v>369907</v>
      </c>
      <c r="F180" s="23">
        <v>42961</v>
      </c>
      <c r="G180" s="23">
        <v>43002</v>
      </c>
    </row>
    <row r="181" spans="1:7" x14ac:dyDescent="0.25">
      <c r="C181" s="24" t="str">
        <f t="shared" si="2"/>
        <v/>
      </c>
      <c r="D181" s="26" t="s">
        <v>1284</v>
      </c>
      <c r="E181">
        <v>315758</v>
      </c>
      <c r="F181" s="23">
        <v>42961</v>
      </c>
      <c r="G181" s="23">
        <v>43002</v>
      </c>
    </row>
    <row r="182" spans="1:7" x14ac:dyDescent="0.25">
      <c r="A182" t="s">
        <v>2010</v>
      </c>
      <c r="B182" t="s">
        <v>2011</v>
      </c>
      <c r="C182" s="24">
        <f t="shared" ref="C182:C245" si="3">IFERROR(VALUE(MID(RIGHT(B182,5), SEARCH("-", RIGHT(B182,5))+1, 3))-1, "")</f>
        <v>67</v>
      </c>
      <c r="D182" s="26" t="s">
        <v>1306</v>
      </c>
      <c r="E182">
        <v>204126</v>
      </c>
      <c r="F182" s="23">
        <v>42975</v>
      </c>
      <c r="G182" s="23">
        <v>42991</v>
      </c>
    </row>
    <row r="183" spans="1:7" x14ac:dyDescent="0.25">
      <c r="C183" s="24" t="str">
        <f t="shared" si="3"/>
        <v/>
      </c>
      <c r="D183" s="26" t="s">
        <v>1275</v>
      </c>
      <c r="E183">
        <v>327144</v>
      </c>
      <c r="F183" s="23">
        <v>42975</v>
      </c>
      <c r="G183" s="23">
        <v>42991</v>
      </c>
    </row>
    <row r="184" spans="1:7" x14ac:dyDescent="0.25">
      <c r="C184" s="24" t="str">
        <f t="shared" si="3"/>
        <v/>
      </c>
      <c r="D184" s="26" t="s">
        <v>1324</v>
      </c>
      <c r="E184">
        <v>462962</v>
      </c>
      <c r="F184" s="23">
        <v>42975</v>
      </c>
      <c r="G184" s="23">
        <v>42991</v>
      </c>
    </row>
    <row r="185" spans="1:7" x14ac:dyDescent="0.25">
      <c r="A185" t="s">
        <v>2012</v>
      </c>
      <c r="B185" t="s">
        <v>2013</v>
      </c>
      <c r="C185" s="24">
        <f t="shared" si="3"/>
        <v>68</v>
      </c>
      <c r="D185" s="26" t="s">
        <v>1305</v>
      </c>
      <c r="E185">
        <v>567997</v>
      </c>
      <c r="F185" s="23">
        <v>42955</v>
      </c>
      <c r="G185" s="23">
        <v>43002</v>
      </c>
    </row>
    <row r="186" spans="1:7" x14ac:dyDescent="0.25">
      <c r="A186" t="s">
        <v>2014</v>
      </c>
      <c r="B186" t="s">
        <v>2015</v>
      </c>
      <c r="C186" s="24">
        <f t="shared" si="3"/>
        <v>69</v>
      </c>
      <c r="D186" s="26" t="s">
        <v>1305</v>
      </c>
      <c r="E186">
        <v>419235</v>
      </c>
      <c r="F186" s="23">
        <v>42977</v>
      </c>
      <c r="G186" s="23">
        <v>42980</v>
      </c>
    </row>
    <row r="187" spans="1:7" x14ac:dyDescent="0.25">
      <c r="A187" t="s">
        <v>2016</v>
      </c>
      <c r="B187" t="s">
        <v>2017</v>
      </c>
      <c r="C187" s="24">
        <f t="shared" si="3"/>
        <v>71</v>
      </c>
      <c r="D187" s="26" t="s">
        <v>1279</v>
      </c>
      <c r="E187">
        <v>525085</v>
      </c>
      <c r="F187" s="23">
        <v>42975</v>
      </c>
      <c r="G187" s="23">
        <v>42980</v>
      </c>
    </row>
    <row r="188" spans="1:7" x14ac:dyDescent="0.25">
      <c r="A188" t="s">
        <v>2018</v>
      </c>
      <c r="B188" t="s">
        <v>2019</v>
      </c>
      <c r="C188" s="24">
        <f t="shared" si="3"/>
        <v>72</v>
      </c>
      <c r="D188" s="26" t="s">
        <v>1274</v>
      </c>
      <c r="E188">
        <v>355556</v>
      </c>
      <c r="F188" s="23">
        <v>42975</v>
      </c>
      <c r="G188" s="23">
        <v>42980</v>
      </c>
    </row>
    <row r="189" spans="1:7" x14ac:dyDescent="0.25">
      <c r="C189" s="24" t="str">
        <f t="shared" si="3"/>
        <v/>
      </c>
      <c r="D189" s="26" t="s">
        <v>1325</v>
      </c>
      <c r="E189">
        <v>511424</v>
      </c>
      <c r="F189" s="23">
        <v>42975</v>
      </c>
      <c r="G189" s="23">
        <v>43002</v>
      </c>
    </row>
    <row r="190" spans="1:7" x14ac:dyDescent="0.25">
      <c r="A190" t="s">
        <v>2020</v>
      </c>
      <c r="B190" t="s">
        <v>2021</v>
      </c>
      <c r="C190" s="24">
        <f t="shared" si="3"/>
        <v>74</v>
      </c>
      <c r="D190" s="26" t="s">
        <v>1307</v>
      </c>
      <c r="E190">
        <v>588783</v>
      </c>
      <c r="F190" s="23">
        <v>42975</v>
      </c>
      <c r="G190" s="23">
        <v>42981</v>
      </c>
    </row>
    <row r="191" spans="1:7" x14ac:dyDescent="0.25">
      <c r="C191" s="24" t="str">
        <f t="shared" si="3"/>
        <v/>
      </c>
      <c r="D191" s="26" t="s">
        <v>1301</v>
      </c>
      <c r="E191">
        <v>312224</v>
      </c>
      <c r="F191" s="23">
        <v>42961</v>
      </c>
      <c r="G191" s="23">
        <v>43002</v>
      </c>
    </row>
    <row r="192" spans="1:7" x14ac:dyDescent="0.25">
      <c r="A192" t="s">
        <v>2022</v>
      </c>
      <c r="B192" t="s">
        <v>2023</v>
      </c>
      <c r="C192" s="24">
        <f t="shared" si="3"/>
        <v>77</v>
      </c>
      <c r="D192" s="26" t="s">
        <v>1309</v>
      </c>
      <c r="E192">
        <v>522535</v>
      </c>
      <c r="F192" s="23">
        <v>42978</v>
      </c>
      <c r="G192" s="23">
        <v>42978</v>
      </c>
    </row>
    <row r="193" spans="1:7" x14ac:dyDescent="0.25">
      <c r="C193" s="24" t="str">
        <f t="shared" si="3"/>
        <v/>
      </c>
      <c r="D193" s="26" t="s">
        <v>1290</v>
      </c>
      <c r="E193">
        <v>346744</v>
      </c>
      <c r="F193" s="23">
        <v>42961</v>
      </c>
      <c r="G193" s="23">
        <v>43002</v>
      </c>
    </row>
    <row r="194" spans="1:7" x14ac:dyDescent="0.25">
      <c r="A194" t="s">
        <v>2024</v>
      </c>
      <c r="B194" t="s">
        <v>2025</v>
      </c>
      <c r="C194" s="24">
        <f t="shared" si="3"/>
        <v>78</v>
      </c>
      <c r="D194" s="26" t="s">
        <v>1290</v>
      </c>
      <c r="E194">
        <v>312010</v>
      </c>
      <c r="F194" s="23">
        <v>42975</v>
      </c>
      <c r="G194" s="23">
        <v>42999</v>
      </c>
    </row>
    <row r="195" spans="1:7" x14ac:dyDescent="0.25">
      <c r="A195" t="s">
        <v>2026</v>
      </c>
      <c r="B195" t="s">
        <v>2027</v>
      </c>
      <c r="C195" s="24">
        <f t="shared" si="3"/>
        <v>76</v>
      </c>
      <c r="D195" s="26" t="s">
        <v>1289</v>
      </c>
      <c r="E195">
        <v>452405</v>
      </c>
      <c r="F195" s="23">
        <v>42977</v>
      </c>
      <c r="G195" s="23">
        <v>42981</v>
      </c>
    </row>
    <row r="196" spans="1:7" x14ac:dyDescent="0.25">
      <c r="A196" t="s">
        <v>2028</v>
      </c>
      <c r="B196" t="s">
        <v>2029</v>
      </c>
      <c r="C196" s="24">
        <f t="shared" si="3"/>
        <v>73</v>
      </c>
      <c r="D196" s="26" t="s">
        <v>1281</v>
      </c>
      <c r="E196">
        <v>361730</v>
      </c>
      <c r="F196" s="23">
        <v>42975</v>
      </c>
      <c r="G196" s="23">
        <v>42980</v>
      </c>
    </row>
    <row r="197" spans="1:7" x14ac:dyDescent="0.25">
      <c r="C197" s="24" t="str">
        <f t="shared" si="3"/>
        <v/>
      </c>
      <c r="D197" s="26" t="s">
        <v>1313</v>
      </c>
      <c r="E197">
        <v>481382</v>
      </c>
      <c r="F197" s="23">
        <v>42961</v>
      </c>
      <c r="G197" s="23">
        <v>43002</v>
      </c>
    </row>
    <row r="198" spans="1:7" x14ac:dyDescent="0.25">
      <c r="A198" t="s">
        <v>2030</v>
      </c>
      <c r="B198" t="s">
        <v>2031</v>
      </c>
      <c r="C198" s="24">
        <f t="shared" si="3"/>
        <v>79</v>
      </c>
      <c r="D198" s="26" t="s">
        <v>1278</v>
      </c>
      <c r="E198">
        <v>482433</v>
      </c>
      <c r="F198" s="23">
        <v>42957</v>
      </c>
      <c r="G198" s="23">
        <v>42979</v>
      </c>
    </row>
    <row r="199" spans="1:7" x14ac:dyDescent="0.25">
      <c r="C199" s="24" t="str">
        <f t="shared" si="3"/>
        <v/>
      </c>
      <c r="D199" s="26" t="s">
        <v>1282</v>
      </c>
      <c r="E199">
        <v>549473</v>
      </c>
      <c r="F199" s="23">
        <v>42971</v>
      </c>
      <c r="G199" s="23">
        <v>43002</v>
      </c>
    </row>
    <row r="200" spans="1:7" x14ac:dyDescent="0.25">
      <c r="C200" s="24" t="str">
        <f t="shared" si="3"/>
        <v/>
      </c>
      <c r="D200" s="26" t="s">
        <v>1280</v>
      </c>
      <c r="E200">
        <v>267971</v>
      </c>
      <c r="F200" s="23">
        <v>42971</v>
      </c>
      <c r="G200" s="23">
        <v>43002</v>
      </c>
    </row>
    <row r="201" spans="1:7" x14ac:dyDescent="0.25">
      <c r="A201" t="s">
        <v>2032</v>
      </c>
      <c r="B201" t="s">
        <v>2033</v>
      </c>
      <c r="C201" s="24">
        <f t="shared" si="3"/>
        <v>80</v>
      </c>
      <c r="D201" s="26" t="s">
        <v>1278</v>
      </c>
      <c r="E201">
        <v>582776</v>
      </c>
      <c r="F201" s="23">
        <v>42944</v>
      </c>
      <c r="G201" s="23">
        <v>42978</v>
      </c>
    </row>
    <row r="202" spans="1:7" x14ac:dyDescent="0.25">
      <c r="C202" s="24" t="str">
        <f t="shared" si="3"/>
        <v/>
      </c>
      <c r="D202" s="26" t="s">
        <v>1331</v>
      </c>
      <c r="E202">
        <v>542634</v>
      </c>
      <c r="F202" s="23">
        <v>42961</v>
      </c>
      <c r="G202" s="23">
        <v>43002</v>
      </c>
    </row>
    <row r="203" spans="1:7" x14ac:dyDescent="0.25">
      <c r="C203" s="24" t="str">
        <f t="shared" si="3"/>
        <v/>
      </c>
      <c r="D203" s="26" t="s">
        <v>1330</v>
      </c>
      <c r="E203">
        <v>305721</v>
      </c>
      <c r="F203" s="23">
        <v>42961</v>
      </c>
      <c r="G203" s="23">
        <v>43002</v>
      </c>
    </row>
    <row r="204" spans="1:7" x14ac:dyDescent="0.25">
      <c r="C204" s="24" t="str">
        <f t="shared" si="3"/>
        <v/>
      </c>
      <c r="D204" s="26" t="s">
        <v>1362</v>
      </c>
      <c r="E204">
        <v>447360</v>
      </c>
      <c r="F204" s="23">
        <v>42961</v>
      </c>
      <c r="G204" s="23">
        <v>43002</v>
      </c>
    </row>
    <row r="205" spans="1:7" x14ac:dyDescent="0.25">
      <c r="C205" s="24" t="str">
        <f t="shared" si="3"/>
        <v/>
      </c>
      <c r="D205" s="26" t="s">
        <v>1327</v>
      </c>
      <c r="E205">
        <v>566818</v>
      </c>
      <c r="F205" s="23">
        <v>42961</v>
      </c>
      <c r="G205" s="23">
        <v>43002</v>
      </c>
    </row>
    <row r="206" spans="1:7" x14ac:dyDescent="0.25">
      <c r="C206" s="24" t="str">
        <f t="shared" si="3"/>
        <v/>
      </c>
      <c r="D206" s="26" t="s">
        <v>1319</v>
      </c>
      <c r="E206">
        <v>779082</v>
      </c>
      <c r="F206" s="23">
        <v>42961</v>
      </c>
      <c r="G206" s="23">
        <v>43002</v>
      </c>
    </row>
    <row r="207" spans="1:7" x14ac:dyDescent="0.25">
      <c r="C207" s="24" t="str">
        <f t="shared" si="3"/>
        <v/>
      </c>
      <c r="D207" s="26" t="s">
        <v>1334</v>
      </c>
      <c r="E207">
        <v>814776</v>
      </c>
      <c r="F207" s="23">
        <v>42961</v>
      </c>
      <c r="G207" s="23">
        <v>43002</v>
      </c>
    </row>
    <row r="208" spans="1:7" x14ac:dyDescent="0.25">
      <c r="C208" s="24" t="str">
        <f t="shared" si="3"/>
        <v/>
      </c>
      <c r="D208" s="26" t="s">
        <v>1276</v>
      </c>
      <c r="E208">
        <v>419985</v>
      </c>
      <c r="F208" s="23">
        <v>42944</v>
      </c>
      <c r="G208" s="23">
        <v>42978</v>
      </c>
    </row>
    <row r="209" spans="1:7" x14ac:dyDescent="0.25">
      <c r="C209" s="24" t="str">
        <f t="shared" si="3"/>
        <v/>
      </c>
      <c r="D209" s="26" t="s">
        <v>1298</v>
      </c>
      <c r="E209">
        <v>516702</v>
      </c>
      <c r="F209" s="23">
        <v>42957</v>
      </c>
      <c r="G209" s="23">
        <v>42979</v>
      </c>
    </row>
    <row r="210" spans="1:7" x14ac:dyDescent="0.25">
      <c r="C210" s="24" t="str">
        <f t="shared" si="3"/>
        <v/>
      </c>
      <c r="D210" s="26" t="s">
        <v>1314</v>
      </c>
      <c r="E210">
        <v>814911</v>
      </c>
      <c r="F210" s="23">
        <v>42976</v>
      </c>
      <c r="G210" s="23">
        <v>42985</v>
      </c>
    </row>
    <row r="211" spans="1:7" x14ac:dyDescent="0.25">
      <c r="C211" s="24" t="str">
        <f t="shared" si="3"/>
        <v/>
      </c>
      <c r="D211" s="26" t="s">
        <v>1302</v>
      </c>
      <c r="E211">
        <v>511701</v>
      </c>
      <c r="F211" s="23">
        <v>42970</v>
      </c>
      <c r="G211" s="23">
        <v>43002</v>
      </c>
    </row>
    <row r="212" spans="1:7" x14ac:dyDescent="0.25">
      <c r="C212" s="24" t="str">
        <f t="shared" si="3"/>
        <v/>
      </c>
      <c r="D212" s="26" t="s">
        <v>1287</v>
      </c>
      <c r="E212">
        <v>500095</v>
      </c>
      <c r="F212" s="23">
        <v>42962</v>
      </c>
      <c r="G212" s="23">
        <v>43003</v>
      </c>
    </row>
    <row r="213" spans="1:7" x14ac:dyDescent="0.25">
      <c r="C213" s="24" t="str">
        <f t="shared" si="3"/>
        <v/>
      </c>
      <c r="D213" s="26" t="s">
        <v>1323</v>
      </c>
      <c r="E213">
        <v>516899</v>
      </c>
      <c r="F213" s="23">
        <v>42962</v>
      </c>
      <c r="G213" s="23">
        <v>43003</v>
      </c>
    </row>
    <row r="214" spans="1:7" x14ac:dyDescent="0.25">
      <c r="C214" s="24" t="str">
        <f t="shared" si="3"/>
        <v/>
      </c>
      <c r="D214" s="26" t="s">
        <v>1322</v>
      </c>
      <c r="E214">
        <v>539259</v>
      </c>
      <c r="F214" s="23">
        <v>42961</v>
      </c>
      <c r="G214" s="23">
        <v>43002</v>
      </c>
    </row>
    <row r="215" spans="1:7" x14ac:dyDescent="0.25">
      <c r="C215" s="24" t="str">
        <f t="shared" si="3"/>
        <v/>
      </c>
      <c r="D215" s="26" t="s">
        <v>1286</v>
      </c>
      <c r="E215">
        <v>681065</v>
      </c>
      <c r="F215" s="23">
        <v>42961</v>
      </c>
      <c r="G215" s="23">
        <v>43002</v>
      </c>
    </row>
    <row r="216" spans="1:7" x14ac:dyDescent="0.25">
      <c r="C216" s="24" t="str">
        <f t="shared" si="3"/>
        <v/>
      </c>
      <c r="D216" s="26" t="s">
        <v>1317</v>
      </c>
      <c r="E216">
        <v>498009</v>
      </c>
      <c r="F216" s="23">
        <v>42961</v>
      </c>
      <c r="G216" s="23">
        <v>43002</v>
      </c>
    </row>
    <row r="217" spans="1:7" x14ac:dyDescent="0.25">
      <c r="C217" s="24" t="str">
        <f t="shared" si="3"/>
        <v/>
      </c>
      <c r="D217" s="26" t="s">
        <v>1358</v>
      </c>
    </row>
    <row r="218" spans="1:7" x14ac:dyDescent="0.25">
      <c r="A218" t="s">
        <v>2034</v>
      </c>
      <c r="B218" t="s">
        <v>2035</v>
      </c>
      <c r="C218" s="24">
        <f t="shared" si="3"/>
        <v>93</v>
      </c>
      <c r="D218" s="26" t="s">
        <v>1313</v>
      </c>
      <c r="E218">
        <v>389401</v>
      </c>
      <c r="F218" s="23">
        <v>42977</v>
      </c>
      <c r="G218" s="23">
        <v>42983</v>
      </c>
    </row>
    <row r="219" spans="1:7" x14ac:dyDescent="0.25">
      <c r="A219" t="s">
        <v>2036</v>
      </c>
      <c r="B219" t="s">
        <v>2037</v>
      </c>
      <c r="C219" s="24">
        <f t="shared" si="3"/>
        <v>94</v>
      </c>
      <c r="D219" s="26" t="s">
        <v>1273</v>
      </c>
      <c r="E219">
        <v>588783</v>
      </c>
      <c r="F219" s="23">
        <v>42982</v>
      </c>
      <c r="G219" s="23">
        <v>42988</v>
      </c>
    </row>
    <row r="220" spans="1:7" x14ac:dyDescent="0.25">
      <c r="A220" t="s">
        <v>2038</v>
      </c>
      <c r="B220" t="s">
        <v>2039</v>
      </c>
      <c r="C220" s="24">
        <f t="shared" si="3"/>
        <v>95</v>
      </c>
      <c r="D220" s="26" t="s">
        <v>1308</v>
      </c>
      <c r="E220">
        <v>419235</v>
      </c>
      <c r="F220" s="23">
        <v>42983</v>
      </c>
      <c r="G220" s="23">
        <v>42986</v>
      </c>
    </row>
    <row r="221" spans="1:7" x14ac:dyDescent="0.25">
      <c r="A221" t="s">
        <v>2040</v>
      </c>
      <c r="B221" t="s">
        <v>2041</v>
      </c>
      <c r="C221" s="24">
        <f t="shared" si="3"/>
        <v>100</v>
      </c>
      <c r="D221" s="26" t="s">
        <v>1305</v>
      </c>
      <c r="E221">
        <v>522535</v>
      </c>
      <c r="F221" s="23">
        <v>42982</v>
      </c>
      <c r="G221" s="23">
        <v>42986</v>
      </c>
    </row>
    <row r="222" spans="1:7" x14ac:dyDescent="0.25">
      <c r="A222" t="s">
        <v>2042</v>
      </c>
      <c r="B222" t="s">
        <v>2043</v>
      </c>
      <c r="C222" s="24">
        <f t="shared" si="3"/>
        <v>97</v>
      </c>
      <c r="D222" s="26" t="s">
        <v>1281</v>
      </c>
      <c r="E222">
        <v>361730</v>
      </c>
      <c r="F222" s="23">
        <v>42982</v>
      </c>
      <c r="G222" s="23">
        <v>42988</v>
      </c>
    </row>
    <row r="223" spans="1:7" x14ac:dyDescent="0.25">
      <c r="A223" t="s">
        <v>2044</v>
      </c>
      <c r="B223" t="s">
        <v>2045</v>
      </c>
      <c r="C223" s="24">
        <f t="shared" si="3"/>
        <v>99</v>
      </c>
      <c r="D223" s="26" t="s">
        <v>1315</v>
      </c>
      <c r="E223">
        <v>452405</v>
      </c>
      <c r="F223" s="23">
        <v>42982</v>
      </c>
      <c r="G223" s="23">
        <v>42987</v>
      </c>
    </row>
    <row r="224" spans="1:7" x14ac:dyDescent="0.25">
      <c r="A224" t="s">
        <v>2046</v>
      </c>
      <c r="B224" t="s">
        <v>2047</v>
      </c>
      <c r="C224" s="24">
        <f t="shared" si="3"/>
        <v>102</v>
      </c>
      <c r="D224" s="26" t="s">
        <v>1310</v>
      </c>
      <c r="E224">
        <v>566173</v>
      </c>
      <c r="F224" s="23">
        <v>42983</v>
      </c>
      <c r="G224" s="23">
        <v>42987</v>
      </c>
    </row>
    <row r="225" spans="1:7" x14ac:dyDescent="0.25">
      <c r="A225" t="s">
        <v>2048</v>
      </c>
      <c r="B225" t="s">
        <v>2049</v>
      </c>
      <c r="C225" s="24">
        <f t="shared" si="3"/>
        <v>98</v>
      </c>
      <c r="D225" s="26" t="s">
        <v>1314</v>
      </c>
      <c r="E225">
        <v>489726</v>
      </c>
      <c r="F225" s="23">
        <v>42982</v>
      </c>
      <c r="G225" s="23">
        <v>42988</v>
      </c>
    </row>
    <row r="226" spans="1:7" x14ac:dyDescent="0.25">
      <c r="A226" t="s">
        <v>2050</v>
      </c>
      <c r="B226" t="s">
        <v>2051</v>
      </c>
      <c r="C226" s="24">
        <f t="shared" si="3"/>
        <v>101</v>
      </c>
      <c r="D226" s="26" t="s">
        <v>1316</v>
      </c>
      <c r="E226">
        <v>488475</v>
      </c>
      <c r="F226" s="23">
        <v>42982</v>
      </c>
      <c r="G226" s="23">
        <v>42986</v>
      </c>
    </row>
    <row r="227" spans="1:7" x14ac:dyDescent="0.25">
      <c r="A227" t="s">
        <v>2052</v>
      </c>
      <c r="B227" t="s">
        <v>2053</v>
      </c>
      <c r="C227" s="24">
        <f t="shared" si="3"/>
        <v>96</v>
      </c>
      <c r="D227" s="26" t="s">
        <v>1274</v>
      </c>
      <c r="E227">
        <v>355556</v>
      </c>
      <c r="F227" s="23">
        <v>42983</v>
      </c>
      <c r="G227" s="23">
        <v>42986</v>
      </c>
    </row>
    <row r="228" spans="1:7" x14ac:dyDescent="0.25">
      <c r="A228" t="s">
        <v>2054</v>
      </c>
      <c r="B228" t="s">
        <v>2055</v>
      </c>
      <c r="C228" s="24">
        <f t="shared" si="3"/>
        <v>103</v>
      </c>
      <c r="D228" s="26" t="s">
        <v>1289</v>
      </c>
      <c r="E228">
        <v>603001</v>
      </c>
      <c r="F228" s="23">
        <v>42983</v>
      </c>
      <c r="G228" s="23">
        <v>42987</v>
      </c>
    </row>
    <row r="229" spans="1:7" x14ac:dyDescent="0.25">
      <c r="A229" t="s">
        <v>2056</v>
      </c>
      <c r="B229" t="s">
        <v>2057</v>
      </c>
      <c r="C229" s="24">
        <f t="shared" si="3"/>
        <v>105</v>
      </c>
      <c r="D229" s="26" t="s">
        <v>1271</v>
      </c>
      <c r="E229">
        <v>405756</v>
      </c>
      <c r="F229" s="23">
        <v>42984</v>
      </c>
      <c r="G229" s="23">
        <v>42986</v>
      </c>
    </row>
    <row r="230" spans="1:7" x14ac:dyDescent="0.25">
      <c r="A230" t="s">
        <v>2058</v>
      </c>
      <c r="B230" t="s">
        <v>2059</v>
      </c>
      <c r="C230" s="24">
        <f t="shared" si="3"/>
        <v>106</v>
      </c>
      <c r="D230" s="26" t="s">
        <v>1279</v>
      </c>
      <c r="E230">
        <v>891095</v>
      </c>
      <c r="F230" s="23">
        <v>42984</v>
      </c>
      <c r="G230" s="23">
        <v>42986</v>
      </c>
    </row>
    <row r="231" spans="1:7" x14ac:dyDescent="0.25">
      <c r="A231" t="s">
        <v>2060</v>
      </c>
      <c r="B231" t="s">
        <v>2061</v>
      </c>
      <c r="C231" s="24">
        <f t="shared" si="3"/>
        <v>104</v>
      </c>
      <c r="D231" s="26" t="s">
        <v>1276</v>
      </c>
      <c r="E231">
        <v>516702</v>
      </c>
      <c r="F231" s="23">
        <v>42984</v>
      </c>
      <c r="G231" s="23">
        <v>42986</v>
      </c>
    </row>
    <row r="232" spans="1:7" x14ac:dyDescent="0.25">
      <c r="A232" t="s">
        <v>2062</v>
      </c>
      <c r="B232" t="s">
        <v>2063</v>
      </c>
      <c r="C232" s="24">
        <f t="shared" si="3"/>
        <v>111</v>
      </c>
      <c r="D232" s="26" t="s">
        <v>1317</v>
      </c>
      <c r="E232">
        <v>569774</v>
      </c>
      <c r="F232" s="23">
        <v>42985</v>
      </c>
      <c r="G232" s="23">
        <v>43002</v>
      </c>
    </row>
    <row r="233" spans="1:7" x14ac:dyDescent="0.25">
      <c r="A233" t="s">
        <v>2064</v>
      </c>
      <c r="B233" t="s">
        <v>2065</v>
      </c>
      <c r="C233" s="24">
        <f t="shared" si="3"/>
        <v>112</v>
      </c>
      <c r="D233" s="26" t="s">
        <v>1303</v>
      </c>
      <c r="E233">
        <v>389401</v>
      </c>
      <c r="F233" s="23">
        <v>42986</v>
      </c>
      <c r="G233" s="23">
        <v>42986</v>
      </c>
    </row>
    <row r="234" spans="1:7" x14ac:dyDescent="0.25">
      <c r="A234" t="s">
        <v>2066</v>
      </c>
      <c r="B234" t="s">
        <v>2067</v>
      </c>
      <c r="C234" s="24">
        <f t="shared" si="3"/>
        <v>110</v>
      </c>
      <c r="D234" s="26" t="s">
        <v>1308</v>
      </c>
      <c r="E234">
        <v>603001</v>
      </c>
      <c r="F234" s="23">
        <v>42990</v>
      </c>
      <c r="G234" s="23">
        <v>42994</v>
      </c>
    </row>
    <row r="235" spans="1:7" x14ac:dyDescent="0.25">
      <c r="A235" t="s">
        <v>2068</v>
      </c>
      <c r="B235" t="s">
        <v>2069</v>
      </c>
      <c r="C235" s="24">
        <f t="shared" si="3"/>
        <v>108</v>
      </c>
      <c r="D235" s="26" t="s">
        <v>1310</v>
      </c>
      <c r="E235">
        <v>389401</v>
      </c>
      <c r="F235" s="23">
        <v>42989</v>
      </c>
      <c r="G235" s="23">
        <v>42994</v>
      </c>
    </row>
    <row r="236" spans="1:7" x14ac:dyDescent="0.25">
      <c r="A236" t="s">
        <v>2070</v>
      </c>
      <c r="B236" t="s">
        <v>2071</v>
      </c>
      <c r="C236" s="24">
        <f t="shared" si="3"/>
        <v>113</v>
      </c>
      <c r="D236" s="26" t="s">
        <v>1276</v>
      </c>
      <c r="E236">
        <v>452405</v>
      </c>
      <c r="F236" s="23">
        <v>42996</v>
      </c>
      <c r="G236" s="23">
        <v>43016</v>
      </c>
    </row>
    <row r="237" spans="1:7" x14ac:dyDescent="0.25">
      <c r="A237" t="s">
        <v>2072</v>
      </c>
      <c r="B237" t="s">
        <v>2073</v>
      </c>
      <c r="C237" s="24">
        <f t="shared" si="3"/>
        <v>117</v>
      </c>
      <c r="D237" s="26" t="s">
        <v>1291</v>
      </c>
      <c r="E237">
        <v>361730</v>
      </c>
      <c r="F237" s="23">
        <v>42996</v>
      </c>
      <c r="G237" s="23">
        <v>43002</v>
      </c>
    </row>
    <row r="238" spans="1:7" x14ac:dyDescent="0.25">
      <c r="C238" s="24" t="str">
        <f t="shared" si="3"/>
        <v/>
      </c>
      <c r="D238" s="26" t="s">
        <v>1309</v>
      </c>
      <c r="E238">
        <v>403938</v>
      </c>
      <c r="F238" s="23">
        <v>43003</v>
      </c>
      <c r="G238" s="23">
        <v>43051</v>
      </c>
    </row>
    <row r="239" spans="1:7" x14ac:dyDescent="0.25">
      <c r="C239" s="24" t="str">
        <f t="shared" si="3"/>
        <v/>
      </c>
      <c r="D239" s="26" t="s">
        <v>1296</v>
      </c>
      <c r="E239">
        <v>318478</v>
      </c>
      <c r="F239" s="23">
        <v>43003</v>
      </c>
      <c r="G239" s="23">
        <v>43051</v>
      </c>
    </row>
    <row r="240" spans="1:7" x14ac:dyDescent="0.25">
      <c r="C240" s="24" t="str">
        <f t="shared" si="3"/>
        <v/>
      </c>
      <c r="D240" s="26" t="s">
        <v>1288</v>
      </c>
      <c r="E240">
        <v>490746</v>
      </c>
      <c r="F240" s="23">
        <v>43003</v>
      </c>
      <c r="G240" s="23">
        <v>43051</v>
      </c>
    </row>
    <row r="241" spans="3:7" x14ac:dyDescent="0.25">
      <c r="C241" s="24" t="str">
        <f t="shared" si="3"/>
        <v/>
      </c>
      <c r="D241" s="26" t="s">
        <v>1320</v>
      </c>
      <c r="E241">
        <v>435741</v>
      </c>
      <c r="F241" s="23">
        <v>43003</v>
      </c>
      <c r="G241" s="23">
        <v>43051</v>
      </c>
    </row>
    <row r="242" spans="3:7" x14ac:dyDescent="0.25">
      <c r="C242" s="24" t="str">
        <f t="shared" si="3"/>
        <v/>
      </c>
      <c r="D242" s="26" t="s">
        <v>1307</v>
      </c>
      <c r="E242">
        <v>178194</v>
      </c>
      <c r="F242" s="23">
        <v>43003</v>
      </c>
      <c r="G242" s="23">
        <v>43051</v>
      </c>
    </row>
    <row r="243" spans="3:7" x14ac:dyDescent="0.25">
      <c r="C243" s="24" t="str">
        <f t="shared" si="3"/>
        <v/>
      </c>
      <c r="D243" s="26" t="s">
        <v>1277</v>
      </c>
      <c r="E243">
        <v>333892</v>
      </c>
      <c r="F243" s="23">
        <v>43003</v>
      </c>
      <c r="G243" s="23">
        <v>43051</v>
      </c>
    </row>
    <row r="244" spans="3:7" x14ac:dyDescent="0.25">
      <c r="C244" s="24" t="str">
        <f t="shared" si="3"/>
        <v/>
      </c>
      <c r="D244" s="26" t="s">
        <v>1297</v>
      </c>
      <c r="E244">
        <v>466911</v>
      </c>
      <c r="F244" s="23">
        <v>43003</v>
      </c>
      <c r="G244" s="23">
        <v>43051</v>
      </c>
    </row>
    <row r="245" spans="3:7" x14ac:dyDescent="0.25">
      <c r="C245" s="24" t="str">
        <f t="shared" si="3"/>
        <v/>
      </c>
      <c r="D245" s="26" t="s">
        <v>1315</v>
      </c>
      <c r="E245">
        <v>934947</v>
      </c>
      <c r="F245" s="23">
        <v>43003</v>
      </c>
      <c r="G245" s="23">
        <v>43051</v>
      </c>
    </row>
    <row r="246" spans="3:7" x14ac:dyDescent="0.25">
      <c r="C246" s="24" t="str">
        <f t="shared" ref="C246:C309" si="4">IFERROR(VALUE(MID(RIGHT(B246,5), SEARCH("-", RIGHT(B246,5))+1, 3))-1, "")</f>
        <v/>
      </c>
      <c r="D246" s="26" t="s">
        <v>1293</v>
      </c>
      <c r="E246">
        <v>600316</v>
      </c>
      <c r="F246" s="23">
        <v>43003</v>
      </c>
      <c r="G246" s="23">
        <v>43051</v>
      </c>
    </row>
    <row r="247" spans="3:7" x14ac:dyDescent="0.25">
      <c r="C247" s="24" t="str">
        <f t="shared" si="4"/>
        <v/>
      </c>
      <c r="D247" s="26" t="s">
        <v>1318</v>
      </c>
      <c r="E247">
        <v>317017</v>
      </c>
      <c r="F247" s="23">
        <v>43003</v>
      </c>
      <c r="G247" s="23">
        <v>43051</v>
      </c>
    </row>
    <row r="248" spans="3:7" x14ac:dyDescent="0.25">
      <c r="C248" s="24" t="str">
        <f t="shared" si="4"/>
        <v/>
      </c>
      <c r="D248" s="26" t="s">
        <v>1295</v>
      </c>
      <c r="E248">
        <v>321084</v>
      </c>
      <c r="F248" s="23">
        <v>43004</v>
      </c>
      <c r="G248" s="23">
        <v>43052</v>
      </c>
    </row>
    <row r="249" spans="3:7" x14ac:dyDescent="0.25">
      <c r="C249" s="24" t="str">
        <f t="shared" si="4"/>
        <v/>
      </c>
      <c r="D249" s="26" t="s">
        <v>1333</v>
      </c>
      <c r="E249">
        <v>852387</v>
      </c>
      <c r="F249" s="23">
        <v>43003</v>
      </c>
      <c r="G249" s="23">
        <v>43051</v>
      </c>
    </row>
    <row r="250" spans="3:7" x14ac:dyDescent="0.25">
      <c r="C250" s="24" t="str">
        <f t="shared" si="4"/>
        <v/>
      </c>
      <c r="D250" s="26" t="s">
        <v>1271</v>
      </c>
      <c r="E250">
        <v>434039</v>
      </c>
      <c r="F250" s="23">
        <v>43003</v>
      </c>
      <c r="G250" s="23">
        <v>43051</v>
      </c>
    </row>
    <row r="251" spans="3:7" x14ac:dyDescent="0.25">
      <c r="C251" s="24" t="str">
        <f t="shared" si="4"/>
        <v/>
      </c>
      <c r="D251" s="26" t="s">
        <v>1281</v>
      </c>
      <c r="E251">
        <v>426226</v>
      </c>
      <c r="F251" s="23">
        <v>43003</v>
      </c>
      <c r="G251" s="23">
        <v>43051</v>
      </c>
    </row>
    <row r="252" spans="3:7" x14ac:dyDescent="0.25">
      <c r="C252" s="24" t="str">
        <f t="shared" si="4"/>
        <v/>
      </c>
      <c r="D252" s="26" t="s">
        <v>1296</v>
      </c>
      <c r="E252">
        <v>318478</v>
      </c>
      <c r="F252" s="23">
        <v>43003</v>
      </c>
      <c r="G252" s="23">
        <v>43051</v>
      </c>
    </row>
    <row r="253" spans="3:7" x14ac:dyDescent="0.25">
      <c r="C253" s="24" t="str">
        <f t="shared" si="4"/>
        <v/>
      </c>
      <c r="D253" s="26" t="s">
        <v>1303</v>
      </c>
      <c r="E253">
        <v>652482</v>
      </c>
      <c r="F253" s="23">
        <v>43004</v>
      </c>
      <c r="G253" s="23">
        <v>43052</v>
      </c>
    </row>
    <row r="254" spans="3:7" x14ac:dyDescent="0.25">
      <c r="C254" s="24" t="str">
        <f t="shared" si="4"/>
        <v/>
      </c>
      <c r="D254" s="26" t="s">
        <v>1283</v>
      </c>
      <c r="E254">
        <v>517366</v>
      </c>
      <c r="F254" s="23">
        <v>43003</v>
      </c>
      <c r="G254" s="23">
        <v>43051</v>
      </c>
    </row>
    <row r="255" spans="3:7" x14ac:dyDescent="0.25">
      <c r="C255" s="24" t="str">
        <f t="shared" si="4"/>
        <v/>
      </c>
      <c r="D255" s="26" t="s">
        <v>1291</v>
      </c>
      <c r="E255">
        <v>388176</v>
      </c>
      <c r="F255" s="23">
        <v>43003</v>
      </c>
      <c r="G255" s="23">
        <v>43051</v>
      </c>
    </row>
    <row r="256" spans="3:7" x14ac:dyDescent="0.25">
      <c r="C256" s="24" t="str">
        <f t="shared" si="4"/>
        <v/>
      </c>
      <c r="D256" s="26" t="s">
        <v>1285</v>
      </c>
      <c r="E256">
        <v>557767</v>
      </c>
      <c r="F256" s="23">
        <v>43003</v>
      </c>
      <c r="G256" s="23">
        <v>43051</v>
      </c>
    </row>
    <row r="257" spans="1:7" x14ac:dyDescent="0.25">
      <c r="C257" s="24" t="str">
        <f t="shared" si="4"/>
        <v/>
      </c>
      <c r="D257" s="26" t="s">
        <v>1329</v>
      </c>
      <c r="E257">
        <v>370184</v>
      </c>
      <c r="F257" s="23">
        <v>43003</v>
      </c>
      <c r="G257" s="23">
        <v>43051</v>
      </c>
    </row>
    <row r="258" spans="1:7" x14ac:dyDescent="0.25">
      <c r="C258" s="24" t="str">
        <f t="shared" si="4"/>
        <v/>
      </c>
      <c r="D258" s="26" t="s">
        <v>1305</v>
      </c>
      <c r="E258">
        <v>369907</v>
      </c>
      <c r="F258" s="23">
        <v>43003</v>
      </c>
      <c r="G258" s="23">
        <v>43051</v>
      </c>
    </row>
    <row r="259" spans="1:7" x14ac:dyDescent="0.25">
      <c r="C259" s="24" t="str">
        <f t="shared" si="4"/>
        <v/>
      </c>
      <c r="D259" s="26" t="s">
        <v>1284</v>
      </c>
      <c r="E259">
        <v>315758</v>
      </c>
      <c r="F259" s="23">
        <v>43003</v>
      </c>
      <c r="G259" s="23">
        <v>43051</v>
      </c>
    </row>
    <row r="260" spans="1:7" x14ac:dyDescent="0.25">
      <c r="C260" s="24" t="str">
        <f t="shared" si="4"/>
        <v/>
      </c>
      <c r="D260" s="26" t="s">
        <v>1301</v>
      </c>
      <c r="E260">
        <v>312224</v>
      </c>
      <c r="F260" s="23">
        <v>43003</v>
      </c>
      <c r="G260" s="23">
        <v>43051</v>
      </c>
    </row>
    <row r="261" spans="1:7" x14ac:dyDescent="0.25">
      <c r="A261" t="s">
        <v>2074</v>
      </c>
      <c r="B261" t="s">
        <v>2075</v>
      </c>
      <c r="C261" s="24">
        <f t="shared" si="4"/>
        <v>115</v>
      </c>
      <c r="D261" s="26" t="s">
        <v>1283</v>
      </c>
      <c r="E261">
        <v>448750</v>
      </c>
      <c r="F261" s="23">
        <v>43003</v>
      </c>
      <c r="G261" s="23">
        <v>43016</v>
      </c>
    </row>
    <row r="262" spans="1:7" x14ac:dyDescent="0.25">
      <c r="A262" t="s">
        <v>2076</v>
      </c>
      <c r="B262" t="s">
        <v>2077</v>
      </c>
      <c r="C262" s="24">
        <f t="shared" si="4"/>
        <v>149</v>
      </c>
      <c r="D262" s="26" t="s">
        <v>1284</v>
      </c>
      <c r="E262">
        <v>511424</v>
      </c>
      <c r="F262" s="23">
        <v>43010</v>
      </c>
      <c r="G262" s="23">
        <v>43014</v>
      </c>
    </row>
    <row r="263" spans="1:7" x14ac:dyDescent="0.25">
      <c r="C263" s="24" t="str">
        <f t="shared" si="4"/>
        <v/>
      </c>
      <c r="D263" s="26" t="s">
        <v>1286</v>
      </c>
      <c r="E263">
        <v>681065</v>
      </c>
      <c r="F263" s="23">
        <v>43003</v>
      </c>
      <c r="G263" s="23">
        <v>43051</v>
      </c>
    </row>
    <row r="264" spans="1:7" x14ac:dyDescent="0.25">
      <c r="A264" t="s">
        <v>2078</v>
      </c>
      <c r="B264" t="s">
        <v>2079</v>
      </c>
      <c r="C264" s="24">
        <f t="shared" si="4"/>
        <v>151</v>
      </c>
      <c r="D264" s="26" t="s">
        <v>1300</v>
      </c>
      <c r="E264">
        <v>203376</v>
      </c>
      <c r="F264" s="23">
        <v>43018</v>
      </c>
      <c r="G264" s="23">
        <v>43049</v>
      </c>
    </row>
    <row r="265" spans="1:7" x14ac:dyDescent="0.25">
      <c r="A265" t="s">
        <v>2080</v>
      </c>
      <c r="B265" t="s">
        <v>2081</v>
      </c>
      <c r="C265" s="24">
        <f t="shared" si="4"/>
        <v>152</v>
      </c>
      <c r="D265" s="26" t="s">
        <v>1306</v>
      </c>
      <c r="E265">
        <v>204126</v>
      </c>
      <c r="F265" s="23">
        <v>42992</v>
      </c>
      <c r="G265" s="23">
        <v>43049</v>
      </c>
    </row>
    <row r="266" spans="1:7" x14ac:dyDescent="0.25">
      <c r="A266" t="e">
        <v>#N/A</v>
      </c>
      <c r="B266" t="s">
        <v>2082</v>
      </c>
      <c r="C266" s="24">
        <f t="shared" si="4"/>
        <v>158</v>
      </c>
      <c r="D266" s="26" t="s">
        <v>1303</v>
      </c>
      <c r="E266">
        <v>566173</v>
      </c>
      <c r="F266" s="23">
        <v>43049</v>
      </c>
      <c r="G266" s="23">
        <v>43049</v>
      </c>
    </row>
    <row r="267" spans="1:7" x14ac:dyDescent="0.25">
      <c r="C267" s="24" t="str">
        <f t="shared" si="4"/>
        <v/>
      </c>
      <c r="D267" s="26" t="s">
        <v>1309</v>
      </c>
      <c r="E267">
        <v>403938</v>
      </c>
      <c r="F267" s="23">
        <v>43051</v>
      </c>
      <c r="G267" s="23">
        <v>43099</v>
      </c>
    </row>
    <row r="268" spans="1:7" x14ac:dyDescent="0.25">
      <c r="C268" s="24" t="str">
        <f t="shared" si="4"/>
        <v/>
      </c>
      <c r="D268" s="26" t="s">
        <v>1296</v>
      </c>
      <c r="E268">
        <v>318478</v>
      </c>
      <c r="F268" s="23">
        <v>43051</v>
      </c>
      <c r="G268" s="23">
        <v>43099</v>
      </c>
    </row>
    <row r="269" spans="1:7" x14ac:dyDescent="0.25">
      <c r="C269" s="24" t="str">
        <f t="shared" si="4"/>
        <v/>
      </c>
      <c r="D269" s="26" t="s">
        <v>1288</v>
      </c>
      <c r="E269">
        <v>490746</v>
      </c>
      <c r="F269" s="23">
        <v>43051</v>
      </c>
      <c r="G269" s="23">
        <v>43099</v>
      </c>
    </row>
    <row r="270" spans="1:7" x14ac:dyDescent="0.25">
      <c r="C270" s="24" t="str">
        <f t="shared" si="4"/>
        <v/>
      </c>
      <c r="D270" s="26" t="s">
        <v>1320</v>
      </c>
      <c r="E270">
        <v>435741</v>
      </c>
      <c r="F270" s="23">
        <v>43051</v>
      </c>
      <c r="G270" s="23">
        <v>43099</v>
      </c>
    </row>
    <row r="271" spans="1:7" x14ac:dyDescent="0.25">
      <c r="C271" s="24" t="str">
        <f t="shared" si="4"/>
        <v/>
      </c>
      <c r="D271" s="26" t="s">
        <v>1307</v>
      </c>
      <c r="E271">
        <v>178194</v>
      </c>
      <c r="F271" s="23">
        <v>43051</v>
      </c>
      <c r="G271" s="23">
        <v>43099</v>
      </c>
    </row>
    <row r="272" spans="1:7" x14ac:dyDescent="0.25">
      <c r="C272" s="24" t="str">
        <f t="shared" si="4"/>
        <v/>
      </c>
      <c r="D272" s="26" t="s">
        <v>1277</v>
      </c>
      <c r="E272">
        <v>333892</v>
      </c>
      <c r="F272" s="23">
        <v>43051</v>
      </c>
      <c r="G272" s="23">
        <v>43100</v>
      </c>
    </row>
    <row r="273" spans="3:7" x14ac:dyDescent="0.25">
      <c r="C273" s="24" t="str">
        <f t="shared" si="4"/>
        <v/>
      </c>
      <c r="D273" s="26" t="s">
        <v>1297</v>
      </c>
      <c r="E273">
        <v>466911</v>
      </c>
      <c r="F273" s="23">
        <v>43052</v>
      </c>
      <c r="G273" s="23">
        <v>43081</v>
      </c>
    </row>
    <row r="274" spans="3:7" x14ac:dyDescent="0.25">
      <c r="C274" s="24" t="str">
        <f t="shared" si="4"/>
        <v/>
      </c>
      <c r="D274" s="26" t="s">
        <v>1315</v>
      </c>
      <c r="E274">
        <v>934947</v>
      </c>
      <c r="F274" s="23">
        <v>43051</v>
      </c>
      <c r="G274" s="23">
        <v>43051</v>
      </c>
    </row>
    <row r="275" spans="3:7" x14ac:dyDescent="0.25">
      <c r="C275" s="24" t="str">
        <f t="shared" si="4"/>
        <v/>
      </c>
      <c r="D275" s="26" t="s">
        <v>1293</v>
      </c>
      <c r="E275">
        <v>600316</v>
      </c>
      <c r="F275" s="23">
        <v>43051</v>
      </c>
      <c r="G275" s="23">
        <v>43097</v>
      </c>
    </row>
    <row r="276" spans="3:7" x14ac:dyDescent="0.25">
      <c r="C276" s="24" t="str">
        <f t="shared" si="4"/>
        <v/>
      </c>
      <c r="D276" s="26" t="s">
        <v>1318</v>
      </c>
      <c r="E276">
        <v>317017</v>
      </c>
      <c r="F276" s="23">
        <v>43051</v>
      </c>
      <c r="G276" s="23">
        <v>43099</v>
      </c>
    </row>
    <row r="277" spans="3:7" x14ac:dyDescent="0.25">
      <c r="C277" s="24" t="str">
        <f t="shared" si="4"/>
        <v/>
      </c>
      <c r="D277" s="26" t="s">
        <v>1295</v>
      </c>
      <c r="E277">
        <v>321084</v>
      </c>
      <c r="F277" s="23">
        <v>43052</v>
      </c>
      <c r="G277" s="23">
        <v>43100</v>
      </c>
    </row>
    <row r="278" spans="3:7" x14ac:dyDescent="0.25">
      <c r="C278" s="24" t="str">
        <f t="shared" si="4"/>
        <v/>
      </c>
      <c r="D278" s="26" t="s">
        <v>1333</v>
      </c>
      <c r="E278">
        <v>852387</v>
      </c>
      <c r="F278" s="23">
        <v>43051</v>
      </c>
      <c r="G278" s="23">
        <v>43099</v>
      </c>
    </row>
    <row r="279" spans="3:7" x14ac:dyDescent="0.25">
      <c r="C279" s="24" t="str">
        <f t="shared" si="4"/>
        <v/>
      </c>
      <c r="D279" s="26" t="s">
        <v>1271</v>
      </c>
      <c r="E279">
        <v>434039</v>
      </c>
      <c r="F279" s="23">
        <v>43051</v>
      </c>
      <c r="G279" s="23">
        <v>43051</v>
      </c>
    </row>
    <row r="280" spans="3:7" x14ac:dyDescent="0.25">
      <c r="C280" s="24" t="str">
        <f t="shared" si="4"/>
        <v/>
      </c>
      <c r="D280" s="26" t="s">
        <v>1281</v>
      </c>
      <c r="E280">
        <v>426226</v>
      </c>
      <c r="F280" s="23">
        <v>43051</v>
      </c>
      <c r="G280" s="23">
        <v>43099</v>
      </c>
    </row>
    <row r="281" spans="3:7" x14ac:dyDescent="0.25">
      <c r="C281" s="24" t="str">
        <f t="shared" si="4"/>
        <v/>
      </c>
      <c r="D281" s="26" t="s">
        <v>1296</v>
      </c>
      <c r="E281">
        <v>318478</v>
      </c>
      <c r="F281" s="23">
        <v>43051</v>
      </c>
      <c r="G281" s="23">
        <v>43100</v>
      </c>
    </row>
    <row r="282" spans="3:7" x14ac:dyDescent="0.25">
      <c r="C282" s="24" t="str">
        <f t="shared" si="4"/>
        <v/>
      </c>
      <c r="D282" s="26" t="s">
        <v>1303</v>
      </c>
      <c r="E282">
        <v>652482</v>
      </c>
      <c r="F282" s="23">
        <v>43052</v>
      </c>
      <c r="G282" s="23">
        <v>43100</v>
      </c>
    </row>
    <row r="283" spans="3:7" x14ac:dyDescent="0.25">
      <c r="C283" s="24" t="str">
        <f t="shared" si="4"/>
        <v/>
      </c>
      <c r="D283" s="26" t="s">
        <v>1283</v>
      </c>
      <c r="E283">
        <v>517366</v>
      </c>
      <c r="F283" s="23">
        <v>43051</v>
      </c>
      <c r="G283" s="23">
        <v>43100</v>
      </c>
    </row>
    <row r="284" spans="3:7" x14ac:dyDescent="0.25">
      <c r="C284" s="24" t="str">
        <f t="shared" si="4"/>
        <v/>
      </c>
      <c r="D284" s="26" t="s">
        <v>1291</v>
      </c>
      <c r="E284">
        <v>388176</v>
      </c>
      <c r="F284" s="23">
        <v>43051</v>
      </c>
      <c r="G284" s="23">
        <v>43099</v>
      </c>
    </row>
    <row r="285" spans="3:7" x14ac:dyDescent="0.25">
      <c r="C285" s="24" t="str">
        <f t="shared" si="4"/>
        <v/>
      </c>
      <c r="D285" s="26" t="s">
        <v>1285</v>
      </c>
      <c r="E285">
        <v>557767</v>
      </c>
      <c r="F285" s="23">
        <v>43051</v>
      </c>
      <c r="G285" s="23">
        <v>43099</v>
      </c>
    </row>
    <row r="286" spans="3:7" x14ac:dyDescent="0.25">
      <c r="C286" s="24" t="str">
        <f t="shared" si="4"/>
        <v/>
      </c>
      <c r="D286" s="26" t="s">
        <v>1329</v>
      </c>
      <c r="E286">
        <v>370184</v>
      </c>
      <c r="F286" s="23">
        <v>43051</v>
      </c>
      <c r="G286" s="23">
        <v>43099</v>
      </c>
    </row>
    <row r="287" spans="3:7" x14ac:dyDescent="0.25">
      <c r="C287" s="24" t="str">
        <f t="shared" si="4"/>
        <v/>
      </c>
      <c r="D287" s="26" t="s">
        <v>1305</v>
      </c>
      <c r="E287">
        <v>369907</v>
      </c>
      <c r="F287" s="23">
        <v>43051</v>
      </c>
      <c r="G287" s="23">
        <v>43099</v>
      </c>
    </row>
    <row r="288" spans="3:7" x14ac:dyDescent="0.25">
      <c r="C288" s="24" t="str">
        <f t="shared" si="4"/>
        <v/>
      </c>
      <c r="D288" s="26" t="s">
        <v>1284</v>
      </c>
      <c r="E288">
        <v>315758</v>
      </c>
      <c r="F288" s="23">
        <v>43051</v>
      </c>
      <c r="G288" s="23">
        <v>43099</v>
      </c>
    </row>
    <row r="289" spans="1:7" x14ac:dyDescent="0.25">
      <c r="A289" t="s">
        <v>2083</v>
      </c>
      <c r="B289" t="s">
        <v>2084</v>
      </c>
      <c r="C289" s="24">
        <f t="shared" si="4"/>
        <v>162</v>
      </c>
      <c r="D289" s="26" t="s">
        <v>1300</v>
      </c>
      <c r="E289">
        <v>200953</v>
      </c>
      <c r="F289" s="23">
        <v>43051</v>
      </c>
      <c r="G289" s="23">
        <v>2958465</v>
      </c>
    </row>
    <row r="290" spans="1:7" x14ac:dyDescent="0.25">
      <c r="A290" t="s">
        <v>2085</v>
      </c>
      <c r="B290" t="s">
        <v>2086</v>
      </c>
      <c r="C290" s="24">
        <f t="shared" si="4"/>
        <v>160</v>
      </c>
      <c r="D290" s="26" t="s">
        <v>1274</v>
      </c>
      <c r="E290">
        <v>588783</v>
      </c>
      <c r="F290" s="23">
        <v>43052</v>
      </c>
      <c r="G290" s="23">
        <v>43058</v>
      </c>
    </row>
    <row r="291" spans="1:7" x14ac:dyDescent="0.25">
      <c r="A291" t="s">
        <v>2087</v>
      </c>
      <c r="B291" t="s">
        <v>2088</v>
      </c>
      <c r="C291" s="24">
        <f t="shared" si="4"/>
        <v>161</v>
      </c>
      <c r="D291" s="26" t="s">
        <v>1281</v>
      </c>
      <c r="E291">
        <v>516702</v>
      </c>
      <c r="F291" s="23">
        <v>43052</v>
      </c>
      <c r="G291" s="23">
        <v>43058</v>
      </c>
    </row>
    <row r="292" spans="1:7" x14ac:dyDescent="0.25">
      <c r="C292" s="24" t="str">
        <f t="shared" si="4"/>
        <v/>
      </c>
      <c r="D292" s="26" t="s">
        <v>1300</v>
      </c>
      <c r="E292">
        <v>205891</v>
      </c>
      <c r="F292" s="23">
        <v>42173</v>
      </c>
      <c r="G292" s="23">
        <v>43051</v>
      </c>
    </row>
    <row r="293" spans="1:7" x14ac:dyDescent="0.25">
      <c r="C293" s="24" t="str">
        <f t="shared" si="4"/>
        <v/>
      </c>
      <c r="D293" s="26" t="s">
        <v>1272</v>
      </c>
      <c r="E293">
        <v>434039</v>
      </c>
      <c r="F293" s="23">
        <v>43052</v>
      </c>
      <c r="G293" s="23">
        <v>2958465</v>
      </c>
    </row>
    <row r="294" spans="1:7" x14ac:dyDescent="0.25">
      <c r="C294" s="24" t="str">
        <f t="shared" si="4"/>
        <v/>
      </c>
      <c r="D294" s="26" t="s">
        <v>1271</v>
      </c>
      <c r="E294">
        <v>419041</v>
      </c>
      <c r="F294" s="23">
        <v>43052</v>
      </c>
      <c r="G294" s="23">
        <v>43100</v>
      </c>
    </row>
    <row r="295" spans="1:7" x14ac:dyDescent="0.25">
      <c r="C295" s="24" t="str">
        <f t="shared" si="4"/>
        <v/>
      </c>
      <c r="D295" s="26" t="s">
        <v>1301</v>
      </c>
      <c r="E295">
        <v>327144</v>
      </c>
      <c r="F295" s="23">
        <v>43051</v>
      </c>
      <c r="G295" s="23">
        <v>2958465</v>
      </c>
    </row>
    <row r="296" spans="1:7" x14ac:dyDescent="0.25">
      <c r="C296" s="24" t="str">
        <f t="shared" si="4"/>
        <v/>
      </c>
      <c r="D296" s="26" t="s">
        <v>1324</v>
      </c>
      <c r="E296">
        <v>462962</v>
      </c>
      <c r="F296" s="23">
        <v>43052</v>
      </c>
      <c r="G296" s="23">
        <v>2958465</v>
      </c>
    </row>
    <row r="297" spans="1:7" x14ac:dyDescent="0.25">
      <c r="C297" s="24" t="str">
        <f t="shared" si="4"/>
        <v/>
      </c>
      <c r="D297" s="26" t="s">
        <v>1314</v>
      </c>
      <c r="E297">
        <v>539767</v>
      </c>
      <c r="F297" s="23">
        <v>43052</v>
      </c>
      <c r="G297" s="23">
        <v>2958465</v>
      </c>
    </row>
    <row r="298" spans="1:7" x14ac:dyDescent="0.25">
      <c r="C298" s="24" t="str">
        <f t="shared" si="4"/>
        <v/>
      </c>
      <c r="D298" s="26" t="s">
        <v>1279</v>
      </c>
      <c r="E298">
        <v>567997</v>
      </c>
      <c r="F298" s="23">
        <v>43052</v>
      </c>
      <c r="G298" s="23">
        <v>2958465</v>
      </c>
    </row>
    <row r="299" spans="1:7" x14ac:dyDescent="0.25">
      <c r="C299" s="24" t="str">
        <f t="shared" si="4"/>
        <v/>
      </c>
      <c r="D299" s="26" t="s">
        <v>1325</v>
      </c>
      <c r="E299">
        <v>574454</v>
      </c>
      <c r="F299" s="23">
        <v>43052</v>
      </c>
      <c r="G299" s="23">
        <v>43213</v>
      </c>
    </row>
    <row r="300" spans="1:7" x14ac:dyDescent="0.25">
      <c r="C300" s="24" t="str">
        <f t="shared" si="4"/>
        <v/>
      </c>
      <c r="D300" s="26" t="s">
        <v>1315</v>
      </c>
      <c r="E300">
        <v>466911</v>
      </c>
      <c r="F300" s="23">
        <v>43082</v>
      </c>
      <c r="G300" s="23">
        <v>43100</v>
      </c>
    </row>
    <row r="301" spans="1:7" x14ac:dyDescent="0.25">
      <c r="C301" s="24" t="str">
        <f t="shared" si="4"/>
        <v/>
      </c>
      <c r="D301" s="26" t="s">
        <v>1297</v>
      </c>
      <c r="E301">
        <v>605887</v>
      </c>
      <c r="F301" s="23">
        <v>43082</v>
      </c>
      <c r="G301" s="23">
        <v>43099</v>
      </c>
    </row>
    <row r="302" spans="1:7" x14ac:dyDescent="0.25">
      <c r="C302" s="24" t="str">
        <f t="shared" si="4"/>
        <v/>
      </c>
      <c r="D302" s="26" t="s">
        <v>1335</v>
      </c>
      <c r="E302">
        <v>511424</v>
      </c>
      <c r="F302" s="23">
        <v>43052</v>
      </c>
      <c r="G302" s="23">
        <v>43100</v>
      </c>
    </row>
    <row r="303" spans="1:7" x14ac:dyDescent="0.25">
      <c r="C303" s="24" t="str">
        <f t="shared" si="4"/>
        <v/>
      </c>
      <c r="D303" s="26" t="s">
        <v>1322</v>
      </c>
      <c r="E303">
        <v>539259</v>
      </c>
      <c r="F303" s="23">
        <v>43051</v>
      </c>
      <c r="G303" s="23">
        <v>43099</v>
      </c>
    </row>
    <row r="304" spans="1:7" x14ac:dyDescent="0.25">
      <c r="A304" t="s">
        <v>2089</v>
      </c>
      <c r="B304" t="s">
        <v>2090</v>
      </c>
      <c r="C304" s="24">
        <f t="shared" si="4"/>
        <v>165</v>
      </c>
      <c r="D304" s="26" t="s">
        <v>1322</v>
      </c>
      <c r="E304">
        <v>465230</v>
      </c>
      <c r="F304" s="23">
        <v>43052</v>
      </c>
      <c r="G304" s="23">
        <v>43056</v>
      </c>
    </row>
    <row r="305" spans="1:7" x14ac:dyDescent="0.25">
      <c r="C305" s="24" t="str">
        <f t="shared" si="4"/>
        <v/>
      </c>
      <c r="D305" s="26" t="s">
        <v>1302</v>
      </c>
      <c r="E305">
        <v>511701</v>
      </c>
      <c r="F305" s="23">
        <v>43051</v>
      </c>
      <c r="G305" s="23">
        <v>43100</v>
      </c>
    </row>
    <row r="306" spans="1:7" x14ac:dyDescent="0.25">
      <c r="C306" s="24" t="str">
        <f t="shared" si="4"/>
        <v/>
      </c>
      <c r="D306" s="26" t="s">
        <v>1327</v>
      </c>
      <c r="E306">
        <v>566818</v>
      </c>
      <c r="F306" s="23">
        <v>43052</v>
      </c>
      <c r="G306" s="23">
        <v>43100</v>
      </c>
    </row>
    <row r="307" spans="1:7" x14ac:dyDescent="0.25">
      <c r="A307" t="s">
        <v>2091</v>
      </c>
      <c r="B307" t="s">
        <v>2092</v>
      </c>
      <c r="C307" s="24">
        <f t="shared" si="4"/>
        <v>166</v>
      </c>
      <c r="D307" s="26" t="s">
        <v>1296</v>
      </c>
      <c r="E307">
        <v>886222</v>
      </c>
      <c r="F307" s="23">
        <v>43052</v>
      </c>
      <c r="G307" s="23">
        <v>43056</v>
      </c>
    </row>
    <row r="308" spans="1:7" x14ac:dyDescent="0.25">
      <c r="C308" s="24" t="str">
        <f t="shared" si="4"/>
        <v/>
      </c>
      <c r="D308" s="26" t="s">
        <v>1286</v>
      </c>
      <c r="E308">
        <v>681065</v>
      </c>
      <c r="F308" s="23">
        <v>43052</v>
      </c>
      <c r="G308" s="23">
        <v>43100</v>
      </c>
    </row>
    <row r="309" spans="1:7" x14ac:dyDescent="0.25">
      <c r="C309" s="24" t="str">
        <f t="shared" si="4"/>
        <v/>
      </c>
      <c r="D309" s="26" t="s">
        <v>1317</v>
      </c>
      <c r="E309">
        <v>498009</v>
      </c>
      <c r="F309" s="23">
        <v>43052</v>
      </c>
      <c r="G309" s="23">
        <v>43100</v>
      </c>
    </row>
    <row r="310" spans="1:7" x14ac:dyDescent="0.25">
      <c r="A310" t="s">
        <v>2093</v>
      </c>
      <c r="B310" t="s">
        <v>2094</v>
      </c>
      <c r="C310" s="24">
        <f t="shared" ref="C310:C373" si="5">IFERROR(VALUE(MID(RIGHT(B310,5), SEARCH("-", RIGHT(B310,5))+1, 3))-1, "")</f>
        <v>167</v>
      </c>
      <c r="D310" s="26" t="s">
        <v>1301</v>
      </c>
      <c r="E310">
        <v>312224</v>
      </c>
      <c r="F310" s="23">
        <v>43052</v>
      </c>
      <c r="G310" s="23">
        <v>43056</v>
      </c>
    </row>
    <row r="311" spans="1:7" x14ac:dyDescent="0.25">
      <c r="A311" t="e">
        <v>#N/A</v>
      </c>
      <c r="B311" t="s">
        <v>2095</v>
      </c>
      <c r="C311" s="24">
        <f t="shared" si="5"/>
        <v>168</v>
      </c>
      <c r="D311" s="26" t="s">
        <v>1306</v>
      </c>
      <c r="E311">
        <v>203376</v>
      </c>
      <c r="F311" s="23">
        <v>43052</v>
      </c>
      <c r="G311" s="23">
        <v>43100</v>
      </c>
    </row>
    <row r="312" spans="1:7" x14ac:dyDescent="0.25">
      <c r="A312" t="s">
        <v>2096</v>
      </c>
      <c r="B312" t="s">
        <v>2097</v>
      </c>
      <c r="C312" s="24">
        <f t="shared" si="5"/>
        <v>169</v>
      </c>
      <c r="D312" s="26" t="s">
        <v>1270</v>
      </c>
      <c r="E312">
        <v>200953</v>
      </c>
      <c r="F312" s="23">
        <v>43052</v>
      </c>
      <c r="G312" s="23">
        <v>43100</v>
      </c>
    </row>
    <row r="313" spans="1:7" x14ac:dyDescent="0.25">
      <c r="C313" s="24" t="str">
        <f t="shared" si="5"/>
        <v/>
      </c>
      <c r="D313" s="26" t="s">
        <v>1300</v>
      </c>
      <c r="E313">
        <v>204126</v>
      </c>
      <c r="F313" s="23">
        <v>43052</v>
      </c>
      <c r="G313" s="23">
        <v>43100</v>
      </c>
    </row>
    <row r="314" spans="1:7" x14ac:dyDescent="0.25">
      <c r="C314" s="24" t="str">
        <f t="shared" si="5"/>
        <v/>
      </c>
      <c r="D314" s="26" t="s">
        <v>1278</v>
      </c>
      <c r="E314">
        <v>482433</v>
      </c>
      <c r="F314" s="23">
        <v>43052</v>
      </c>
      <c r="G314" s="23">
        <v>43100</v>
      </c>
    </row>
    <row r="315" spans="1:7" x14ac:dyDescent="0.25">
      <c r="A315" t="s">
        <v>2098</v>
      </c>
      <c r="B315" t="s">
        <v>2099</v>
      </c>
      <c r="C315" s="24">
        <f t="shared" si="5"/>
        <v>170</v>
      </c>
      <c r="D315" s="26" t="s">
        <v>1307</v>
      </c>
      <c r="E315">
        <v>675094</v>
      </c>
      <c r="F315" s="23">
        <v>43052</v>
      </c>
      <c r="G315" s="23">
        <v>43056</v>
      </c>
    </row>
    <row r="316" spans="1:7" x14ac:dyDescent="0.25">
      <c r="C316" s="24" t="str">
        <f t="shared" si="5"/>
        <v/>
      </c>
      <c r="D316" s="26" t="s">
        <v>1298</v>
      </c>
      <c r="E316">
        <v>312010</v>
      </c>
      <c r="F316" s="23">
        <v>43052</v>
      </c>
      <c r="G316" s="23">
        <v>43100</v>
      </c>
    </row>
    <row r="317" spans="1:7" x14ac:dyDescent="0.25">
      <c r="C317" s="24" t="str">
        <f t="shared" si="5"/>
        <v/>
      </c>
      <c r="D317" s="26" t="s">
        <v>1319</v>
      </c>
      <c r="E317">
        <v>779082</v>
      </c>
      <c r="F317" s="23">
        <v>43052</v>
      </c>
      <c r="G317" s="23">
        <v>43099</v>
      </c>
    </row>
    <row r="318" spans="1:7" x14ac:dyDescent="0.25">
      <c r="C318" s="24" t="str">
        <f t="shared" si="5"/>
        <v/>
      </c>
      <c r="D318" s="26" t="s">
        <v>1334</v>
      </c>
      <c r="E318">
        <v>814776</v>
      </c>
      <c r="F318" s="23">
        <v>43052</v>
      </c>
      <c r="G318" s="23">
        <v>43100</v>
      </c>
    </row>
    <row r="319" spans="1:7" x14ac:dyDescent="0.25">
      <c r="A319" t="s">
        <v>2100</v>
      </c>
      <c r="B319" t="s">
        <v>2101</v>
      </c>
      <c r="C319" s="24">
        <f t="shared" si="5"/>
        <v>163</v>
      </c>
      <c r="D319" s="26" t="s">
        <v>1276</v>
      </c>
      <c r="E319">
        <v>361730</v>
      </c>
      <c r="F319" s="23">
        <v>43052</v>
      </c>
      <c r="G319" s="23">
        <v>43058</v>
      </c>
    </row>
    <row r="320" spans="1:7" x14ac:dyDescent="0.25">
      <c r="C320" s="24" t="str">
        <f t="shared" si="5"/>
        <v/>
      </c>
      <c r="D320" s="26" t="s">
        <v>1323</v>
      </c>
      <c r="E320">
        <v>516899</v>
      </c>
      <c r="F320" s="23">
        <v>43052</v>
      </c>
      <c r="G320" s="23">
        <v>43100</v>
      </c>
    </row>
    <row r="321" spans="1:7" x14ac:dyDescent="0.25">
      <c r="A321" t="s">
        <v>2102</v>
      </c>
      <c r="B321" t="s">
        <v>2103</v>
      </c>
      <c r="C321" s="24">
        <f t="shared" si="5"/>
        <v>171</v>
      </c>
      <c r="D321" s="26" t="s">
        <v>1323</v>
      </c>
      <c r="E321">
        <v>569774</v>
      </c>
      <c r="F321" s="23">
        <v>43052</v>
      </c>
      <c r="G321" s="23">
        <v>43056</v>
      </c>
    </row>
    <row r="322" spans="1:7" x14ac:dyDescent="0.25">
      <c r="C322" s="24" t="str">
        <f t="shared" si="5"/>
        <v/>
      </c>
      <c r="D322" s="26" t="s">
        <v>1287</v>
      </c>
      <c r="E322">
        <v>500095</v>
      </c>
      <c r="F322" s="23">
        <v>43051</v>
      </c>
      <c r="G322" s="23">
        <v>43100</v>
      </c>
    </row>
    <row r="323" spans="1:7" x14ac:dyDescent="0.25">
      <c r="C323" s="24" t="str">
        <f t="shared" si="5"/>
        <v/>
      </c>
      <c r="D323" s="26" t="s">
        <v>1290</v>
      </c>
      <c r="E323">
        <v>466603</v>
      </c>
      <c r="F323" s="23">
        <v>43051</v>
      </c>
      <c r="G323" s="23">
        <v>43100</v>
      </c>
    </row>
    <row r="324" spans="1:7" x14ac:dyDescent="0.25">
      <c r="C324" s="24" t="str">
        <f t="shared" si="5"/>
        <v/>
      </c>
      <c r="D324" s="26" t="s">
        <v>1330</v>
      </c>
      <c r="E324">
        <v>305721</v>
      </c>
      <c r="F324" s="23">
        <v>43051</v>
      </c>
      <c r="G324" s="23">
        <v>43100</v>
      </c>
    </row>
    <row r="325" spans="1:7" x14ac:dyDescent="0.25">
      <c r="C325" s="24" t="str">
        <f t="shared" si="5"/>
        <v/>
      </c>
      <c r="D325" s="26" t="s">
        <v>1282</v>
      </c>
      <c r="E325">
        <v>549473</v>
      </c>
      <c r="F325" s="23">
        <v>43051</v>
      </c>
      <c r="G325" s="23">
        <v>43100</v>
      </c>
    </row>
    <row r="326" spans="1:7" x14ac:dyDescent="0.25">
      <c r="A326" t="s">
        <v>2104</v>
      </c>
      <c r="B326" t="s">
        <v>2105</v>
      </c>
      <c r="C326" s="24">
        <f t="shared" si="5"/>
        <v>174</v>
      </c>
      <c r="D326" s="26" t="s">
        <v>1324</v>
      </c>
      <c r="E326">
        <v>891095</v>
      </c>
      <c r="F326" s="23">
        <v>43066</v>
      </c>
      <c r="G326" s="23">
        <v>43067</v>
      </c>
    </row>
    <row r="327" spans="1:7" x14ac:dyDescent="0.25">
      <c r="A327" t="s">
        <v>2106</v>
      </c>
      <c r="B327" t="s">
        <v>2107</v>
      </c>
      <c r="C327" s="24">
        <f t="shared" si="5"/>
        <v>175</v>
      </c>
      <c r="D327" s="26" t="s">
        <v>1310</v>
      </c>
      <c r="E327">
        <v>373290</v>
      </c>
      <c r="F327" s="23">
        <v>43057</v>
      </c>
      <c r="G327" s="23">
        <v>43092</v>
      </c>
    </row>
    <row r="328" spans="1:7" x14ac:dyDescent="0.25">
      <c r="C328" s="24" t="str">
        <f t="shared" si="5"/>
        <v/>
      </c>
      <c r="D328" s="26" t="s">
        <v>1275</v>
      </c>
      <c r="E328">
        <v>327144</v>
      </c>
      <c r="F328" s="23">
        <v>43052</v>
      </c>
      <c r="G328" s="23">
        <v>43100</v>
      </c>
    </row>
    <row r="329" spans="1:7" x14ac:dyDescent="0.25">
      <c r="A329" t="s">
        <v>2108</v>
      </c>
      <c r="B329" t="s">
        <v>2109</v>
      </c>
      <c r="C329" s="24">
        <f t="shared" si="5"/>
        <v>176</v>
      </c>
      <c r="D329" s="26" t="s">
        <v>1300</v>
      </c>
      <c r="E329">
        <v>434039</v>
      </c>
      <c r="F329" s="23">
        <v>43065</v>
      </c>
      <c r="G329" s="23">
        <v>43100</v>
      </c>
    </row>
    <row r="330" spans="1:7" x14ac:dyDescent="0.25">
      <c r="C330" s="24" t="str">
        <f t="shared" si="5"/>
        <v/>
      </c>
      <c r="D330" s="26" t="s">
        <v>1301</v>
      </c>
      <c r="E330">
        <v>312224</v>
      </c>
      <c r="F330" s="23">
        <v>43057</v>
      </c>
      <c r="G330" s="23">
        <v>43100</v>
      </c>
    </row>
    <row r="331" spans="1:7" x14ac:dyDescent="0.25">
      <c r="C331" s="24" t="str">
        <f t="shared" si="5"/>
        <v/>
      </c>
      <c r="D331" s="26" t="s">
        <v>1272</v>
      </c>
      <c r="E331">
        <v>588783</v>
      </c>
      <c r="F331" s="23">
        <v>43066</v>
      </c>
      <c r="G331" s="23">
        <v>43100</v>
      </c>
    </row>
    <row r="332" spans="1:7" x14ac:dyDescent="0.25">
      <c r="A332" t="s">
        <v>2110</v>
      </c>
      <c r="B332" t="s">
        <v>2111</v>
      </c>
      <c r="C332" s="24">
        <f t="shared" si="5"/>
        <v>183</v>
      </c>
      <c r="D332" s="26" t="s">
        <v>1326</v>
      </c>
      <c r="E332">
        <v>242758</v>
      </c>
      <c r="F332" s="23">
        <v>43059</v>
      </c>
      <c r="G332" s="23">
        <v>43095</v>
      </c>
    </row>
    <row r="333" spans="1:7" x14ac:dyDescent="0.25">
      <c r="C333" s="24" t="str">
        <f t="shared" si="5"/>
        <v/>
      </c>
      <c r="D333" s="26" t="s">
        <v>1316</v>
      </c>
      <c r="E333">
        <v>539767</v>
      </c>
      <c r="F333" s="23">
        <v>43059</v>
      </c>
      <c r="G333" s="23">
        <v>43095</v>
      </c>
    </row>
    <row r="334" spans="1:7" x14ac:dyDescent="0.25">
      <c r="C334" s="24" t="str">
        <f t="shared" si="5"/>
        <v/>
      </c>
      <c r="D334" s="26" t="s">
        <v>1314</v>
      </c>
      <c r="E334">
        <v>934947</v>
      </c>
      <c r="F334" s="23">
        <v>43059</v>
      </c>
      <c r="G334" s="23">
        <v>43096</v>
      </c>
    </row>
    <row r="335" spans="1:7" x14ac:dyDescent="0.25">
      <c r="A335" t="s">
        <v>2112</v>
      </c>
      <c r="B335" t="s">
        <v>2113</v>
      </c>
      <c r="C335" s="24">
        <f t="shared" si="5"/>
        <v>182</v>
      </c>
      <c r="D335" s="26" t="s">
        <v>1279</v>
      </c>
      <c r="E335">
        <v>516702</v>
      </c>
      <c r="F335" s="23">
        <v>43066</v>
      </c>
      <c r="G335" s="23">
        <v>43072</v>
      </c>
    </row>
    <row r="336" spans="1:7" x14ac:dyDescent="0.25">
      <c r="A336" t="s">
        <v>2114</v>
      </c>
      <c r="B336" t="s">
        <v>2115</v>
      </c>
      <c r="C336" s="24">
        <f t="shared" si="5"/>
        <v>181</v>
      </c>
      <c r="D336" s="26" t="s">
        <v>1276</v>
      </c>
      <c r="E336">
        <v>361730</v>
      </c>
      <c r="F336" s="23">
        <v>43066</v>
      </c>
      <c r="G336" s="23">
        <v>43072</v>
      </c>
    </row>
    <row r="337" spans="1:7" x14ac:dyDescent="0.25">
      <c r="A337" t="s">
        <v>2116</v>
      </c>
      <c r="B337" t="s">
        <v>2117</v>
      </c>
      <c r="C337" s="24">
        <f t="shared" si="5"/>
        <v>177</v>
      </c>
      <c r="D337" s="26" t="s">
        <v>1274</v>
      </c>
      <c r="E337">
        <v>355556</v>
      </c>
      <c r="F337" s="23">
        <v>43067</v>
      </c>
      <c r="G337" s="23">
        <v>43072</v>
      </c>
    </row>
    <row r="338" spans="1:7" x14ac:dyDescent="0.25">
      <c r="A338" t="s">
        <v>2118</v>
      </c>
      <c r="B338" t="s">
        <v>2119</v>
      </c>
      <c r="C338" s="24">
        <f t="shared" si="5"/>
        <v>185</v>
      </c>
      <c r="D338" s="26" t="s">
        <v>1327</v>
      </c>
      <c r="E338">
        <v>447554</v>
      </c>
      <c r="F338" s="23">
        <v>43068</v>
      </c>
      <c r="G338" s="23">
        <v>43069</v>
      </c>
    </row>
    <row r="339" spans="1:7" x14ac:dyDescent="0.25">
      <c r="A339" t="s">
        <v>2120</v>
      </c>
      <c r="B339" t="s">
        <v>2121</v>
      </c>
      <c r="C339" s="24">
        <f t="shared" si="5"/>
        <v>186</v>
      </c>
      <c r="D339" s="26" t="s">
        <v>1303</v>
      </c>
      <c r="E339">
        <v>566173</v>
      </c>
      <c r="F339" s="23">
        <v>43068</v>
      </c>
      <c r="G339" s="23">
        <v>43069</v>
      </c>
    </row>
    <row r="340" spans="1:7" x14ac:dyDescent="0.25">
      <c r="A340" t="s">
        <v>2122</v>
      </c>
      <c r="B340" t="s">
        <v>2123</v>
      </c>
      <c r="C340" s="24">
        <f t="shared" si="5"/>
        <v>189</v>
      </c>
      <c r="D340" s="26" t="s">
        <v>1295</v>
      </c>
      <c r="E340">
        <v>419235</v>
      </c>
      <c r="F340" s="23">
        <v>43070</v>
      </c>
      <c r="G340" s="23">
        <v>43072</v>
      </c>
    </row>
    <row r="341" spans="1:7" x14ac:dyDescent="0.25">
      <c r="A341" t="s">
        <v>2124</v>
      </c>
      <c r="B341" t="s">
        <v>2125</v>
      </c>
      <c r="C341" s="24">
        <f t="shared" si="5"/>
        <v>191</v>
      </c>
      <c r="D341" s="26" t="s">
        <v>1277</v>
      </c>
      <c r="E341">
        <v>569774</v>
      </c>
      <c r="F341" s="23">
        <v>43072</v>
      </c>
      <c r="G341" s="23">
        <v>43072</v>
      </c>
    </row>
    <row r="342" spans="1:7" x14ac:dyDescent="0.25">
      <c r="A342" t="s">
        <v>2126</v>
      </c>
      <c r="B342" t="s">
        <v>2127</v>
      </c>
      <c r="C342" s="24">
        <f t="shared" si="5"/>
        <v>192</v>
      </c>
      <c r="D342" s="26" t="s">
        <v>1323</v>
      </c>
      <c r="E342">
        <v>355556</v>
      </c>
      <c r="F342" s="23">
        <v>43073</v>
      </c>
      <c r="G342" s="23">
        <v>43097</v>
      </c>
    </row>
    <row r="343" spans="1:7" x14ac:dyDescent="0.25">
      <c r="C343" s="24" t="str">
        <f t="shared" si="5"/>
        <v/>
      </c>
      <c r="D343" s="26" t="s">
        <v>1280</v>
      </c>
      <c r="E343">
        <v>267971</v>
      </c>
      <c r="F343" s="23">
        <v>43052</v>
      </c>
      <c r="G343" s="23">
        <v>43100</v>
      </c>
    </row>
    <row r="344" spans="1:7" x14ac:dyDescent="0.25">
      <c r="A344" t="s">
        <v>2128</v>
      </c>
      <c r="B344" t="s">
        <v>2129</v>
      </c>
      <c r="C344" s="24">
        <f t="shared" si="5"/>
        <v>194</v>
      </c>
      <c r="D344" s="26" t="s">
        <v>1280</v>
      </c>
      <c r="E344">
        <v>405756</v>
      </c>
      <c r="F344" s="23">
        <v>43073</v>
      </c>
      <c r="G344" s="23">
        <v>43097</v>
      </c>
    </row>
    <row r="345" spans="1:7" x14ac:dyDescent="0.25">
      <c r="A345" t="s">
        <v>2130</v>
      </c>
      <c r="B345" t="s">
        <v>2131</v>
      </c>
      <c r="C345" s="24">
        <f t="shared" si="5"/>
        <v>200</v>
      </c>
      <c r="D345" s="26" t="s">
        <v>1279</v>
      </c>
      <c r="E345">
        <v>452405</v>
      </c>
      <c r="F345" s="23">
        <v>43073</v>
      </c>
      <c r="G345" s="23">
        <v>43079</v>
      </c>
    </row>
    <row r="346" spans="1:7" x14ac:dyDescent="0.25">
      <c r="C346" s="24" t="str">
        <f t="shared" si="5"/>
        <v/>
      </c>
      <c r="D346" s="26" t="s">
        <v>1313</v>
      </c>
      <c r="E346">
        <v>481382</v>
      </c>
      <c r="F346" s="23">
        <v>43051</v>
      </c>
      <c r="G346" s="23">
        <v>43099</v>
      </c>
    </row>
    <row r="347" spans="1:7" x14ac:dyDescent="0.25">
      <c r="C347" s="24" t="str">
        <f t="shared" si="5"/>
        <v/>
      </c>
      <c r="D347" s="26" t="s">
        <v>1331</v>
      </c>
      <c r="E347">
        <v>542634</v>
      </c>
      <c r="F347" s="23">
        <v>43063</v>
      </c>
      <c r="G347" s="23">
        <v>43100</v>
      </c>
    </row>
    <row r="348" spans="1:7" x14ac:dyDescent="0.25">
      <c r="C348" s="24" t="str">
        <f t="shared" si="5"/>
        <v/>
      </c>
      <c r="D348" s="26" t="s">
        <v>1362</v>
      </c>
      <c r="E348">
        <v>447360</v>
      </c>
      <c r="F348" s="23">
        <v>43051</v>
      </c>
      <c r="G348" s="23">
        <v>43099</v>
      </c>
    </row>
    <row r="349" spans="1:7" x14ac:dyDescent="0.25">
      <c r="A349" t="s">
        <v>2132</v>
      </c>
      <c r="B349" t="s">
        <v>2133</v>
      </c>
      <c r="C349" s="24">
        <f t="shared" si="5"/>
        <v>201</v>
      </c>
      <c r="D349" s="26" t="s">
        <v>1281</v>
      </c>
      <c r="E349">
        <v>569774</v>
      </c>
      <c r="F349" s="23">
        <v>43077</v>
      </c>
      <c r="G349" s="23">
        <v>43077</v>
      </c>
    </row>
    <row r="350" spans="1:7" x14ac:dyDescent="0.25">
      <c r="A350" t="s">
        <v>2134</v>
      </c>
      <c r="B350" t="s">
        <v>2135</v>
      </c>
      <c r="C350" s="24">
        <f t="shared" si="5"/>
        <v>199</v>
      </c>
      <c r="D350" s="26" t="s">
        <v>1274</v>
      </c>
      <c r="E350">
        <v>566508</v>
      </c>
      <c r="F350" s="23">
        <v>43073</v>
      </c>
      <c r="G350" s="23">
        <v>43079</v>
      </c>
    </row>
    <row r="351" spans="1:7" x14ac:dyDescent="0.25">
      <c r="A351" t="s">
        <v>2136</v>
      </c>
      <c r="B351" t="s">
        <v>2137</v>
      </c>
      <c r="C351" s="24">
        <f t="shared" si="5"/>
        <v>206</v>
      </c>
      <c r="D351" s="26" t="s">
        <v>1316</v>
      </c>
      <c r="E351">
        <v>569774</v>
      </c>
      <c r="F351" s="23">
        <v>43079</v>
      </c>
      <c r="G351" s="23">
        <v>43080</v>
      </c>
    </row>
    <row r="352" spans="1:7" x14ac:dyDescent="0.25">
      <c r="A352" t="s">
        <v>2138</v>
      </c>
      <c r="B352" t="s">
        <v>2139</v>
      </c>
      <c r="C352" s="24">
        <f t="shared" si="5"/>
        <v>188</v>
      </c>
      <c r="D352" s="26" t="s">
        <v>1308</v>
      </c>
      <c r="E352">
        <v>582776</v>
      </c>
      <c r="F352" s="23">
        <v>43081</v>
      </c>
      <c r="G352" s="23">
        <v>43115</v>
      </c>
    </row>
    <row r="353" spans="1:7" x14ac:dyDescent="0.25">
      <c r="A353" t="s">
        <v>2140</v>
      </c>
      <c r="B353" t="s">
        <v>2141</v>
      </c>
      <c r="C353" s="24">
        <f t="shared" si="5"/>
        <v>205</v>
      </c>
      <c r="D353" s="26" t="s">
        <v>1281</v>
      </c>
      <c r="E353">
        <v>361730</v>
      </c>
      <c r="F353" s="23">
        <v>43080</v>
      </c>
      <c r="G353" s="23">
        <v>43082</v>
      </c>
    </row>
    <row r="354" spans="1:7" x14ac:dyDescent="0.25">
      <c r="A354" t="s">
        <v>2142</v>
      </c>
      <c r="B354" t="s">
        <v>2143</v>
      </c>
      <c r="C354" s="24">
        <f t="shared" si="5"/>
        <v>210</v>
      </c>
      <c r="D354" s="26" t="s">
        <v>1274</v>
      </c>
      <c r="E354">
        <v>447554</v>
      </c>
      <c r="F354" s="23">
        <v>43082</v>
      </c>
      <c r="G354" s="23">
        <v>43086</v>
      </c>
    </row>
    <row r="355" spans="1:7" x14ac:dyDescent="0.25">
      <c r="A355" t="s">
        <v>2130</v>
      </c>
      <c r="B355" t="s">
        <v>2131</v>
      </c>
      <c r="C355" s="24">
        <f t="shared" si="5"/>
        <v>200</v>
      </c>
      <c r="D355" s="26" t="s">
        <v>1279</v>
      </c>
      <c r="E355">
        <v>324382</v>
      </c>
      <c r="F355" s="23">
        <v>43074</v>
      </c>
      <c r="G355" s="23">
        <v>43079</v>
      </c>
    </row>
    <row r="356" spans="1:7" x14ac:dyDescent="0.25">
      <c r="A356" t="s">
        <v>2144</v>
      </c>
      <c r="B356" t="s">
        <v>2145</v>
      </c>
      <c r="C356" s="24">
        <f t="shared" si="5"/>
        <v>198</v>
      </c>
      <c r="D356" s="26" t="s">
        <v>1325</v>
      </c>
      <c r="E356">
        <v>279446</v>
      </c>
      <c r="F356" s="23">
        <v>43076</v>
      </c>
      <c r="G356" s="23">
        <v>43079</v>
      </c>
    </row>
    <row r="357" spans="1:7" x14ac:dyDescent="0.25">
      <c r="A357" t="s">
        <v>2146</v>
      </c>
      <c r="B357" t="s">
        <v>2147</v>
      </c>
      <c r="C357" s="24">
        <f t="shared" si="5"/>
        <v>213</v>
      </c>
      <c r="D357" s="26" t="s">
        <v>1281</v>
      </c>
      <c r="E357">
        <v>361730</v>
      </c>
      <c r="F357" s="23">
        <v>43083</v>
      </c>
      <c r="G357" s="23">
        <v>43086</v>
      </c>
    </row>
    <row r="358" spans="1:7" x14ac:dyDescent="0.25">
      <c r="A358" t="s">
        <v>2148</v>
      </c>
      <c r="B358" t="s">
        <v>2149</v>
      </c>
      <c r="C358" s="24">
        <f t="shared" si="5"/>
        <v>214</v>
      </c>
      <c r="D358" s="26" t="s">
        <v>1325</v>
      </c>
      <c r="E358">
        <v>764361</v>
      </c>
      <c r="F358" s="23">
        <v>43081</v>
      </c>
      <c r="G358" s="23">
        <v>43086</v>
      </c>
    </row>
    <row r="359" spans="1:7" x14ac:dyDescent="0.25">
      <c r="A359" t="s">
        <v>2150</v>
      </c>
      <c r="B359" t="s">
        <v>2151</v>
      </c>
      <c r="C359" s="24">
        <f t="shared" si="5"/>
        <v>215</v>
      </c>
      <c r="D359" s="26" t="s">
        <v>1281</v>
      </c>
      <c r="E359">
        <v>502171</v>
      </c>
      <c r="F359" s="23">
        <v>43080</v>
      </c>
      <c r="G359" s="23">
        <v>43115</v>
      </c>
    </row>
    <row r="360" spans="1:7" x14ac:dyDescent="0.25">
      <c r="A360" t="s">
        <v>2152</v>
      </c>
      <c r="B360" t="s">
        <v>2153</v>
      </c>
      <c r="C360" s="24">
        <f t="shared" si="5"/>
        <v>209</v>
      </c>
      <c r="D360" s="26" t="s">
        <v>1318</v>
      </c>
      <c r="E360">
        <v>419235</v>
      </c>
      <c r="F360" s="23">
        <v>43083</v>
      </c>
      <c r="G360" s="23">
        <v>43084</v>
      </c>
    </row>
    <row r="361" spans="1:7" x14ac:dyDescent="0.25">
      <c r="A361" t="s">
        <v>2154</v>
      </c>
      <c r="B361" t="s">
        <v>2155</v>
      </c>
      <c r="C361" s="24">
        <f t="shared" si="5"/>
        <v>217</v>
      </c>
      <c r="D361" s="26" t="s">
        <v>1327</v>
      </c>
      <c r="E361">
        <v>324382</v>
      </c>
      <c r="F361" s="23">
        <v>43080</v>
      </c>
      <c r="G361" s="23">
        <v>43100</v>
      </c>
    </row>
    <row r="362" spans="1:7" x14ac:dyDescent="0.25">
      <c r="C362" s="24" t="str">
        <f t="shared" si="5"/>
        <v/>
      </c>
      <c r="D362" s="26" t="s">
        <v>1289</v>
      </c>
      <c r="E362">
        <v>566173</v>
      </c>
      <c r="F362" s="23">
        <v>43081</v>
      </c>
      <c r="G362" s="23">
        <v>43115</v>
      </c>
    </row>
    <row r="363" spans="1:7" x14ac:dyDescent="0.25">
      <c r="C363" s="24" t="str">
        <f t="shared" si="5"/>
        <v/>
      </c>
      <c r="D363" s="26" t="s">
        <v>1276</v>
      </c>
      <c r="E363">
        <v>452405</v>
      </c>
      <c r="F363" s="23">
        <v>43081</v>
      </c>
      <c r="G363" s="23">
        <v>43115</v>
      </c>
    </row>
    <row r="364" spans="1:7" x14ac:dyDescent="0.25">
      <c r="A364" t="s">
        <v>2148</v>
      </c>
      <c r="B364" t="s">
        <v>2149</v>
      </c>
      <c r="C364" s="24">
        <f t="shared" si="5"/>
        <v>214</v>
      </c>
      <c r="D364" s="26" t="s">
        <v>1325</v>
      </c>
      <c r="E364">
        <v>764361</v>
      </c>
      <c r="F364" s="23">
        <v>43081</v>
      </c>
      <c r="G364" s="23">
        <v>43086</v>
      </c>
    </row>
    <row r="365" spans="1:7" x14ac:dyDescent="0.25">
      <c r="A365" t="s">
        <v>2156</v>
      </c>
      <c r="B365" t="s">
        <v>2157</v>
      </c>
      <c r="C365" s="24">
        <f t="shared" si="5"/>
        <v>229</v>
      </c>
      <c r="D365" s="26" t="s">
        <v>1297</v>
      </c>
      <c r="E365">
        <v>779183</v>
      </c>
      <c r="F365" s="23">
        <v>43088</v>
      </c>
      <c r="G365" s="23">
        <v>43097</v>
      </c>
    </row>
    <row r="366" spans="1:7" x14ac:dyDescent="0.25">
      <c r="A366" t="s">
        <v>2158</v>
      </c>
      <c r="B366" t="s">
        <v>2159</v>
      </c>
      <c r="C366" s="24">
        <f t="shared" si="5"/>
        <v>212</v>
      </c>
      <c r="D366" s="26" t="s">
        <v>1318</v>
      </c>
      <c r="E366">
        <v>361730</v>
      </c>
      <c r="F366" s="23">
        <v>43087</v>
      </c>
      <c r="G366" s="23">
        <v>43100</v>
      </c>
    </row>
    <row r="367" spans="1:7" x14ac:dyDescent="0.25">
      <c r="A367" t="s">
        <v>2160</v>
      </c>
      <c r="B367" t="s">
        <v>2161</v>
      </c>
      <c r="C367" s="24">
        <f t="shared" si="5"/>
        <v>219</v>
      </c>
      <c r="D367" s="26" t="s">
        <v>1304</v>
      </c>
      <c r="E367">
        <v>569774</v>
      </c>
      <c r="F367" s="23">
        <v>43085</v>
      </c>
      <c r="G367" s="23">
        <v>43086</v>
      </c>
    </row>
    <row r="368" spans="1:7" x14ac:dyDescent="0.25">
      <c r="A368" t="s">
        <v>2162</v>
      </c>
      <c r="B368" t="s">
        <v>2163</v>
      </c>
      <c r="C368" s="24">
        <f t="shared" si="5"/>
        <v>222</v>
      </c>
      <c r="D368" s="26" t="s">
        <v>1274</v>
      </c>
      <c r="E368">
        <v>891095</v>
      </c>
      <c r="F368" s="23">
        <v>43087</v>
      </c>
      <c r="G368" s="23">
        <v>43093</v>
      </c>
    </row>
    <row r="369" spans="1:7" x14ac:dyDescent="0.25">
      <c r="A369" t="s">
        <v>2164</v>
      </c>
      <c r="B369" t="s">
        <v>2165</v>
      </c>
      <c r="C369" s="24">
        <f t="shared" si="5"/>
        <v>224</v>
      </c>
      <c r="D369" s="26" t="s">
        <v>1277</v>
      </c>
      <c r="E369">
        <v>488475</v>
      </c>
      <c r="F369" s="23">
        <v>43085</v>
      </c>
      <c r="G369" s="23">
        <v>43087</v>
      </c>
    </row>
    <row r="370" spans="1:7" x14ac:dyDescent="0.25">
      <c r="A370" t="s">
        <v>2166</v>
      </c>
      <c r="B370" t="s">
        <v>2167</v>
      </c>
      <c r="C370" s="24">
        <f t="shared" si="5"/>
        <v>223</v>
      </c>
      <c r="D370" s="26" t="s">
        <v>1325</v>
      </c>
      <c r="E370">
        <v>532671</v>
      </c>
      <c r="F370" s="23">
        <v>43088</v>
      </c>
      <c r="G370" s="23">
        <v>43093</v>
      </c>
    </row>
    <row r="371" spans="1:7" x14ac:dyDescent="0.25">
      <c r="A371" t="s">
        <v>2168</v>
      </c>
      <c r="B371" t="s">
        <v>2169</v>
      </c>
      <c r="C371" s="24">
        <f t="shared" si="5"/>
        <v>228</v>
      </c>
      <c r="D371" s="26" t="s">
        <v>1303</v>
      </c>
      <c r="E371">
        <v>419235</v>
      </c>
      <c r="F371" s="23">
        <v>43088</v>
      </c>
      <c r="G371" s="23">
        <v>43099</v>
      </c>
    </row>
    <row r="372" spans="1:7" x14ac:dyDescent="0.25">
      <c r="A372" t="s">
        <v>2170</v>
      </c>
      <c r="B372" t="s">
        <v>2171</v>
      </c>
      <c r="C372" s="24">
        <f t="shared" si="5"/>
        <v>202</v>
      </c>
      <c r="D372" s="26" t="s">
        <v>1295</v>
      </c>
      <c r="E372">
        <v>805878</v>
      </c>
      <c r="F372" s="23">
        <v>43088</v>
      </c>
      <c r="G372" s="23">
        <v>43122</v>
      </c>
    </row>
    <row r="373" spans="1:7" x14ac:dyDescent="0.25">
      <c r="A373" t="s">
        <v>2172</v>
      </c>
      <c r="B373" t="s">
        <v>2173</v>
      </c>
      <c r="C373" s="24">
        <f t="shared" si="5"/>
        <v>230</v>
      </c>
      <c r="D373" s="26" t="s">
        <v>1277</v>
      </c>
      <c r="E373">
        <v>488475</v>
      </c>
      <c r="F373" s="23">
        <v>43088</v>
      </c>
      <c r="G373" s="23">
        <v>43123</v>
      </c>
    </row>
    <row r="374" spans="1:7" x14ac:dyDescent="0.25">
      <c r="A374" t="s">
        <v>2174</v>
      </c>
      <c r="B374" t="s">
        <v>2175</v>
      </c>
      <c r="C374" s="24">
        <f t="shared" ref="C374:C437" si="6">IFERROR(VALUE(MID(RIGHT(B374,5), SEARCH("-", RIGHT(B374,5))+1, 3))-1, "")</f>
        <v>227</v>
      </c>
      <c r="D374" s="26" t="s">
        <v>1328</v>
      </c>
      <c r="E374">
        <v>873494</v>
      </c>
      <c r="F374" s="23">
        <v>43084</v>
      </c>
      <c r="G374" s="23">
        <v>43100</v>
      </c>
    </row>
    <row r="375" spans="1:7" x14ac:dyDescent="0.25">
      <c r="A375" t="s">
        <v>2176</v>
      </c>
      <c r="B375" t="s">
        <v>2177</v>
      </c>
      <c r="C375" s="24">
        <f t="shared" si="6"/>
        <v>221</v>
      </c>
      <c r="D375" s="26" t="s">
        <v>1281</v>
      </c>
      <c r="E375">
        <v>447554</v>
      </c>
      <c r="F375" s="23">
        <v>43087</v>
      </c>
      <c r="G375" s="23">
        <v>43093</v>
      </c>
    </row>
    <row r="376" spans="1:7" x14ac:dyDescent="0.25">
      <c r="A376" t="s">
        <v>2178</v>
      </c>
      <c r="B376" t="s">
        <v>2179</v>
      </c>
      <c r="C376" s="24">
        <f t="shared" si="6"/>
        <v>225</v>
      </c>
      <c r="D376" s="26" t="s">
        <v>1304</v>
      </c>
      <c r="E376">
        <v>569774</v>
      </c>
      <c r="F376" s="23">
        <v>43089</v>
      </c>
      <c r="G376" s="23">
        <v>43125</v>
      </c>
    </row>
    <row r="377" spans="1:7" x14ac:dyDescent="0.25">
      <c r="A377" t="s">
        <v>2180</v>
      </c>
      <c r="B377" t="s">
        <v>2181</v>
      </c>
      <c r="C377" s="24">
        <f t="shared" si="6"/>
        <v>203</v>
      </c>
      <c r="D377" s="26" t="s">
        <v>1282</v>
      </c>
      <c r="E377">
        <v>516702</v>
      </c>
      <c r="F377" s="23">
        <v>43090</v>
      </c>
      <c r="G377" s="23">
        <v>43100</v>
      </c>
    </row>
    <row r="378" spans="1:7" x14ac:dyDescent="0.25">
      <c r="A378" t="s">
        <v>2182</v>
      </c>
      <c r="B378" t="s">
        <v>2183</v>
      </c>
      <c r="C378" s="24">
        <f t="shared" si="6"/>
        <v>193</v>
      </c>
      <c r="D378" s="26" t="s">
        <v>1283</v>
      </c>
      <c r="E378">
        <v>328894</v>
      </c>
      <c r="F378" s="23">
        <v>43081</v>
      </c>
      <c r="G378" s="23">
        <v>43115</v>
      </c>
    </row>
    <row r="379" spans="1:7" x14ac:dyDescent="0.25">
      <c r="A379" t="s">
        <v>2184</v>
      </c>
      <c r="B379" t="s">
        <v>2185</v>
      </c>
      <c r="C379" s="24">
        <f t="shared" si="6"/>
        <v>232</v>
      </c>
      <c r="D379" s="26" t="s">
        <v>1315</v>
      </c>
      <c r="E379">
        <v>400383</v>
      </c>
      <c r="F379" s="23">
        <v>43091</v>
      </c>
      <c r="G379" s="23">
        <v>43116</v>
      </c>
    </row>
    <row r="380" spans="1:7" x14ac:dyDescent="0.25">
      <c r="A380" t="s">
        <v>2186</v>
      </c>
      <c r="B380" t="s">
        <v>2187</v>
      </c>
      <c r="C380" s="24">
        <f t="shared" si="6"/>
        <v>234</v>
      </c>
      <c r="D380" s="26" t="s">
        <v>1329</v>
      </c>
      <c r="E380">
        <v>447554</v>
      </c>
      <c r="F380" s="23">
        <v>43094</v>
      </c>
      <c r="G380" s="23">
        <v>43094</v>
      </c>
    </row>
    <row r="381" spans="1:7" x14ac:dyDescent="0.25">
      <c r="A381" t="s">
        <v>2188</v>
      </c>
      <c r="B381" t="s">
        <v>2189</v>
      </c>
      <c r="C381" s="24">
        <f t="shared" si="6"/>
        <v>236</v>
      </c>
      <c r="D381" s="26" t="s">
        <v>1316</v>
      </c>
      <c r="E381">
        <v>317677</v>
      </c>
      <c r="F381" s="23">
        <v>43093</v>
      </c>
      <c r="G381" s="23">
        <v>43095</v>
      </c>
    </row>
    <row r="382" spans="1:7" x14ac:dyDescent="0.25">
      <c r="A382" t="s">
        <v>2190</v>
      </c>
      <c r="B382" t="s">
        <v>2191</v>
      </c>
      <c r="C382" s="24">
        <f t="shared" si="6"/>
        <v>235</v>
      </c>
      <c r="D382" s="26" t="s">
        <v>1284</v>
      </c>
      <c r="E382">
        <v>566508</v>
      </c>
      <c r="F382" s="23">
        <v>43094</v>
      </c>
      <c r="G382" s="23">
        <v>43095</v>
      </c>
    </row>
    <row r="383" spans="1:7" x14ac:dyDescent="0.25">
      <c r="A383" t="s">
        <v>2192</v>
      </c>
      <c r="B383" t="s">
        <v>2193</v>
      </c>
      <c r="C383" s="24">
        <f t="shared" si="6"/>
        <v>211</v>
      </c>
      <c r="D383" s="26" t="s">
        <v>1279</v>
      </c>
      <c r="E383">
        <v>516057</v>
      </c>
      <c r="F383" s="23">
        <v>43092</v>
      </c>
      <c r="G383" s="23">
        <v>43110</v>
      </c>
    </row>
    <row r="384" spans="1:7" x14ac:dyDescent="0.25">
      <c r="A384" t="s">
        <v>2194</v>
      </c>
      <c r="B384" t="s">
        <v>2195</v>
      </c>
      <c r="C384" s="24">
        <f t="shared" si="6"/>
        <v>238</v>
      </c>
      <c r="D384" s="26" t="s">
        <v>1294</v>
      </c>
      <c r="E384">
        <v>279446</v>
      </c>
      <c r="F384" s="23">
        <v>43095</v>
      </c>
      <c r="G384" s="23">
        <v>43097</v>
      </c>
    </row>
    <row r="385" spans="1:7" x14ac:dyDescent="0.25">
      <c r="A385" t="s">
        <v>2196</v>
      </c>
      <c r="B385" t="s">
        <v>2197</v>
      </c>
      <c r="C385" s="24">
        <f t="shared" si="6"/>
        <v>233</v>
      </c>
      <c r="D385" s="26" t="s">
        <v>1311</v>
      </c>
      <c r="E385">
        <v>934947</v>
      </c>
      <c r="F385" s="23">
        <v>43096</v>
      </c>
      <c r="G385" s="23">
        <v>43126</v>
      </c>
    </row>
    <row r="386" spans="1:7" x14ac:dyDescent="0.25">
      <c r="A386" t="s">
        <v>2198</v>
      </c>
      <c r="B386" t="s">
        <v>2199</v>
      </c>
      <c r="C386" s="24">
        <f t="shared" si="6"/>
        <v>239</v>
      </c>
      <c r="D386" s="26" t="s">
        <v>1314</v>
      </c>
      <c r="E386">
        <v>373290</v>
      </c>
      <c r="F386" s="23">
        <v>43093</v>
      </c>
      <c r="G386" s="23">
        <v>43118</v>
      </c>
    </row>
    <row r="387" spans="1:7" x14ac:dyDescent="0.25">
      <c r="C387" s="24" t="str">
        <f t="shared" si="6"/>
        <v/>
      </c>
      <c r="D387" s="26" t="s">
        <v>1332</v>
      </c>
      <c r="E387">
        <v>204344</v>
      </c>
      <c r="F387" s="23">
        <v>34790</v>
      </c>
      <c r="G387" s="23">
        <v>2958465</v>
      </c>
    </row>
    <row r="388" spans="1:7" x14ac:dyDescent="0.25">
      <c r="A388" t="s">
        <v>2200</v>
      </c>
      <c r="B388" t="s">
        <v>2201</v>
      </c>
      <c r="C388" s="24">
        <f t="shared" si="6"/>
        <v>242</v>
      </c>
      <c r="D388" s="26" t="s">
        <v>1330</v>
      </c>
      <c r="E388">
        <v>566508</v>
      </c>
      <c r="F388" s="23">
        <v>43098</v>
      </c>
      <c r="G388" s="23">
        <v>43098</v>
      </c>
    </row>
    <row r="389" spans="1:7" x14ac:dyDescent="0.25">
      <c r="A389" t="s">
        <v>2202</v>
      </c>
      <c r="B389" t="s">
        <v>2203</v>
      </c>
      <c r="C389" s="24">
        <f t="shared" si="6"/>
        <v>237</v>
      </c>
      <c r="D389" s="26" t="s">
        <v>1318</v>
      </c>
      <c r="E389">
        <v>558037</v>
      </c>
      <c r="F389" s="23">
        <v>43090</v>
      </c>
      <c r="G389" s="23">
        <v>43100</v>
      </c>
    </row>
    <row r="390" spans="1:7" x14ac:dyDescent="0.25">
      <c r="A390" t="s">
        <v>2204</v>
      </c>
      <c r="B390" t="s">
        <v>2205</v>
      </c>
      <c r="C390" s="24">
        <f t="shared" si="6"/>
        <v>243</v>
      </c>
      <c r="D390" s="26" t="s">
        <v>1299</v>
      </c>
      <c r="E390">
        <v>566508</v>
      </c>
      <c r="F390" s="23">
        <v>43099</v>
      </c>
      <c r="G390" s="23">
        <v>43099</v>
      </c>
    </row>
    <row r="391" spans="1:7" x14ac:dyDescent="0.25">
      <c r="C391" s="24" t="str">
        <f t="shared" si="6"/>
        <v/>
      </c>
      <c r="D391" s="26" t="s">
        <v>1309</v>
      </c>
      <c r="E391">
        <v>403938</v>
      </c>
      <c r="F391" s="23">
        <v>43100</v>
      </c>
      <c r="G391" s="23">
        <v>43128</v>
      </c>
    </row>
    <row r="392" spans="1:7" x14ac:dyDescent="0.25">
      <c r="C392" s="24" t="str">
        <f t="shared" si="6"/>
        <v/>
      </c>
      <c r="D392" s="26" t="s">
        <v>1296</v>
      </c>
      <c r="E392">
        <v>318478</v>
      </c>
      <c r="F392" s="23">
        <v>43100</v>
      </c>
      <c r="G392" s="23">
        <v>43128</v>
      </c>
    </row>
    <row r="393" spans="1:7" x14ac:dyDescent="0.25">
      <c r="C393" s="24" t="str">
        <f t="shared" si="6"/>
        <v/>
      </c>
      <c r="D393" s="26" t="s">
        <v>1288</v>
      </c>
      <c r="E393">
        <v>490746</v>
      </c>
      <c r="F393" s="23">
        <v>43100</v>
      </c>
      <c r="G393" s="23">
        <v>43128</v>
      </c>
    </row>
    <row r="394" spans="1:7" x14ac:dyDescent="0.25">
      <c r="C394" s="24" t="str">
        <f t="shared" si="6"/>
        <v/>
      </c>
      <c r="D394" s="26" t="s">
        <v>1320</v>
      </c>
      <c r="E394">
        <v>435741</v>
      </c>
      <c r="F394" s="23">
        <v>43100</v>
      </c>
      <c r="G394" s="23">
        <v>43131</v>
      </c>
    </row>
    <row r="395" spans="1:7" x14ac:dyDescent="0.25">
      <c r="C395" s="24" t="str">
        <f t="shared" si="6"/>
        <v/>
      </c>
      <c r="D395" s="26" t="s">
        <v>1307</v>
      </c>
      <c r="E395">
        <v>178194</v>
      </c>
      <c r="F395" s="23">
        <v>43100</v>
      </c>
      <c r="G395" s="23">
        <v>43128</v>
      </c>
    </row>
    <row r="396" spans="1:7" x14ac:dyDescent="0.25">
      <c r="C396" s="24" t="str">
        <f t="shared" si="6"/>
        <v/>
      </c>
      <c r="D396" s="26" t="s">
        <v>1277</v>
      </c>
      <c r="E396">
        <v>333892</v>
      </c>
      <c r="F396" s="23">
        <v>43101</v>
      </c>
      <c r="G396" s="23">
        <v>43128</v>
      </c>
    </row>
    <row r="397" spans="1:7" x14ac:dyDescent="0.25">
      <c r="C397" s="24" t="str">
        <f t="shared" si="6"/>
        <v/>
      </c>
      <c r="D397" s="26" t="s">
        <v>1297</v>
      </c>
      <c r="E397">
        <v>605887</v>
      </c>
      <c r="F397" s="23">
        <v>43098</v>
      </c>
      <c r="G397" s="23">
        <v>43128</v>
      </c>
    </row>
    <row r="398" spans="1:7" x14ac:dyDescent="0.25">
      <c r="C398" s="24" t="str">
        <f t="shared" si="6"/>
        <v/>
      </c>
      <c r="D398" s="26" t="s">
        <v>1315</v>
      </c>
      <c r="E398">
        <v>466911</v>
      </c>
      <c r="F398" s="23">
        <v>43101</v>
      </c>
      <c r="G398" s="23">
        <v>43128</v>
      </c>
    </row>
    <row r="399" spans="1:7" x14ac:dyDescent="0.25">
      <c r="C399" s="24" t="str">
        <f t="shared" si="6"/>
        <v/>
      </c>
      <c r="D399" s="26" t="s">
        <v>1293</v>
      </c>
      <c r="E399">
        <v>600316</v>
      </c>
      <c r="F399" s="23">
        <v>43098</v>
      </c>
      <c r="G399" s="23">
        <v>43128</v>
      </c>
    </row>
    <row r="400" spans="1:7" x14ac:dyDescent="0.25">
      <c r="C400" s="24" t="str">
        <f t="shared" si="6"/>
        <v/>
      </c>
      <c r="D400" s="26" t="s">
        <v>1318</v>
      </c>
      <c r="E400">
        <v>317017</v>
      </c>
      <c r="F400" s="23">
        <v>43101</v>
      </c>
      <c r="G400" s="23">
        <v>43128</v>
      </c>
    </row>
    <row r="401" spans="1:7" x14ac:dyDescent="0.25">
      <c r="C401" s="24" t="str">
        <f t="shared" si="6"/>
        <v/>
      </c>
      <c r="D401" s="26" t="s">
        <v>1295</v>
      </c>
      <c r="E401">
        <v>321084</v>
      </c>
      <c r="F401" s="23">
        <v>43100</v>
      </c>
      <c r="G401" s="23">
        <v>43129</v>
      </c>
    </row>
    <row r="402" spans="1:7" x14ac:dyDescent="0.25">
      <c r="C402" s="24" t="str">
        <f t="shared" si="6"/>
        <v/>
      </c>
      <c r="D402" s="26" t="s">
        <v>1333</v>
      </c>
      <c r="E402">
        <v>852387</v>
      </c>
      <c r="F402" s="23">
        <v>43100</v>
      </c>
      <c r="G402" s="23">
        <v>43131</v>
      </c>
    </row>
    <row r="403" spans="1:7" x14ac:dyDescent="0.25">
      <c r="C403" s="24" t="str">
        <f t="shared" si="6"/>
        <v/>
      </c>
      <c r="D403" s="26" t="s">
        <v>1271</v>
      </c>
      <c r="E403">
        <v>419041</v>
      </c>
      <c r="F403" s="23">
        <v>43101</v>
      </c>
      <c r="G403" s="23">
        <v>43128</v>
      </c>
    </row>
    <row r="404" spans="1:7" x14ac:dyDescent="0.25">
      <c r="C404" s="24" t="str">
        <f t="shared" si="6"/>
        <v/>
      </c>
      <c r="D404" s="26" t="s">
        <v>1281</v>
      </c>
      <c r="E404">
        <v>426226</v>
      </c>
      <c r="F404" s="23">
        <v>43100</v>
      </c>
      <c r="G404" s="23">
        <v>43128</v>
      </c>
    </row>
    <row r="405" spans="1:7" x14ac:dyDescent="0.25">
      <c r="C405" s="24" t="str">
        <f t="shared" si="6"/>
        <v/>
      </c>
      <c r="D405" s="26" t="s">
        <v>1296</v>
      </c>
      <c r="E405">
        <v>318478</v>
      </c>
      <c r="F405" s="23">
        <v>43101</v>
      </c>
      <c r="G405" s="23">
        <v>43128</v>
      </c>
    </row>
    <row r="406" spans="1:7" x14ac:dyDescent="0.25">
      <c r="C406" s="24" t="str">
        <f t="shared" si="6"/>
        <v/>
      </c>
      <c r="D406" s="26" t="s">
        <v>1303</v>
      </c>
      <c r="E406">
        <v>652482</v>
      </c>
      <c r="F406" s="23">
        <v>43101</v>
      </c>
      <c r="G406" s="23">
        <v>43128</v>
      </c>
    </row>
    <row r="407" spans="1:7" x14ac:dyDescent="0.25">
      <c r="C407" s="24" t="str">
        <f t="shared" si="6"/>
        <v/>
      </c>
      <c r="D407" s="26" t="s">
        <v>1283</v>
      </c>
      <c r="E407">
        <v>517366</v>
      </c>
      <c r="F407" s="23">
        <v>43101</v>
      </c>
      <c r="G407" s="23">
        <v>43128</v>
      </c>
    </row>
    <row r="408" spans="1:7" x14ac:dyDescent="0.25">
      <c r="C408" s="24" t="str">
        <f t="shared" si="6"/>
        <v/>
      </c>
      <c r="D408" s="26" t="s">
        <v>1291</v>
      </c>
      <c r="E408">
        <v>388176</v>
      </c>
      <c r="F408" s="23">
        <v>43100</v>
      </c>
      <c r="G408" s="23">
        <v>43128</v>
      </c>
    </row>
    <row r="409" spans="1:7" x14ac:dyDescent="0.25">
      <c r="C409" s="24" t="str">
        <f t="shared" si="6"/>
        <v/>
      </c>
      <c r="D409" s="26" t="s">
        <v>1285</v>
      </c>
      <c r="E409">
        <v>557767</v>
      </c>
      <c r="F409" s="23">
        <v>43100</v>
      </c>
      <c r="G409" s="23">
        <v>43128</v>
      </c>
    </row>
    <row r="410" spans="1:7" x14ac:dyDescent="0.25">
      <c r="C410" s="24" t="str">
        <f t="shared" si="6"/>
        <v/>
      </c>
      <c r="D410" s="26" t="s">
        <v>1329</v>
      </c>
      <c r="E410">
        <v>370184</v>
      </c>
      <c r="F410" s="23">
        <v>43100</v>
      </c>
      <c r="G410" s="23">
        <v>43131</v>
      </c>
    </row>
    <row r="411" spans="1:7" x14ac:dyDescent="0.25">
      <c r="C411" s="24" t="str">
        <f t="shared" si="6"/>
        <v/>
      </c>
      <c r="D411" s="26" t="s">
        <v>1305</v>
      </c>
      <c r="E411">
        <v>369907</v>
      </c>
      <c r="F411" s="23">
        <v>43101</v>
      </c>
      <c r="G411" s="23">
        <v>43128</v>
      </c>
    </row>
    <row r="412" spans="1:7" x14ac:dyDescent="0.25">
      <c r="C412" s="24" t="str">
        <f t="shared" si="6"/>
        <v/>
      </c>
      <c r="D412" s="26" t="s">
        <v>1284</v>
      </c>
      <c r="E412">
        <v>315758</v>
      </c>
      <c r="F412" s="23">
        <v>43101</v>
      </c>
      <c r="G412" s="23">
        <v>43128</v>
      </c>
    </row>
    <row r="413" spans="1:7" x14ac:dyDescent="0.25">
      <c r="A413" t="s">
        <v>2206</v>
      </c>
      <c r="B413" t="s">
        <v>2207</v>
      </c>
      <c r="C413" s="24">
        <f t="shared" si="6"/>
        <v>244</v>
      </c>
      <c r="D413" s="26" t="s">
        <v>1273</v>
      </c>
      <c r="E413">
        <v>355556</v>
      </c>
      <c r="F413" s="23">
        <v>43099</v>
      </c>
      <c r="G413" s="23">
        <v>43100</v>
      </c>
    </row>
    <row r="414" spans="1:7" x14ac:dyDescent="0.25">
      <c r="C414" s="24" t="str">
        <f t="shared" si="6"/>
        <v/>
      </c>
      <c r="D414" s="26" t="s">
        <v>1330</v>
      </c>
      <c r="E414">
        <v>305721</v>
      </c>
      <c r="F414" s="23">
        <v>43100</v>
      </c>
      <c r="G414" s="23">
        <v>43131</v>
      </c>
    </row>
    <row r="415" spans="1:7" x14ac:dyDescent="0.25">
      <c r="C415" s="24" t="str">
        <f t="shared" si="6"/>
        <v/>
      </c>
      <c r="D415" s="26" t="s">
        <v>1326</v>
      </c>
      <c r="E415">
        <v>866468</v>
      </c>
      <c r="F415" s="23">
        <v>43101</v>
      </c>
      <c r="G415" s="23">
        <v>43128</v>
      </c>
    </row>
    <row r="416" spans="1:7" x14ac:dyDescent="0.25">
      <c r="C416" s="24" t="str">
        <f t="shared" si="6"/>
        <v/>
      </c>
      <c r="D416" s="26" t="s">
        <v>1335</v>
      </c>
      <c r="E416">
        <v>511424</v>
      </c>
      <c r="F416" s="23">
        <v>43101</v>
      </c>
      <c r="G416" s="23">
        <v>43128</v>
      </c>
    </row>
    <row r="417" spans="1:7" x14ac:dyDescent="0.25">
      <c r="C417" s="24" t="str">
        <f t="shared" si="6"/>
        <v/>
      </c>
      <c r="D417" s="26" t="s">
        <v>1290</v>
      </c>
      <c r="E417">
        <v>466603</v>
      </c>
      <c r="F417" s="23">
        <v>43101</v>
      </c>
      <c r="G417" s="23">
        <v>43128</v>
      </c>
    </row>
    <row r="418" spans="1:7" x14ac:dyDescent="0.25">
      <c r="A418" t="s">
        <v>2208</v>
      </c>
      <c r="B418" t="s">
        <v>2209</v>
      </c>
      <c r="C418" s="24">
        <f t="shared" si="6"/>
        <v>245</v>
      </c>
      <c r="D418" s="26" t="s">
        <v>1318</v>
      </c>
      <c r="E418">
        <v>361730</v>
      </c>
      <c r="F418" s="23">
        <v>43101</v>
      </c>
      <c r="G418" s="23">
        <v>43122</v>
      </c>
    </row>
    <row r="419" spans="1:7" x14ac:dyDescent="0.25">
      <c r="A419" t="s">
        <v>2210</v>
      </c>
      <c r="B419" t="s">
        <v>2211</v>
      </c>
      <c r="C419" s="24">
        <f t="shared" si="6"/>
        <v>246</v>
      </c>
      <c r="D419" s="26" t="s">
        <v>1318</v>
      </c>
      <c r="E419">
        <v>558037</v>
      </c>
      <c r="F419" s="23">
        <v>43101</v>
      </c>
      <c r="G419" s="23">
        <v>43122</v>
      </c>
    </row>
    <row r="420" spans="1:7" x14ac:dyDescent="0.25">
      <c r="A420" t="s">
        <v>2212</v>
      </c>
      <c r="B420" t="s">
        <v>2213</v>
      </c>
      <c r="C420" s="24">
        <f t="shared" si="6"/>
        <v>247</v>
      </c>
      <c r="D420" s="26" t="s">
        <v>1270</v>
      </c>
      <c r="E420">
        <v>200953</v>
      </c>
      <c r="F420" s="23">
        <v>43101</v>
      </c>
      <c r="G420" s="23">
        <v>43465</v>
      </c>
    </row>
    <row r="421" spans="1:7" x14ac:dyDescent="0.25">
      <c r="A421" t="s">
        <v>2214</v>
      </c>
      <c r="B421" t="s">
        <v>2215</v>
      </c>
      <c r="C421" s="24">
        <f t="shared" si="6"/>
        <v>248</v>
      </c>
      <c r="D421" s="26" t="s">
        <v>1306</v>
      </c>
      <c r="E421">
        <v>203376</v>
      </c>
      <c r="F421" s="23">
        <v>43101</v>
      </c>
      <c r="G421" s="23">
        <v>43104</v>
      </c>
    </row>
    <row r="422" spans="1:7" x14ac:dyDescent="0.25">
      <c r="A422" t="s">
        <v>2216</v>
      </c>
      <c r="B422" t="s">
        <v>2217</v>
      </c>
      <c r="C422" s="24">
        <f t="shared" si="6"/>
        <v>249</v>
      </c>
      <c r="D422" s="26" t="s">
        <v>1300</v>
      </c>
      <c r="E422">
        <v>434039</v>
      </c>
      <c r="F422" s="23">
        <v>43101</v>
      </c>
      <c r="G422" s="23">
        <v>43102</v>
      </c>
    </row>
    <row r="423" spans="1:7" x14ac:dyDescent="0.25">
      <c r="C423" s="24" t="str">
        <f t="shared" si="6"/>
        <v/>
      </c>
      <c r="D423" s="26" t="s">
        <v>1300</v>
      </c>
      <c r="E423">
        <v>204126</v>
      </c>
      <c r="F423" s="23">
        <v>43101</v>
      </c>
      <c r="G423" s="23">
        <v>43465</v>
      </c>
    </row>
    <row r="424" spans="1:7" x14ac:dyDescent="0.25">
      <c r="C424" s="24" t="str">
        <f t="shared" si="6"/>
        <v/>
      </c>
      <c r="D424" s="26" t="s">
        <v>1275</v>
      </c>
      <c r="E424">
        <v>327144</v>
      </c>
      <c r="F424" s="23">
        <v>43101</v>
      </c>
      <c r="G424" s="23">
        <v>43465</v>
      </c>
    </row>
    <row r="425" spans="1:7" x14ac:dyDescent="0.25">
      <c r="C425" s="24" t="str">
        <f t="shared" si="6"/>
        <v/>
      </c>
      <c r="D425" s="26" t="s">
        <v>1301</v>
      </c>
      <c r="E425">
        <v>312224</v>
      </c>
      <c r="F425" s="23">
        <v>43101</v>
      </c>
      <c r="G425" s="23">
        <v>43223</v>
      </c>
    </row>
    <row r="426" spans="1:7" x14ac:dyDescent="0.25">
      <c r="C426" s="24" t="str">
        <f t="shared" si="6"/>
        <v/>
      </c>
      <c r="D426" s="26" t="s">
        <v>1272</v>
      </c>
      <c r="E426">
        <v>588783</v>
      </c>
      <c r="F426" s="23">
        <v>43101</v>
      </c>
      <c r="G426" s="23">
        <v>43102</v>
      </c>
    </row>
    <row r="427" spans="1:7" x14ac:dyDescent="0.25">
      <c r="C427" s="24" t="str">
        <f t="shared" si="6"/>
        <v/>
      </c>
      <c r="D427" s="26" t="s">
        <v>1278</v>
      </c>
      <c r="E427">
        <v>482433</v>
      </c>
      <c r="F427" s="23">
        <v>43101</v>
      </c>
      <c r="G427" s="23">
        <v>43104</v>
      </c>
    </row>
    <row r="428" spans="1:7" x14ac:dyDescent="0.25">
      <c r="C428" s="24" t="str">
        <f t="shared" si="6"/>
        <v/>
      </c>
      <c r="D428" s="26" t="s">
        <v>1327</v>
      </c>
      <c r="E428">
        <v>566818</v>
      </c>
      <c r="F428" s="23">
        <v>43101</v>
      </c>
      <c r="G428" s="23">
        <v>43128</v>
      </c>
    </row>
    <row r="429" spans="1:7" x14ac:dyDescent="0.25">
      <c r="A429" t="s">
        <v>2218</v>
      </c>
      <c r="B429" t="s">
        <v>2219</v>
      </c>
      <c r="C429" s="24">
        <f t="shared" si="6"/>
        <v>250</v>
      </c>
      <c r="D429" s="26" t="s">
        <v>1327</v>
      </c>
      <c r="E429">
        <v>324382</v>
      </c>
      <c r="F429" s="23">
        <v>43101</v>
      </c>
      <c r="G429" s="23">
        <v>43107</v>
      </c>
    </row>
    <row r="430" spans="1:7" x14ac:dyDescent="0.25">
      <c r="C430" s="24" t="str">
        <f t="shared" si="6"/>
        <v/>
      </c>
      <c r="D430" s="26" t="s">
        <v>1298</v>
      </c>
      <c r="E430">
        <v>312010</v>
      </c>
      <c r="F430" s="23">
        <v>43101</v>
      </c>
      <c r="G430" s="23">
        <v>43141</v>
      </c>
    </row>
    <row r="431" spans="1:7" x14ac:dyDescent="0.25">
      <c r="C431" s="24" t="str">
        <f t="shared" si="6"/>
        <v/>
      </c>
      <c r="D431" s="26" t="s">
        <v>1319</v>
      </c>
      <c r="E431">
        <v>779082</v>
      </c>
      <c r="F431" s="23">
        <v>43101</v>
      </c>
      <c r="G431" s="23">
        <v>43128</v>
      </c>
    </row>
    <row r="432" spans="1:7" x14ac:dyDescent="0.25">
      <c r="C432" s="24" t="str">
        <f t="shared" si="6"/>
        <v/>
      </c>
      <c r="D432" s="26" t="s">
        <v>1334</v>
      </c>
      <c r="E432">
        <v>814776</v>
      </c>
      <c r="F432" s="23">
        <v>43101</v>
      </c>
      <c r="G432" s="23">
        <v>43128</v>
      </c>
    </row>
    <row r="433" spans="1:7" x14ac:dyDescent="0.25">
      <c r="C433" s="24" t="str">
        <f t="shared" si="6"/>
        <v/>
      </c>
      <c r="D433" s="26" t="s">
        <v>1320</v>
      </c>
      <c r="E433">
        <v>435741</v>
      </c>
      <c r="F433" s="23">
        <v>43101</v>
      </c>
      <c r="G433" s="23">
        <v>43128</v>
      </c>
    </row>
    <row r="434" spans="1:7" x14ac:dyDescent="0.25">
      <c r="C434" s="24" t="str">
        <f t="shared" si="6"/>
        <v/>
      </c>
      <c r="D434" s="26" t="s">
        <v>1317</v>
      </c>
      <c r="E434">
        <v>498009</v>
      </c>
      <c r="F434" s="23">
        <v>43101</v>
      </c>
      <c r="G434" s="23">
        <v>43128</v>
      </c>
    </row>
    <row r="435" spans="1:7" x14ac:dyDescent="0.25">
      <c r="C435" s="24" t="str">
        <f t="shared" si="6"/>
        <v/>
      </c>
      <c r="D435" s="26" t="s">
        <v>1286</v>
      </c>
      <c r="E435">
        <v>681065</v>
      </c>
      <c r="F435" s="23">
        <v>43101</v>
      </c>
      <c r="G435" s="23">
        <v>43128</v>
      </c>
    </row>
    <row r="436" spans="1:7" x14ac:dyDescent="0.25">
      <c r="A436" t="s">
        <v>2220</v>
      </c>
      <c r="B436" t="s">
        <v>2221</v>
      </c>
      <c r="C436" s="24">
        <f t="shared" si="6"/>
        <v>251</v>
      </c>
      <c r="D436" s="26" t="s">
        <v>1282</v>
      </c>
      <c r="E436">
        <v>891095</v>
      </c>
      <c r="F436" s="23">
        <v>43085</v>
      </c>
      <c r="G436" s="23">
        <v>43085</v>
      </c>
    </row>
    <row r="437" spans="1:7" x14ac:dyDescent="0.25">
      <c r="C437" s="24" t="str">
        <f t="shared" si="6"/>
        <v/>
      </c>
      <c r="D437" s="26" t="s">
        <v>1302</v>
      </c>
      <c r="E437">
        <v>511701</v>
      </c>
      <c r="F437" s="23">
        <v>43101</v>
      </c>
      <c r="G437" s="23">
        <v>43128</v>
      </c>
    </row>
    <row r="438" spans="1:7" x14ac:dyDescent="0.25">
      <c r="C438" s="24" t="str">
        <f t="shared" ref="C438:C501" si="7">IFERROR(VALUE(MID(RIGHT(B438,5), SEARCH("-", RIGHT(B438,5))+1, 3))-1, "")</f>
        <v/>
      </c>
      <c r="D438" s="26" t="s">
        <v>1322</v>
      </c>
      <c r="E438">
        <v>539259</v>
      </c>
      <c r="F438" s="23">
        <v>43101</v>
      </c>
      <c r="G438" s="23">
        <v>43128</v>
      </c>
    </row>
    <row r="439" spans="1:7" x14ac:dyDescent="0.25">
      <c r="C439" s="24" t="str">
        <f t="shared" si="7"/>
        <v/>
      </c>
      <c r="D439" s="26" t="s">
        <v>1323</v>
      </c>
      <c r="E439">
        <v>516899</v>
      </c>
      <c r="F439" s="23">
        <v>43101</v>
      </c>
      <c r="G439" s="23">
        <v>43128</v>
      </c>
    </row>
    <row r="440" spans="1:7" x14ac:dyDescent="0.25">
      <c r="C440" s="24" t="str">
        <f t="shared" si="7"/>
        <v/>
      </c>
      <c r="D440" s="26" t="s">
        <v>1282</v>
      </c>
      <c r="E440">
        <v>549473</v>
      </c>
      <c r="F440" s="23">
        <v>43101</v>
      </c>
      <c r="G440" s="23">
        <v>43128</v>
      </c>
    </row>
    <row r="441" spans="1:7" x14ac:dyDescent="0.25">
      <c r="C441" s="24" t="str">
        <f t="shared" si="7"/>
        <v/>
      </c>
      <c r="D441" s="26" t="s">
        <v>1280</v>
      </c>
      <c r="E441">
        <v>267971</v>
      </c>
      <c r="F441" s="23">
        <v>43101</v>
      </c>
      <c r="G441" s="23">
        <v>43128</v>
      </c>
    </row>
    <row r="442" spans="1:7" x14ac:dyDescent="0.25">
      <c r="C442" s="24" t="str">
        <f t="shared" si="7"/>
        <v/>
      </c>
      <c r="D442" s="26" t="s">
        <v>1287</v>
      </c>
      <c r="E442">
        <v>500095</v>
      </c>
      <c r="F442" s="23">
        <v>43101</v>
      </c>
      <c r="G442" s="23">
        <v>43128</v>
      </c>
    </row>
    <row r="443" spans="1:7" x14ac:dyDescent="0.25">
      <c r="C443" s="24" t="str">
        <f t="shared" si="7"/>
        <v/>
      </c>
      <c r="D443" s="26" t="s">
        <v>1331</v>
      </c>
      <c r="E443">
        <v>542634</v>
      </c>
      <c r="F443" s="23">
        <v>42736</v>
      </c>
      <c r="G443" s="23">
        <v>43131</v>
      </c>
    </row>
    <row r="444" spans="1:7" x14ac:dyDescent="0.25">
      <c r="C444" s="24" t="str">
        <f t="shared" si="7"/>
        <v/>
      </c>
      <c r="D444" s="26" t="s">
        <v>1313</v>
      </c>
      <c r="E444">
        <v>481382</v>
      </c>
      <c r="F444" s="23">
        <v>43101</v>
      </c>
      <c r="G444" s="23">
        <v>43131</v>
      </c>
    </row>
    <row r="445" spans="1:7" x14ac:dyDescent="0.25">
      <c r="C445" s="24" t="str">
        <f t="shared" si="7"/>
        <v/>
      </c>
      <c r="D445" s="26" t="s">
        <v>1362</v>
      </c>
      <c r="E445">
        <v>447360</v>
      </c>
      <c r="F445" s="23">
        <v>43100</v>
      </c>
      <c r="G445" s="23">
        <v>43131</v>
      </c>
    </row>
    <row r="446" spans="1:7" x14ac:dyDescent="0.25">
      <c r="A446" t="s">
        <v>2222</v>
      </c>
      <c r="B446" t="s">
        <v>2223</v>
      </c>
      <c r="C446" s="24">
        <f t="shared" si="7"/>
        <v>265</v>
      </c>
      <c r="D446" s="26" t="s">
        <v>1282</v>
      </c>
      <c r="E446">
        <v>516702</v>
      </c>
      <c r="F446" s="23">
        <v>42736</v>
      </c>
      <c r="G446" s="23">
        <v>43115</v>
      </c>
    </row>
    <row r="447" spans="1:7" x14ac:dyDescent="0.25">
      <c r="A447" t="s">
        <v>2224</v>
      </c>
      <c r="B447" t="s">
        <v>2225</v>
      </c>
      <c r="C447" s="24">
        <f t="shared" si="7"/>
        <v>266</v>
      </c>
      <c r="D447" s="26" t="s">
        <v>1303</v>
      </c>
      <c r="E447">
        <v>419235</v>
      </c>
      <c r="F447" s="23">
        <v>43100</v>
      </c>
      <c r="G447" s="23">
        <v>43122</v>
      </c>
    </row>
    <row r="448" spans="1:7" x14ac:dyDescent="0.25">
      <c r="A448" t="s">
        <v>2226</v>
      </c>
      <c r="B448" t="s">
        <v>2227</v>
      </c>
      <c r="C448" s="24">
        <f t="shared" si="7"/>
        <v>267</v>
      </c>
      <c r="D448" s="26" t="s">
        <v>1306</v>
      </c>
      <c r="E448">
        <v>203376</v>
      </c>
      <c r="F448" s="23">
        <v>43106</v>
      </c>
      <c r="G448" s="23">
        <v>43141</v>
      </c>
    </row>
    <row r="449" spans="1:7" x14ac:dyDescent="0.25">
      <c r="C449" s="24" t="str">
        <f t="shared" si="7"/>
        <v/>
      </c>
      <c r="D449" s="26" t="s">
        <v>1278</v>
      </c>
      <c r="E449">
        <v>482433</v>
      </c>
      <c r="F449" s="23">
        <v>43106</v>
      </c>
      <c r="G449" s="23">
        <v>43141</v>
      </c>
    </row>
    <row r="450" spans="1:7" x14ac:dyDescent="0.25">
      <c r="A450" t="s">
        <v>2228</v>
      </c>
      <c r="B450" t="s">
        <v>2229</v>
      </c>
      <c r="C450" s="24">
        <f t="shared" si="7"/>
        <v>269</v>
      </c>
      <c r="D450" s="26" t="s">
        <v>1281</v>
      </c>
      <c r="E450">
        <v>355556</v>
      </c>
      <c r="F450" s="23">
        <v>43110</v>
      </c>
      <c r="G450" s="23">
        <v>43111</v>
      </c>
    </row>
    <row r="451" spans="1:7" x14ac:dyDescent="0.25">
      <c r="C451" s="24" t="str">
        <f t="shared" si="7"/>
        <v/>
      </c>
      <c r="D451" s="26" t="s">
        <v>1272</v>
      </c>
      <c r="E451">
        <v>588783</v>
      </c>
      <c r="F451" s="23">
        <v>43103</v>
      </c>
      <c r="G451" s="23">
        <v>43105</v>
      </c>
    </row>
    <row r="452" spans="1:7" x14ac:dyDescent="0.25">
      <c r="A452" t="s">
        <v>2230</v>
      </c>
      <c r="B452" t="s">
        <v>2231</v>
      </c>
      <c r="C452" s="24">
        <f t="shared" si="7"/>
        <v>275</v>
      </c>
      <c r="D452" s="26" t="s">
        <v>1300</v>
      </c>
      <c r="E452">
        <v>434039</v>
      </c>
      <c r="F452" s="23">
        <v>43103</v>
      </c>
      <c r="G452" s="23">
        <v>43105</v>
      </c>
    </row>
    <row r="453" spans="1:7" x14ac:dyDescent="0.25">
      <c r="A453" t="s">
        <v>2232</v>
      </c>
      <c r="B453" t="s">
        <v>2233</v>
      </c>
      <c r="C453" s="24">
        <f t="shared" si="7"/>
        <v>276</v>
      </c>
      <c r="D453" s="26" t="s">
        <v>1331</v>
      </c>
      <c r="E453">
        <v>675094</v>
      </c>
      <c r="F453" s="23">
        <v>43115</v>
      </c>
      <c r="G453" s="23">
        <v>43139</v>
      </c>
    </row>
    <row r="454" spans="1:7" x14ac:dyDescent="0.25">
      <c r="A454" t="s">
        <v>2234</v>
      </c>
      <c r="B454" t="s">
        <v>2235</v>
      </c>
      <c r="C454" s="24">
        <f t="shared" si="7"/>
        <v>277</v>
      </c>
      <c r="D454" s="26" t="s">
        <v>1274</v>
      </c>
      <c r="E454">
        <v>355556</v>
      </c>
      <c r="F454" s="23">
        <v>43116</v>
      </c>
      <c r="G454" s="23">
        <v>43121</v>
      </c>
    </row>
    <row r="455" spans="1:7" x14ac:dyDescent="0.25">
      <c r="A455" t="s">
        <v>2236</v>
      </c>
      <c r="B455" t="s">
        <v>2237</v>
      </c>
      <c r="C455" s="24">
        <f t="shared" si="7"/>
        <v>278</v>
      </c>
      <c r="D455" s="26" t="s">
        <v>1279</v>
      </c>
      <c r="E455">
        <v>317014</v>
      </c>
      <c r="F455" s="23">
        <v>43116</v>
      </c>
      <c r="G455" s="23">
        <v>43121</v>
      </c>
    </row>
    <row r="456" spans="1:7" x14ac:dyDescent="0.25">
      <c r="A456" t="s">
        <v>2238</v>
      </c>
      <c r="B456" t="s">
        <v>2239</v>
      </c>
      <c r="C456" s="24">
        <f t="shared" si="7"/>
        <v>283</v>
      </c>
      <c r="D456" s="26" t="s">
        <v>1279</v>
      </c>
      <c r="E456">
        <v>317014</v>
      </c>
      <c r="F456" s="23">
        <v>43122</v>
      </c>
      <c r="G456" s="23">
        <v>43128</v>
      </c>
    </row>
    <row r="457" spans="1:7" x14ac:dyDescent="0.25">
      <c r="A457" t="s">
        <v>2240</v>
      </c>
      <c r="B457" t="s">
        <v>2241</v>
      </c>
      <c r="C457" s="24">
        <f t="shared" si="7"/>
        <v>286</v>
      </c>
      <c r="D457" s="26" t="s">
        <v>1289</v>
      </c>
      <c r="E457">
        <v>452405</v>
      </c>
      <c r="F457" s="23">
        <v>43124</v>
      </c>
      <c r="G457" s="23">
        <v>43125</v>
      </c>
    </row>
    <row r="458" spans="1:7" x14ac:dyDescent="0.25">
      <c r="A458" t="s">
        <v>2242</v>
      </c>
      <c r="B458" t="s">
        <v>2243</v>
      </c>
      <c r="C458" s="24">
        <f t="shared" si="7"/>
        <v>288</v>
      </c>
      <c r="D458" s="26" t="s">
        <v>1328</v>
      </c>
      <c r="E458">
        <v>566173</v>
      </c>
      <c r="F458" s="23">
        <v>43126</v>
      </c>
      <c r="G458" s="23">
        <v>43128</v>
      </c>
    </row>
    <row r="459" spans="1:7" x14ac:dyDescent="0.25">
      <c r="C459" s="24" t="str">
        <f t="shared" si="7"/>
        <v/>
      </c>
      <c r="D459" s="26" t="s">
        <v>1315</v>
      </c>
      <c r="E459">
        <v>466911</v>
      </c>
      <c r="F459" s="23">
        <v>43129</v>
      </c>
      <c r="G459" s="23">
        <v>43157</v>
      </c>
    </row>
    <row r="460" spans="1:7" x14ac:dyDescent="0.25">
      <c r="C460" s="24" t="str">
        <f t="shared" si="7"/>
        <v/>
      </c>
      <c r="D460" s="26" t="s">
        <v>1297</v>
      </c>
      <c r="E460">
        <v>605887</v>
      </c>
      <c r="F460" s="23">
        <v>43129</v>
      </c>
      <c r="G460" s="23">
        <v>43157</v>
      </c>
    </row>
    <row r="461" spans="1:7" x14ac:dyDescent="0.25">
      <c r="C461" s="24" t="str">
        <f t="shared" si="7"/>
        <v/>
      </c>
      <c r="D461" s="26" t="s">
        <v>1296</v>
      </c>
      <c r="E461">
        <v>318478</v>
      </c>
      <c r="F461" s="23">
        <v>43129</v>
      </c>
      <c r="G461" s="23">
        <v>43156</v>
      </c>
    </row>
    <row r="462" spans="1:7" x14ac:dyDescent="0.25">
      <c r="C462" s="24" t="str">
        <f t="shared" si="7"/>
        <v/>
      </c>
      <c r="D462" s="26" t="s">
        <v>1293</v>
      </c>
      <c r="E462">
        <v>600316</v>
      </c>
      <c r="F462" s="23">
        <v>43129</v>
      </c>
      <c r="G462" s="23">
        <v>43156</v>
      </c>
    </row>
    <row r="463" spans="1:7" x14ac:dyDescent="0.25">
      <c r="C463" s="24" t="str">
        <f t="shared" si="7"/>
        <v/>
      </c>
      <c r="D463" s="26" t="s">
        <v>1288</v>
      </c>
      <c r="E463">
        <v>490746</v>
      </c>
      <c r="F463" s="23">
        <v>43129</v>
      </c>
      <c r="G463" s="23">
        <v>43157</v>
      </c>
    </row>
    <row r="464" spans="1:7" x14ac:dyDescent="0.25">
      <c r="C464" s="24" t="str">
        <f t="shared" si="7"/>
        <v/>
      </c>
      <c r="D464" s="26" t="s">
        <v>1318</v>
      </c>
      <c r="E464">
        <v>317017</v>
      </c>
      <c r="F464" s="23">
        <v>43129</v>
      </c>
      <c r="G464" s="23">
        <v>43156</v>
      </c>
    </row>
    <row r="465" spans="3:7" x14ac:dyDescent="0.25">
      <c r="C465" s="24" t="str">
        <f t="shared" si="7"/>
        <v/>
      </c>
      <c r="D465" s="26" t="s">
        <v>1281</v>
      </c>
      <c r="E465">
        <v>426226</v>
      </c>
      <c r="F465" s="23">
        <v>43129</v>
      </c>
      <c r="G465" s="23">
        <v>43157</v>
      </c>
    </row>
    <row r="466" spans="3:7" x14ac:dyDescent="0.25">
      <c r="C466" s="24" t="str">
        <f t="shared" si="7"/>
        <v/>
      </c>
      <c r="D466" s="26" t="s">
        <v>1285</v>
      </c>
      <c r="E466">
        <v>557767</v>
      </c>
      <c r="F466" s="23">
        <v>43129</v>
      </c>
      <c r="G466" s="23">
        <v>43156</v>
      </c>
    </row>
    <row r="467" spans="3:7" x14ac:dyDescent="0.25">
      <c r="C467" s="24" t="str">
        <f t="shared" si="7"/>
        <v/>
      </c>
      <c r="D467" s="26" t="s">
        <v>1303</v>
      </c>
      <c r="E467">
        <v>652482</v>
      </c>
      <c r="F467" s="23">
        <v>43129</v>
      </c>
      <c r="G467" s="23">
        <v>43157</v>
      </c>
    </row>
    <row r="468" spans="3:7" x14ac:dyDescent="0.25">
      <c r="C468" s="24" t="str">
        <f t="shared" si="7"/>
        <v/>
      </c>
      <c r="D468" s="26" t="s">
        <v>1291</v>
      </c>
      <c r="E468">
        <v>388176</v>
      </c>
      <c r="F468" s="23">
        <v>43129</v>
      </c>
      <c r="G468" s="23">
        <v>43157</v>
      </c>
    </row>
    <row r="469" spans="3:7" x14ac:dyDescent="0.25">
      <c r="C469" s="24" t="str">
        <f t="shared" si="7"/>
        <v/>
      </c>
      <c r="D469" s="26" t="s">
        <v>1283</v>
      </c>
      <c r="E469">
        <v>517366</v>
      </c>
      <c r="F469" s="23">
        <v>43129</v>
      </c>
      <c r="G469" s="23">
        <v>43157</v>
      </c>
    </row>
    <row r="470" spans="3:7" x14ac:dyDescent="0.25">
      <c r="C470" s="24" t="str">
        <f t="shared" si="7"/>
        <v/>
      </c>
      <c r="D470" s="26" t="s">
        <v>1284</v>
      </c>
      <c r="E470">
        <v>315758</v>
      </c>
      <c r="F470" s="23">
        <v>43129</v>
      </c>
      <c r="G470" s="23">
        <v>43156</v>
      </c>
    </row>
    <row r="471" spans="3:7" x14ac:dyDescent="0.25">
      <c r="C471" s="24" t="str">
        <f t="shared" si="7"/>
        <v/>
      </c>
      <c r="D471" s="26" t="s">
        <v>1305</v>
      </c>
      <c r="E471">
        <v>369907</v>
      </c>
      <c r="F471" s="23">
        <v>43129</v>
      </c>
      <c r="G471" s="23">
        <v>43157</v>
      </c>
    </row>
    <row r="472" spans="3:7" x14ac:dyDescent="0.25">
      <c r="C472" s="24" t="str">
        <f t="shared" si="7"/>
        <v/>
      </c>
      <c r="D472" s="26" t="s">
        <v>1271</v>
      </c>
      <c r="E472">
        <v>419041</v>
      </c>
      <c r="F472" s="23">
        <v>43129</v>
      </c>
      <c r="G472" s="23">
        <v>43157</v>
      </c>
    </row>
    <row r="473" spans="3:7" x14ac:dyDescent="0.25">
      <c r="C473" s="24" t="str">
        <f t="shared" si="7"/>
        <v/>
      </c>
      <c r="D473" s="26" t="s">
        <v>1277</v>
      </c>
      <c r="E473">
        <v>333892</v>
      </c>
      <c r="F473" s="23">
        <v>43129</v>
      </c>
      <c r="G473" s="23">
        <v>43157</v>
      </c>
    </row>
    <row r="474" spans="3:7" x14ac:dyDescent="0.25">
      <c r="C474" s="24" t="str">
        <f t="shared" si="7"/>
        <v/>
      </c>
      <c r="D474" s="26" t="s">
        <v>1307</v>
      </c>
      <c r="E474">
        <v>178194</v>
      </c>
      <c r="F474" s="23">
        <v>43129</v>
      </c>
      <c r="G474" s="23">
        <v>43157</v>
      </c>
    </row>
    <row r="475" spans="3:7" x14ac:dyDescent="0.25">
      <c r="C475" s="24" t="str">
        <f t="shared" si="7"/>
        <v/>
      </c>
      <c r="D475" s="26" t="s">
        <v>1309</v>
      </c>
      <c r="E475">
        <v>403938</v>
      </c>
      <c r="F475" s="23">
        <v>43129</v>
      </c>
      <c r="G475" s="23">
        <v>43156</v>
      </c>
    </row>
    <row r="476" spans="3:7" x14ac:dyDescent="0.25">
      <c r="C476" s="24" t="str">
        <f t="shared" si="7"/>
        <v/>
      </c>
      <c r="D476" s="26" t="s">
        <v>1326</v>
      </c>
      <c r="E476">
        <v>866468</v>
      </c>
      <c r="F476" s="23">
        <v>43129</v>
      </c>
      <c r="G476" s="23">
        <v>43157</v>
      </c>
    </row>
    <row r="477" spans="3:7" x14ac:dyDescent="0.25">
      <c r="C477" s="24" t="str">
        <f t="shared" si="7"/>
        <v/>
      </c>
      <c r="D477" s="26" t="s">
        <v>1335</v>
      </c>
      <c r="E477">
        <v>511424</v>
      </c>
      <c r="F477" s="23">
        <v>43129</v>
      </c>
      <c r="G477" s="23">
        <v>43156</v>
      </c>
    </row>
    <row r="478" spans="3:7" x14ac:dyDescent="0.25">
      <c r="C478" s="24" t="str">
        <f t="shared" si="7"/>
        <v/>
      </c>
      <c r="D478" s="26" t="s">
        <v>1290</v>
      </c>
      <c r="E478">
        <v>466603</v>
      </c>
      <c r="F478" s="23">
        <v>43129</v>
      </c>
      <c r="G478" s="23">
        <v>43156</v>
      </c>
    </row>
    <row r="479" spans="3:7" x14ac:dyDescent="0.25">
      <c r="C479" s="24" t="str">
        <f t="shared" si="7"/>
        <v/>
      </c>
      <c r="D479" s="26" t="s">
        <v>1327</v>
      </c>
      <c r="E479">
        <v>566818</v>
      </c>
      <c r="F479" s="23">
        <v>43129</v>
      </c>
      <c r="G479" s="23">
        <v>43157</v>
      </c>
    </row>
    <row r="480" spans="3:7" x14ac:dyDescent="0.25">
      <c r="C480" s="24" t="str">
        <f t="shared" si="7"/>
        <v/>
      </c>
      <c r="D480" s="26" t="s">
        <v>1319</v>
      </c>
      <c r="E480">
        <v>779082</v>
      </c>
      <c r="F480" s="23">
        <v>43129</v>
      </c>
      <c r="G480" s="23">
        <v>43157</v>
      </c>
    </row>
    <row r="481" spans="1:7" x14ac:dyDescent="0.25">
      <c r="C481" s="24" t="str">
        <f t="shared" si="7"/>
        <v/>
      </c>
      <c r="D481" s="26" t="s">
        <v>1334</v>
      </c>
      <c r="E481">
        <v>814776</v>
      </c>
      <c r="F481" s="23">
        <v>43129</v>
      </c>
      <c r="G481" s="23">
        <v>43157</v>
      </c>
    </row>
    <row r="482" spans="1:7" x14ac:dyDescent="0.25">
      <c r="C482" s="24" t="str">
        <f t="shared" si="7"/>
        <v/>
      </c>
      <c r="D482" s="26" t="s">
        <v>1320</v>
      </c>
      <c r="E482">
        <v>435741</v>
      </c>
      <c r="F482" s="23">
        <v>43129</v>
      </c>
      <c r="G482" s="23">
        <v>43157</v>
      </c>
    </row>
    <row r="483" spans="1:7" x14ac:dyDescent="0.25">
      <c r="C483" s="24" t="str">
        <f t="shared" si="7"/>
        <v/>
      </c>
      <c r="D483" s="26" t="s">
        <v>1317</v>
      </c>
      <c r="E483">
        <v>498009</v>
      </c>
      <c r="F483" s="23">
        <v>43129</v>
      </c>
      <c r="G483" s="23">
        <v>43156</v>
      </c>
    </row>
    <row r="484" spans="1:7" x14ac:dyDescent="0.25">
      <c r="C484" s="24" t="str">
        <f t="shared" si="7"/>
        <v/>
      </c>
      <c r="D484" s="26" t="s">
        <v>1286</v>
      </c>
      <c r="E484">
        <v>681065</v>
      </c>
      <c r="F484" s="23">
        <v>43129</v>
      </c>
      <c r="G484" s="23">
        <v>43156</v>
      </c>
    </row>
    <row r="485" spans="1:7" x14ac:dyDescent="0.25">
      <c r="C485" s="24" t="str">
        <f t="shared" si="7"/>
        <v/>
      </c>
      <c r="D485" s="26" t="s">
        <v>1295</v>
      </c>
      <c r="E485">
        <v>321084</v>
      </c>
      <c r="F485" s="23">
        <v>43130</v>
      </c>
      <c r="G485" s="23">
        <v>43158</v>
      </c>
    </row>
    <row r="486" spans="1:7" x14ac:dyDescent="0.25">
      <c r="C486" s="24" t="str">
        <f t="shared" si="7"/>
        <v/>
      </c>
      <c r="D486" s="26" t="s">
        <v>1322</v>
      </c>
      <c r="E486">
        <v>539259</v>
      </c>
      <c r="F486" s="23">
        <v>43129</v>
      </c>
      <c r="G486" s="23">
        <v>43156</v>
      </c>
    </row>
    <row r="487" spans="1:7" x14ac:dyDescent="0.25">
      <c r="C487" s="24" t="str">
        <f t="shared" si="7"/>
        <v/>
      </c>
      <c r="D487" s="26" t="s">
        <v>1323</v>
      </c>
      <c r="E487">
        <v>516899</v>
      </c>
      <c r="F487" s="23">
        <v>43129</v>
      </c>
      <c r="G487" s="23">
        <v>43157</v>
      </c>
    </row>
    <row r="488" spans="1:7" x14ac:dyDescent="0.25">
      <c r="C488" s="24" t="str">
        <f t="shared" si="7"/>
        <v/>
      </c>
      <c r="D488" s="26" t="s">
        <v>1287</v>
      </c>
      <c r="E488">
        <v>500095</v>
      </c>
      <c r="F488" s="23">
        <v>43129</v>
      </c>
      <c r="G488" s="23">
        <v>43157</v>
      </c>
    </row>
    <row r="489" spans="1:7" x14ac:dyDescent="0.25">
      <c r="C489" s="24" t="str">
        <f t="shared" si="7"/>
        <v/>
      </c>
      <c r="D489" s="26" t="s">
        <v>1302</v>
      </c>
      <c r="E489">
        <v>511701</v>
      </c>
      <c r="F489" s="23">
        <v>43129</v>
      </c>
      <c r="G489" s="23">
        <v>43156</v>
      </c>
    </row>
    <row r="490" spans="1:7" x14ac:dyDescent="0.25">
      <c r="C490" s="24" t="str">
        <f t="shared" si="7"/>
        <v/>
      </c>
      <c r="D490" s="26" t="s">
        <v>1282</v>
      </c>
      <c r="E490">
        <v>549473</v>
      </c>
      <c r="F490" s="23">
        <v>43129</v>
      </c>
      <c r="G490" s="23">
        <v>43157</v>
      </c>
    </row>
    <row r="491" spans="1:7" x14ac:dyDescent="0.25">
      <c r="C491" s="24" t="str">
        <f t="shared" si="7"/>
        <v/>
      </c>
      <c r="D491" s="26" t="s">
        <v>1280</v>
      </c>
      <c r="E491">
        <v>267971</v>
      </c>
      <c r="F491" s="23">
        <v>43129</v>
      </c>
      <c r="G491" s="23">
        <v>43157</v>
      </c>
    </row>
    <row r="492" spans="1:7" x14ac:dyDescent="0.25">
      <c r="A492" t="s">
        <v>2244</v>
      </c>
      <c r="B492" t="s">
        <v>2245</v>
      </c>
      <c r="C492" s="24">
        <f t="shared" si="7"/>
        <v>290</v>
      </c>
      <c r="D492" s="26" t="s">
        <v>1276</v>
      </c>
      <c r="E492">
        <v>419235</v>
      </c>
      <c r="F492" s="23">
        <v>43129</v>
      </c>
      <c r="G492" s="23">
        <v>43135</v>
      </c>
    </row>
    <row r="493" spans="1:7" x14ac:dyDescent="0.25">
      <c r="A493" t="s">
        <v>2246</v>
      </c>
      <c r="B493" t="s">
        <v>2247</v>
      </c>
      <c r="C493" s="24">
        <f t="shared" si="7"/>
        <v>292</v>
      </c>
      <c r="D493" s="26" t="s">
        <v>1288</v>
      </c>
      <c r="E493">
        <v>355556</v>
      </c>
      <c r="F493" s="23">
        <v>43129</v>
      </c>
      <c r="G493" s="23">
        <v>43134</v>
      </c>
    </row>
    <row r="494" spans="1:7" x14ac:dyDescent="0.25">
      <c r="A494" t="s">
        <v>2248</v>
      </c>
      <c r="B494" t="s">
        <v>2249</v>
      </c>
      <c r="C494" s="24">
        <f t="shared" si="7"/>
        <v>289</v>
      </c>
      <c r="D494" s="26" t="s">
        <v>1274</v>
      </c>
      <c r="E494">
        <v>934947</v>
      </c>
      <c r="F494" s="23">
        <v>43129</v>
      </c>
      <c r="G494" s="23">
        <v>43135</v>
      </c>
    </row>
    <row r="495" spans="1:7" x14ac:dyDescent="0.25">
      <c r="A495" t="s">
        <v>2250</v>
      </c>
      <c r="B495" t="s">
        <v>2251</v>
      </c>
      <c r="C495" s="24">
        <f t="shared" si="7"/>
        <v>293</v>
      </c>
      <c r="D495" s="26" t="s">
        <v>1289</v>
      </c>
      <c r="E495">
        <v>317014</v>
      </c>
      <c r="F495" s="23">
        <v>43129</v>
      </c>
      <c r="G495" s="23">
        <v>43134</v>
      </c>
    </row>
    <row r="496" spans="1:7" x14ac:dyDescent="0.25">
      <c r="A496" t="s">
        <v>2252</v>
      </c>
      <c r="B496" t="s">
        <v>2253</v>
      </c>
      <c r="C496" s="24">
        <f t="shared" si="7"/>
        <v>296</v>
      </c>
      <c r="D496" s="26" t="s">
        <v>1275</v>
      </c>
      <c r="E496">
        <v>588783</v>
      </c>
      <c r="F496" s="23">
        <v>43131</v>
      </c>
      <c r="G496" s="23">
        <v>43133</v>
      </c>
    </row>
    <row r="497" spans="1:7" x14ac:dyDescent="0.25">
      <c r="A497" t="s">
        <v>2254</v>
      </c>
      <c r="B497" t="s">
        <v>2255</v>
      </c>
      <c r="C497" s="24">
        <f t="shared" si="7"/>
        <v>297</v>
      </c>
      <c r="D497" s="26" t="s">
        <v>1281</v>
      </c>
      <c r="E497">
        <v>516702</v>
      </c>
      <c r="F497" s="23">
        <v>43131</v>
      </c>
      <c r="G497" s="23">
        <v>43133</v>
      </c>
    </row>
    <row r="498" spans="1:7" x14ac:dyDescent="0.25">
      <c r="C498" s="24" t="str">
        <f t="shared" si="7"/>
        <v/>
      </c>
      <c r="D498" s="26" t="s">
        <v>1333</v>
      </c>
      <c r="E498">
        <v>852387</v>
      </c>
      <c r="F498" s="23">
        <v>43132</v>
      </c>
      <c r="G498" s="23">
        <v>43157</v>
      </c>
    </row>
    <row r="499" spans="1:7" x14ac:dyDescent="0.25">
      <c r="C499" s="24" t="str">
        <f t="shared" si="7"/>
        <v/>
      </c>
      <c r="D499" s="26" t="s">
        <v>1329</v>
      </c>
      <c r="E499">
        <v>370184</v>
      </c>
      <c r="F499" s="23">
        <v>43132</v>
      </c>
      <c r="G499" s="23">
        <v>43157</v>
      </c>
    </row>
    <row r="500" spans="1:7" x14ac:dyDescent="0.25">
      <c r="A500" t="s">
        <v>2256</v>
      </c>
      <c r="B500" t="s">
        <v>2257</v>
      </c>
      <c r="C500" s="24">
        <f t="shared" si="7"/>
        <v>306</v>
      </c>
      <c r="D500" s="26" t="s">
        <v>1304</v>
      </c>
      <c r="E500">
        <v>566173</v>
      </c>
      <c r="F500" s="23">
        <v>43135</v>
      </c>
      <c r="G500" s="23">
        <v>43135</v>
      </c>
    </row>
    <row r="501" spans="1:7" x14ac:dyDescent="0.25">
      <c r="A501" t="s">
        <v>2258</v>
      </c>
      <c r="B501" t="s">
        <v>2259</v>
      </c>
      <c r="C501" s="24">
        <f t="shared" si="7"/>
        <v>305</v>
      </c>
      <c r="D501" s="26" t="s">
        <v>1289</v>
      </c>
      <c r="E501">
        <v>566173</v>
      </c>
      <c r="F501" s="23">
        <v>43136</v>
      </c>
      <c r="G501" s="23">
        <v>43142</v>
      </c>
    </row>
    <row r="502" spans="1:7" x14ac:dyDescent="0.25">
      <c r="A502" t="s">
        <v>2260</v>
      </c>
      <c r="B502" t="s">
        <v>2261</v>
      </c>
      <c r="C502" s="24">
        <f t="shared" ref="C502:C565" si="8">IFERROR(VALUE(MID(RIGHT(B502,5), SEARCH("-", RIGHT(B502,5))+1, 3))-1, "")</f>
        <v>304</v>
      </c>
      <c r="D502" s="26" t="s">
        <v>1272</v>
      </c>
      <c r="E502">
        <v>405756</v>
      </c>
      <c r="F502" s="23">
        <v>43136</v>
      </c>
      <c r="G502" s="23">
        <v>43142</v>
      </c>
    </row>
    <row r="503" spans="1:7" x14ac:dyDescent="0.25">
      <c r="A503" t="s">
        <v>2262</v>
      </c>
      <c r="B503" t="s">
        <v>2263</v>
      </c>
      <c r="C503" s="24">
        <f t="shared" si="8"/>
        <v>309</v>
      </c>
      <c r="D503" s="26" t="s">
        <v>1276</v>
      </c>
      <c r="E503">
        <v>361730</v>
      </c>
      <c r="F503" s="23">
        <v>43137</v>
      </c>
      <c r="G503" s="23">
        <v>43142</v>
      </c>
    </row>
    <row r="504" spans="1:7" x14ac:dyDescent="0.25">
      <c r="A504" t="s">
        <v>2264</v>
      </c>
      <c r="B504" t="s">
        <v>2265</v>
      </c>
      <c r="C504" s="24">
        <f t="shared" si="8"/>
        <v>308</v>
      </c>
      <c r="D504" s="26" t="s">
        <v>1274</v>
      </c>
      <c r="E504">
        <v>934947</v>
      </c>
      <c r="F504" s="23">
        <v>43136</v>
      </c>
      <c r="G504" s="23">
        <v>43142</v>
      </c>
    </row>
    <row r="505" spans="1:7" x14ac:dyDescent="0.25">
      <c r="A505" t="s">
        <v>2266</v>
      </c>
      <c r="B505" t="s">
        <v>2267</v>
      </c>
      <c r="C505" s="24">
        <f t="shared" si="8"/>
        <v>316</v>
      </c>
      <c r="D505" s="26" t="s">
        <v>1281</v>
      </c>
      <c r="E505">
        <v>317014</v>
      </c>
      <c r="F505" s="23">
        <v>43138</v>
      </c>
      <c r="G505" s="23">
        <v>43140</v>
      </c>
    </row>
    <row r="506" spans="1:7" x14ac:dyDescent="0.25">
      <c r="A506" t="s">
        <v>2268</v>
      </c>
      <c r="B506" t="s">
        <v>2269</v>
      </c>
      <c r="C506" s="24">
        <f t="shared" si="8"/>
        <v>313</v>
      </c>
      <c r="D506" s="26" t="s">
        <v>1277</v>
      </c>
      <c r="E506">
        <v>588783</v>
      </c>
      <c r="F506" s="23">
        <v>43138</v>
      </c>
      <c r="G506" s="23">
        <v>43141</v>
      </c>
    </row>
    <row r="507" spans="1:7" x14ac:dyDescent="0.25">
      <c r="A507" t="s">
        <v>2270</v>
      </c>
      <c r="B507" t="s">
        <v>2271</v>
      </c>
      <c r="C507" s="24">
        <f t="shared" si="8"/>
        <v>314</v>
      </c>
      <c r="D507" s="26" t="s">
        <v>1315</v>
      </c>
      <c r="E507">
        <v>516702</v>
      </c>
      <c r="F507" s="23">
        <v>43138</v>
      </c>
      <c r="G507" s="23">
        <v>43140</v>
      </c>
    </row>
    <row r="508" spans="1:7" x14ac:dyDescent="0.25">
      <c r="A508" t="s">
        <v>2272</v>
      </c>
      <c r="B508" t="s">
        <v>2273</v>
      </c>
      <c r="C508" s="24">
        <f t="shared" si="8"/>
        <v>319</v>
      </c>
      <c r="D508" s="26" t="s">
        <v>1333</v>
      </c>
      <c r="E508">
        <v>324382</v>
      </c>
      <c r="F508" s="23">
        <v>43130</v>
      </c>
      <c r="G508" s="23">
        <v>43131</v>
      </c>
    </row>
    <row r="509" spans="1:7" x14ac:dyDescent="0.25">
      <c r="A509" t="s">
        <v>2274</v>
      </c>
      <c r="B509" t="s">
        <v>2275</v>
      </c>
      <c r="C509" s="24">
        <f t="shared" si="8"/>
        <v>322</v>
      </c>
      <c r="D509" s="26" t="s">
        <v>1306</v>
      </c>
      <c r="E509">
        <v>203376</v>
      </c>
      <c r="F509" s="23">
        <v>43142</v>
      </c>
      <c r="G509" s="23">
        <v>43142</v>
      </c>
    </row>
    <row r="510" spans="1:7" x14ac:dyDescent="0.25">
      <c r="C510" s="24" t="str">
        <f t="shared" si="8"/>
        <v/>
      </c>
      <c r="D510" s="26" t="s">
        <v>1278</v>
      </c>
      <c r="E510">
        <v>482433</v>
      </c>
      <c r="F510" s="23">
        <v>43142</v>
      </c>
      <c r="G510" s="23">
        <v>43142</v>
      </c>
    </row>
    <row r="511" spans="1:7" x14ac:dyDescent="0.25">
      <c r="A511" t="s">
        <v>2276</v>
      </c>
      <c r="B511" t="s">
        <v>2277</v>
      </c>
      <c r="C511" s="24">
        <f t="shared" si="8"/>
        <v>326</v>
      </c>
      <c r="D511" s="26" t="s">
        <v>1276</v>
      </c>
      <c r="E511">
        <v>452405</v>
      </c>
      <c r="F511" s="23">
        <v>43143</v>
      </c>
      <c r="G511" s="23">
        <v>43149</v>
      </c>
    </row>
    <row r="512" spans="1:7" x14ac:dyDescent="0.25">
      <c r="A512" t="s">
        <v>2278</v>
      </c>
      <c r="B512" t="s">
        <v>2279</v>
      </c>
      <c r="C512" s="24">
        <f t="shared" si="8"/>
        <v>328</v>
      </c>
      <c r="D512" s="26" t="s">
        <v>1289</v>
      </c>
      <c r="E512">
        <v>361730</v>
      </c>
      <c r="F512" s="23">
        <v>43143</v>
      </c>
      <c r="G512" s="23">
        <v>43149</v>
      </c>
    </row>
    <row r="513" spans="1:7" x14ac:dyDescent="0.25">
      <c r="A513" t="s">
        <v>2280</v>
      </c>
      <c r="B513" t="s">
        <v>2281</v>
      </c>
      <c r="C513" s="24">
        <f t="shared" si="8"/>
        <v>329</v>
      </c>
      <c r="D513" s="26" t="s">
        <v>1273</v>
      </c>
      <c r="E513">
        <v>482433</v>
      </c>
      <c r="F513" s="23">
        <v>43144</v>
      </c>
      <c r="G513" s="23">
        <v>43149</v>
      </c>
    </row>
    <row r="514" spans="1:7" x14ac:dyDescent="0.25">
      <c r="C514" s="24" t="str">
        <f t="shared" si="8"/>
        <v/>
      </c>
      <c r="D514" s="26" t="s">
        <v>1298</v>
      </c>
      <c r="E514">
        <v>934947</v>
      </c>
      <c r="F514" s="23">
        <v>43144</v>
      </c>
      <c r="G514" s="23">
        <v>43149</v>
      </c>
    </row>
    <row r="515" spans="1:7" x14ac:dyDescent="0.25">
      <c r="A515" t="s">
        <v>2282</v>
      </c>
      <c r="B515" t="s">
        <v>2283</v>
      </c>
      <c r="C515" s="24">
        <f t="shared" si="8"/>
        <v>334</v>
      </c>
      <c r="D515" s="26" t="s">
        <v>1271</v>
      </c>
      <c r="E515">
        <v>405756</v>
      </c>
      <c r="F515" s="23">
        <v>43144</v>
      </c>
      <c r="G515" s="23">
        <v>43144</v>
      </c>
    </row>
    <row r="516" spans="1:7" x14ac:dyDescent="0.25">
      <c r="A516" t="s">
        <v>2284</v>
      </c>
      <c r="B516" t="s">
        <v>2285</v>
      </c>
      <c r="C516" s="24">
        <f t="shared" si="8"/>
        <v>332</v>
      </c>
      <c r="D516" s="26" t="s">
        <v>1279</v>
      </c>
      <c r="E516">
        <v>516702</v>
      </c>
      <c r="F516" s="23">
        <v>43144</v>
      </c>
      <c r="G516" s="23">
        <v>43146</v>
      </c>
    </row>
    <row r="517" spans="1:7" x14ac:dyDescent="0.25">
      <c r="A517" t="s">
        <v>2286</v>
      </c>
      <c r="B517" t="s">
        <v>2287</v>
      </c>
      <c r="C517" s="24">
        <f t="shared" si="8"/>
        <v>331</v>
      </c>
      <c r="D517" s="26" t="s">
        <v>1278</v>
      </c>
      <c r="E517">
        <v>675094</v>
      </c>
      <c r="F517" s="23">
        <v>43144</v>
      </c>
      <c r="G517" s="23">
        <v>43146</v>
      </c>
    </row>
    <row r="518" spans="1:7" x14ac:dyDescent="0.25">
      <c r="A518" t="s">
        <v>2288</v>
      </c>
      <c r="B518" t="s">
        <v>2289</v>
      </c>
      <c r="C518" s="24">
        <f t="shared" si="8"/>
        <v>333</v>
      </c>
      <c r="D518" s="26" t="s">
        <v>1315</v>
      </c>
      <c r="E518">
        <v>419235</v>
      </c>
      <c r="F518" s="23">
        <v>43144</v>
      </c>
      <c r="G518" s="23">
        <v>43147</v>
      </c>
    </row>
    <row r="519" spans="1:7" x14ac:dyDescent="0.25">
      <c r="A519" t="s">
        <v>2290</v>
      </c>
      <c r="B519" t="s">
        <v>2291</v>
      </c>
      <c r="C519" s="24">
        <f t="shared" si="8"/>
        <v>341</v>
      </c>
      <c r="D519" s="26" t="s">
        <v>1291</v>
      </c>
      <c r="E519">
        <v>569774</v>
      </c>
      <c r="F519" s="23">
        <v>43145</v>
      </c>
      <c r="G519" s="23">
        <v>43146</v>
      </c>
    </row>
    <row r="520" spans="1:7" x14ac:dyDescent="0.25">
      <c r="A520" t="s">
        <v>2292</v>
      </c>
      <c r="B520" t="s">
        <v>2293</v>
      </c>
      <c r="C520" s="24">
        <f t="shared" si="8"/>
        <v>342</v>
      </c>
      <c r="D520" s="26" t="s">
        <v>1306</v>
      </c>
      <c r="E520">
        <v>496833</v>
      </c>
      <c r="F520" s="23">
        <v>43145</v>
      </c>
      <c r="G520" s="23">
        <v>43146</v>
      </c>
    </row>
    <row r="521" spans="1:7" x14ac:dyDescent="0.25">
      <c r="A521" t="s">
        <v>2294</v>
      </c>
      <c r="B521" t="s">
        <v>2295</v>
      </c>
      <c r="C521" s="24">
        <f t="shared" si="8"/>
        <v>344</v>
      </c>
      <c r="D521" s="26" t="s">
        <v>1316</v>
      </c>
      <c r="E521">
        <v>317014</v>
      </c>
      <c r="F521" s="23">
        <v>43147</v>
      </c>
      <c r="G521" s="23">
        <v>43147</v>
      </c>
    </row>
    <row r="522" spans="1:7" x14ac:dyDescent="0.25">
      <c r="A522" t="s">
        <v>2296</v>
      </c>
      <c r="B522" t="s">
        <v>2297</v>
      </c>
      <c r="C522" s="24">
        <f t="shared" si="8"/>
        <v>348</v>
      </c>
      <c r="D522" s="26" t="s">
        <v>1289</v>
      </c>
      <c r="E522">
        <v>361730</v>
      </c>
      <c r="F522" s="23">
        <v>43150</v>
      </c>
      <c r="G522" s="23">
        <v>43156</v>
      </c>
    </row>
    <row r="523" spans="1:7" x14ac:dyDescent="0.25">
      <c r="A523" t="s">
        <v>2298</v>
      </c>
      <c r="B523" t="s">
        <v>2299</v>
      </c>
      <c r="C523" s="24">
        <f t="shared" si="8"/>
        <v>346</v>
      </c>
      <c r="D523" s="26" t="s">
        <v>1276</v>
      </c>
      <c r="E523">
        <v>317014</v>
      </c>
      <c r="F523" s="23">
        <v>43150</v>
      </c>
      <c r="G523" s="23">
        <v>43156</v>
      </c>
    </row>
    <row r="524" spans="1:7" x14ac:dyDescent="0.25">
      <c r="A524" t="s">
        <v>2300</v>
      </c>
      <c r="B524" t="s">
        <v>2301</v>
      </c>
      <c r="C524" s="24">
        <f t="shared" si="8"/>
        <v>347</v>
      </c>
      <c r="D524" s="26" t="s">
        <v>1272</v>
      </c>
      <c r="E524">
        <v>482433</v>
      </c>
      <c r="F524" s="23">
        <v>43150</v>
      </c>
      <c r="G524" s="23">
        <v>43156</v>
      </c>
    </row>
    <row r="525" spans="1:7" x14ac:dyDescent="0.25">
      <c r="C525" s="24" t="str">
        <f t="shared" si="8"/>
        <v/>
      </c>
      <c r="D525" s="26" t="s">
        <v>1298</v>
      </c>
      <c r="E525">
        <v>934947</v>
      </c>
      <c r="F525" s="23">
        <v>43150</v>
      </c>
      <c r="G525" s="23">
        <v>43156</v>
      </c>
    </row>
    <row r="526" spans="1:7" x14ac:dyDescent="0.25">
      <c r="A526" t="s">
        <v>2302</v>
      </c>
      <c r="B526" t="s">
        <v>2303</v>
      </c>
      <c r="C526" s="24">
        <f t="shared" si="8"/>
        <v>349</v>
      </c>
      <c r="D526" s="26" t="s">
        <v>1328</v>
      </c>
      <c r="E526">
        <v>419235</v>
      </c>
      <c r="F526" s="23">
        <v>43150</v>
      </c>
      <c r="G526" s="23">
        <v>43150</v>
      </c>
    </row>
    <row r="527" spans="1:7" x14ac:dyDescent="0.25">
      <c r="A527" t="s">
        <v>2304</v>
      </c>
      <c r="B527" t="s">
        <v>2305</v>
      </c>
      <c r="C527" s="24">
        <f t="shared" si="8"/>
        <v>351</v>
      </c>
      <c r="D527" s="26" t="s">
        <v>1325</v>
      </c>
      <c r="E527">
        <v>566173</v>
      </c>
      <c r="F527" s="23">
        <v>43151</v>
      </c>
      <c r="G527" s="23">
        <v>43156</v>
      </c>
    </row>
    <row r="528" spans="1:7" x14ac:dyDescent="0.25">
      <c r="A528" t="s">
        <v>2306</v>
      </c>
      <c r="B528" t="s">
        <v>2307</v>
      </c>
      <c r="C528" s="24">
        <f t="shared" si="8"/>
        <v>353</v>
      </c>
      <c r="D528" s="26" t="s">
        <v>1291</v>
      </c>
      <c r="E528">
        <v>516702</v>
      </c>
      <c r="F528" s="23">
        <v>43151</v>
      </c>
      <c r="G528" s="23">
        <v>43151</v>
      </c>
    </row>
    <row r="529" spans="1:7" x14ac:dyDescent="0.25">
      <c r="A529" t="s">
        <v>2308</v>
      </c>
      <c r="B529" t="s">
        <v>2309</v>
      </c>
      <c r="C529" s="24">
        <f t="shared" si="8"/>
        <v>352</v>
      </c>
      <c r="D529" s="26" t="s">
        <v>1271</v>
      </c>
      <c r="E529">
        <v>405756</v>
      </c>
      <c r="F529" s="23">
        <v>43151</v>
      </c>
      <c r="G529" s="23">
        <v>43151</v>
      </c>
    </row>
    <row r="530" spans="1:7" x14ac:dyDescent="0.25">
      <c r="A530" t="s">
        <v>2310</v>
      </c>
      <c r="B530" t="s">
        <v>2311</v>
      </c>
      <c r="C530" s="24">
        <f t="shared" si="8"/>
        <v>357</v>
      </c>
      <c r="D530" s="26" t="s">
        <v>1288</v>
      </c>
      <c r="E530">
        <v>405756</v>
      </c>
      <c r="F530" s="23">
        <v>43153</v>
      </c>
      <c r="G530" s="23">
        <v>43154</v>
      </c>
    </row>
    <row r="531" spans="1:7" x14ac:dyDescent="0.25">
      <c r="A531" t="s">
        <v>2312</v>
      </c>
      <c r="B531" t="s">
        <v>2313</v>
      </c>
      <c r="C531" s="24">
        <f t="shared" si="8"/>
        <v>358</v>
      </c>
      <c r="D531" s="26" t="s">
        <v>1297</v>
      </c>
      <c r="E531">
        <v>419235</v>
      </c>
      <c r="F531" s="23">
        <v>43153</v>
      </c>
      <c r="G531" s="23">
        <v>43154</v>
      </c>
    </row>
    <row r="532" spans="1:7" x14ac:dyDescent="0.25">
      <c r="C532" s="24" t="str">
        <f t="shared" si="8"/>
        <v/>
      </c>
      <c r="D532" s="26" t="s">
        <v>1313</v>
      </c>
      <c r="E532">
        <v>481382</v>
      </c>
      <c r="F532" s="23">
        <v>43130</v>
      </c>
      <c r="G532" s="23">
        <v>43156</v>
      </c>
    </row>
    <row r="533" spans="1:7" x14ac:dyDescent="0.25">
      <c r="C533" s="24" t="str">
        <f t="shared" si="8"/>
        <v/>
      </c>
      <c r="D533" s="26" t="s">
        <v>1330</v>
      </c>
      <c r="E533">
        <v>305721</v>
      </c>
      <c r="F533" s="23">
        <v>43130</v>
      </c>
      <c r="G533" s="23">
        <v>43156</v>
      </c>
    </row>
    <row r="534" spans="1:7" x14ac:dyDescent="0.25">
      <c r="C534" s="24" t="str">
        <f t="shared" si="8"/>
        <v/>
      </c>
      <c r="D534" s="26" t="s">
        <v>1362</v>
      </c>
      <c r="E534">
        <v>447360</v>
      </c>
      <c r="F534" s="23">
        <v>43130</v>
      </c>
      <c r="G534" s="23">
        <v>43156</v>
      </c>
    </row>
    <row r="535" spans="1:7" x14ac:dyDescent="0.25">
      <c r="C535" s="24" t="str">
        <f t="shared" si="8"/>
        <v/>
      </c>
      <c r="D535" s="26" t="s">
        <v>1331</v>
      </c>
      <c r="E535">
        <v>542634</v>
      </c>
      <c r="F535" s="23">
        <v>43130</v>
      </c>
      <c r="G535" s="23">
        <v>43156</v>
      </c>
    </row>
    <row r="536" spans="1:7" x14ac:dyDescent="0.25">
      <c r="A536" t="s">
        <v>2314</v>
      </c>
      <c r="B536" t="s">
        <v>2315</v>
      </c>
      <c r="C536" s="24">
        <f t="shared" si="8"/>
        <v>364</v>
      </c>
      <c r="D536" s="26" t="s">
        <v>1310</v>
      </c>
      <c r="E536">
        <v>516702</v>
      </c>
      <c r="F536" s="23">
        <v>43155</v>
      </c>
      <c r="G536" s="23">
        <v>43155</v>
      </c>
    </row>
    <row r="537" spans="1:7" x14ac:dyDescent="0.25">
      <c r="C537" s="24" t="str">
        <f t="shared" si="8"/>
        <v/>
      </c>
      <c r="D537" s="26" t="s">
        <v>1296</v>
      </c>
      <c r="E537">
        <v>318478</v>
      </c>
      <c r="F537" s="23">
        <v>43157</v>
      </c>
      <c r="G537" s="23">
        <v>43192</v>
      </c>
    </row>
    <row r="538" spans="1:7" x14ac:dyDescent="0.25">
      <c r="C538" s="24" t="str">
        <f t="shared" si="8"/>
        <v/>
      </c>
      <c r="D538" s="26" t="s">
        <v>1293</v>
      </c>
      <c r="E538">
        <v>600316</v>
      </c>
      <c r="F538" s="23">
        <v>43157</v>
      </c>
      <c r="G538" s="23">
        <v>43192</v>
      </c>
    </row>
    <row r="539" spans="1:7" x14ac:dyDescent="0.25">
      <c r="C539" s="24" t="str">
        <f t="shared" si="8"/>
        <v/>
      </c>
      <c r="D539" s="26" t="s">
        <v>1318</v>
      </c>
      <c r="E539">
        <v>317017</v>
      </c>
      <c r="F539" s="23">
        <v>43157</v>
      </c>
      <c r="G539" s="23">
        <v>43192</v>
      </c>
    </row>
    <row r="540" spans="1:7" x14ac:dyDescent="0.25">
      <c r="C540" s="24" t="str">
        <f t="shared" si="8"/>
        <v/>
      </c>
      <c r="D540" s="26" t="s">
        <v>1285</v>
      </c>
      <c r="E540">
        <v>557767</v>
      </c>
      <c r="F540" s="23">
        <v>43157</v>
      </c>
      <c r="G540" s="23">
        <v>43192</v>
      </c>
    </row>
    <row r="541" spans="1:7" x14ac:dyDescent="0.25">
      <c r="C541" s="24" t="str">
        <f t="shared" si="8"/>
        <v/>
      </c>
      <c r="D541" s="26" t="s">
        <v>1284</v>
      </c>
      <c r="E541">
        <v>315758</v>
      </c>
      <c r="F541" s="23">
        <v>43157</v>
      </c>
      <c r="G541" s="23">
        <v>43192</v>
      </c>
    </row>
    <row r="542" spans="1:7" x14ac:dyDescent="0.25">
      <c r="C542" s="24" t="str">
        <f t="shared" si="8"/>
        <v/>
      </c>
      <c r="D542" s="26" t="s">
        <v>1309</v>
      </c>
      <c r="E542">
        <v>403938</v>
      </c>
      <c r="F542" s="23">
        <v>43157</v>
      </c>
      <c r="G542" s="23">
        <v>43192</v>
      </c>
    </row>
    <row r="543" spans="1:7" x14ac:dyDescent="0.25">
      <c r="A543" t="s">
        <v>2316</v>
      </c>
      <c r="B543" t="s">
        <v>2317</v>
      </c>
      <c r="C543" s="24">
        <f t="shared" si="8"/>
        <v>363</v>
      </c>
      <c r="D543" s="26" t="s">
        <v>1306</v>
      </c>
      <c r="E543">
        <v>496833</v>
      </c>
      <c r="F543" s="23">
        <v>43157</v>
      </c>
      <c r="G543" s="23">
        <v>43158</v>
      </c>
    </row>
    <row r="544" spans="1:7" x14ac:dyDescent="0.25">
      <c r="C544" s="24" t="str">
        <f t="shared" si="8"/>
        <v/>
      </c>
      <c r="D544" s="26" t="s">
        <v>1286</v>
      </c>
      <c r="E544">
        <v>681065</v>
      </c>
      <c r="F544" s="23">
        <v>43157</v>
      </c>
      <c r="G544" s="23">
        <v>43192</v>
      </c>
    </row>
    <row r="545" spans="1:7" x14ac:dyDescent="0.25">
      <c r="A545" t="s">
        <v>2318</v>
      </c>
      <c r="B545" t="s">
        <v>2319</v>
      </c>
      <c r="C545" s="24">
        <f t="shared" si="8"/>
        <v>365</v>
      </c>
      <c r="D545" s="26" t="s">
        <v>1286</v>
      </c>
      <c r="E545">
        <v>603001</v>
      </c>
      <c r="F545" s="23">
        <v>43157</v>
      </c>
      <c r="G545" s="23">
        <v>43158</v>
      </c>
    </row>
    <row r="546" spans="1:7" x14ac:dyDescent="0.25">
      <c r="A546" t="s">
        <v>2320</v>
      </c>
      <c r="B546" t="s">
        <v>2321</v>
      </c>
      <c r="C546" s="24">
        <f t="shared" si="8"/>
        <v>359</v>
      </c>
      <c r="D546" s="26" t="s">
        <v>1273</v>
      </c>
      <c r="E546">
        <v>313919</v>
      </c>
      <c r="F546" s="23">
        <v>43157</v>
      </c>
      <c r="G546" s="23">
        <v>43163</v>
      </c>
    </row>
    <row r="547" spans="1:7" x14ac:dyDescent="0.25">
      <c r="C547" s="24" t="str">
        <f t="shared" si="8"/>
        <v/>
      </c>
      <c r="D547" s="26" t="s">
        <v>1335</v>
      </c>
      <c r="E547">
        <v>511424</v>
      </c>
      <c r="F547" s="23">
        <v>43157</v>
      </c>
      <c r="G547" s="23">
        <v>43192</v>
      </c>
    </row>
    <row r="548" spans="1:7" x14ac:dyDescent="0.25">
      <c r="C548" s="24" t="str">
        <f t="shared" si="8"/>
        <v/>
      </c>
      <c r="D548" s="26" t="s">
        <v>1322</v>
      </c>
      <c r="E548">
        <v>539259</v>
      </c>
      <c r="F548" s="23">
        <v>43157</v>
      </c>
      <c r="G548" s="23">
        <v>43192</v>
      </c>
    </row>
    <row r="549" spans="1:7" x14ac:dyDescent="0.25">
      <c r="C549" s="24" t="str">
        <f t="shared" si="8"/>
        <v/>
      </c>
      <c r="D549" s="26" t="s">
        <v>1302</v>
      </c>
      <c r="E549">
        <v>511701</v>
      </c>
      <c r="F549" s="23">
        <v>43157</v>
      </c>
      <c r="G549" s="23">
        <v>43192</v>
      </c>
    </row>
    <row r="550" spans="1:7" x14ac:dyDescent="0.25">
      <c r="C550" s="24" t="str">
        <f t="shared" si="8"/>
        <v/>
      </c>
      <c r="D550" s="26" t="s">
        <v>1290</v>
      </c>
      <c r="E550">
        <v>466603</v>
      </c>
      <c r="F550" s="23">
        <v>43157</v>
      </c>
      <c r="G550" s="23">
        <v>43192</v>
      </c>
    </row>
    <row r="551" spans="1:7" x14ac:dyDescent="0.25">
      <c r="A551" t="s">
        <v>2322</v>
      </c>
      <c r="B551" t="s">
        <v>2323</v>
      </c>
      <c r="C551" s="24">
        <f t="shared" si="8"/>
        <v>366</v>
      </c>
      <c r="D551" s="26" t="s">
        <v>1300</v>
      </c>
      <c r="E551">
        <v>203376</v>
      </c>
      <c r="F551" s="23">
        <v>43157</v>
      </c>
      <c r="G551" s="23">
        <v>43158</v>
      </c>
    </row>
    <row r="552" spans="1:7" x14ac:dyDescent="0.25">
      <c r="C552" s="24" t="str">
        <f t="shared" si="8"/>
        <v/>
      </c>
      <c r="D552" s="26" t="s">
        <v>1278</v>
      </c>
      <c r="E552">
        <v>675094</v>
      </c>
      <c r="F552" s="23">
        <v>43157</v>
      </c>
      <c r="G552" s="23">
        <v>43158</v>
      </c>
    </row>
    <row r="553" spans="1:7" x14ac:dyDescent="0.25">
      <c r="A553" t="s">
        <v>2324</v>
      </c>
      <c r="B553" t="s">
        <v>2325</v>
      </c>
      <c r="C553" s="24">
        <f t="shared" si="8"/>
        <v>360</v>
      </c>
      <c r="D553" s="26" t="s">
        <v>1325</v>
      </c>
      <c r="E553">
        <v>566173</v>
      </c>
      <c r="F553" s="23">
        <v>43157</v>
      </c>
      <c r="G553" s="23">
        <v>43163</v>
      </c>
    </row>
    <row r="554" spans="1:7" x14ac:dyDescent="0.25">
      <c r="A554" t="s">
        <v>2326</v>
      </c>
      <c r="B554" t="s">
        <v>2327</v>
      </c>
      <c r="C554" s="24">
        <f t="shared" si="8"/>
        <v>362</v>
      </c>
      <c r="D554" s="26" t="s">
        <v>1289</v>
      </c>
      <c r="E554">
        <v>452405</v>
      </c>
      <c r="F554" s="23">
        <v>43157</v>
      </c>
      <c r="G554" s="23">
        <v>43163</v>
      </c>
    </row>
    <row r="555" spans="1:7" x14ac:dyDescent="0.25">
      <c r="C555" s="24" t="str">
        <f t="shared" si="8"/>
        <v/>
      </c>
      <c r="D555" s="26" t="s">
        <v>1317</v>
      </c>
      <c r="E555">
        <v>498009</v>
      </c>
      <c r="F555" s="23">
        <v>43157</v>
      </c>
      <c r="G555" s="23">
        <v>43192</v>
      </c>
    </row>
    <row r="556" spans="1:7" x14ac:dyDescent="0.25">
      <c r="C556" s="24" t="str">
        <f t="shared" si="8"/>
        <v/>
      </c>
      <c r="D556" s="26" t="s">
        <v>1304</v>
      </c>
      <c r="E556">
        <v>419985</v>
      </c>
      <c r="F556" s="23">
        <v>43157</v>
      </c>
      <c r="G556" s="23">
        <v>43163</v>
      </c>
    </row>
    <row r="557" spans="1:7" x14ac:dyDescent="0.25">
      <c r="C557" s="24" t="str">
        <f t="shared" si="8"/>
        <v/>
      </c>
      <c r="D557" s="26" t="s">
        <v>1271</v>
      </c>
      <c r="E557">
        <v>419041</v>
      </c>
      <c r="F557" s="23">
        <v>43158</v>
      </c>
      <c r="G557" s="23">
        <v>43192</v>
      </c>
    </row>
    <row r="558" spans="1:7" x14ac:dyDescent="0.25">
      <c r="C558" s="24" t="str">
        <f t="shared" si="8"/>
        <v/>
      </c>
      <c r="D558" s="26" t="s">
        <v>1277</v>
      </c>
      <c r="E558">
        <v>333892</v>
      </c>
      <c r="F558" s="23">
        <v>43158</v>
      </c>
      <c r="G558" s="23">
        <v>43192</v>
      </c>
    </row>
    <row r="559" spans="1:7" x14ac:dyDescent="0.25">
      <c r="C559" s="24" t="str">
        <f t="shared" si="8"/>
        <v/>
      </c>
      <c r="D559" s="26" t="s">
        <v>1320</v>
      </c>
      <c r="E559">
        <v>435741</v>
      </c>
      <c r="F559" s="23">
        <v>43158</v>
      </c>
      <c r="G559" s="23">
        <v>43192</v>
      </c>
    </row>
    <row r="560" spans="1:7" x14ac:dyDescent="0.25">
      <c r="C560" s="24" t="str">
        <f t="shared" si="8"/>
        <v/>
      </c>
      <c r="D560" s="26" t="s">
        <v>1288</v>
      </c>
      <c r="E560">
        <v>490746</v>
      </c>
      <c r="F560" s="23">
        <v>43158</v>
      </c>
      <c r="G560" s="23">
        <v>43192</v>
      </c>
    </row>
    <row r="561" spans="3:7" x14ac:dyDescent="0.25">
      <c r="C561" s="24" t="str">
        <f t="shared" si="8"/>
        <v/>
      </c>
      <c r="D561" s="26" t="s">
        <v>1307</v>
      </c>
      <c r="E561">
        <v>178194</v>
      </c>
      <c r="F561" s="23">
        <v>43158</v>
      </c>
      <c r="G561" s="23">
        <v>43192</v>
      </c>
    </row>
    <row r="562" spans="3:7" x14ac:dyDescent="0.25">
      <c r="C562" s="24" t="str">
        <f t="shared" si="8"/>
        <v/>
      </c>
      <c r="D562" s="26" t="s">
        <v>1281</v>
      </c>
      <c r="E562">
        <v>426226</v>
      </c>
      <c r="F562" s="23">
        <v>43158</v>
      </c>
      <c r="G562" s="23">
        <v>43192</v>
      </c>
    </row>
    <row r="563" spans="3:7" x14ac:dyDescent="0.25">
      <c r="C563" s="24" t="str">
        <f t="shared" si="8"/>
        <v/>
      </c>
      <c r="D563" s="26" t="s">
        <v>1297</v>
      </c>
      <c r="E563">
        <v>605887</v>
      </c>
      <c r="F563" s="23">
        <v>43158</v>
      </c>
      <c r="G563" s="23">
        <v>43192</v>
      </c>
    </row>
    <row r="564" spans="3:7" x14ac:dyDescent="0.25">
      <c r="C564" s="24" t="str">
        <f t="shared" si="8"/>
        <v/>
      </c>
      <c r="D564" s="26" t="s">
        <v>1315</v>
      </c>
      <c r="E564">
        <v>466911</v>
      </c>
      <c r="F564" s="23">
        <v>43158</v>
      </c>
      <c r="G564" s="23">
        <v>43192</v>
      </c>
    </row>
    <row r="565" spans="3:7" x14ac:dyDescent="0.25">
      <c r="C565" s="24" t="str">
        <f t="shared" si="8"/>
        <v/>
      </c>
      <c r="D565" s="26" t="s">
        <v>1333</v>
      </c>
      <c r="E565">
        <v>852387</v>
      </c>
      <c r="F565" s="23">
        <v>43158</v>
      </c>
      <c r="G565" s="23">
        <v>43192</v>
      </c>
    </row>
    <row r="566" spans="3:7" x14ac:dyDescent="0.25">
      <c r="C566" s="24" t="str">
        <f t="shared" ref="C566:C629" si="9">IFERROR(VALUE(MID(RIGHT(B566,5), SEARCH("-", RIGHT(B566,5))+1, 3))-1, "")</f>
        <v/>
      </c>
      <c r="D566" s="26" t="s">
        <v>1303</v>
      </c>
      <c r="E566">
        <v>652482</v>
      </c>
      <c r="F566" s="23">
        <v>43158</v>
      </c>
      <c r="G566" s="23">
        <v>43192</v>
      </c>
    </row>
    <row r="567" spans="3:7" x14ac:dyDescent="0.25">
      <c r="C567" s="24" t="str">
        <f t="shared" si="9"/>
        <v/>
      </c>
      <c r="D567" s="26" t="s">
        <v>1283</v>
      </c>
      <c r="E567">
        <v>517366</v>
      </c>
      <c r="F567" s="23">
        <v>43158</v>
      </c>
      <c r="G567" s="23">
        <v>43192</v>
      </c>
    </row>
    <row r="568" spans="3:7" x14ac:dyDescent="0.25">
      <c r="C568" s="24" t="str">
        <f t="shared" si="9"/>
        <v/>
      </c>
      <c r="D568" s="26" t="s">
        <v>1291</v>
      </c>
      <c r="E568">
        <v>388176</v>
      </c>
      <c r="F568" s="23">
        <v>43158</v>
      </c>
      <c r="G568" s="23">
        <v>43192</v>
      </c>
    </row>
    <row r="569" spans="3:7" x14ac:dyDescent="0.25">
      <c r="C569" s="24" t="str">
        <f t="shared" si="9"/>
        <v/>
      </c>
      <c r="D569" s="26" t="s">
        <v>1329</v>
      </c>
      <c r="E569">
        <v>370184</v>
      </c>
      <c r="F569" s="23">
        <v>43158</v>
      </c>
      <c r="G569" s="23">
        <v>43192</v>
      </c>
    </row>
    <row r="570" spans="3:7" x14ac:dyDescent="0.25">
      <c r="C570" s="24" t="str">
        <f t="shared" si="9"/>
        <v/>
      </c>
      <c r="D570" s="26" t="s">
        <v>1305</v>
      </c>
      <c r="E570">
        <v>369907</v>
      </c>
      <c r="F570" s="23">
        <v>43158</v>
      </c>
      <c r="G570" s="23">
        <v>43192</v>
      </c>
    </row>
    <row r="571" spans="3:7" x14ac:dyDescent="0.25">
      <c r="C571" s="24" t="str">
        <f t="shared" si="9"/>
        <v/>
      </c>
      <c r="D571" s="26" t="s">
        <v>1326</v>
      </c>
      <c r="E571">
        <v>866468</v>
      </c>
      <c r="F571" s="23">
        <v>43158</v>
      </c>
      <c r="G571" s="23">
        <v>43192</v>
      </c>
    </row>
    <row r="572" spans="3:7" x14ac:dyDescent="0.25">
      <c r="C572" s="24" t="str">
        <f t="shared" si="9"/>
        <v/>
      </c>
      <c r="D572" s="26" t="s">
        <v>1327</v>
      </c>
      <c r="E572">
        <v>566818</v>
      </c>
      <c r="F572" s="23">
        <v>43158</v>
      </c>
      <c r="G572" s="23">
        <v>43192</v>
      </c>
    </row>
    <row r="573" spans="3:7" x14ac:dyDescent="0.25">
      <c r="C573" s="24" t="str">
        <f t="shared" si="9"/>
        <v/>
      </c>
      <c r="D573" s="26" t="s">
        <v>1319</v>
      </c>
      <c r="E573">
        <v>779082</v>
      </c>
      <c r="F573" s="23">
        <v>43158</v>
      </c>
      <c r="G573" s="23">
        <v>43192</v>
      </c>
    </row>
    <row r="574" spans="3:7" x14ac:dyDescent="0.25">
      <c r="C574" s="24" t="str">
        <f t="shared" si="9"/>
        <v/>
      </c>
      <c r="D574" s="26" t="s">
        <v>1282</v>
      </c>
      <c r="E574">
        <v>549473</v>
      </c>
      <c r="F574" s="23">
        <v>43158</v>
      </c>
      <c r="G574" s="23">
        <v>43192</v>
      </c>
    </row>
    <row r="575" spans="3:7" x14ac:dyDescent="0.25">
      <c r="C575" s="24" t="str">
        <f t="shared" si="9"/>
        <v/>
      </c>
      <c r="D575" s="26" t="s">
        <v>1334</v>
      </c>
      <c r="E575">
        <v>814776</v>
      </c>
      <c r="F575" s="23">
        <v>43158</v>
      </c>
      <c r="G575" s="23">
        <v>43192</v>
      </c>
    </row>
    <row r="576" spans="3:7" x14ac:dyDescent="0.25">
      <c r="C576" s="24" t="str">
        <f t="shared" si="9"/>
        <v/>
      </c>
      <c r="D576" s="26" t="s">
        <v>1323</v>
      </c>
      <c r="E576">
        <v>516899</v>
      </c>
      <c r="F576" s="23">
        <v>43158</v>
      </c>
      <c r="G576" s="23">
        <v>43192</v>
      </c>
    </row>
    <row r="577" spans="1:7" x14ac:dyDescent="0.25">
      <c r="C577" s="24" t="str">
        <f t="shared" si="9"/>
        <v/>
      </c>
      <c r="D577" s="26" t="s">
        <v>1287</v>
      </c>
      <c r="E577">
        <v>500095</v>
      </c>
      <c r="F577" s="23">
        <v>43158</v>
      </c>
      <c r="G577" s="23">
        <v>43192</v>
      </c>
    </row>
    <row r="578" spans="1:7" x14ac:dyDescent="0.25">
      <c r="C578" s="24" t="str">
        <f t="shared" si="9"/>
        <v/>
      </c>
      <c r="D578" s="26" t="s">
        <v>1362</v>
      </c>
      <c r="E578">
        <v>447360</v>
      </c>
      <c r="F578" s="23">
        <v>43158</v>
      </c>
      <c r="G578" s="23">
        <v>43192</v>
      </c>
    </row>
    <row r="579" spans="1:7" x14ac:dyDescent="0.25">
      <c r="C579" s="24" t="str">
        <f t="shared" si="9"/>
        <v/>
      </c>
      <c r="D579" s="26" t="s">
        <v>1313</v>
      </c>
      <c r="E579">
        <v>481382</v>
      </c>
      <c r="F579" s="23">
        <v>43158</v>
      </c>
      <c r="G579" s="23">
        <v>43192</v>
      </c>
    </row>
    <row r="580" spans="1:7" x14ac:dyDescent="0.25">
      <c r="C580" s="24" t="str">
        <f t="shared" si="9"/>
        <v/>
      </c>
      <c r="D580" s="26" t="s">
        <v>1330</v>
      </c>
      <c r="E580">
        <v>305721</v>
      </c>
      <c r="F580" s="23">
        <v>43158</v>
      </c>
      <c r="G580" s="23">
        <v>43192</v>
      </c>
    </row>
    <row r="581" spans="1:7" x14ac:dyDescent="0.25">
      <c r="C581" s="24" t="str">
        <f t="shared" si="9"/>
        <v/>
      </c>
      <c r="D581" s="26" t="s">
        <v>1280</v>
      </c>
      <c r="E581">
        <v>267971</v>
      </c>
      <c r="F581" s="23">
        <v>43158</v>
      </c>
      <c r="G581" s="23">
        <v>43192</v>
      </c>
    </row>
    <row r="582" spans="1:7" x14ac:dyDescent="0.25">
      <c r="A582" t="s">
        <v>2328</v>
      </c>
      <c r="B582" t="s">
        <v>2329</v>
      </c>
      <c r="C582" s="24">
        <f t="shared" si="9"/>
        <v>367</v>
      </c>
      <c r="D582" s="26" t="s">
        <v>1288</v>
      </c>
      <c r="E582">
        <v>482433</v>
      </c>
      <c r="F582" s="23">
        <v>43157</v>
      </c>
      <c r="G582" s="23">
        <v>43192</v>
      </c>
    </row>
    <row r="583" spans="1:7" x14ac:dyDescent="0.25">
      <c r="C583" s="24" t="str">
        <f t="shared" si="9"/>
        <v/>
      </c>
      <c r="D583" s="26" t="s">
        <v>1298</v>
      </c>
      <c r="E583">
        <v>934947</v>
      </c>
      <c r="F583" s="23">
        <v>43157</v>
      </c>
      <c r="G583" s="23">
        <v>43192</v>
      </c>
    </row>
    <row r="584" spans="1:7" x14ac:dyDescent="0.25">
      <c r="C584" s="24" t="str">
        <f t="shared" si="9"/>
        <v/>
      </c>
      <c r="D584" s="26" t="s">
        <v>1295</v>
      </c>
      <c r="E584">
        <v>321084</v>
      </c>
      <c r="F584" s="23">
        <v>43159</v>
      </c>
      <c r="G584" s="23">
        <v>43192</v>
      </c>
    </row>
    <row r="585" spans="1:7" x14ac:dyDescent="0.25">
      <c r="C585" s="24" t="str">
        <f t="shared" si="9"/>
        <v/>
      </c>
      <c r="D585" s="26" t="s">
        <v>1331</v>
      </c>
      <c r="E585">
        <v>542634</v>
      </c>
      <c r="F585" s="23">
        <v>43157</v>
      </c>
      <c r="G585" s="23">
        <v>43223</v>
      </c>
    </row>
    <row r="586" spans="1:7" x14ac:dyDescent="0.25">
      <c r="A586" t="s">
        <v>2330</v>
      </c>
      <c r="B586" t="s">
        <v>2331</v>
      </c>
      <c r="C586" s="24">
        <f t="shared" si="9"/>
        <v>376</v>
      </c>
      <c r="D586" s="26" t="s">
        <v>1306</v>
      </c>
      <c r="E586">
        <v>203376</v>
      </c>
      <c r="F586" s="23">
        <v>43160</v>
      </c>
      <c r="G586" s="23">
        <v>43162</v>
      </c>
    </row>
    <row r="587" spans="1:7" x14ac:dyDescent="0.25">
      <c r="C587" s="24" t="str">
        <f t="shared" si="9"/>
        <v/>
      </c>
      <c r="D587" s="26" t="s">
        <v>1278</v>
      </c>
      <c r="E587">
        <v>675094</v>
      </c>
      <c r="F587" s="23">
        <v>43160</v>
      </c>
      <c r="G587" s="23">
        <v>43162</v>
      </c>
    </row>
    <row r="588" spans="1:7" x14ac:dyDescent="0.25">
      <c r="A588" t="s">
        <v>2332</v>
      </c>
      <c r="B588" t="s">
        <v>2333</v>
      </c>
      <c r="C588" s="24">
        <f t="shared" si="9"/>
        <v>378</v>
      </c>
      <c r="D588" s="26" t="s">
        <v>1299</v>
      </c>
      <c r="E588">
        <v>419235</v>
      </c>
      <c r="F588" s="23">
        <v>43164</v>
      </c>
      <c r="G588" s="23">
        <v>43165</v>
      </c>
    </row>
    <row r="589" spans="1:7" x14ac:dyDescent="0.25">
      <c r="A589" t="s">
        <v>2334</v>
      </c>
      <c r="B589" t="s">
        <v>2335</v>
      </c>
      <c r="C589" s="24">
        <f t="shared" si="9"/>
        <v>379</v>
      </c>
      <c r="D589" s="26" t="s">
        <v>1283</v>
      </c>
      <c r="E589">
        <v>516702</v>
      </c>
      <c r="F589" s="23">
        <v>43164</v>
      </c>
      <c r="G589" s="23">
        <v>43165</v>
      </c>
    </row>
    <row r="590" spans="1:7" x14ac:dyDescent="0.25">
      <c r="A590" t="s">
        <v>2336</v>
      </c>
      <c r="B590" t="s">
        <v>2337</v>
      </c>
      <c r="C590" s="24">
        <f t="shared" si="9"/>
        <v>377</v>
      </c>
      <c r="D590" s="26" t="s">
        <v>1328</v>
      </c>
      <c r="E590">
        <v>405756</v>
      </c>
      <c r="F590" s="23">
        <v>43164</v>
      </c>
      <c r="G590" s="23">
        <v>43164</v>
      </c>
    </row>
    <row r="591" spans="1:7" x14ac:dyDescent="0.25">
      <c r="A591" t="s">
        <v>2338</v>
      </c>
      <c r="B591" t="s">
        <v>2339</v>
      </c>
      <c r="C591" s="24">
        <f t="shared" si="9"/>
        <v>382</v>
      </c>
      <c r="D591" s="26" t="s">
        <v>1289</v>
      </c>
      <c r="E591">
        <v>361730</v>
      </c>
      <c r="F591" s="23">
        <v>43164</v>
      </c>
      <c r="G591" s="23">
        <v>43168</v>
      </c>
    </row>
    <row r="592" spans="1:7" x14ac:dyDescent="0.25">
      <c r="A592" t="s">
        <v>2340</v>
      </c>
      <c r="B592" t="s">
        <v>2341</v>
      </c>
      <c r="C592" s="24">
        <f t="shared" si="9"/>
        <v>380</v>
      </c>
      <c r="D592" s="26" t="s">
        <v>1273</v>
      </c>
      <c r="E592">
        <v>313919</v>
      </c>
      <c r="F592" s="23">
        <v>43164</v>
      </c>
      <c r="G592" s="23">
        <v>43165</v>
      </c>
    </row>
    <row r="593" spans="1:7" x14ac:dyDescent="0.25">
      <c r="C593" s="24" t="str">
        <f t="shared" si="9"/>
        <v/>
      </c>
      <c r="D593" s="26" t="s">
        <v>1304</v>
      </c>
      <c r="E593">
        <v>419985</v>
      </c>
      <c r="F593" s="23">
        <v>43164</v>
      </c>
      <c r="G593" s="23">
        <v>43165</v>
      </c>
    </row>
    <row r="594" spans="1:7" x14ac:dyDescent="0.25">
      <c r="A594" t="s">
        <v>2342</v>
      </c>
      <c r="B594" t="s">
        <v>2343</v>
      </c>
      <c r="C594" s="24">
        <f t="shared" si="9"/>
        <v>383</v>
      </c>
      <c r="D594" s="26" t="s">
        <v>1315</v>
      </c>
      <c r="E594">
        <v>452405</v>
      </c>
      <c r="F594" s="23">
        <v>43164</v>
      </c>
      <c r="G594" s="23">
        <v>43165</v>
      </c>
    </row>
    <row r="595" spans="1:7" x14ac:dyDescent="0.25">
      <c r="A595" t="s">
        <v>2344</v>
      </c>
      <c r="B595" t="s">
        <v>2345</v>
      </c>
      <c r="C595" s="24">
        <f t="shared" si="9"/>
        <v>384</v>
      </c>
      <c r="D595" s="26" t="s">
        <v>1278</v>
      </c>
      <c r="E595">
        <v>588783</v>
      </c>
      <c r="F595" s="23">
        <v>43164</v>
      </c>
      <c r="G595" s="23">
        <v>43165</v>
      </c>
    </row>
    <row r="596" spans="1:7" x14ac:dyDescent="0.25">
      <c r="A596" t="s">
        <v>2346</v>
      </c>
      <c r="B596" t="s">
        <v>2347</v>
      </c>
      <c r="C596" s="24">
        <f t="shared" si="9"/>
        <v>385</v>
      </c>
      <c r="D596" s="26" t="s">
        <v>1317</v>
      </c>
      <c r="E596">
        <v>566173</v>
      </c>
      <c r="F596" s="23">
        <v>43164</v>
      </c>
      <c r="G596" s="23">
        <v>43165</v>
      </c>
    </row>
    <row r="597" spans="1:7" x14ac:dyDescent="0.25">
      <c r="A597" t="s">
        <v>2348</v>
      </c>
      <c r="B597" t="s">
        <v>2349</v>
      </c>
      <c r="C597" s="24">
        <f t="shared" si="9"/>
        <v>386</v>
      </c>
      <c r="D597" s="26" t="s">
        <v>1319</v>
      </c>
      <c r="E597">
        <v>891095</v>
      </c>
      <c r="F597" s="23">
        <v>43164</v>
      </c>
      <c r="G597" s="23">
        <v>43165</v>
      </c>
    </row>
    <row r="598" spans="1:7" x14ac:dyDescent="0.25">
      <c r="A598" t="s">
        <v>2350</v>
      </c>
      <c r="B598" t="s">
        <v>2351</v>
      </c>
      <c r="C598" s="24">
        <f t="shared" si="9"/>
        <v>381</v>
      </c>
      <c r="D598" s="26" t="s">
        <v>1274</v>
      </c>
      <c r="E598">
        <v>675094</v>
      </c>
      <c r="F598" s="23">
        <v>43164</v>
      </c>
      <c r="G598" s="23">
        <v>43168</v>
      </c>
    </row>
    <row r="599" spans="1:7" x14ac:dyDescent="0.25">
      <c r="A599" t="s">
        <v>2352</v>
      </c>
      <c r="B599" t="s">
        <v>2353</v>
      </c>
      <c r="C599" s="24">
        <f t="shared" si="9"/>
        <v>389</v>
      </c>
      <c r="D599" s="26" t="s">
        <v>1299</v>
      </c>
      <c r="E599">
        <v>419235</v>
      </c>
      <c r="F599" s="23">
        <v>43166</v>
      </c>
      <c r="G599" s="23">
        <v>43166</v>
      </c>
    </row>
    <row r="600" spans="1:7" x14ac:dyDescent="0.25">
      <c r="A600" t="s">
        <v>2354</v>
      </c>
      <c r="B600" t="s">
        <v>2355</v>
      </c>
      <c r="C600" s="24">
        <f t="shared" si="9"/>
        <v>390</v>
      </c>
      <c r="D600" s="26" t="s">
        <v>1283</v>
      </c>
      <c r="E600">
        <v>516702</v>
      </c>
      <c r="F600" s="23">
        <v>43166</v>
      </c>
      <c r="G600" s="23">
        <v>43166</v>
      </c>
    </row>
    <row r="601" spans="1:7" x14ac:dyDescent="0.25">
      <c r="A601" t="s">
        <v>2356</v>
      </c>
      <c r="B601" t="s">
        <v>2357</v>
      </c>
      <c r="C601" s="24">
        <f t="shared" si="9"/>
        <v>391</v>
      </c>
      <c r="D601" s="26" t="s">
        <v>1273</v>
      </c>
      <c r="E601">
        <v>313919</v>
      </c>
      <c r="F601" s="23">
        <v>43166</v>
      </c>
      <c r="G601" s="23">
        <v>43166</v>
      </c>
    </row>
    <row r="602" spans="1:7" x14ac:dyDescent="0.25">
      <c r="A602" t="s">
        <v>2358</v>
      </c>
      <c r="B602" t="s">
        <v>2359</v>
      </c>
      <c r="C602" s="24">
        <f t="shared" si="9"/>
        <v>392</v>
      </c>
      <c r="D602" s="26" t="s">
        <v>1315</v>
      </c>
      <c r="E602">
        <v>452405</v>
      </c>
      <c r="F602" s="23">
        <v>43166</v>
      </c>
      <c r="G602" s="23">
        <v>43166</v>
      </c>
    </row>
    <row r="603" spans="1:7" x14ac:dyDescent="0.25">
      <c r="A603" t="s">
        <v>2360</v>
      </c>
      <c r="B603" t="s">
        <v>2361</v>
      </c>
      <c r="C603" s="24">
        <f t="shared" si="9"/>
        <v>393</v>
      </c>
      <c r="D603" s="26" t="s">
        <v>1278</v>
      </c>
      <c r="E603">
        <v>588783</v>
      </c>
      <c r="F603" s="23">
        <v>43166</v>
      </c>
      <c r="G603" s="23">
        <v>43166</v>
      </c>
    </row>
    <row r="604" spans="1:7" x14ac:dyDescent="0.25">
      <c r="A604" t="s">
        <v>2362</v>
      </c>
      <c r="B604" t="s">
        <v>2363</v>
      </c>
      <c r="C604" s="24">
        <f t="shared" si="9"/>
        <v>394</v>
      </c>
      <c r="D604" s="26" t="s">
        <v>1317</v>
      </c>
      <c r="E604">
        <v>566173</v>
      </c>
      <c r="F604" s="23">
        <v>43166</v>
      </c>
      <c r="G604" s="23">
        <v>43166</v>
      </c>
    </row>
    <row r="605" spans="1:7" x14ac:dyDescent="0.25">
      <c r="A605" t="s">
        <v>2364</v>
      </c>
      <c r="B605" t="s">
        <v>2365</v>
      </c>
      <c r="C605" s="24">
        <f t="shared" si="9"/>
        <v>395</v>
      </c>
      <c r="D605" s="26" t="s">
        <v>1319</v>
      </c>
      <c r="E605">
        <v>891095</v>
      </c>
      <c r="F605" s="23">
        <v>43166</v>
      </c>
      <c r="G605" s="23">
        <v>43166</v>
      </c>
    </row>
    <row r="606" spans="1:7" x14ac:dyDescent="0.25">
      <c r="C606" s="24" t="str">
        <f t="shared" si="9"/>
        <v/>
      </c>
      <c r="D606" s="26" t="s">
        <v>1304</v>
      </c>
      <c r="E606">
        <v>419985</v>
      </c>
      <c r="F606" s="23">
        <v>43166</v>
      </c>
      <c r="G606" s="23">
        <v>43166</v>
      </c>
    </row>
    <row r="607" spans="1:7" x14ac:dyDescent="0.25">
      <c r="A607" t="s">
        <v>2366</v>
      </c>
      <c r="B607" t="s">
        <v>2367</v>
      </c>
      <c r="C607" s="24">
        <f t="shared" si="9"/>
        <v>396</v>
      </c>
      <c r="D607" s="26" t="s">
        <v>1296</v>
      </c>
      <c r="E607">
        <v>886222</v>
      </c>
      <c r="F607" s="23">
        <v>43167</v>
      </c>
      <c r="G607" s="23">
        <v>43169</v>
      </c>
    </row>
    <row r="608" spans="1:7" x14ac:dyDescent="0.25">
      <c r="A608" t="s">
        <v>2368</v>
      </c>
      <c r="B608" t="s">
        <v>2369</v>
      </c>
      <c r="C608" s="24">
        <f t="shared" si="9"/>
        <v>397</v>
      </c>
      <c r="D608" s="26" t="s">
        <v>1299</v>
      </c>
      <c r="E608">
        <v>419235</v>
      </c>
      <c r="F608" s="23">
        <v>43167</v>
      </c>
      <c r="G608" s="23">
        <v>43167</v>
      </c>
    </row>
    <row r="609" spans="1:7" x14ac:dyDescent="0.25">
      <c r="A609" t="s">
        <v>2370</v>
      </c>
      <c r="B609" t="s">
        <v>2371</v>
      </c>
      <c r="C609" s="24">
        <f t="shared" si="9"/>
        <v>398</v>
      </c>
      <c r="D609" s="26" t="s">
        <v>1283</v>
      </c>
      <c r="E609">
        <v>516702</v>
      </c>
      <c r="F609" s="23">
        <v>43167</v>
      </c>
      <c r="G609" s="23">
        <v>43167</v>
      </c>
    </row>
    <row r="610" spans="1:7" x14ac:dyDescent="0.25">
      <c r="A610" t="s">
        <v>2372</v>
      </c>
      <c r="B610" t="s">
        <v>2373</v>
      </c>
      <c r="C610" s="24">
        <f t="shared" si="9"/>
        <v>399</v>
      </c>
      <c r="D610" s="26" t="s">
        <v>1317</v>
      </c>
      <c r="E610">
        <v>566173</v>
      </c>
      <c r="F610" s="23">
        <v>43167</v>
      </c>
      <c r="G610" s="23">
        <v>43167</v>
      </c>
    </row>
    <row r="611" spans="1:7" x14ac:dyDescent="0.25">
      <c r="A611" t="s">
        <v>2374</v>
      </c>
      <c r="B611" t="s">
        <v>2375</v>
      </c>
      <c r="C611" s="24">
        <f t="shared" si="9"/>
        <v>404</v>
      </c>
      <c r="D611" s="26" t="s">
        <v>1273</v>
      </c>
      <c r="E611">
        <v>313919</v>
      </c>
      <c r="F611" s="23">
        <v>43171</v>
      </c>
      <c r="G611" s="23">
        <v>43176</v>
      </c>
    </row>
    <row r="612" spans="1:7" x14ac:dyDescent="0.25">
      <c r="C612" s="24" t="str">
        <f t="shared" si="9"/>
        <v/>
      </c>
      <c r="D612" s="26" t="s">
        <v>1304</v>
      </c>
      <c r="E612">
        <v>419985</v>
      </c>
      <c r="F612" s="23">
        <v>43171</v>
      </c>
      <c r="G612" s="23">
        <v>43176</v>
      </c>
    </row>
    <row r="613" spans="1:7" x14ac:dyDescent="0.25">
      <c r="A613" t="s">
        <v>2376</v>
      </c>
      <c r="B613" t="s">
        <v>2377</v>
      </c>
      <c r="C613" s="24">
        <f t="shared" si="9"/>
        <v>403</v>
      </c>
      <c r="D613" s="26" t="s">
        <v>1276</v>
      </c>
      <c r="E613">
        <v>419235</v>
      </c>
      <c r="F613" s="23">
        <v>43170</v>
      </c>
      <c r="G613" s="23">
        <v>43176</v>
      </c>
    </row>
    <row r="614" spans="1:7" x14ac:dyDescent="0.25">
      <c r="A614" t="s">
        <v>2378</v>
      </c>
      <c r="B614" t="s">
        <v>2379</v>
      </c>
      <c r="C614" s="24">
        <f t="shared" si="9"/>
        <v>401</v>
      </c>
      <c r="D614" s="26" t="s">
        <v>1289</v>
      </c>
      <c r="E614">
        <v>516702</v>
      </c>
      <c r="F614" s="23">
        <v>43171</v>
      </c>
      <c r="G614" s="23">
        <v>43176</v>
      </c>
    </row>
    <row r="615" spans="1:7" x14ac:dyDescent="0.25">
      <c r="A615" t="s">
        <v>2380</v>
      </c>
      <c r="B615" t="s">
        <v>2381</v>
      </c>
      <c r="C615" s="24">
        <f t="shared" si="9"/>
        <v>405</v>
      </c>
      <c r="D615" s="26" t="s">
        <v>1325</v>
      </c>
      <c r="E615">
        <v>361730</v>
      </c>
      <c r="F615" s="23">
        <v>43171</v>
      </c>
      <c r="G615" s="23">
        <v>43176</v>
      </c>
    </row>
    <row r="616" spans="1:7" x14ac:dyDescent="0.25">
      <c r="A616" t="s">
        <v>2382</v>
      </c>
      <c r="B616" t="s">
        <v>2383</v>
      </c>
      <c r="C616" s="24">
        <f t="shared" si="9"/>
        <v>407</v>
      </c>
      <c r="D616" s="26" t="s">
        <v>1306</v>
      </c>
      <c r="E616">
        <v>496833</v>
      </c>
      <c r="F616" s="23">
        <v>43171</v>
      </c>
      <c r="G616" s="23">
        <v>43176</v>
      </c>
    </row>
    <row r="617" spans="1:7" x14ac:dyDescent="0.25">
      <c r="A617" t="s">
        <v>2384</v>
      </c>
      <c r="B617" t="s">
        <v>2385</v>
      </c>
      <c r="C617" s="24">
        <f t="shared" si="9"/>
        <v>409</v>
      </c>
      <c r="D617" s="26" t="s">
        <v>1278</v>
      </c>
      <c r="E617">
        <v>675094</v>
      </c>
      <c r="F617" s="23">
        <v>43171</v>
      </c>
      <c r="G617" s="23">
        <v>43176</v>
      </c>
    </row>
    <row r="618" spans="1:7" x14ac:dyDescent="0.25">
      <c r="A618" t="s">
        <v>2386</v>
      </c>
      <c r="B618" t="s">
        <v>2387</v>
      </c>
      <c r="C618" s="24">
        <f t="shared" si="9"/>
        <v>408</v>
      </c>
      <c r="D618" s="26" t="s">
        <v>1294</v>
      </c>
      <c r="E618">
        <v>569774</v>
      </c>
      <c r="F618" s="23">
        <v>43171</v>
      </c>
      <c r="G618" s="23">
        <v>43175</v>
      </c>
    </row>
    <row r="619" spans="1:7" x14ac:dyDescent="0.25">
      <c r="B619" t="s">
        <v>2388</v>
      </c>
      <c r="C619" s="24">
        <f t="shared" si="9"/>
        <v>406</v>
      </c>
      <c r="D619" s="26" t="s">
        <v>1310</v>
      </c>
      <c r="E619">
        <v>405756</v>
      </c>
      <c r="F619" s="23">
        <v>43170</v>
      </c>
      <c r="G619" s="23">
        <v>43170</v>
      </c>
    </row>
    <row r="620" spans="1:7" x14ac:dyDescent="0.25">
      <c r="A620" t="s">
        <v>2389</v>
      </c>
      <c r="B620" t="s">
        <v>2390</v>
      </c>
      <c r="C620" s="24">
        <f t="shared" si="9"/>
        <v>413</v>
      </c>
      <c r="D620" s="26" t="s">
        <v>1287</v>
      </c>
      <c r="E620">
        <v>405756</v>
      </c>
      <c r="F620" s="23">
        <v>43172</v>
      </c>
      <c r="G620" s="23">
        <v>43175</v>
      </c>
    </row>
    <row r="621" spans="1:7" x14ac:dyDescent="0.25">
      <c r="A621" t="s">
        <v>2391</v>
      </c>
      <c r="B621" t="s">
        <v>2392</v>
      </c>
      <c r="C621" s="24">
        <f t="shared" si="9"/>
        <v>415</v>
      </c>
      <c r="D621" s="26" t="s">
        <v>1308</v>
      </c>
      <c r="E621">
        <v>566173</v>
      </c>
      <c r="F621" s="23">
        <v>43175</v>
      </c>
      <c r="G621" s="23">
        <v>43175</v>
      </c>
    </row>
    <row r="622" spans="1:7" x14ac:dyDescent="0.25">
      <c r="A622" t="s">
        <v>2393</v>
      </c>
      <c r="B622" t="s">
        <v>2394</v>
      </c>
      <c r="C622" s="24">
        <f t="shared" si="9"/>
        <v>417</v>
      </c>
      <c r="D622" s="26" t="s">
        <v>1276</v>
      </c>
      <c r="E622">
        <v>566173</v>
      </c>
      <c r="F622" s="23">
        <v>43178</v>
      </c>
      <c r="G622" s="23">
        <v>43184</v>
      </c>
    </row>
    <row r="623" spans="1:7" x14ac:dyDescent="0.25">
      <c r="A623" t="s">
        <v>2395</v>
      </c>
      <c r="B623" t="s">
        <v>2396</v>
      </c>
      <c r="C623" s="24">
        <f t="shared" si="9"/>
        <v>422</v>
      </c>
      <c r="D623" s="26" t="s">
        <v>1286</v>
      </c>
      <c r="E623">
        <v>516702</v>
      </c>
      <c r="F623" s="23">
        <v>43179</v>
      </c>
      <c r="G623" s="23">
        <v>43192</v>
      </c>
    </row>
    <row r="624" spans="1:7" x14ac:dyDescent="0.25">
      <c r="A624" t="s">
        <v>2397</v>
      </c>
      <c r="B624" t="s">
        <v>2398</v>
      </c>
      <c r="C624" s="24">
        <f t="shared" si="9"/>
        <v>425</v>
      </c>
      <c r="D624" s="26" t="s">
        <v>1309</v>
      </c>
      <c r="E624">
        <v>446132</v>
      </c>
      <c r="F624" s="23">
        <v>43171</v>
      </c>
      <c r="G624" s="23">
        <v>43209</v>
      </c>
    </row>
    <row r="625" spans="1:7" x14ac:dyDescent="0.25">
      <c r="A625" t="s">
        <v>2399</v>
      </c>
      <c r="B625" t="s">
        <v>2400</v>
      </c>
      <c r="C625" s="24">
        <f t="shared" si="9"/>
        <v>427</v>
      </c>
      <c r="D625" s="26" t="s">
        <v>1279</v>
      </c>
      <c r="E625">
        <v>588783</v>
      </c>
      <c r="F625" s="23">
        <v>43180</v>
      </c>
      <c r="G625" s="23">
        <v>43181</v>
      </c>
    </row>
    <row r="626" spans="1:7" x14ac:dyDescent="0.25">
      <c r="A626" t="s">
        <v>2401</v>
      </c>
      <c r="B626" t="s">
        <v>2402</v>
      </c>
      <c r="C626" s="24">
        <f t="shared" si="9"/>
        <v>419</v>
      </c>
      <c r="D626" s="26" t="s">
        <v>1325</v>
      </c>
      <c r="E626">
        <v>361730</v>
      </c>
      <c r="F626" s="23">
        <v>43180</v>
      </c>
      <c r="G626" s="23">
        <v>43183</v>
      </c>
    </row>
    <row r="627" spans="1:7" x14ac:dyDescent="0.25">
      <c r="A627" t="s">
        <v>2403</v>
      </c>
      <c r="B627" t="s">
        <v>2404</v>
      </c>
      <c r="C627" s="24">
        <f t="shared" si="9"/>
        <v>426</v>
      </c>
      <c r="D627" s="26" t="s">
        <v>1289</v>
      </c>
      <c r="E627">
        <v>452405</v>
      </c>
      <c r="F627" s="23">
        <v>43180</v>
      </c>
      <c r="G627" s="23">
        <v>43180</v>
      </c>
    </row>
    <row r="628" spans="1:7" x14ac:dyDescent="0.25">
      <c r="A628" t="s">
        <v>2405</v>
      </c>
      <c r="B628" t="s">
        <v>2406</v>
      </c>
      <c r="C628" s="24">
        <f t="shared" si="9"/>
        <v>421</v>
      </c>
      <c r="D628" s="26" t="s">
        <v>1315</v>
      </c>
      <c r="E628">
        <v>419235</v>
      </c>
      <c r="F628" s="23">
        <v>43180</v>
      </c>
      <c r="G628" s="23">
        <v>43183</v>
      </c>
    </row>
    <row r="629" spans="1:7" x14ac:dyDescent="0.25">
      <c r="A629" t="s">
        <v>2407</v>
      </c>
      <c r="B629" t="s">
        <v>2408</v>
      </c>
      <c r="C629" s="24">
        <f t="shared" si="9"/>
        <v>418</v>
      </c>
      <c r="D629" s="26" t="s">
        <v>1273</v>
      </c>
      <c r="E629">
        <v>313919</v>
      </c>
      <c r="F629" s="23">
        <v>43180</v>
      </c>
      <c r="G629" s="23">
        <v>43183</v>
      </c>
    </row>
    <row r="630" spans="1:7" x14ac:dyDescent="0.25">
      <c r="C630" s="24" t="str">
        <f t="shared" ref="C630:C693" si="10">IFERROR(VALUE(MID(RIGHT(B630,5), SEARCH("-", RIGHT(B630,5))+1, 3))-1, "")</f>
        <v/>
      </c>
      <c r="D630" s="26" t="s">
        <v>1304</v>
      </c>
      <c r="E630">
        <v>419985</v>
      </c>
      <c r="F630" s="23">
        <v>43180</v>
      </c>
      <c r="G630" s="23">
        <v>43183</v>
      </c>
    </row>
    <row r="631" spans="1:7" x14ac:dyDescent="0.25">
      <c r="A631" t="s">
        <v>2409</v>
      </c>
      <c r="B631" t="s">
        <v>2410</v>
      </c>
      <c r="C631" s="24">
        <f t="shared" si="10"/>
        <v>428</v>
      </c>
      <c r="D631" s="26" t="s">
        <v>1334</v>
      </c>
      <c r="E631">
        <v>452405</v>
      </c>
      <c r="F631" s="23">
        <v>43181</v>
      </c>
      <c r="G631" s="23">
        <v>43181</v>
      </c>
    </row>
    <row r="632" spans="1:7" x14ac:dyDescent="0.25">
      <c r="A632" t="s">
        <v>2411</v>
      </c>
      <c r="B632" t="s">
        <v>2412</v>
      </c>
      <c r="C632" s="24">
        <f t="shared" si="10"/>
        <v>429</v>
      </c>
      <c r="D632" s="26" t="s">
        <v>1306</v>
      </c>
      <c r="E632">
        <v>496833</v>
      </c>
      <c r="F632" s="23">
        <v>43181</v>
      </c>
      <c r="G632" s="23">
        <v>43181</v>
      </c>
    </row>
    <row r="633" spans="1:7" x14ac:dyDescent="0.25">
      <c r="A633" t="s">
        <v>2413</v>
      </c>
      <c r="B633" t="s">
        <v>2414</v>
      </c>
      <c r="C633" s="24">
        <f t="shared" si="10"/>
        <v>424</v>
      </c>
      <c r="D633" s="26" t="s">
        <v>1316</v>
      </c>
      <c r="E633">
        <v>539767</v>
      </c>
      <c r="F633" s="23">
        <v>43184</v>
      </c>
      <c r="G633" s="23">
        <v>43220</v>
      </c>
    </row>
    <row r="634" spans="1:7" x14ac:dyDescent="0.25">
      <c r="A634" t="s">
        <v>2415</v>
      </c>
      <c r="B634" t="s">
        <v>2416</v>
      </c>
      <c r="C634" s="24">
        <f t="shared" si="10"/>
        <v>430</v>
      </c>
      <c r="D634" s="26" t="s">
        <v>1270</v>
      </c>
      <c r="E634">
        <v>312224</v>
      </c>
      <c r="F634" s="23">
        <v>43185</v>
      </c>
      <c r="G634" s="23">
        <v>43223</v>
      </c>
    </row>
    <row r="635" spans="1:7" x14ac:dyDescent="0.25">
      <c r="C635" s="24" t="str">
        <f t="shared" si="10"/>
        <v/>
      </c>
      <c r="D635" s="26" t="s">
        <v>1301</v>
      </c>
      <c r="E635">
        <v>313919</v>
      </c>
      <c r="F635" s="23">
        <v>43185</v>
      </c>
      <c r="G635" s="23">
        <v>43226</v>
      </c>
    </row>
    <row r="636" spans="1:7" x14ac:dyDescent="0.25">
      <c r="C636" s="24" t="str">
        <f t="shared" si="10"/>
        <v/>
      </c>
      <c r="D636" s="26" t="s">
        <v>1304</v>
      </c>
      <c r="E636">
        <v>419985</v>
      </c>
      <c r="F636" s="23">
        <v>43185</v>
      </c>
      <c r="G636" s="23">
        <v>43226</v>
      </c>
    </row>
    <row r="637" spans="1:7" x14ac:dyDescent="0.25">
      <c r="A637" t="s">
        <v>2417</v>
      </c>
      <c r="B637" t="s">
        <v>2418</v>
      </c>
      <c r="C637" s="24">
        <f t="shared" si="10"/>
        <v>431</v>
      </c>
      <c r="D637" s="26" t="s">
        <v>1305</v>
      </c>
      <c r="E637">
        <v>569774</v>
      </c>
      <c r="F637" s="23">
        <v>43184</v>
      </c>
      <c r="G637" s="23">
        <v>43184</v>
      </c>
    </row>
    <row r="638" spans="1:7" x14ac:dyDescent="0.25">
      <c r="A638" t="s">
        <v>2419</v>
      </c>
      <c r="B638" t="s">
        <v>2420</v>
      </c>
      <c r="C638" s="24">
        <f t="shared" si="10"/>
        <v>432</v>
      </c>
      <c r="D638" s="26" t="s">
        <v>1310</v>
      </c>
      <c r="E638">
        <v>419235</v>
      </c>
      <c r="F638" s="23">
        <v>43184</v>
      </c>
      <c r="G638" s="23">
        <v>43184</v>
      </c>
    </row>
    <row r="639" spans="1:7" x14ac:dyDescent="0.25">
      <c r="A639" t="s">
        <v>2421</v>
      </c>
      <c r="B639" t="s">
        <v>2422</v>
      </c>
      <c r="C639" s="24">
        <f t="shared" si="10"/>
        <v>433</v>
      </c>
      <c r="D639" s="26" t="s">
        <v>1276</v>
      </c>
      <c r="E639">
        <v>452405</v>
      </c>
      <c r="F639" s="23">
        <v>43185</v>
      </c>
      <c r="G639" s="23">
        <v>43188</v>
      </c>
    </row>
    <row r="640" spans="1:7" x14ac:dyDescent="0.25">
      <c r="A640" t="s">
        <v>2423</v>
      </c>
      <c r="B640" t="s">
        <v>2424</v>
      </c>
      <c r="C640" s="24">
        <f t="shared" si="10"/>
        <v>436</v>
      </c>
      <c r="D640" s="26" t="s">
        <v>1315</v>
      </c>
      <c r="E640">
        <v>405756</v>
      </c>
      <c r="F640" s="23">
        <v>43185</v>
      </c>
      <c r="G640" s="23">
        <v>43188</v>
      </c>
    </row>
    <row r="641" spans="1:7" x14ac:dyDescent="0.25">
      <c r="C641" s="24" t="str">
        <f t="shared" si="10"/>
        <v/>
      </c>
      <c r="D641" s="26" t="s">
        <v>1314</v>
      </c>
      <c r="E641">
        <v>419235</v>
      </c>
      <c r="F641" s="23">
        <v>43185</v>
      </c>
      <c r="G641" s="23">
        <v>43220</v>
      </c>
    </row>
    <row r="642" spans="1:7" x14ac:dyDescent="0.25">
      <c r="A642" t="s">
        <v>2425</v>
      </c>
      <c r="B642" t="s">
        <v>2426</v>
      </c>
      <c r="C642" s="24">
        <f t="shared" si="10"/>
        <v>439</v>
      </c>
      <c r="D642" s="26" t="s">
        <v>1289</v>
      </c>
      <c r="E642">
        <v>891095</v>
      </c>
      <c r="F642" s="23">
        <v>43186</v>
      </c>
      <c r="G642" s="23">
        <v>43186</v>
      </c>
    </row>
    <row r="643" spans="1:7" x14ac:dyDescent="0.25">
      <c r="A643" t="s">
        <v>2427</v>
      </c>
      <c r="B643" t="s">
        <v>2428</v>
      </c>
      <c r="C643" s="24">
        <f t="shared" si="10"/>
        <v>438</v>
      </c>
      <c r="D643" s="26" t="s">
        <v>1325</v>
      </c>
      <c r="E643">
        <v>361730</v>
      </c>
      <c r="F643" s="23">
        <v>43185</v>
      </c>
      <c r="G643" s="23">
        <v>43188</v>
      </c>
    </row>
    <row r="644" spans="1:7" x14ac:dyDescent="0.25">
      <c r="A644" t="s">
        <v>2429</v>
      </c>
      <c r="B644" t="s">
        <v>2430</v>
      </c>
      <c r="C644" s="24">
        <f t="shared" si="10"/>
        <v>440</v>
      </c>
      <c r="D644" s="26" t="s">
        <v>1284</v>
      </c>
      <c r="E644">
        <v>567997</v>
      </c>
      <c r="F644" s="23">
        <v>43185</v>
      </c>
      <c r="G644" s="23">
        <v>43222</v>
      </c>
    </row>
    <row r="645" spans="1:7" x14ac:dyDescent="0.25">
      <c r="C645" s="24" t="str">
        <f t="shared" si="10"/>
        <v/>
      </c>
      <c r="D645" s="26" t="s">
        <v>1279</v>
      </c>
      <c r="E645">
        <v>566173</v>
      </c>
      <c r="F645" s="23">
        <v>43185</v>
      </c>
      <c r="G645" s="23">
        <v>43191</v>
      </c>
    </row>
    <row r="646" spans="1:7" x14ac:dyDescent="0.25">
      <c r="A646" t="s">
        <v>2431</v>
      </c>
      <c r="B646" t="s">
        <v>2432</v>
      </c>
      <c r="C646" s="24">
        <f t="shared" si="10"/>
        <v>441</v>
      </c>
      <c r="D646" s="26" t="s">
        <v>1281</v>
      </c>
      <c r="E646">
        <v>891095</v>
      </c>
      <c r="F646" s="23">
        <v>43187</v>
      </c>
      <c r="G646" s="23">
        <v>43187</v>
      </c>
    </row>
    <row r="647" spans="1:7" x14ac:dyDescent="0.25">
      <c r="A647" t="s">
        <v>2433</v>
      </c>
      <c r="B647" t="s">
        <v>2434</v>
      </c>
      <c r="C647" s="24">
        <f t="shared" si="10"/>
        <v>444</v>
      </c>
      <c r="D647" s="26" t="s">
        <v>1299</v>
      </c>
      <c r="E647">
        <v>373290</v>
      </c>
      <c r="F647" s="23">
        <v>43186</v>
      </c>
      <c r="G647" s="23">
        <v>43221</v>
      </c>
    </row>
    <row r="648" spans="1:7" x14ac:dyDescent="0.25">
      <c r="C648" s="24" t="str">
        <f t="shared" si="10"/>
        <v/>
      </c>
      <c r="D648" s="26" t="s">
        <v>1271</v>
      </c>
      <c r="E648">
        <v>419041</v>
      </c>
      <c r="F648" s="23">
        <v>43193</v>
      </c>
      <c r="G648" s="23">
        <v>43283</v>
      </c>
    </row>
    <row r="649" spans="1:7" x14ac:dyDescent="0.25">
      <c r="C649" s="24" t="str">
        <f t="shared" si="10"/>
        <v/>
      </c>
      <c r="D649" s="26" t="s">
        <v>1277</v>
      </c>
      <c r="E649">
        <v>333892</v>
      </c>
      <c r="F649" s="23">
        <v>43193</v>
      </c>
      <c r="G649" s="23">
        <v>43283</v>
      </c>
    </row>
    <row r="650" spans="1:7" x14ac:dyDescent="0.25">
      <c r="C650" s="24" t="str">
        <f t="shared" si="10"/>
        <v/>
      </c>
      <c r="D650" s="26" t="s">
        <v>1320</v>
      </c>
      <c r="E650">
        <v>435741</v>
      </c>
      <c r="F650" s="23">
        <v>43193</v>
      </c>
      <c r="G650" s="23">
        <v>43283</v>
      </c>
    </row>
    <row r="651" spans="1:7" x14ac:dyDescent="0.25">
      <c r="C651" s="24" t="str">
        <f t="shared" si="10"/>
        <v/>
      </c>
      <c r="D651" s="26" t="s">
        <v>1288</v>
      </c>
      <c r="E651">
        <v>490746</v>
      </c>
      <c r="F651" s="23">
        <v>43193</v>
      </c>
      <c r="G651" s="23">
        <v>43283</v>
      </c>
    </row>
    <row r="652" spans="1:7" x14ac:dyDescent="0.25">
      <c r="C652" s="24" t="str">
        <f t="shared" si="10"/>
        <v/>
      </c>
      <c r="D652" s="26" t="s">
        <v>1307</v>
      </c>
      <c r="E652">
        <v>178194</v>
      </c>
      <c r="F652" s="23">
        <v>43193</v>
      </c>
      <c r="G652" s="23">
        <v>43283</v>
      </c>
    </row>
    <row r="653" spans="1:7" x14ac:dyDescent="0.25">
      <c r="C653" s="24" t="str">
        <f t="shared" si="10"/>
        <v/>
      </c>
      <c r="D653" s="26" t="s">
        <v>1281</v>
      </c>
      <c r="E653">
        <v>426226</v>
      </c>
      <c r="F653" s="23">
        <v>43193</v>
      </c>
      <c r="G653" s="23">
        <v>43283</v>
      </c>
    </row>
    <row r="654" spans="1:7" x14ac:dyDescent="0.25">
      <c r="C654" s="24" t="str">
        <f t="shared" si="10"/>
        <v/>
      </c>
      <c r="D654" s="26" t="s">
        <v>1296</v>
      </c>
      <c r="E654">
        <v>318478</v>
      </c>
      <c r="F654" s="23">
        <v>43193</v>
      </c>
      <c r="G654" s="23">
        <v>43283</v>
      </c>
    </row>
    <row r="655" spans="1:7" x14ac:dyDescent="0.25">
      <c r="C655" s="24" t="str">
        <f t="shared" si="10"/>
        <v/>
      </c>
      <c r="D655" s="26" t="s">
        <v>1297</v>
      </c>
      <c r="E655">
        <v>605887</v>
      </c>
      <c r="F655" s="23">
        <v>43193</v>
      </c>
      <c r="G655" s="23">
        <v>43283</v>
      </c>
    </row>
    <row r="656" spans="1:7" x14ac:dyDescent="0.25">
      <c r="C656" s="24" t="str">
        <f t="shared" si="10"/>
        <v/>
      </c>
      <c r="D656" s="26" t="s">
        <v>1293</v>
      </c>
      <c r="E656">
        <v>600316</v>
      </c>
      <c r="F656" s="23">
        <v>43193</v>
      </c>
      <c r="G656" s="23">
        <v>43283</v>
      </c>
    </row>
    <row r="657" spans="1:7" x14ac:dyDescent="0.25">
      <c r="C657" s="24" t="str">
        <f t="shared" si="10"/>
        <v/>
      </c>
      <c r="D657" s="26" t="s">
        <v>1315</v>
      </c>
      <c r="E657">
        <v>466911</v>
      </c>
      <c r="F657" s="23">
        <v>43193</v>
      </c>
      <c r="G657" s="23">
        <v>43283</v>
      </c>
    </row>
    <row r="658" spans="1:7" x14ac:dyDescent="0.25">
      <c r="C658" s="24" t="str">
        <f t="shared" si="10"/>
        <v/>
      </c>
      <c r="D658" s="26" t="s">
        <v>1318</v>
      </c>
      <c r="E658">
        <v>317017</v>
      </c>
      <c r="F658" s="23">
        <v>43193</v>
      </c>
      <c r="G658" s="23">
        <v>43245</v>
      </c>
    </row>
    <row r="659" spans="1:7" x14ac:dyDescent="0.25">
      <c r="C659" s="24" t="str">
        <f t="shared" si="10"/>
        <v/>
      </c>
      <c r="D659" s="26" t="s">
        <v>1295</v>
      </c>
      <c r="E659">
        <v>321084</v>
      </c>
      <c r="F659" s="23">
        <v>43193</v>
      </c>
      <c r="G659" s="23">
        <v>43283</v>
      </c>
    </row>
    <row r="660" spans="1:7" x14ac:dyDescent="0.25">
      <c r="C660" s="24" t="str">
        <f t="shared" si="10"/>
        <v/>
      </c>
      <c r="D660" s="26" t="s">
        <v>1333</v>
      </c>
      <c r="E660">
        <v>852387</v>
      </c>
      <c r="F660" s="23">
        <v>43193</v>
      </c>
      <c r="G660" s="23">
        <v>43283</v>
      </c>
    </row>
    <row r="661" spans="1:7" x14ac:dyDescent="0.25">
      <c r="C661" s="24" t="str">
        <f t="shared" si="10"/>
        <v/>
      </c>
      <c r="D661" s="26" t="s">
        <v>1303</v>
      </c>
      <c r="E661">
        <v>652482</v>
      </c>
      <c r="F661" s="23">
        <v>43193</v>
      </c>
      <c r="G661" s="23">
        <v>43283</v>
      </c>
    </row>
    <row r="662" spans="1:7" x14ac:dyDescent="0.25">
      <c r="C662" s="24" t="str">
        <f t="shared" si="10"/>
        <v/>
      </c>
      <c r="D662" s="26" t="s">
        <v>1283</v>
      </c>
      <c r="E662">
        <v>517366</v>
      </c>
      <c r="F662" s="23">
        <v>43193</v>
      </c>
      <c r="G662" s="23">
        <v>43283</v>
      </c>
    </row>
    <row r="663" spans="1:7" x14ac:dyDescent="0.25">
      <c r="C663" s="24" t="str">
        <f t="shared" si="10"/>
        <v/>
      </c>
      <c r="D663" s="26" t="s">
        <v>1291</v>
      </c>
      <c r="E663">
        <v>388176</v>
      </c>
      <c r="F663" s="23">
        <v>43193</v>
      </c>
      <c r="G663" s="23">
        <v>43283</v>
      </c>
    </row>
    <row r="664" spans="1:7" x14ac:dyDescent="0.25">
      <c r="C664" s="24" t="str">
        <f t="shared" si="10"/>
        <v/>
      </c>
      <c r="D664" s="26" t="s">
        <v>1285</v>
      </c>
      <c r="E664">
        <v>557767</v>
      </c>
      <c r="F664" s="23">
        <v>43193</v>
      </c>
      <c r="G664" s="23">
        <v>43280</v>
      </c>
    </row>
    <row r="665" spans="1:7" x14ac:dyDescent="0.25">
      <c r="C665" s="24" t="str">
        <f t="shared" si="10"/>
        <v/>
      </c>
      <c r="D665" s="26" t="s">
        <v>1329</v>
      </c>
      <c r="E665">
        <v>370184</v>
      </c>
      <c r="F665" s="23">
        <v>43193</v>
      </c>
      <c r="G665" s="23">
        <v>43283</v>
      </c>
    </row>
    <row r="666" spans="1:7" x14ac:dyDescent="0.25">
      <c r="C666" s="24" t="str">
        <f t="shared" si="10"/>
        <v/>
      </c>
      <c r="D666" s="26" t="s">
        <v>1305</v>
      </c>
      <c r="E666">
        <v>369907</v>
      </c>
      <c r="F666" s="23">
        <v>43193</v>
      </c>
      <c r="G666" s="23">
        <v>43283</v>
      </c>
    </row>
    <row r="667" spans="1:7" x14ac:dyDescent="0.25">
      <c r="C667" s="24" t="str">
        <f t="shared" si="10"/>
        <v/>
      </c>
      <c r="D667" s="26" t="s">
        <v>1284</v>
      </c>
      <c r="E667">
        <v>315758</v>
      </c>
      <c r="F667" s="23">
        <v>43193</v>
      </c>
      <c r="G667" s="23">
        <v>43283</v>
      </c>
    </row>
    <row r="668" spans="1:7" x14ac:dyDescent="0.25">
      <c r="C668" s="24" t="str">
        <f t="shared" si="10"/>
        <v/>
      </c>
      <c r="D668" s="26" t="s">
        <v>1309</v>
      </c>
      <c r="E668">
        <v>403938</v>
      </c>
      <c r="F668" s="23">
        <v>43193</v>
      </c>
      <c r="G668" s="23">
        <v>43255</v>
      </c>
    </row>
    <row r="669" spans="1:7" x14ac:dyDescent="0.25">
      <c r="C669" s="24" t="str">
        <f t="shared" si="10"/>
        <v/>
      </c>
      <c r="D669" s="26" t="s">
        <v>1279</v>
      </c>
      <c r="E669">
        <v>566173</v>
      </c>
      <c r="F669" s="23">
        <v>43192</v>
      </c>
      <c r="G669" s="23">
        <v>43222</v>
      </c>
    </row>
    <row r="670" spans="1:7" x14ac:dyDescent="0.25">
      <c r="A670" t="s">
        <v>2435</v>
      </c>
      <c r="B670" t="s">
        <v>2436</v>
      </c>
      <c r="C670" s="24">
        <f t="shared" si="10"/>
        <v>446</v>
      </c>
      <c r="D670" s="26" t="s">
        <v>1282</v>
      </c>
      <c r="E670">
        <v>891095</v>
      </c>
      <c r="F670" s="23">
        <v>43191</v>
      </c>
      <c r="G670" s="23">
        <v>43191</v>
      </c>
    </row>
    <row r="671" spans="1:7" x14ac:dyDescent="0.25">
      <c r="A671" t="s">
        <v>2437</v>
      </c>
      <c r="B671" t="s">
        <v>2438</v>
      </c>
      <c r="C671" s="24">
        <f t="shared" si="10"/>
        <v>447</v>
      </c>
      <c r="D671" s="26" t="s">
        <v>1316</v>
      </c>
      <c r="E671">
        <v>569774</v>
      </c>
      <c r="F671" s="23">
        <v>43191</v>
      </c>
      <c r="G671" s="23">
        <v>43191</v>
      </c>
    </row>
    <row r="672" spans="1:7" x14ac:dyDescent="0.25">
      <c r="A672" t="s">
        <v>2439</v>
      </c>
      <c r="B672" t="s">
        <v>2440</v>
      </c>
      <c r="C672" s="24">
        <f t="shared" si="10"/>
        <v>449</v>
      </c>
      <c r="D672" s="26" t="s">
        <v>1289</v>
      </c>
      <c r="E672">
        <v>361730</v>
      </c>
      <c r="F672" s="23">
        <v>43192</v>
      </c>
      <c r="G672" s="23">
        <v>43198</v>
      </c>
    </row>
    <row r="673" spans="1:7" x14ac:dyDescent="0.25">
      <c r="A673" t="s">
        <v>2441</v>
      </c>
      <c r="B673" t="s">
        <v>2442</v>
      </c>
      <c r="C673" s="24">
        <f t="shared" si="10"/>
        <v>450</v>
      </c>
      <c r="D673" s="26" t="s">
        <v>1273</v>
      </c>
      <c r="E673">
        <v>588783</v>
      </c>
      <c r="F673" s="23">
        <v>43193</v>
      </c>
      <c r="G673" s="23">
        <v>43193</v>
      </c>
    </row>
    <row r="674" spans="1:7" x14ac:dyDescent="0.25">
      <c r="A674" t="s">
        <v>2443</v>
      </c>
      <c r="B674" t="s">
        <v>2444</v>
      </c>
      <c r="C674" s="24">
        <f t="shared" si="10"/>
        <v>451</v>
      </c>
      <c r="D674" s="26" t="s">
        <v>1272</v>
      </c>
      <c r="E674">
        <v>405756</v>
      </c>
      <c r="F674" s="23">
        <v>43193</v>
      </c>
      <c r="G674" s="23">
        <v>43193</v>
      </c>
    </row>
    <row r="675" spans="1:7" x14ac:dyDescent="0.25">
      <c r="C675" s="24" t="str">
        <f t="shared" si="10"/>
        <v/>
      </c>
      <c r="D675" s="26" t="s">
        <v>1326</v>
      </c>
      <c r="E675">
        <v>866468</v>
      </c>
      <c r="F675" s="23">
        <v>43193</v>
      </c>
      <c r="G675" s="23">
        <v>43283</v>
      </c>
    </row>
    <row r="676" spans="1:7" x14ac:dyDescent="0.25">
      <c r="C676" s="24" t="str">
        <f t="shared" si="10"/>
        <v/>
      </c>
      <c r="D676" s="26" t="s">
        <v>1327</v>
      </c>
      <c r="E676">
        <v>566818</v>
      </c>
      <c r="F676" s="23">
        <v>43193</v>
      </c>
      <c r="G676" s="23">
        <v>43201</v>
      </c>
    </row>
    <row r="677" spans="1:7" x14ac:dyDescent="0.25">
      <c r="C677" s="24" t="str">
        <f t="shared" si="10"/>
        <v/>
      </c>
      <c r="D677" s="26" t="s">
        <v>1319</v>
      </c>
      <c r="E677">
        <v>779082</v>
      </c>
      <c r="F677" s="23">
        <v>43193</v>
      </c>
      <c r="G677" s="23">
        <v>43283</v>
      </c>
    </row>
    <row r="678" spans="1:7" x14ac:dyDescent="0.25">
      <c r="C678" s="24" t="str">
        <f t="shared" si="10"/>
        <v/>
      </c>
      <c r="D678" s="26" t="s">
        <v>1282</v>
      </c>
      <c r="E678">
        <v>549473</v>
      </c>
      <c r="F678" s="23">
        <v>43193</v>
      </c>
      <c r="G678" s="23">
        <v>43283</v>
      </c>
    </row>
    <row r="679" spans="1:7" x14ac:dyDescent="0.25">
      <c r="C679" s="24" t="str">
        <f t="shared" si="10"/>
        <v/>
      </c>
      <c r="D679" s="26" t="s">
        <v>1334</v>
      </c>
      <c r="E679">
        <v>814776</v>
      </c>
      <c r="F679" s="23">
        <v>43193</v>
      </c>
      <c r="G679" s="23">
        <v>43213</v>
      </c>
    </row>
    <row r="680" spans="1:7" x14ac:dyDescent="0.25">
      <c r="C680" s="24" t="str">
        <f t="shared" si="10"/>
        <v/>
      </c>
      <c r="D680" s="26" t="s">
        <v>1323</v>
      </c>
      <c r="E680">
        <v>516899</v>
      </c>
      <c r="F680" s="23">
        <v>43193</v>
      </c>
      <c r="G680" s="23">
        <v>43283</v>
      </c>
    </row>
    <row r="681" spans="1:7" x14ac:dyDescent="0.25">
      <c r="C681" s="24" t="str">
        <f t="shared" si="10"/>
        <v/>
      </c>
      <c r="D681" s="26" t="s">
        <v>1287</v>
      </c>
      <c r="E681">
        <v>500095</v>
      </c>
      <c r="F681" s="23">
        <v>43193</v>
      </c>
      <c r="G681" s="23">
        <v>43283</v>
      </c>
    </row>
    <row r="682" spans="1:7" x14ac:dyDescent="0.25">
      <c r="C682" s="24" t="str">
        <f t="shared" si="10"/>
        <v/>
      </c>
      <c r="D682" s="26" t="s">
        <v>1362</v>
      </c>
      <c r="E682">
        <v>447360</v>
      </c>
      <c r="F682" s="23">
        <v>43193</v>
      </c>
      <c r="G682" s="23">
        <v>43283</v>
      </c>
    </row>
    <row r="683" spans="1:7" x14ac:dyDescent="0.25">
      <c r="C683" s="24" t="str">
        <f t="shared" si="10"/>
        <v/>
      </c>
      <c r="D683" s="26" t="s">
        <v>1313</v>
      </c>
      <c r="E683">
        <v>481382</v>
      </c>
      <c r="F683" s="23">
        <v>43193</v>
      </c>
      <c r="G683" s="23">
        <v>43283</v>
      </c>
    </row>
    <row r="684" spans="1:7" x14ac:dyDescent="0.25">
      <c r="C684" s="24" t="str">
        <f t="shared" si="10"/>
        <v/>
      </c>
      <c r="D684" s="26" t="s">
        <v>1330</v>
      </c>
      <c r="E684">
        <v>305721</v>
      </c>
      <c r="F684" s="23">
        <v>43193</v>
      </c>
      <c r="G684" s="23">
        <v>43283</v>
      </c>
    </row>
    <row r="685" spans="1:7" x14ac:dyDescent="0.25">
      <c r="C685" s="24" t="str">
        <f t="shared" si="10"/>
        <v/>
      </c>
      <c r="D685" s="26" t="s">
        <v>1331</v>
      </c>
      <c r="E685">
        <v>542634</v>
      </c>
      <c r="F685" s="23">
        <v>43193</v>
      </c>
      <c r="G685" s="23">
        <v>43223</v>
      </c>
    </row>
    <row r="686" spans="1:7" x14ac:dyDescent="0.25">
      <c r="C686" s="24" t="str">
        <f t="shared" si="10"/>
        <v/>
      </c>
      <c r="D686" s="26" t="s">
        <v>1335</v>
      </c>
      <c r="E686">
        <v>511424</v>
      </c>
      <c r="F686" s="23">
        <v>43193</v>
      </c>
      <c r="G686" s="23">
        <v>43283</v>
      </c>
    </row>
    <row r="687" spans="1:7" x14ac:dyDescent="0.25">
      <c r="C687" s="24" t="str">
        <f t="shared" si="10"/>
        <v/>
      </c>
      <c r="D687" s="26" t="s">
        <v>1322</v>
      </c>
      <c r="E687">
        <v>539259</v>
      </c>
      <c r="F687" s="23">
        <v>43193</v>
      </c>
      <c r="G687" s="23">
        <v>43283</v>
      </c>
    </row>
    <row r="688" spans="1:7" x14ac:dyDescent="0.25">
      <c r="C688" s="24" t="str">
        <f t="shared" si="10"/>
        <v/>
      </c>
      <c r="D688" s="26" t="s">
        <v>1302</v>
      </c>
      <c r="E688">
        <v>511701</v>
      </c>
      <c r="F688" s="23">
        <v>43193</v>
      </c>
      <c r="G688" s="23">
        <v>43283</v>
      </c>
    </row>
    <row r="689" spans="1:7" x14ac:dyDescent="0.25">
      <c r="C689" s="24" t="str">
        <f t="shared" si="10"/>
        <v/>
      </c>
      <c r="D689" s="26" t="s">
        <v>1290</v>
      </c>
      <c r="E689">
        <v>466603</v>
      </c>
      <c r="F689" s="23">
        <v>43193</v>
      </c>
      <c r="G689" s="23">
        <v>43283</v>
      </c>
    </row>
    <row r="690" spans="1:7" x14ac:dyDescent="0.25">
      <c r="C690" s="24" t="str">
        <f t="shared" si="10"/>
        <v/>
      </c>
      <c r="D690" s="26" t="s">
        <v>1280</v>
      </c>
      <c r="E690">
        <v>267971</v>
      </c>
      <c r="F690" s="23">
        <v>43193</v>
      </c>
      <c r="G690" s="23">
        <v>43283</v>
      </c>
    </row>
    <row r="691" spans="1:7" x14ac:dyDescent="0.25">
      <c r="C691" s="24" t="str">
        <f t="shared" si="10"/>
        <v/>
      </c>
      <c r="D691" s="26" t="s">
        <v>1286</v>
      </c>
      <c r="E691">
        <v>681065</v>
      </c>
      <c r="F691" s="23">
        <v>43193</v>
      </c>
      <c r="G691" s="23">
        <v>43213</v>
      </c>
    </row>
    <row r="692" spans="1:7" x14ac:dyDescent="0.25">
      <c r="C692" s="24" t="str">
        <f t="shared" si="10"/>
        <v/>
      </c>
      <c r="D692" s="26" t="s">
        <v>1317</v>
      </c>
      <c r="E692">
        <v>498009</v>
      </c>
      <c r="F692" s="23">
        <v>43193</v>
      </c>
      <c r="G692" s="23">
        <v>43213</v>
      </c>
    </row>
    <row r="693" spans="1:7" x14ac:dyDescent="0.25">
      <c r="A693" t="s">
        <v>2445</v>
      </c>
      <c r="B693" t="s">
        <v>2446</v>
      </c>
      <c r="C693" s="24">
        <f t="shared" si="10"/>
        <v>423</v>
      </c>
      <c r="D693" s="26" t="s">
        <v>1286</v>
      </c>
      <c r="E693">
        <v>516702</v>
      </c>
      <c r="F693" s="23">
        <v>43193</v>
      </c>
      <c r="G693" s="23">
        <v>43213</v>
      </c>
    </row>
    <row r="694" spans="1:7" x14ac:dyDescent="0.25">
      <c r="A694" t="s">
        <v>2447</v>
      </c>
      <c r="B694" t="s">
        <v>2448</v>
      </c>
      <c r="C694" s="24">
        <f t="shared" ref="C694:C757" si="11">IFERROR(VALUE(MID(RIGHT(B694,5), SEARCH("-", RIGHT(B694,5))+1, 3))-1, "")</f>
        <v>452</v>
      </c>
      <c r="D694" s="26" t="s">
        <v>1288</v>
      </c>
      <c r="E694">
        <v>482433</v>
      </c>
      <c r="F694" s="23">
        <v>43193</v>
      </c>
      <c r="G694" s="23">
        <v>43195</v>
      </c>
    </row>
    <row r="695" spans="1:7" x14ac:dyDescent="0.25">
      <c r="C695" s="24" t="str">
        <f t="shared" si="11"/>
        <v/>
      </c>
      <c r="D695" s="26" t="s">
        <v>1298</v>
      </c>
      <c r="E695">
        <v>934947</v>
      </c>
      <c r="F695" s="23">
        <v>43193</v>
      </c>
      <c r="G695" s="23">
        <v>43195</v>
      </c>
    </row>
    <row r="696" spans="1:7" x14ac:dyDescent="0.25">
      <c r="A696" t="s">
        <v>2449</v>
      </c>
      <c r="B696" t="s">
        <v>2450</v>
      </c>
      <c r="C696" s="24">
        <f t="shared" si="11"/>
        <v>455</v>
      </c>
      <c r="D696" s="26" t="s">
        <v>1315</v>
      </c>
      <c r="E696">
        <v>588783</v>
      </c>
      <c r="F696" s="23">
        <v>43194</v>
      </c>
      <c r="G696" s="23">
        <v>43197</v>
      </c>
    </row>
    <row r="697" spans="1:7" x14ac:dyDescent="0.25">
      <c r="A697" t="s">
        <v>2451</v>
      </c>
      <c r="B697" t="s">
        <v>2452</v>
      </c>
      <c r="C697" s="24">
        <f t="shared" si="11"/>
        <v>459</v>
      </c>
      <c r="D697" s="26" t="s">
        <v>1320</v>
      </c>
      <c r="E697">
        <v>405756</v>
      </c>
      <c r="F697" s="23">
        <v>43195</v>
      </c>
      <c r="G697" s="23">
        <v>43195</v>
      </c>
    </row>
    <row r="698" spans="1:7" x14ac:dyDescent="0.25">
      <c r="A698" t="s">
        <v>2453</v>
      </c>
      <c r="B698" t="s">
        <v>2454</v>
      </c>
      <c r="C698" s="24">
        <f t="shared" si="11"/>
        <v>458</v>
      </c>
      <c r="D698" s="26" t="s">
        <v>1308</v>
      </c>
      <c r="E698">
        <v>899380</v>
      </c>
      <c r="F698" s="23">
        <v>43195</v>
      </c>
      <c r="G698" s="23">
        <v>43195</v>
      </c>
    </row>
    <row r="699" spans="1:7" x14ac:dyDescent="0.25">
      <c r="A699" t="s">
        <v>2455</v>
      </c>
      <c r="B699" t="s">
        <v>2456</v>
      </c>
      <c r="C699" s="24">
        <f t="shared" si="11"/>
        <v>457</v>
      </c>
      <c r="D699" s="26" t="s">
        <v>1310</v>
      </c>
      <c r="E699">
        <v>488475</v>
      </c>
      <c r="F699" s="23">
        <v>43195</v>
      </c>
      <c r="G699" s="23">
        <v>43195</v>
      </c>
    </row>
    <row r="700" spans="1:7" x14ac:dyDescent="0.25">
      <c r="A700" t="s">
        <v>2457</v>
      </c>
      <c r="B700" t="s">
        <v>2458</v>
      </c>
      <c r="C700" s="24">
        <f t="shared" si="11"/>
        <v>460</v>
      </c>
      <c r="D700" s="26" t="s">
        <v>1295</v>
      </c>
      <c r="E700">
        <v>524752</v>
      </c>
      <c r="F700" s="23">
        <v>43195</v>
      </c>
      <c r="G700" s="23">
        <v>43195</v>
      </c>
    </row>
    <row r="701" spans="1:7" x14ac:dyDescent="0.25">
      <c r="A701" t="s">
        <v>2459</v>
      </c>
      <c r="B701" t="s">
        <v>2460</v>
      </c>
      <c r="C701" s="24">
        <f t="shared" si="11"/>
        <v>445</v>
      </c>
      <c r="D701" s="26" t="s">
        <v>1279</v>
      </c>
      <c r="E701">
        <v>452405</v>
      </c>
      <c r="F701" s="23">
        <v>43190</v>
      </c>
      <c r="G701" s="23">
        <v>43206</v>
      </c>
    </row>
    <row r="702" spans="1:7" x14ac:dyDescent="0.25">
      <c r="A702" t="s">
        <v>2461</v>
      </c>
      <c r="B702" t="s">
        <v>2462</v>
      </c>
      <c r="C702" s="24">
        <f t="shared" si="11"/>
        <v>462</v>
      </c>
      <c r="D702" s="26" t="s">
        <v>1283</v>
      </c>
      <c r="E702">
        <v>899380</v>
      </c>
      <c r="F702" s="23">
        <v>43196</v>
      </c>
      <c r="G702" s="23">
        <v>43196</v>
      </c>
    </row>
    <row r="703" spans="1:7" x14ac:dyDescent="0.25">
      <c r="A703" t="s">
        <v>2463</v>
      </c>
      <c r="B703" t="s">
        <v>2464</v>
      </c>
      <c r="C703" s="24">
        <f t="shared" si="11"/>
        <v>465</v>
      </c>
      <c r="D703" s="26" t="s">
        <v>1303</v>
      </c>
      <c r="E703">
        <v>524752</v>
      </c>
      <c r="F703" s="23">
        <v>43196</v>
      </c>
      <c r="G703" s="23">
        <v>43196</v>
      </c>
    </row>
    <row r="704" spans="1:7" x14ac:dyDescent="0.25">
      <c r="A704" t="s">
        <v>2465</v>
      </c>
      <c r="B704" t="s">
        <v>2466</v>
      </c>
      <c r="C704" s="24">
        <f t="shared" si="11"/>
        <v>461</v>
      </c>
      <c r="D704" s="26" t="s">
        <v>1318</v>
      </c>
      <c r="E704">
        <v>488475</v>
      </c>
      <c r="F704" s="23">
        <v>43196</v>
      </c>
      <c r="G704" s="23">
        <v>43196</v>
      </c>
    </row>
    <row r="705" spans="1:7" x14ac:dyDescent="0.25">
      <c r="A705" t="s">
        <v>2467</v>
      </c>
      <c r="B705" t="s">
        <v>2468</v>
      </c>
      <c r="C705" s="24">
        <f t="shared" si="11"/>
        <v>463</v>
      </c>
      <c r="D705" s="26" t="s">
        <v>1301</v>
      </c>
      <c r="E705">
        <v>405756</v>
      </c>
      <c r="F705" s="23">
        <v>43196</v>
      </c>
      <c r="G705" s="23">
        <v>43196</v>
      </c>
    </row>
    <row r="706" spans="1:7" x14ac:dyDescent="0.25">
      <c r="A706" t="s">
        <v>2469</v>
      </c>
      <c r="B706" t="s">
        <v>2470</v>
      </c>
      <c r="C706" s="24">
        <f t="shared" si="11"/>
        <v>466</v>
      </c>
      <c r="D706" s="26" t="s">
        <v>1319</v>
      </c>
      <c r="E706">
        <v>934947</v>
      </c>
      <c r="F706" s="23">
        <v>43195</v>
      </c>
      <c r="G706" s="23">
        <v>43214</v>
      </c>
    </row>
    <row r="707" spans="1:7" x14ac:dyDescent="0.25">
      <c r="A707" t="s">
        <v>2471</v>
      </c>
      <c r="B707" t="s">
        <v>2472</v>
      </c>
      <c r="C707" s="24">
        <f t="shared" si="11"/>
        <v>472</v>
      </c>
      <c r="D707" s="26" t="s">
        <v>1312</v>
      </c>
      <c r="E707">
        <v>312219</v>
      </c>
      <c r="F707" s="23">
        <v>43199</v>
      </c>
      <c r="G707" s="23">
        <v>43223</v>
      </c>
    </row>
    <row r="708" spans="1:7" x14ac:dyDescent="0.25">
      <c r="A708" t="s">
        <v>2473</v>
      </c>
      <c r="B708" t="s">
        <v>2474</v>
      </c>
      <c r="C708" s="24">
        <f t="shared" si="11"/>
        <v>473</v>
      </c>
      <c r="D708" s="26" t="s">
        <v>1328</v>
      </c>
      <c r="E708">
        <v>569774</v>
      </c>
      <c r="F708" s="23">
        <v>43200</v>
      </c>
      <c r="G708" s="23">
        <v>43200</v>
      </c>
    </row>
    <row r="709" spans="1:7" x14ac:dyDescent="0.25">
      <c r="A709" t="s">
        <v>2475</v>
      </c>
      <c r="B709" t="s">
        <v>2476</v>
      </c>
      <c r="C709" s="24">
        <f t="shared" si="11"/>
        <v>476</v>
      </c>
      <c r="D709" s="26" t="s">
        <v>1276</v>
      </c>
      <c r="E709">
        <v>588783</v>
      </c>
      <c r="F709" s="23">
        <v>43199</v>
      </c>
      <c r="G709" s="23">
        <v>43205</v>
      </c>
    </row>
    <row r="710" spans="1:7" x14ac:dyDescent="0.25">
      <c r="A710" t="s">
        <v>2477</v>
      </c>
      <c r="B710" t="s">
        <v>2478</v>
      </c>
      <c r="C710" s="24">
        <f t="shared" si="11"/>
        <v>477</v>
      </c>
      <c r="D710" s="26" t="s">
        <v>1316</v>
      </c>
      <c r="E710">
        <v>891095</v>
      </c>
      <c r="F710" s="23">
        <v>43200</v>
      </c>
      <c r="G710" s="23">
        <v>43200</v>
      </c>
    </row>
    <row r="711" spans="1:7" x14ac:dyDescent="0.25">
      <c r="A711" t="s">
        <v>2479</v>
      </c>
      <c r="B711" t="s">
        <v>2480</v>
      </c>
      <c r="C711" s="24">
        <f t="shared" si="11"/>
        <v>478</v>
      </c>
      <c r="D711" s="26" t="s">
        <v>1284</v>
      </c>
      <c r="E711">
        <v>488475</v>
      </c>
      <c r="F711" s="23">
        <v>43201</v>
      </c>
      <c r="G711" s="23">
        <v>43201</v>
      </c>
    </row>
    <row r="712" spans="1:7" x14ac:dyDescent="0.25">
      <c r="A712" t="s">
        <v>2481</v>
      </c>
      <c r="B712" t="s">
        <v>2482</v>
      </c>
      <c r="C712" s="24">
        <f t="shared" si="11"/>
        <v>480</v>
      </c>
      <c r="D712" s="26" t="s">
        <v>1292</v>
      </c>
      <c r="E712">
        <v>891095</v>
      </c>
      <c r="F712" s="23">
        <v>43201</v>
      </c>
      <c r="G712" s="23">
        <v>43201</v>
      </c>
    </row>
    <row r="713" spans="1:7" x14ac:dyDescent="0.25">
      <c r="A713" t="s">
        <v>2483</v>
      </c>
      <c r="B713" t="s">
        <v>2484</v>
      </c>
      <c r="C713" s="24">
        <f t="shared" si="11"/>
        <v>483</v>
      </c>
      <c r="D713" s="26" t="s">
        <v>1289</v>
      </c>
      <c r="E713">
        <v>405756</v>
      </c>
      <c r="F713" s="23">
        <v>43201</v>
      </c>
      <c r="G713" s="23">
        <v>76076</v>
      </c>
    </row>
    <row r="714" spans="1:7" x14ac:dyDescent="0.25">
      <c r="A714" t="s">
        <v>2485</v>
      </c>
      <c r="B714" t="s">
        <v>2486</v>
      </c>
      <c r="C714" s="24">
        <f t="shared" si="11"/>
        <v>491</v>
      </c>
      <c r="D714" s="26" t="s">
        <v>1304</v>
      </c>
      <c r="E714">
        <v>569774</v>
      </c>
      <c r="F714" s="23">
        <v>43202</v>
      </c>
      <c r="G714" s="23">
        <v>43202</v>
      </c>
    </row>
    <row r="715" spans="1:7" x14ac:dyDescent="0.25">
      <c r="A715" t="s">
        <v>2487</v>
      </c>
      <c r="B715" t="s">
        <v>2488</v>
      </c>
      <c r="C715" s="24">
        <f t="shared" si="11"/>
        <v>492</v>
      </c>
      <c r="D715" s="26" t="s">
        <v>1296</v>
      </c>
      <c r="E715">
        <v>891095</v>
      </c>
      <c r="F715" s="23">
        <v>43202</v>
      </c>
      <c r="G715" s="23">
        <v>43202</v>
      </c>
    </row>
    <row r="716" spans="1:7" x14ac:dyDescent="0.25">
      <c r="A716" t="s">
        <v>2489</v>
      </c>
      <c r="B716" t="s">
        <v>2490</v>
      </c>
      <c r="C716" s="24">
        <f t="shared" si="11"/>
        <v>490</v>
      </c>
      <c r="D716" s="26" t="s">
        <v>1279</v>
      </c>
      <c r="E716">
        <v>372715</v>
      </c>
      <c r="F716" s="23">
        <v>43202</v>
      </c>
      <c r="G716" s="23">
        <v>43202</v>
      </c>
    </row>
    <row r="717" spans="1:7" x14ac:dyDescent="0.25">
      <c r="A717" t="s">
        <v>2491</v>
      </c>
      <c r="B717" t="s">
        <v>2492</v>
      </c>
      <c r="C717" s="24">
        <f t="shared" si="11"/>
        <v>475</v>
      </c>
      <c r="D717" s="26" t="s">
        <v>1325</v>
      </c>
      <c r="E717">
        <v>361730</v>
      </c>
      <c r="F717" s="23">
        <v>43199</v>
      </c>
      <c r="G717" s="23">
        <v>43205</v>
      </c>
    </row>
    <row r="718" spans="1:7" x14ac:dyDescent="0.25">
      <c r="A718" t="s">
        <v>2493</v>
      </c>
      <c r="B718" t="s">
        <v>2494</v>
      </c>
      <c r="C718" s="24">
        <f t="shared" si="11"/>
        <v>486</v>
      </c>
      <c r="D718" s="26" t="s">
        <v>1326</v>
      </c>
      <c r="E718">
        <v>488475</v>
      </c>
      <c r="F718" s="23">
        <v>43202</v>
      </c>
      <c r="G718" s="23">
        <v>43202</v>
      </c>
    </row>
    <row r="719" spans="1:7" x14ac:dyDescent="0.25">
      <c r="C719" s="24" t="str">
        <f t="shared" si="11"/>
        <v/>
      </c>
      <c r="D719" s="26" t="s">
        <v>1327</v>
      </c>
      <c r="E719">
        <v>675094</v>
      </c>
      <c r="F719" s="23">
        <v>43202</v>
      </c>
      <c r="G719" s="23">
        <v>43283</v>
      </c>
    </row>
    <row r="720" spans="1:7" x14ac:dyDescent="0.25">
      <c r="A720" t="s">
        <v>2495</v>
      </c>
      <c r="B720" t="s">
        <v>2496</v>
      </c>
      <c r="C720" s="24">
        <f t="shared" si="11"/>
        <v>489</v>
      </c>
      <c r="D720" s="26" t="s">
        <v>1323</v>
      </c>
      <c r="E720">
        <v>434893</v>
      </c>
      <c r="F720" s="23">
        <v>43202</v>
      </c>
      <c r="G720" s="23">
        <v>43202</v>
      </c>
    </row>
    <row r="721" spans="1:7" x14ac:dyDescent="0.25">
      <c r="A721" t="s">
        <v>2497</v>
      </c>
      <c r="B721" t="s">
        <v>2498</v>
      </c>
      <c r="C721" s="24">
        <f t="shared" si="11"/>
        <v>487</v>
      </c>
      <c r="D721" s="26" t="s">
        <v>1322</v>
      </c>
      <c r="E721">
        <v>805893</v>
      </c>
      <c r="F721" s="23">
        <v>43202</v>
      </c>
      <c r="G721" s="23">
        <v>43202</v>
      </c>
    </row>
    <row r="722" spans="1:7" x14ac:dyDescent="0.25">
      <c r="A722" t="s">
        <v>2499</v>
      </c>
      <c r="B722" t="s">
        <v>2500</v>
      </c>
      <c r="C722" s="24">
        <f t="shared" si="11"/>
        <v>504</v>
      </c>
      <c r="D722" s="26" t="s">
        <v>1313</v>
      </c>
      <c r="E722">
        <v>660748</v>
      </c>
      <c r="F722" s="23">
        <v>43164</v>
      </c>
      <c r="G722" s="23">
        <v>76075</v>
      </c>
    </row>
    <row r="723" spans="1:7" x14ac:dyDescent="0.25">
      <c r="A723" t="s">
        <v>2501</v>
      </c>
      <c r="B723" t="s">
        <v>2502</v>
      </c>
      <c r="C723" s="24">
        <f t="shared" si="11"/>
        <v>505</v>
      </c>
      <c r="D723" s="26" t="s">
        <v>1313</v>
      </c>
      <c r="E723">
        <v>538966</v>
      </c>
      <c r="F723" s="23">
        <v>43202</v>
      </c>
      <c r="G723" s="23">
        <v>43202</v>
      </c>
    </row>
    <row r="724" spans="1:7" x14ac:dyDescent="0.25">
      <c r="A724" t="s">
        <v>2503</v>
      </c>
      <c r="B724" t="s">
        <v>2504</v>
      </c>
      <c r="C724" s="24">
        <f t="shared" si="11"/>
        <v>500</v>
      </c>
      <c r="D724" s="26" t="s">
        <v>1299</v>
      </c>
      <c r="E724">
        <v>459071</v>
      </c>
      <c r="F724" s="23">
        <v>43203</v>
      </c>
      <c r="G724" s="23">
        <v>43203</v>
      </c>
    </row>
    <row r="725" spans="1:7" x14ac:dyDescent="0.25">
      <c r="A725" t="s">
        <v>2505</v>
      </c>
      <c r="B725" t="s">
        <v>2506</v>
      </c>
      <c r="C725" s="24">
        <f t="shared" si="11"/>
        <v>506</v>
      </c>
      <c r="D725" s="26" t="s">
        <v>1281</v>
      </c>
      <c r="E725">
        <v>488475</v>
      </c>
      <c r="F725" s="23">
        <v>43206</v>
      </c>
      <c r="G725" s="23">
        <v>43206</v>
      </c>
    </row>
    <row r="726" spans="1:7" x14ac:dyDescent="0.25">
      <c r="A726" t="s">
        <v>2507</v>
      </c>
      <c r="B726" t="s">
        <v>2508</v>
      </c>
      <c r="C726" s="24">
        <f t="shared" si="11"/>
        <v>507</v>
      </c>
      <c r="D726" s="26" t="s">
        <v>1311</v>
      </c>
      <c r="E726">
        <v>569774</v>
      </c>
      <c r="F726" s="23">
        <v>43206</v>
      </c>
      <c r="G726" s="23">
        <v>43206</v>
      </c>
    </row>
    <row r="727" spans="1:7" x14ac:dyDescent="0.25">
      <c r="A727" t="s">
        <v>2509</v>
      </c>
      <c r="B727" t="s">
        <v>2510</v>
      </c>
      <c r="C727" s="24">
        <f t="shared" si="11"/>
        <v>513</v>
      </c>
      <c r="D727" s="26" t="s">
        <v>1276</v>
      </c>
      <c r="E727">
        <v>588783</v>
      </c>
      <c r="F727" s="23">
        <v>43206</v>
      </c>
      <c r="G727" s="23">
        <v>43212</v>
      </c>
    </row>
    <row r="728" spans="1:7" x14ac:dyDescent="0.25">
      <c r="A728" t="s">
        <v>2511</v>
      </c>
      <c r="B728" t="s">
        <v>2512</v>
      </c>
      <c r="C728" s="24">
        <f t="shared" si="11"/>
        <v>509</v>
      </c>
      <c r="D728" s="26" t="s">
        <v>1325</v>
      </c>
      <c r="E728">
        <v>361730</v>
      </c>
      <c r="F728" s="23">
        <v>43206</v>
      </c>
      <c r="G728" s="23">
        <v>43212</v>
      </c>
    </row>
    <row r="729" spans="1:7" x14ac:dyDescent="0.25">
      <c r="A729" t="s">
        <v>2513</v>
      </c>
      <c r="B729" t="s">
        <v>2514</v>
      </c>
      <c r="C729" s="24">
        <f t="shared" si="11"/>
        <v>511</v>
      </c>
      <c r="D729" s="26" t="s">
        <v>1289</v>
      </c>
      <c r="E729">
        <v>891095</v>
      </c>
      <c r="F729" s="23">
        <v>43206</v>
      </c>
      <c r="G729" s="23">
        <v>43212</v>
      </c>
    </row>
    <row r="730" spans="1:7" x14ac:dyDescent="0.25">
      <c r="A730" t="s">
        <v>2515</v>
      </c>
      <c r="B730" t="s">
        <v>2516</v>
      </c>
      <c r="C730" s="24">
        <f t="shared" si="11"/>
        <v>514</v>
      </c>
      <c r="D730" s="26" t="s">
        <v>1291</v>
      </c>
      <c r="E730">
        <v>569774</v>
      </c>
      <c r="F730" s="23">
        <v>43207</v>
      </c>
      <c r="G730" s="23">
        <v>43207</v>
      </c>
    </row>
    <row r="731" spans="1:7" x14ac:dyDescent="0.25">
      <c r="A731" t="s">
        <v>2517</v>
      </c>
      <c r="B731" t="s">
        <v>2518</v>
      </c>
      <c r="C731" s="24">
        <f t="shared" si="11"/>
        <v>515</v>
      </c>
      <c r="D731" s="26" t="s">
        <v>1305</v>
      </c>
      <c r="E731">
        <v>405756</v>
      </c>
      <c r="F731" s="23">
        <v>43207</v>
      </c>
      <c r="G731" s="23">
        <v>43207</v>
      </c>
    </row>
    <row r="732" spans="1:7" x14ac:dyDescent="0.25">
      <c r="A732" t="s">
        <v>2519</v>
      </c>
      <c r="B732" t="s">
        <v>2520</v>
      </c>
      <c r="C732" s="24">
        <f t="shared" si="11"/>
        <v>516</v>
      </c>
      <c r="D732" s="26" t="s">
        <v>1329</v>
      </c>
      <c r="E732">
        <v>488475</v>
      </c>
      <c r="F732" s="23">
        <v>43207</v>
      </c>
      <c r="G732" s="23">
        <v>43207</v>
      </c>
    </row>
    <row r="733" spans="1:7" x14ac:dyDescent="0.25">
      <c r="A733" t="s">
        <v>2521</v>
      </c>
      <c r="B733" t="s">
        <v>2522</v>
      </c>
      <c r="C733" s="24">
        <f t="shared" si="11"/>
        <v>498</v>
      </c>
      <c r="D733" s="26" t="s">
        <v>1308</v>
      </c>
      <c r="E733">
        <v>317677</v>
      </c>
      <c r="F733" s="23">
        <v>43203</v>
      </c>
      <c r="G733" s="23">
        <v>43203</v>
      </c>
    </row>
    <row r="734" spans="1:7" x14ac:dyDescent="0.25">
      <c r="A734" t="s">
        <v>2523</v>
      </c>
      <c r="B734" t="s">
        <v>2524</v>
      </c>
      <c r="C734" s="24">
        <f t="shared" si="11"/>
        <v>520</v>
      </c>
      <c r="D734" s="26" t="s">
        <v>1284</v>
      </c>
      <c r="E734">
        <v>317677</v>
      </c>
      <c r="F734" s="23">
        <v>43207</v>
      </c>
      <c r="G734" s="23">
        <v>43207</v>
      </c>
    </row>
    <row r="735" spans="1:7" x14ac:dyDescent="0.25">
      <c r="A735" t="s">
        <v>2525</v>
      </c>
      <c r="B735" t="s">
        <v>2526</v>
      </c>
      <c r="C735" s="24">
        <f t="shared" si="11"/>
        <v>522</v>
      </c>
      <c r="D735" s="26" t="s">
        <v>1294</v>
      </c>
      <c r="E735">
        <v>569774</v>
      </c>
      <c r="F735" s="23">
        <v>43208</v>
      </c>
      <c r="G735" s="23">
        <v>43208</v>
      </c>
    </row>
    <row r="736" spans="1:7" x14ac:dyDescent="0.25">
      <c r="A736" t="s">
        <v>2527</v>
      </c>
      <c r="B736" t="s">
        <v>2528</v>
      </c>
      <c r="C736" s="24">
        <f t="shared" si="11"/>
        <v>523</v>
      </c>
      <c r="D736" s="26" t="s">
        <v>1278</v>
      </c>
      <c r="E736">
        <v>405756</v>
      </c>
      <c r="F736" s="23">
        <v>43208</v>
      </c>
      <c r="G736" s="23">
        <v>43208</v>
      </c>
    </row>
    <row r="737" spans="1:7" x14ac:dyDescent="0.25">
      <c r="A737" t="s">
        <v>2529</v>
      </c>
      <c r="B737" t="s">
        <v>2530</v>
      </c>
      <c r="C737" s="24">
        <f t="shared" si="11"/>
        <v>529</v>
      </c>
      <c r="D737" s="26" t="s">
        <v>1318</v>
      </c>
      <c r="E737">
        <v>317677</v>
      </c>
      <c r="F737" s="23">
        <v>43209</v>
      </c>
      <c r="G737" s="23">
        <v>43209</v>
      </c>
    </row>
    <row r="738" spans="1:7" x14ac:dyDescent="0.25">
      <c r="A738" t="s">
        <v>2531</v>
      </c>
      <c r="B738" t="s">
        <v>2532</v>
      </c>
      <c r="C738" s="24">
        <f t="shared" si="11"/>
        <v>530</v>
      </c>
      <c r="D738" s="26" t="s">
        <v>1271</v>
      </c>
      <c r="E738">
        <v>488475</v>
      </c>
      <c r="F738" s="23">
        <v>43208</v>
      </c>
      <c r="G738" s="23">
        <v>43208</v>
      </c>
    </row>
    <row r="739" spans="1:7" x14ac:dyDescent="0.25">
      <c r="A739" t="s">
        <v>2533</v>
      </c>
      <c r="B739" t="s">
        <v>2534</v>
      </c>
      <c r="C739" s="24">
        <f t="shared" si="11"/>
        <v>532</v>
      </c>
      <c r="D739" s="26" t="s">
        <v>1271</v>
      </c>
      <c r="E739">
        <v>488475</v>
      </c>
      <c r="F739" s="23">
        <v>43209</v>
      </c>
      <c r="G739" s="23">
        <v>43209</v>
      </c>
    </row>
    <row r="740" spans="1:7" x14ac:dyDescent="0.25">
      <c r="A740" t="s">
        <v>2535</v>
      </c>
      <c r="B740" t="s">
        <v>2536</v>
      </c>
      <c r="C740" s="24">
        <f t="shared" si="11"/>
        <v>527</v>
      </c>
      <c r="D740" s="26" t="s">
        <v>1277</v>
      </c>
      <c r="E740">
        <v>405756</v>
      </c>
      <c r="F740" s="23">
        <v>43209</v>
      </c>
      <c r="G740" s="23">
        <v>43209</v>
      </c>
    </row>
    <row r="741" spans="1:7" x14ac:dyDescent="0.25">
      <c r="A741" t="s">
        <v>2537</v>
      </c>
      <c r="B741" t="s">
        <v>2538</v>
      </c>
      <c r="C741" s="24">
        <f t="shared" si="11"/>
        <v>528</v>
      </c>
      <c r="D741" s="26" t="s">
        <v>1285</v>
      </c>
      <c r="E741">
        <v>452405</v>
      </c>
      <c r="F741" s="23">
        <v>43209</v>
      </c>
      <c r="G741" s="23">
        <v>43209</v>
      </c>
    </row>
    <row r="742" spans="1:7" x14ac:dyDescent="0.25">
      <c r="A742" t="s">
        <v>2539</v>
      </c>
      <c r="B742" t="s">
        <v>2540</v>
      </c>
      <c r="C742" s="24">
        <f t="shared" si="11"/>
        <v>533</v>
      </c>
      <c r="D742" s="26" t="s">
        <v>1271</v>
      </c>
      <c r="E742">
        <v>488475</v>
      </c>
      <c r="F742" s="23">
        <v>43210</v>
      </c>
      <c r="G742" s="23">
        <v>43210</v>
      </c>
    </row>
    <row r="743" spans="1:7" x14ac:dyDescent="0.25">
      <c r="A743" t="s">
        <v>2541</v>
      </c>
      <c r="B743" t="s">
        <v>2542</v>
      </c>
      <c r="C743" s="24">
        <f t="shared" si="11"/>
        <v>535</v>
      </c>
      <c r="D743" s="26" t="s">
        <v>1308</v>
      </c>
      <c r="E743">
        <v>452405</v>
      </c>
      <c r="F743" s="23">
        <v>43210</v>
      </c>
      <c r="G743" s="23">
        <v>43210</v>
      </c>
    </row>
    <row r="744" spans="1:7" x14ac:dyDescent="0.25">
      <c r="A744" t="s">
        <v>2543</v>
      </c>
      <c r="B744" t="s">
        <v>2544</v>
      </c>
      <c r="C744" s="24">
        <f t="shared" si="11"/>
        <v>538</v>
      </c>
      <c r="D744" s="26" t="s">
        <v>1271</v>
      </c>
      <c r="E744">
        <v>488475</v>
      </c>
      <c r="F744" s="23">
        <v>43213</v>
      </c>
      <c r="G744" s="23">
        <v>43213</v>
      </c>
    </row>
    <row r="745" spans="1:7" x14ac:dyDescent="0.25">
      <c r="A745" t="s">
        <v>2545</v>
      </c>
      <c r="B745" t="s">
        <v>2546</v>
      </c>
      <c r="C745" s="24">
        <f t="shared" si="11"/>
        <v>537</v>
      </c>
      <c r="D745" s="26" t="s">
        <v>1282</v>
      </c>
      <c r="E745">
        <v>569774</v>
      </c>
      <c r="F745" s="23">
        <v>43213</v>
      </c>
      <c r="G745" s="23">
        <v>43213</v>
      </c>
    </row>
    <row r="746" spans="1:7" x14ac:dyDescent="0.25">
      <c r="A746" t="s">
        <v>2547</v>
      </c>
      <c r="B746" t="s">
        <v>2548</v>
      </c>
      <c r="C746" s="24">
        <f t="shared" si="11"/>
        <v>536</v>
      </c>
      <c r="D746" s="26" t="s">
        <v>1328</v>
      </c>
      <c r="E746">
        <v>405756</v>
      </c>
      <c r="F746" s="23">
        <v>43213</v>
      </c>
      <c r="G746" s="23">
        <v>43213</v>
      </c>
    </row>
    <row r="747" spans="1:7" x14ac:dyDescent="0.25">
      <c r="A747" t="s">
        <v>2549</v>
      </c>
      <c r="B747" t="s">
        <v>2550</v>
      </c>
      <c r="C747" s="24">
        <f t="shared" si="11"/>
        <v>540</v>
      </c>
      <c r="D747" s="26" t="s">
        <v>1276</v>
      </c>
      <c r="E747">
        <v>588783</v>
      </c>
      <c r="F747" s="23">
        <v>43213</v>
      </c>
      <c r="G747" s="23">
        <v>43219</v>
      </c>
    </row>
    <row r="748" spans="1:7" x14ac:dyDescent="0.25">
      <c r="A748" t="s">
        <v>2551</v>
      </c>
      <c r="B748" t="s">
        <v>2552</v>
      </c>
      <c r="C748" s="24">
        <f t="shared" si="11"/>
        <v>542</v>
      </c>
      <c r="D748" s="26" t="s">
        <v>1315</v>
      </c>
      <c r="E748">
        <v>891095</v>
      </c>
      <c r="F748" s="23">
        <v>43213</v>
      </c>
      <c r="G748" s="23">
        <v>43219</v>
      </c>
    </row>
    <row r="749" spans="1:7" x14ac:dyDescent="0.25">
      <c r="A749" t="s">
        <v>2553</v>
      </c>
      <c r="B749" t="s">
        <v>2554</v>
      </c>
      <c r="C749" s="24">
        <f t="shared" si="11"/>
        <v>544</v>
      </c>
      <c r="D749" s="26" t="s">
        <v>1325</v>
      </c>
      <c r="E749">
        <v>361730</v>
      </c>
      <c r="F749" s="23">
        <v>43213</v>
      </c>
      <c r="G749" s="23">
        <v>43213</v>
      </c>
    </row>
    <row r="750" spans="1:7" x14ac:dyDescent="0.25">
      <c r="A750" t="s">
        <v>2555</v>
      </c>
      <c r="B750" t="s">
        <v>2556</v>
      </c>
      <c r="C750" s="24">
        <f t="shared" si="11"/>
        <v>546</v>
      </c>
      <c r="D750" s="26" t="s">
        <v>1283</v>
      </c>
      <c r="E750">
        <v>405756</v>
      </c>
      <c r="F750" s="23">
        <v>43214</v>
      </c>
      <c r="G750" s="23">
        <v>43214</v>
      </c>
    </row>
    <row r="751" spans="1:7" x14ac:dyDescent="0.25">
      <c r="A751" t="s">
        <v>2557</v>
      </c>
      <c r="B751" t="s">
        <v>2558</v>
      </c>
      <c r="C751" s="24">
        <f t="shared" si="11"/>
        <v>547</v>
      </c>
      <c r="D751" s="26" t="s">
        <v>1296</v>
      </c>
      <c r="E751">
        <v>452405</v>
      </c>
      <c r="F751" s="23">
        <v>43213</v>
      </c>
      <c r="G751" s="23">
        <v>43249</v>
      </c>
    </row>
    <row r="752" spans="1:7" x14ac:dyDescent="0.25">
      <c r="A752" t="s">
        <v>2559</v>
      </c>
      <c r="B752" t="s">
        <v>2560</v>
      </c>
      <c r="C752" s="24">
        <f t="shared" si="11"/>
        <v>548</v>
      </c>
      <c r="D752" s="26" t="s">
        <v>1317</v>
      </c>
      <c r="E752">
        <v>574454</v>
      </c>
      <c r="F752" s="23">
        <v>43214</v>
      </c>
      <c r="G752" s="23">
        <v>2958465</v>
      </c>
    </row>
    <row r="753" spans="1:7" x14ac:dyDescent="0.25">
      <c r="C753" s="24" t="str">
        <f t="shared" si="11"/>
        <v/>
      </c>
      <c r="D753" s="26" t="s">
        <v>1325</v>
      </c>
      <c r="E753">
        <v>814776</v>
      </c>
      <c r="F753" s="23">
        <v>43214</v>
      </c>
      <c r="G753" s="23">
        <v>2958465</v>
      </c>
    </row>
    <row r="754" spans="1:7" x14ac:dyDescent="0.25">
      <c r="A754" t="s">
        <v>2561</v>
      </c>
      <c r="B754" t="s">
        <v>2562</v>
      </c>
      <c r="C754" s="24">
        <f t="shared" si="11"/>
        <v>549</v>
      </c>
      <c r="D754" s="26" t="s">
        <v>1317</v>
      </c>
      <c r="E754">
        <v>361730</v>
      </c>
      <c r="F754" s="23">
        <v>43215</v>
      </c>
      <c r="G754" s="23">
        <v>43219</v>
      </c>
    </row>
    <row r="755" spans="1:7" x14ac:dyDescent="0.25">
      <c r="C755" s="24" t="str">
        <f t="shared" si="11"/>
        <v/>
      </c>
      <c r="D755" s="26" t="s">
        <v>1334</v>
      </c>
      <c r="E755">
        <v>814776</v>
      </c>
      <c r="F755" s="23">
        <v>43215</v>
      </c>
      <c r="G755" s="23">
        <v>43283</v>
      </c>
    </row>
    <row r="756" spans="1:7" x14ac:dyDescent="0.25">
      <c r="C756" s="24" t="str">
        <f t="shared" si="11"/>
        <v/>
      </c>
      <c r="D756" s="26" t="s">
        <v>1325</v>
      </c>
      <c r="E756">
        <v>498009</v>
      </c>
      <c r="F756" s="23">
        <v>43215</v>
      </c>
      <c r="G756" s="23">
        <v>43283</v>
      </c>
    </row>
    <row r="757" spans="1:7" x14ac:dyDescent="0.25">
      <c r="C757" s="24" t="str">
        <f t="shared" si="11"/>
        <v/>
      </c>
      <c r="D757" s="26" t="s">
        <v>1286</v>
      </c>
      <c r="E757">
        <v>934947</v>
      </c>
      <c r="F757" s="23">
        <v>43215</v>
      </c>
      <c r="G757" s="23">
        <v>43283</v>
      </c>
    </row>
    <row r="758" spans="1:7" x14ac:dyDescent="0.25">
      <c r="A758" t="s">
        <v>2563</v>
      </c>
      <c r="B758" t="s">
        <v>2564</v>
      </c>
      <c r="C758" s="24">
        <f t="shared" ref="C758:C821" si="12">IFERROR(VALUE(MID(RIGHT(B758,5), SEARCH("-", RIGHT(B758,5))+1, 3))-1, "")</f>
        <v>550</v>
      </c>
      <c r="D758" s="26" t="s">
        <v>1271</v>
      </c>
      <c r="E758">
        <v>405756</v>
      </c>
      <c r="F758" s="23">
        <v>43216</v>
      </c>
      <c r="G758" s="23">
        <v>43216</v>
      </c>
    </row>
    <row r="759" spans="1:7" x14ac:dyDescent="0.25">
      <c r="A759" t="s">
        <v>2565</v>
      </c>
      <c r="B759" t="s">
        <v>2566</v>
      </c>
      <c r="C759" s="24">
        <f t="shared" si="12"/>
        <v>554</v>
      </c>
      <c r="D759" s="26" t="s">
        <v>1276</v>
      </c>
      <c r="E759">
        <v>519677</v>
      </c>
      <c r="F759" s="23">
        <v>43220</v>
      </c>
      <c r="G759" s="23">
        <v>43220</v>
      </c>
    </row>
    <row r="760" spans="1:7" x14ac:dyDescent="0.25">
      <c r="A760" t="s">
        <v>2567</v>
      </c>
      <c r="B760" t="s">
        <v>2568</v>
      </c>
      <c r="C760" s="24">
        <f t="shared" si="12"/>
        <v>556</v>
      </c>
      <c r="D760" s="26" t="s">
        <v>1328</v>
      </c>
      <c r="E760">
        <v>469715</v>
      </c>
      <c r="F760" s="23">
        <v>43217</v>
      </c>
      <c r="G760" s="23">
        <v>43254</v>
      </c>
    </row>
    <row r="761" spans="1:7" x14ac:dyDescent="0.25">
      <c r="A761" t="s">
        <v>2569</v>
      </c>
      <c r="B761" t="s">
        <v>2570</v>
      </c>
      <c r="C761" s="24">
        <f t="shared" si="12"/>
        <v>558</v>
      </c>
      <c r="D761" s="26" t="s">
        <v>1276</v>
      </c>
      <c r="E761">
        <v>569774</v>
      </c>
      <c r="F761" s="23">
        <v>43222</v>
      </c>
      <c r="G761" s="23">
        <v>43226</v>
      </c>
    </row>
    <row r="762" spans="1:7" x14ac:dyDescent="0.25">
      <c r="A762" t="s">
        <v>2571</v>
      </c>
      <c r="B762" t="s">
        <v>2572</v>
      </c>
      <c r="C762" s="24">
        <f t="shared" si="12"/>
        <v>560</v>
      </c>
      <c r="D762" s="26" t="s">
        <v>1289</v>
      </c>
      <c r="E762">
        <v>891095</v>
      </c>
      <c r="F762" s="23">
        <v>43222</v>
      </c>
      <c r="G762" s="23">
        <v>43226</v>
      </c>
    </row>
    <row r="763" spans="1:7" x14ac:dyDescent="0.25">
      <c r="A763" t="s">
        <v>2573</v>
      </c>
      <c r="B763" t="s">
        <v>2574</v>
      </c>
      <c r="C763" s="24">
        <f t="shared" si="12"/>
        <v>564</v>
      </c>
      <c r="D763" s="26" t="s">
        <v>1281</v>
      </c>
      <c r="E763">
        <v>419235</v>
      </c>
      <c r="F763" s="23">
        <v>43222</v>
      </c>
      <c r="G763" s="23">
        <v>43226</v>
      </c>
    </row>
    <row r="764" spans="1:7" x14ac:dyDescent="0.25">
      <c r="A764" t="s">
        <v>2575</v>
      </c>
      <c r="B764" t="s">
        <v>2576</v>
      </c>
      <c r="C764" s="24">
        <f t="shared" si="12"/>
        <v>555</v>
      </c>
      <c r="D764" s="26" t="s">
        <v>1319</v>
      </c>
      <c r="E764">
        <v>405756</v>
      </c>
      <c r="F764" s="23">
        <v>43220</v>
      </c>
      <c r="G764" s="23">
        <v>43228</v>
      </c>
    </row>
    <row r="765" spans="1:7" x14ac:dyDescent="0.25">
      <c r="A765" t="s">
        <v>2577</v>
      </c>
      <c r="B765" t="s">
        <v>2578</v>
      </c>
      <c r="C765" s="24">
        <f t="shared" si="12"/>
        <v>562</v>
      </c>
      <c r="D765" s="26" t="s">
        <v>1317</v>
      </c>
      <c r="E765">
        <v>472798</v>
      </c>
      <c r="F765" s="23">
        <v>43223</v>
      </c>
      <c r="G765" s="23">
        <v>43226</v>
      </c>
    </row>
    <row r="766" spans="1:7" x14ac:dyDescent="0.25">
      <c r="A766" t="s">
        <v>2579</v>
      </c>
      <c r="B766" t="s">
        <v>2580</v>
      </c>
      <c r="C766" s="24">
        <f t="shared" si="12"/>
        <v>565</v>
      </c>
      <c r="D766" s="26" t="s">
        <v>1334</v>
      </c>
      <c r="E766">
        <v>317677</v>
      </c>
      <c r="F766" s="23">
        <v>43223</v>
      </c>
      <c r="G766" s="23">
        <v>43223</v>
      </c>
    </row>
    <row r="767" spans="1:7" x14ac:dyDescent="0.25">
      <c r="A767" t="s">
        <v>2581</v>
      </c>
      <c r="B767" t="s">
        <v>2582</v>
      </c>
      <c r="C767" s="24">
        <f t="shared" si="12"/>
        <v>567</v>
      </c>
      <c r="D767" s="26" t="s">
        <v>1275</v>
      </c>
      <c r="E767">
        <v>482433</v>
      </c>
      <c r="F767" s="23">
        <v>43224</v>
      </c>
      <c r="G767" s="23">
        <v>43259</v>
      </c>
    </row>
    <row r="768" spans="1:7" x14ac:dyDescent="0.25">
      <c r="C768" s="24" t="str">
        <f t="shared" si="12"/>
        <v/>
      </c>
      <c r="D768" s="26" t="s">
        <v>1298</v>
      </c>
      <c r="E768">
        <v>588783</v>
      </c>
      <c r="F768" s="23">
        <v>43224</v>
      </c>
      <c r="G768" s="23">
        <v>43259</v>
      </c>
    </row>
    <row r="769" spans="1:7" x14ac:dyDescent="0.25">
      <c r="C769" s="24" t="str">
        <f t="shared" si="12"/>
        <v/>
      </c>
      <c r="D769" s="26" t="s">
        <v>1301</v>
      </c>
      <c r="E769">
        <v>312224</v>
      </c>
      <c r="F769" s="23">
        <v>43227</v>
      </c>
      <c r="G769" s="23">
        <v>43465</v>
      </c>
    </row>
    <row r="770" spans="1:7" x14ac:dyDescent="0.25">
      <c r="C770" s="24" t="str">
        <f t="shared" si="12"/>
        <v/>
      </c>
      <c r="D770" s="26" t="s">
        <v>1331</v>
      </c>
      <c r="E770">
        <v>542634</v>
      </c>
      <c r="F770" s="23">
        <v>43227</v>
      </c>
      <c r="G770" s="23">
        <v>43465</v>
      </c>
    </row>
    <row r="771" spans="1:7" x14ac:dyDescent="0.25">
      <c r="A771" t="s">
        <v>2583</v>
      </c>
      <c r="B771" t="s">
        <v>2584</v>
      </c>
      <c r="C771" s="24">
        <f t="shared" si="12"/>
        <v>570</v>
      </c>
      <c r="D771" s="26" t="s">
        <v>1291</v>
      </c>
      <c r="E771">
        <v>539767</v>
      </c>
      <c r="F771" s="23">
        <v>43221</v>
      </c>
      <c r="G771" s="23">
        <v>43254</v>
      </c>
    </row>
    <row r="772" spans="1:7" x14ac:dyDescent="0.25">
      <c r="C772" s="24" t="str">
        <f t="shared" si="12"/>
        <v/>
      </c>
      <c r="D772" s="26" t="s">
        <v>1314</v>
      </c>
      <c r="E772">
        <v>516702</v>
      </c>
      <c r="F772" s="23">
        <v>43221</v>
      </c>
      <c r="G772" s="23">
        <v>43254</v>
      </c>
    </row>
    <row r="773" spans="1:7" x14ac:dyDescent="0.25">
      <c r="A773" t="s">
        <v>2585</v>
      </c>
      <c r="B773" t="s">
        <v>2586</v>
      </c>
      <c r="C773" s="24">
        <f t="shared" si="12"/>
        <v>571</v>
      </c>
      <c r="D773" s="26" t="s">
        <v>1286</v>
      </c>
      <c r="E773">
        <v>540909</v>
      </c>
      <c r="F773" s="23">
        <v>43215</v>
      </c>
      <c r="G773" s="23">
        <v>43240</v>
      </c>
    </row>
    <row r="774" spans="1:7" x14ac:dyDescent="0.25">
      <c r="A774" t="s">
        <v>2587</v>
      </c>
      <c r="B774" t="s">
        <v>2588</v>
      </c>
      <c r="C774" s="24">
        <f t="shared" si="12"/>
        <v>572</v>
      </c>
      <c r="D774" s="26" t="s">
        <v>1286</v>
      </c>
      <c r="E774">
        <v>603001</v>
      </c>
      <c r="F774" s="23">
        <v>43227</v>
      </c>
      <c r="G774" s="23">
        <v>43240</v>
      </c>
    </row>
    <row r="775" spans="1:7" x14ac:dyDescent="0.25">
      <c r="A775" t="s">
        <v>2589</v>
      </c>
      <c r="B775" t="s">
        <v>2590</v>
      </c>
      <c r="C775" s="24">
        <f t="shared" si="12"/>
        <v>573</v>
      </c>
      <c r="D775" s="26" t="s">
        <v>1291</v>
      </c>
      <c r="E775">
        <v>566173</v>
      </c>
      <c r="F775" s="23">
        <v>43226</v>
      </c>
      <c r="G775" s="23">
        <v>43226</v>
      </c>
    </row>
    <row r="776" spans="1:7" x14ac:dyDescent="0.25">
      <c r="A776" t="s">
        <v>2591</v>
      </c>
      <c r="B776" t="s">
        <v>2592</v>
      </c>
      <c r="C776" s="24">
        <f t="shared" si="12"/>
        <v>569</v>
      </c>
      <c r="D776" s="26" t="s">
        <v>1276</v>
      </c>
      <c r="E776">
        <v>566173</v>
      </c>
      <c r="F776" s="23">
        <v>43227</v>
      </c>
      <c r="G776" s="23">
        <v>43233</v>
      </c>
    </row>
    <row r="777" spans="1:7" x14ac:dyDescent="0.25">
      <c r="A777" t="s">
        <v>2593</v>
      </c>
      <c r="B777" t="s">
        <v>2594</v>
      </c>
      <c r="C777" s="24">
        <f t="shared" si="12"/>
        <v>578</v>
      </c>
      <c r="D777" s="26" t="s">
        <v>1314</v>
      </c>
      <c r="E777">
        <v>361730</v>
      </c>
      <c r="F777" s="23">
        <v>43227</v>
      </c>
      <c r="G777" s="23">
        <v>43230</v>
      </c>
    </row>
    <row r="778" spans="1:7" x14ac:dyDescent="0.25">
      <c r="A778" t="s">
        <v>2595</v>
      </c>
      <c r="B778" t="s">
        <v>2596</v>
      </c>
      <c r="C778" s="24">
        <f t="shared" si="12"/>
        <v>577</v>
      </c>
      <c r="D778" s="26" t="s">
        <v>1289</v>
      </c>
      <c r="E778">
        <v>419235</v>
      </c>
      <c r="F778" s="23">
        <v>43228</v>
      </c>
      <c r="G778" s="23">
        <v>43229</v>
      </c>
    </row>
    <row r="779" spans="1:7" x14ac:dyDescent="0.25">
      <c r="A779" t="s">
        <v>2597</v>
      </c>
      <c r="B779" t="s">
        <v>2598</v>
      </c>
      <c r="C779" s="24">
        <f t="shared" si="12"/>
        <v>583</v>
      </c>
      <c r="D779" s="26" t="s">
        <v>1300</v>
      </c>
      <c r="E779">
        <v>203376</v>
      </c>
      <c r="F779" s="23">
        <v>43215</v>
      </c>
      <c r="G779" s="23">
        <v>43215</v>
      </c>
    </row>
    <row r="780" spans="1:7" x14ac:dyDescent="0.25">
      <c r="A780" t="s">
        <v>2599</v>
      </c>
      <c r="B780" t="s">
        <v>2600</v>
      </c>
      <c r="C780" s="24">
        <f t="shared" si="12"/>
        <v>586</v>
      </c>
      <c r="D780" s="26" t="s">
        <v>1316</v>
      </c>
      <c r="E780">
        <v>569774</v>
      </c>
      <c r="F780" s="23">
        <v>43229</v>
      </c>
      <c r="G780" s="23">
        <v>43229</v>
      </c>
    </row>
    <row r="781" spans="1:7" x14ac:dyDescent="0.25">
      <c r="A781" t="s">
        <v>2601</v>
      </c>
      <c r="B781" t="s">
        <v>2602</v>
      </c>
      <c r="C781" s="24">
        <f t="shared" si="12"/>
        <v>580</v>
      </c>
      <c r="D781" s="26" t="s">
        <v>1317</v>
      </c>
      <c r="E781">
        <v>566508</v>
      </c>
      <c r="F781" s="23">
        <v>43227</v>
      </c>
      <c r="G781" s="23">
        <v>43229</v>
      </c>
    </row>
    <row r="782" spans="1:7" x14ac:dyDescent="0.25">
      <c r="A782" t="s">
        <v>2603</v>
      </c>
      <c r="B782" t="s">
        <v>2604</v>
      </c>
      <c r="C782" s="24">
        <f t="shared" si="12"/>
        <v>585</v>
      </c>
      <c r="D782" s="26" t="s">
        <v>1320</v>
      </c>
      <c r="E782">
        <v>313919</v>
      </c>
      <c r="F782" s="23">
        <v>43230</v>
      </c>
      <c r="G782" s="23">
        <v>43264</v>
      </c>
    </row>
    <row r="783" spans="1:7" x14ac:dyDescent="0.25">
      <c r="A783" t="s">
        <v>2605</v>
      </c>
      <c r="B783" t="s">
        <v>2606</v>
      </c>
      <c r="C783" s="24">
        <f t="shared" si="12"/>
        <v>598</v>
      </c>
      <c r="D783" s="26" t="s">
        <v>1271</v>
      </c>
      <c r="E783">
        <v>405756</v>
      </c>
      <c r="F783" s="23">
        <v>43230</v>
      </c>
      <c r="G783" s="23">
        <v>43231</v>
      </c>
    </row>
    <row r="784" spans="1:7" x14ac:dyDescent="0.25">
      <c r="C784" s="24" t="str">
        <f t="shared" si="12"/>
        <v/>
      </c>
      <c r="D784" s="26" t="s">
        <v>1304</v>
      </c>
      <c r="E784">
        <v>373290</v>
      </c>
      <c r="F784" s="23">
        <v>43230</v>
      </c>
      <c r="G784" s="23">
        <v>43265</v>
      </c>
    </row>
    <row r="785" spans="1:7" x14ac:dyDescent="0.25">
      <c r="A785" t="s">
        <v>2607</v>
      </c>
      <c r="B785" t="s">
        <v>2608</v>
      </c>
      <c r="C785" s="24">
        <f t="shared" si="12"/>
        <v>600</v>
      </c>
      <c r="D785" s="26" t="s">
        <v>1312</v>
      </c>
      <c r="E785">
        <v>312219</v>
      </c>
      <c r="F785" s="23">
        <v>43227</v>
      </c>
      <c r="G785" s="23">
        <v>43227</v>
      </c>
    </row>
    <row r="786" spans="1:7" x14ac:dyDescent="0.25">
      <c r="A786" t="s">
        <v>2609</v>
      </c>
      <c r="B786" t="s">
        <v>2610</v>
      </c>
      <c r="C786" s="24">
        <f t="shared" si="12"/>
        <v>601</v>
      </c>
      <c r="D786" s="26" t="s">
        <v>1312</v>
      </c>
      <c r="E786">
        <v>312219</v>
      </c>
      <c r="F786" s="23">
        <v>43228</v>
      </c>
      <c r="G786" s="23">
        <v>43229</v>
      </c>
    </row>
    <row r="787" spans="1:7" x14ac:dyDescent="0.25">
      <c r="A787" t="s">
        <v>2611</v>
      </c>
      <c r="B787" t="s">
        <v>2612</v>
      </c>
      <c r="C787" s="24">
        <f t="shared" si="12"/>
        <v>603</v>
      </c>
      <c r="D787" s="26" t="s">
        <v>1320</v>
      </c>
      <c r="E787">
        <v>488475</v>
      </c>
      <c r="F787" s="23">
        <v>43235</v>
      </c>
      <c r="G787" s="23">
        <v>43235</v>
      </c>
    </row>
    <row r="788" spans="1:7" x14ac:dyDescent="0.25">
      <c r="A788" t="s">
        <v>2611</v>
      </c>
      <c r="B788" t="s">
        <v>2612</v>
      </c>
      <c r="C788" s="24">
        <f t="shared" si="12"/>
        <v>603</v>
      </c>
      <c r="D788" s="26" t="s">
        <v>1320</v>
      </c>
      <c r="E788">
        <v>488475</v>
      </c>
      <c r="F788" s="23">
        <v>43237</v>
      </c>
      <c r="G788" s="23">
        <v>43238</v>
      </c>
    </row>
    <row r="789" spans="1:7" x14ac:dyDescent="0.25">
      <c r="A789" t="s">
        <v>2613</v>
      </c>
      <c r="B789" t="s">
        <v>2614</v>
      </c>
      <c r="C789" s="24">
        <f t="shared" si="12"/>
        <v>615</v>
      </c>
      <c r="D789" s="26" t="s">
        <v>1317</v>
      </c>
      <c r="E789">
        <v>566173</v>
      </c>
      <c r="F789" s="23">
        <v>43234</v>
      </c>
      <c r="G789" s="23">
        <v>43240</v>
      </c>
    </row>
    <row r="790" spans="1:7" x14ac:dyDescent="0.25">
      <c r="A790" t="s">
        <v>2611</v>
      </c>
      <c r="B790" t="s">
        <v>2615</v>
      </c>
      <c r="C790" s="24">
        <f t="shared" si="12"/>
        <v>603</v>
      </c>
      <c r="D790" s="26" t="s">
        <v>1320</v>
      </c>
      <c r="E790">
        <v>488475</v>
      </c>
      <c r="F790" s="23">
        <v>43239</v>
      </c>
      <c r="G790" s="23">
        <v>43239</v>
      </c>
    </row>
    <row r="791" spans="1:7" x14ac:dyDescent="0.25">
      <c r="A791" t="s">
        <v>2616</v>
      </c>
      <c r="B791" t="s">
        <v>2617</v>
      </c>
      <c r="C791" s="24">
        <f t="shared" si="12"/>
        <v>623</v>
      </c>
      <c r="D791" s="26" t="s">
        <v>1298</v>
      </c>
      <c r="E791">
        <v>361730</v>
      </c>
      <c r="F791" s="23">
        <v>43234</v>
      </c>
      <c r="G791" s="23">
        <v>43249</v>
      </c>
    </row>
    <row r="792" spans="1:7" x14ac:dyDescent="0.25">
      <c r="A792" t="s">
        <v>2618</v>
      </c>
      <c r="B792" t="s">
        <v>2619</v>
      </c>
      <c r="C792" s="24">
        <f t="shared" si="12"/>
        <v>605</v>
      </c>
      <c r="D792" s="26" t="s">
        <v>1297</v>
      </c>
      <c r="E792">
        <v>254450</v>
      </c>
      <c r="F792" s="23">
        <v>43234</v>
      </c>
      <c r="G792" s="23">
        <v>43240</v>
      </c>
    </row>
    <row r="793" spans="1:7" x14ac:dyDescent="0.25">
      <c r="A793" t="s">
        <v>2620</v>
      </c>
      <c r="B793" t="s">
        <v>2621</v>
      </c>
      <c r="C793" s="24">
        <f t="shared" si="12"/>
        <v>625</v>
      </c>
      <c r="D793" s="26" t="s">
        <v>1281</v>
      </c>
      <c r="E793">
        <v>385258</v>
      </c>
      <c r="F793" s="23">
        <v>43236</v>
      </c>
      <c r="G793" s="23">
        <v>43240</v>
      </c>
    </row>
    <row r="794" spans="1:7" x14ac:dyDescent="0.25">
      <c r="A794" t="s">
        <v>2622</v>
      </c>
      <c r="B794" t="s">
        <v>2623</v>
      </c>
      <c r="C794" s="24">
        <f t="shared" si="12"/>
        <v>612</v>
      </c>
      <c r="D794" s="26" t="s">
        <v>1287</v>
      </c>
      <c r="E794">
        <v>391147</v>
      </c>
      <c r="F794" s="23">
        <v>43234</v>
      </c>
      <c r="G794" s="23">
        <v>43240</v>
      </c>
    </row>
    <row r="795" spans="1:7" x14ac:dyDescent="0.25">
      <c r="A795" t="s">
        <v>2624</v>
      </c>
      <c r="B795" t="s">
        <v>2625</v>
      </c>
      <c r="C795" s="24">
        <f t="shared" si="12"/>
        <v>611</v>
      </c>
      <c r="D795" s="26" t="s">
        <v>1301</v>
      </c>
      <c r="E795">
        <v>419235</v>
      </c>
      <c r="F795" s="23">
        <v>43234</v>
      </c>
      <c r="G795" s="23">
        <v>43238</v>
      </c>
    </row>
    <row r="796" spans="1:7" x14ac:dyDescent="0.25">
      <c r="A796" t="s">
        <v>2626</v>
      </c>
      <c r="B796" t="s">
        <v>2627</v>
      </c>
      <c r="C796" s="24">
        <f t="shared" si="12"/>
        <v>602</v>
      </c>
      <c r="D796" s="26" t="s">
        <v>1319</v>
      </c>
      <c r="E796">
        <v>471360</v>
      </c>
      <c r="F796" s="23">
        <v>43234</v>
      </c>
      <c r="G796" s="23">
        <v>43240</v>
      </c>
    </row>
    <row r="797" spans="1:7" x14ac:dyDescent="0.25">
      <c r="A797" t="s">
        <v>2628</v>
      </c>
      <c r="B797" t="s">
        <v>2629</v>
      </c>
      <c r="C797" s="24">
        <f t="shared" si="12"/>
        <v>607</v>
      </c>
      <c r="D797" s="26" t="s">
        <v>1279</v>
      </c>
      <c r="E797">
        <v>472798</v>
      </c>
      <c r="F797" s="23">
        <v>43234</v>
      </c>
      <c r="G797" s="23">
        <v>43239</v>
      </c>
    </row>
    <row r="798" spans="1:7" x14ac:dyDescent="0.25">
      <c r="A798" t="s">
        <v>2630</v>
      </c>
      <c r="B798" t="s">
        <v>2631</v>
      </c>
      <c r="C798" s="24">
        <f t="shared" si="12"/>
        <v>609</v>
      </c>
      <c r="D798" s="26" t="s">
        <v>1274</v>
      </c>
      <c r="E798">
        <v>496833</v>
      </c>
      <c r="F798" s="23">
        <v>43234</v>
      </c>
      <c r="G798" s="23">
        <v>43240</v>
      </c>
    </row>
    <row r="799" spans="1:7" x14ac:dyDescent="0.25">
      <c r="A799" t="s">
        <v>2632</v>
      </c>
      <c r="B799" t="s">
        <v>2633</v>
      </c>
      <c r="C799" s="24">
        <f t="shared" si="12"/>
        <v>610</v>
      </c>
      <c r="D799" s="26" t="s">
        <v>1289</v>
      </c>
      <c r="E799">
        <v>569774</v>
      </c>
      <c r="F799" s="23">
        <v>43234</v>
      </c>
      <c r="G799" s="23">
        <v>43239</v>
      </c>
    </row>
    <row r="800" spans="1:7" x14ac:dyDescent="0.25">
      <c r="A800" t="s">
        <v>2634</v>
      </c>
      <c r="B800" t="s">
        <v>2635</v>
      </c>
      <c r="C800" s="24">
        <f t="shared" si="12"/>
        <v>604</v>
      </c>
      <c r="D800" s="26" t="s">
        <v>1275</v>
      </c>
      <c r="E800">
        <v>405756</v>
      </c>
      <c r="F800" s="23">
        <v>43234</v>
      </c>
      <c r="G800" s="23">
        <v>43239</v>
      </c>
    </row>
    <row r="801" spans="1:7" x14ac:dyDescent="0.25">
      <c r="A801" t="s">
        <v>2636</v>
      </c>
      <c r="B801" t="s">
        <v>2637</v>
      </c>
      <c r="C801" s="24">
        <f t="shared" si="12"/>
        <v>608</v>
      </c>
      <c r="D801" s="26" t="s">
        <v>1276</v>
      </c>
      <c r="E801">
        <v>403098</v>
      </c>
      <c r="F801" s="23">
        <v>43234</v>
      </c>
      <c r="G801" s="23">
        <v>43239</v>
      </c>
    </row>
    <row r="802" spans="1:7" x14ac:dyDescent="0.25">
      <c r="A802" t="s">
        <v>2638</v>
      </c>
      <c r="B802" t="s">
        <v>2639</v>
      </c>
      <c r="C802" s="24">
        <f t="shared" si="12"/>
        <v>606</v>
      </c>
      <c r="D802" s="26" t="s">
        <v>1298</v>
      </c>
      <c r="E802">
        <v>891095</v>
      </c>
      <c r="F802" s="23">
        <v>43234</v>
      </c>
      <c r="G802" s="23">
        <v>43238</v>
      </c>
    </row>
    <row r="803" spans="1:7" x14ac:dyDescent="0.25">
      <c r="A803" t="s">
        <v>2640</v>
      </c>
      <c r="B803" t="s">
        <v>2641</v>
      </c>
      <c r="C803" s="24">
        <f t="shared" si="12"/>
        <v>619</v>
      </c>
      <c r="D803" s="26" t="s">
        <v>1276</v>
      </c>
      <c r="E803">
        <v>590351</v>
      </c>
      <c r="F803" s="23">
        <v>43243</v>
      </c>
      <c r="G803" s="23">
        <v>43247</v>
      </c>
    </row>
    <row r="804" spans="1:7" x14ac:dyDescent="0.25">
      <c r="A804" t="s">
        <v>2642</v>
      </c>
      <c r="B804" t="s">
        <v>2643</v>
      </c>
      <c r="C804" s="24">
        <f t="shared" si="12"/>
        <v>633</v>
      </c>
      <c r="D804" s="26" t="s">
        <v>1281</v>
      </c>
      <c r="E804">
        <v>886222</v>
      </c>
      <c r="F804" s="23">
        <v>43245</v>
      </c>
      <c r="G804" s="23">
        <v>43245</v>
      </c>
    </row>
    <row r="805" spans="1:7" x14ac:dyDescent="0.25">
      <c r="A805" t="s">
        <v>2644</v>
      </c>
      <c r="B805" t="s">
        <v>2645</v>
      </c>
      <c r="C805" s="24">
        <f t="shared" si="12"/>
        <v>622</v>
      </c>
      <c r="D805" s="26" t="s">
        <v>1273</v>
      </c>
      <c r="E805">
        <v>317017</v>
      </c>
      <c r="F805" s="23">
        <v>43246</v>
      </c>
      <c r="G805" s="23">
        <v>43280</v>
      </c>
    </row>
    <row r="806" spans="1:7" x14ac:dyDescent="0.25">
      <c r="A806" t="s">
        <v>2646</v>
      </c>
      <c r="B806" t="s">
        <v>2647</v>
      </c>
      <c r="C806" s="24">
        <f t="shared" si="12"/>
        <v>661</v>
      </c>
      <c r="D806" s="26" t="s">
        <v>1289</v>
      </c>
      <c r="E806">
        <v>569774</v>
      </c>
      <c r="F806" s="23">
        <v>43248</v>
      </c>
      <c r="G806" s="23">
        <v>43254</v>
      </c>
    </row>
    <row r="807" spans="1:7" x14ac:dyDescent="0.25">
      <c r="A807" t="s">
        <v>2648</v>
      </c>
      <c r="B807" t="s">
        <v>2649</v>
      </c>
      <c r="C807" s="24">
        <f t="shared" si="12"/>
        <v>634</v>
      </c>
      <c r="D807" s="26" t="s">
        <v>1292</v>
      </c>
      <c r="E807">
        <v>476132</v>
      </c>
      <c r="F807" s="23">
        <v>43248</v>
      </c>
      <c r="G807" s="23">
        <v>43282</v>
      </c>
    </row>
    <row r="808" spans="1:7" x14ac:dyDescent="0.25">
      <c r="C808" s="24" t="str">
        <f t="shared" si="12"/>
        <v/>
      </c>
      <c r="D808" s="26" t="s">
        <v>1746</v>
      </c>
      <c r="E808">
        <v>764361</v>
      </c>
      <c r="F808" s="23">
        <v>43248</v>
      </c>
      <c r="G808" s="23">
        <v>43258</v>
      </c>
    </row>
    <row r="809" spans="1:7" x14ac:dyDescent="0.25">
      <c r="A809" t="s">
        <v>2650</v>
      </c>
      <c r="B809" t="s">
        <v>2651</v>
      </c>
      <c r="C809" s="24">
        <f t="shared" si="12"/>
        <v>663</v>
      </c>
      <c r="D809" s="26" t="s">
        <v>1317</v>
      </c>
      <c r="E809">
        <v>371153</v>
      </c>
      <c r="F809" s="23">
        <v>43249</v>
      </c>
      <c r="G809" s="23">
        <v>43254</v>
      </c>
    </row>
    <row r="810" spans="1:7" x14ac:dyDescent="0.25">
      <c r="A810" t="s">
        <v>2652</v>
      </c>
      <c r="B810" t="s">
        <v>2653</v>
      </c>
      <c r="C810" s="24">
        <f t="shared" si="12"/>
        <v>646</v>
      </c>
      <c r="D810" s="26" t="s">
        <v>1297</v>
      </c>
      <c r="E810">
        <v>560646</v>
      </c>
      <c r="F810" s="23">
        <v>43248</v>
      </c>
      <c r="G810" s="23">
        <v>43254</v>
      </c>
    </row>
    <row r="811" spans="1:7" x14ac:dyDescent="0.25">
      <c r="A811" t="s">
        <v>2654</v>
      </c>
      <c r="B811" t="s">
        <v>2655</v>
      </c>
      <c r="C811" s="24">
        <f t="shared" si="12"/>
        <v>644</v>
      </c>
      <c r="D811" s="26" t="s">
        <v>1325</v>
      </c>
      <c r="E811">
        <v>396856</v>
      </c>
      <c r="F811" s="23">
        <v>43248</v>
      </c>
      <c r="G811" s="23">
        <v>43254</v>
      </c>
    </row>
    <row r="812" spans="1:7" x14ac:dyDescent="0.25">
      <c r="A812" t="s">
        <v>2656</v>
      </c>
      <c r="B812" t="s">
        <v>2657</v>
      </c>
      <c r="C812" s="24">
        <f t="shared" si="12"/>
        <v>635</v>
      </c>
      <c r="D812" s="26" t="s">
        <v>1308</v>
      </c>
      <c r="E812">
        <v>566173</v>
      </c>
      <c r="F812" s="23">
        <v>43249</v>
      </c>
      <c r="G812" s="23">
        <v>43253</v>
      </c>
    </row>
    <row r="813" spans="1:7" x14ac:dyDescent="0.25">
      <c r="A813" t="s">
        <v>2658</v>
      </c>
      <c r="B813" t="s">
        <v>2659</v>
      </c>
      <c r="C813" s="24">
        <f t="shared" si="12"/>
        <v>636</v>
      </c>
      <c r="D813" s="26" t="s">
        <v>1295</v>
      </c>
      <c r="E813">
        <v>603001</v>
      </c>
      <c r="F813" s="23">
        <v>43249</v>
      </c>
      <c r="G813" s="23">
        <v>43253</v>
      </c>
    </row>
    <row r="814" spans="1:7" x14ac:dyDescent="0.25">
      <c r="A814" t="s">
        <v>2660</v>
      </c>
      <c r="B814" t="s">
        <v>2661</v>
      </c>
      <c r="C814" s="24">
        <f t="shared" si="12"/>
        <v>639</v>
      </c>
      <c r="D814" s="26" t="s">
        <v>1276</v>
      </c>
      <c r="E814">
        <v>447554</v>
      </c>
      <c r="F814" s="23">
        <v>43248</v>
      </c>
      <c r="G814" s="23">
        <v>43253</v>
      </c>
    </row>
    <row r="815" spans="1:7" x14ac:dyDescent="0.25">
      <c r="A815" t="s">
        <v>2662</v>
      </c>
      <c r="B815" t="s">
        <v>2663</v>
      </c>
      <c r="C815" s="24">
        <f t="shared" si="12"/>
        <v>637</v>
      </c>
      <c r="D815" s="26" t="s">
        <v>1275</v>
      </c>
      <c r="E815">
        <v>405756</v>
      </c>
      <c r="F815" s="23">
        <v>43248</v>
      </c>
      <c r="G815" s="23">
        <v>43253</v>
      </c>
    </row>
    <row r="816" spans="1:7" x14ac:dyDescent="0.25">
      <c r="A816" t="s">
        <v>2664</v>
      </c>
      <c r="B816" t="s">
        <v>2665</v>
      </c>
      <c r="C816" s="24">
        <f t="shared" si="12"/>
        <v>640</v>
      </c>
      <c r="D816" s="26" t="s">
        <v>1278</v>
      </c>
      <c r="E816">
        <v>488475</v>
      </c>
      <c r="F816" s="23">
        <v>43248</v>
      </c>
      <c r="G816" s="23">
        <v>43253</v>
      </c>
    </row>
    <row r="817" spans="1:7" x14ac:dyDescent="0.25">
      <c r="A817" t="s">
        <v>2666</v>
      </c>
      <c r="B817" t="s">
        <v>2667</v>
      </c>
      <c r="C817" s="24">
        <f t="shared" si="12"/>
        <v>659</v>
      </c>
      <c r="D817" s="26" t="s">
        <v>1319</v>
      </c>
      <c r="E817">
        <v>355556</v>
      </c>
      <c r="F817" s="23">
        <v>43248</v>
      </c>
      <c r="G817" s="23">
        <v>43254</v>
      </c>
    </row>
    <row r="818" spans="1:7" x14ac:dyDescent="0.25">
      <c r="A818" t="s">
        <v>2668</v>
      </c>
      <c r="B818" t="s">
        <v>2669</v>
      </c>
      <c r="C818" s="24">
        <f t="shared" si="12"/>
        <v>642</v>
      </c>
      <c r="D818" s="26" t="s">
        <v>1285</v>
      </c>
      <c r="E818">
        <v>324382</v>
      </c>
      <c r="F818" s="23">
        <v>43252</v>
      </c>
      <c r="G818" s="23">
        <v>43253</v>
      </c>
    </row>
    <row r="819" spans="1:7" x14ac:dyDescent="0.25">
      <c r="A819" t="s">
        <v>2670</v>
      </c>
      <c r="B819" t="s">
        <v>2671</v>
      </c>
      <c r="C819" s="24">
        <f t="shared" si="12"/>
        <v>638</v>
      </c>
      <c r="D819" s="26" t="s">
        <v>1282</v>
      </c>
      <c r="E819">
        <v>496967</v>
      </c>
      <c r="F819" s="23">
        <v>43249</v>
      </c>
      <c r="G819" s="23">
        <v>43253</v>
      </c>
    </row>
    <row r="820" spans="1:7" x14ac:dyDescent="0.25">
      <c r="A820" t="s">
        <v>2672</v>
      </c>
      <c r="B820" t="s">
        <v>2673</v>
      </c>
      <c r="C820" s="24">
        <f t="shared" si="12"/>
        <v>643</v>
      </c>
      <c r="D820" s="26" t="s">
        <v>1283</v>
      </c>
      <c r="E820">
        <v>385258</v>
      </c>
      <c r="F820" s="23">
        <v>43249</v>
      </c>
      <c r="G820" s="23">
        <v>43253</v>
      </c>
    </row>
    <row r="821" spans="1:7" x14ac:dyDescent="0.25">
      <c r="A821" t="s">
        <v>2674</v>
      </c>
      <c r="B821" t="s">
        <v>2675</v>
      </c>
      <c r="C821" s="24">
        <f t="shared" si="12"/>
        <v>641</v>
      </c>
      <c r="D821" s="26" t="s">
        <v>1279</v>
      </c>
      <c r="E821">
        <v>886222</v>
      </c>
      <c r="F821" s="23">
        <v>43248</v>
      </c>
      <c r="G821" s="23">
        <v>43253</v>
      </c>
    </row>
    <row r="822" spans="1:7" x14ac:dyDescent="0.25">
      <c r="A822" t="s">
        <v>2676</v>
      </c>
      <c r="B822" t="s">
        <v>2677</v>
      </c>
      <c r="C822" s="24">
        <f t="shared" ref="C822:C885" si="13">IFERROR(VALUE(MID(RIGHT(B822,5), SEARCH("-", RIGHT(B822,5))+1, 3))-1, "")</f>
        <v>668</v>
      </c>
      <c r="D822" s="26" t="s">
        <v>1316</v>
      </c>
      <c r="E822">
        <v>317677</v>
      </c>
      <c r="F822" s="23">
        <v>43251</v>
      </c>
      <c r="G822" s="23">
        <v>43251</v>
      </c>
    </row>
    <row r="823" spans="1:7" x14ac:dyDescent="0.25">
      <c r="A823" t="s">
        <v>2678</v>
      </c>
      <c r="B823" t="s">
        <v>2679</v>
      </c>
      <c r="C823" s="24">
        <f t="shared" si="13"/>
        <v>672</v>
      </c>
      <c r="D823" s="26" t="s">
        <v>1298</v>
      </c>
      <c r="E823">
        <v>521848</v>
      </c>
      <c r="F823" s="23">
        <v>43250</v>
      </c>
      <c r="G823" s="23">
        <v>43250</v>
      </c>
    </row>
    <row r="824" spans="1:7" x14ac:dyDescent="0.25">
      <c r="A824" t="s">
        <v>2680</v>
      </c>
      <c r="B824" t="s">
        <v>2681</v>
      </c>
      <c r="C824" s="24">
        <f t="shared" si="13"/>
        <v>673</v>
      </c>
      <c r="D824" s="26" t="s">
        <v>1300</v>
      </c>
      <c r="E824">
        <v>434039</v>
      </c>
      <c r="F824" s="23">
        <v>43251</v>
      </c>
      <c r="G824" s="23">
        <v>43251</v>
      </c>
    </row>
    <row r="825" spans="1:7" x14ac:dyDescent="0.25">
      <c r="A825" t="s">
        <v>2682</v>
      </c>
      <c r="B825" t="s">
        <v>2683</v>
      </c>
      <c r="C825" s="24">
        <f t="shared" si="13"/>
        <v>669</v>
      </c>
      <c r="D825" s="26" t="s">
        <v>1284</v>
      </c>
      <c r="E825">
        <v>527467</v>
      </c>
      <c r="F825" s="23">
        <v>43251</v>
      </c>
      <c r="G825" s="23">
        <v>43251</v>
      </c>
    </row>
    <row r="826" spans="1:7" x14ac:dyDescent="0.25">
      <c r="A826" t="s">
        <v>2684</v>
      </c>
      <c r="B826" t="s">
        <v>2685</v>
      </c>
      <c r="C826" s="24">
        <f t="shared" si="13"/>
        <v>671</v>
      </c>
      <c r="D826" s="26" t="s">
        <v>1299</v>
      </c>
      <c r="E826">
        <v>899380</v>
      </c>
      <c r="F826" s="23">
        <v>43251</v>
      </c>
      <c r="G826" s="23">
        <v>43251</v>
      </c>
    </row>
    <row r="827" spans="1:7" x14ac:dyDescent="0.25">
      <c r="C827" s="24" t="str">
        <f t="shared" si="13"/>
        <v/>
      </c>
      <c r="D827" s="26" t="s">
        <v>1318</v>
      </c>
      <c r="E827">
        <v>419985</v>
      </c>
      <c r="F827" s="23">
        <v>43251</v>
      </c>
      <c r="G827" s="23">
        <v>43281</v>
      </c>
    </row>
    <row r="828" spans="1:7" x14ac:dyDescent="0.25">
      <c r="A828" t="s">
        <v>2686</v>
      </c>
      <c r="B828" t="s">
        <v>2687</v>
      </c>
      <c r="C828" s="24">
        <f t="shared" si="13"/>
        <v>670</v>
      </c>
      <c r="D828" s="26" t="s">
        <v>1294</v>
      </c>
      <c r="E828">
        <v>417200</v>
      </c>
      <c r="F828" s="23">
        <v>43251</v>
      </c>
      <c r="G828" s="23">
        <v>43251</v>
      </c>
    </row>
    <row r="829" spans="1:7" x14ac:dyDescent="0.25">
      <c r="A829" t="s">
        <v>2688</v>
      </c>
      <c r="B829" t="s">
        <v>2689</v>
      </c>
      <c r="C829" s="24">
        <f t="shared" si="13"/>
        <v>675</v>
      </c>
      <c r="D829" s="26" t="s">
        <v>1276</v>
      </c>
      <c r="E829">
        <v>886222</v>
      </c>
      <c r="F829" s="23">
        <v>43255</v>
      </c>
      <c r="G829" s="23">
        <v>43255</v>
      </c>
    </row>
    <row r="830" spans="1:7" x14ac:dyDescent="0.25">
      <c r="A830" t="s">
        <v>2690</v>
      </c>
      <c r="B830" t="s">
        <v>2691</v>
      </c>
      <c r="C830" s="24">
        <f t="shared" si="13"/>
        <v>654</v>
      </c>
      <c r="D830" s="26" t="s">
        <v>1285</v>
      </c>
      <c r="E830">
        <v>603001</v>
      </c>
      <c r="F830" s="23">
        <v>43255</v>
      </c>
      <c r="G830" s="23">
        <v>43259</v>
      </c>
    </row>
    <row r="831" spans="1:7" x14ac:dyDescent="0.25">
      <c r="A831" t="s">
        <v>2692</v>
      </c>
      <c r="B831" t="s">
        <v>2693</v>
      </c>
      <c r="C831" s="24">
        <f t="shared" si="13"/>
        <v>648</v>
      </c>
      <c r="D831" s="26" t="s">
        <v>1308</v>
      </c>
      <c r="E831">
        <v>566173</v>
      </c>
      <c r="F831" s="25">
        <v>43255</v>
      </c>
      <c r="G831" s="23">
        <v>43260</v>
      </c>
    </row>
    <row r="832" spans="1:7" x14ac:dyDescent="0.25">
      <c r="A832" t="s">
        <v>2694</v>
      </c>
      <c r="B832" t="s">
        <v>2695</v>
      </c>
      <c r="C832" s="24">
        <f t="shared" si="13"/>
        <v>650</v>
      </c>
      <c r="D832" s="26" t="s">
        <v>1275</v>
      </c>
      <c r="E832">
        <v>405756</v>
      </c>
      <c r="F832" s="23">
        <v>43255</v>
      </c>
      <c r="G832" s="23">
        <v>43259</v>
      </c>
    </row>
    <row r="833" spans="1:7" x14ac:dyDescent="0.25">
      <c r="A833" t="s">
        <v>2696</v>
      </c>
      <c r="B833" t="s">
        <v>2697</v>
      </c>
      <c r="C833" s="24">
        <f t="shared" si="13"/>
        <v>655</v>
      </c>
      <c r="D833" s="26" t="s">
        <v>1319</v>
      </c>
      <c r="E833">
        <v>355556</v>
      </c>
      <c r="F833" s="23">
        <v>43255</v>
      </c>
      <c r="G833" s="23">
        <v>43259</v>
      </c>
    </row>
    <row r="834" spans="1:7" x14ac:dyDescent="0.25">
      <c r="A834" t="s">
        <v>2698</v>
      </c>
      <c r="B834" t="s">
        <v>2699</v>
      </c>
      <c r="C834" s="24">
        <f t="shared" si="13"/>
        <v>647</v>
      </c>
      <c r="D834" s="26" t="s">
        <v>1273</v>
      </c>
      <c r="E834">
        <v>496833</v>
      </c>
      <c r="F834" s="23">
        <v>43255</v>
      </c>
      <c r="G834" s="23">
        <v>43260</v>
      </c>
    </row>
    <row r="835" spans="1:7" x14ac:dyDescent="0.25">
      <c r="A835" t="s">
        <v>2700</v>
      </c>
      <c r="B835" t="s">
        <v>2701</v>
      </c>
      <c r="C835" s="24">
        <f t="shared" si="13"/>
        <v>656</v>
      </c>
      <c r="D835" s="26" t="s">
        <v>1279</v>
      </c>
      <c r="E835">
        <v>566508</v>
      </c>
      <c r="F835" s="23">
        <v>43255</v>
      </c>
      <c r="G835" s="23">
        <v>43260</v>
      </c>
    </row>
    <row r="836" spans="1:7" x14ac:dyDescent="0.25">
      <c r="C836" s="24" t="str">
        <f t="shared" si="13"/>
        <v/>
      </c>
      <c r="D836" s="26" t="s">
        <v>1309</v>
      </c>
      <c r="E836">
        <v>337646</v>
      </c>
      <c r="F836" s="23">
        <v>43256</v>
      </c>
      <c r="G836" s="23">
        <v>43283</v>
      </c>
    </row>
    <row r="837" spans="1:7" x14ac:dyDescent="0.25">
      <c r="A837" t="s">
        <v>2702</v>
      </c>
      <c r="B837" t="s">
        <v>2703</v>
      </c>
      <c r="C837" s="24">
        <f t="shared" si="13"/>
        <v>677</v>
      </c>
      <c r="D837" s="26" t="s">
        <v>1305</v>
      </c>
      <c r="E837">
        <v>539767</v>
      </c>
      <c r="F837" s="23">
        <v>43256</v>
      </c>
      <c r="G837" s="23">
        <v>43288</v>
      </c>
    </row>
    <row r="838" spans="1:7" x14ac:dyDescent="0.25">
      <c r="C838" s="24" t="str">
        <f t="shared" si="13"/>
        <v/>
      </c>
      <c r="D838" s="26" t="s">
        <v>1314</v>
      </c>
      <c r="E838">
        <v>516702</v>
      </c>
      <c r="F838" s="23">
        <v>43256</v>
      </c>
      <c r="G838" s="23">
        <v>43288</v>
      </c>
    </row>
    <row r="839" spans="1:7" x14ac:dyDescent="0.25">
      <c r="A839" t="s">
        <v>2704</v>
      </c>
      <c r="B839" t="s">
        <v>2705</v>
      </c>
      <c r="C839" s="24">
        <f t="shared" si="13"/>
        <v>649</v>
      </c>
      <c r="D839" s="26" t="s">
        <v>1282</v>
      </c>
      <c r="E839">
        <v>521848</v>
      </c>
      <c r="F839" s="23">
        <v>43255</v>
      </c>
      <c r="G839" s="23">
        <v>43260</v>
      </c>
    </row>
    <row r="840" spans="1:7" x14ac:dyDescent="0.25">
      <c r="A840" t="s">
        <v>2706</v>
      </c>
      <c r="B840" t="s">
        <v>2707</v>
      </c>
      <c r="C840" s="24">
        <f t="shared" si="13"/>
        <v>652</v>
      </c>
      <c r="D840" s="26" t="s">
        <v>1297</v>
      </c>
      <c r="E840">
        <v>320894</v>
      </c>
      <c r="F840" s="23">
        <v>43255</v>
      </c>
      <c r="G840" s="23">
        <v>43259</v>
      </c>
    </row>
    <row r="841" spans="1:7" x14ac:dyDescent="0.25">
      <c r="A841" t="s">
        <v>2708</v>
      </c>
      <c r="B841" t="s">
        <v>2709</v>
      </c>
      <c r="C841" s="24">
        <f t="shared" si="13"/>
        <v>651</v>
      </c>
      <c r="D841" s="26" t="s">
        <v>1329</v>
      </c>
      <c r="E841">
        <v>447554</v>
      </c>
      <c r="F841" s="23">
        <v>43255</v>
      </c>
      <c r="G841" s="23">
        <v>43260</v>
      </c>
    </row>
    <row r="842" spans="1:7" x14ac:dyDescent="0.25">
      <c r="A842" t="s">
        <v>2710</v>
      </c>
      <c r="B842" t="s">
        <v>2711</v>
      </c>
      <c r="C842" s="24">
        <f t="shared" si="13"/>
        <v>645</v>
      </c>
      <c r="D842" s="26" t="s">
        <v>1305</v>
      </c>
      <c r="E842">
        <v>899380</v>
      </c>
      <c r="F842" s="23">
        <v>43255</v>
      </c>
      <c r="G842" s="23">
        <v>43259</v>
      </c>
    </row>
    <row r="843" spans="1:7" x14ac:dyDescent="0.25">
      <c r="A843" t="s">
        <v>2712</v>
      </c>
      <c r="B843" t="s">
        <v>2713</v>
      </c>
      <c r="C843" s="24">
        <f t="shared" si="13"/>
        <v>687</v>
      </c>
      <c r="D843" s="26" t="s">
        <v>1315</v>
      </c>
      <c r="E843">
        <v>452405</v>
      </c>
      <c r="F843" s="23">
        <v>43257</v>
      </c>
      <c r="G843" s="23">
        <v>43257</v>
      </c>
    </row>
    <row r="844" spans="1:7" x14ac:dyDescent="0.25">
      <c r="A844" t="s">
        <v>2714</v>
      </c>
      <c r="B844" t="s">
        <v>2715</v>
      </c>
      <c r="C844" s="24">
        <f t="shared" si="13"/>
        <v>678</v>
      </c>
      <c r="D844" s="26" t="s">
        <v>1335</v>
      </c>
      <c r="E844">
        <v>420357</v>
      </c>
      <c r="F844" s="23">
        <v>43255</v>
      </c>
      <c r="G844" s="23">
        <v>43278</v>
      </c>
    </row>
    <row r="845" spans="1:7" x14ac:dyDescent="0.25">
      <c r="A845" t="s">
        <v>2716</v>
      </c>
      <c r="B845" t="s">
        <v>2717</v>
      </c>
      <c r="C845" s="24">
        <f t="shared" si="13"/>
        <v>653</v>
      </c>
      <c r="D845" s="26" t="s">
        <v>1295</v>
      </c>
      <c r="E845">
        <v>569774</v>
      </c>
      <c r="F845" s="23">
        <v>43255</v>
      </c>
      <c r="G845" s="23">
        <v>43259</v>
      </c>
    </row>
    <row r="846" spans="1:7" x14ac:dyDescent="0.25">
      <c r="A846" t="s">
        <v>2718</v>
      </c>
      <c r="B846" t="s">
        <v>2719</v>
      </c>
      <c r="C846" s="24">
        <f t="shared" si="13"/>
        <v>681</v>
      </c>
      <c r="D846" s="26" t="s">
        <v>1289</v>
      </c>
      <c r="E846">
        <v>496967</v>
      </c>
      <c r="F846" s="23">
        <v>43258</v>
      </c>
      <c r="G846" s="23">
        <v>43260</v>
      </c>
    </row>
    <row r="847" spans="1:7" x14ac:dyDescent="0.25">
      <c r="A847" t="s">
        <v>2720</v>
      </c>
      <c r="B847" t="s">
        <v>2721</v>
      </c>
      <c r="C847" s="24">
        <f t="shared" si="13"/>
        <v>692</v>
      </c>
      <c r="D847" s="26" t="s">
        <v>1315</v>
      </c>
      <c r="E847">
        <v>452405</v>
      </c>
      <c r="F847" s="23">
        <v>43259</v>
      </c>
      <c r="G847" s="23">
        <v>43260</v>
      </c>
    </row>
    <row r="848" spans="1:7" x14ac:dyDescent="0.25">
      <c r="A848" t="s">
        <v>2722</v>
      </c>
      <c r="B848" t="s">
        <v>2723</v>
      </c>
      <c r="C848" s="24">
        <f t="shared" si="13"/>
        <v>621</v>
      </c>
      <c r="D848" s="26" t="s">
        <v>1317</v>
      </c>
      <c r="E848">
        <v>324382</v>
      </c>
      <c r="F848" s="23">
        <v>43241</v>
      </c>
      <c r="G848" s="23">
        <v>43245</v>
      </c>
    </row>
    <row r="849" spans="1:7" x14ac:dyDescent="0.25">
      <c r="A849" t="s">
        <v>2724</v>
      </c>
      <c r="B849" t="s">
        <v>2725</v>
      </c>
      <c r="C849" s="24">
        <f t="shared" si="13"/>
        <v>695</v>
      </c>
      <c r="D849" s="26" t="s">
        <v>1289</v>
      </c>
      <c r="E849">
        <v>452405</v>
      </c>
      <c r="F849" s="23">
        <v>43262</v>
      </c>
      <c r="G849" s="23">
        <v>43265</v>
      </c>
    </row>
    <row r="850" spans="1:7" x14ac:dyDescent="0.25">
      <c r="A850" t="s">
        <v>2726</v>
      </c>
      <c r="B850" t="s">
        <v>2727</v>
      </c>
      <c r="C850" s="24">
        <f t="shared" si="13"/>
        <v>696</v>
      </c>
      <c r="D850" s="26" t="s">
        <v>1317</v>
      </c>
      <c r="E850">
        <v>519677</v>
      </c>
      <c r="F850" s="23">
        <v>43262</v>
      </c>
      <c r="G850" s="23">
        <v>43263</v>
      </c>
    </row>
    <row r="851" spans="1:7" x14ac:dyDescent="0.25">
      <c r="A851" t="s">
        <v>2728</v>
      </c>
      <c r="B851" t="s">
        <v>2729</v>
      </c>
      <c r="C851" s="24">
        <f t="shared" si="13"/>
        <v>690</v>
      </c>
      <c r="D851" s="26" t="s">
        <v>1315</v>
      </c>
      <c r="E851">
        <v>452405</v>
      </c>
      <c r="F851" s="23">
        <v>43259</v>
      </c>
      <c r="G851" s="23">
        <v>43260</v>
      </c>
    </row>
    <row r="852" spans="1:7" x14ac:dyDescent="0.25">
      <c r="A852" t="s">
        <v>2730</v>
      </c>
      <c r="B852" t="s">
        <v>2731</v>
      </c>
      <c r="C852" s="24">
        <f t="shared" si="13"/>
        <v>679</v>
      </c>
      <c r="D852" s="26" t="s">
        <v>1276</v>
      </c>
      <c r="E852">
        <v>566173</v>
      </c>
      <c r="F852" s="23">
        <v>43262</v>
      </c>
      <c r="G852" s="23">
        <v>43281</v>
      </c>
    </row>
    <row r="853" spans="1:7" x14ac:dyDescent="0.25">
      <c r="A853" t="s">
        <v>2732</v>
      </c>
      <c r="B853" t="s">
        <v>2733</v>
      </c>
      <c r="C853" s="24">
        <f t="shared" si="13"/>
        <v>698</v>
      </c>
      <c r="D853" s="26" t="s">
        <v>1285</v>
      </c>
      <c r="E853">
        <v>447554</v>
      </c>
      <c r="F853" s="23">
        <v>43262</v>
      </c>
      <c r="G853" s="23">
        <v>43266</v>
      </c>
    </row>
    <row r="854" spans="1:7" x14ac:dyDescent="0.25">
      <c r="A854" t="s">
        <v>2734</v>
      </c>
      <c r="B854" t="s">
        <v>2735</v>
      </c>
      <c r="C854" s="24">
        <f t="shared" si="13"/>
        <v>700</v>
      </c>
      <c r="D854" s="26" t="s">
        <v>1281</v>
      </c>
      <c r="E854">
        <v>588783</v>
      </c>
      <c r="F854" s="23">
        <v>43263</v>
      </c>
      <c r="G854" s="23">
        <v>43268</v>
      </c>
    </row>
    <row r="855" spans="1:7" x14ac:dyDescent="0.25">
      <c r="A855" t="s">
        <v>2736</v>
      </c>
      <c r="B855" t="s">
        <v>2737</v>
      </c>
      <c r="C855" s="24">
        <f t="shared" si="13"/>
        <v>703</v>
      </c>
      <c r="D855" s="26" t="s">
        <v>1323</v>
      </c>
      <c r="E855">
        <v>324382</v>
      </c>
      <c r="F855" s="23">
        <v>43251</v>
      </c>
      <c r="G855" s="23">
        <v>43251</v>
      </c>
    </row>
    <row r="856" spans="1:7" x14ac:dyDescent="0.25">
      <c r="A856" t="s">
        <v>2722</v>
      </c>
      <c r="B856" t="s">
        <v>2723</v>
      </c>
      <c r="C856" s="24">
        <f t="shared" si="13"/>
        <v>621</v>
      </c>
      <c r="D856" s="26" t="s">
        <v>1317</v>
      </c>
      <c r="E856">
        <v>324382</v>
      </c>
      <c r="F856" s="23">
        <v>43241</v>
      </c>
      <c r="G856" s="23">
        <v>43245</v>
      </c>
    </row>
    <row r="857" spans="1:7" x14ac:dyDescent="0.25">
      <c r="A857" t="s">
        <v>2738</v>
      </c>
      <c r="B857" t="s">
        <v>2739</v>
      </c>
      <c r="C857" s="24">
        <f t="shared" si="13"/>
        <v>704</v>
      </c>
      <c r="D857" s="26" t="s">
        <v>1325</v>
      </c>
      <c r="E857">
        <v>886222</v>
      </c>
      <c r="F857" s="23">
        <v>43264</v>
      </c>
      <c r="G857" s="23">
        <v>43266</v>
      </c>
    </row>
    <row r="858" spans="1:7" x14ac:dyDescent="0.25">
      <c r="A858" t="s">
        <v>2740</v>
      </c>
      <c r="B858" t="s">
        <v>2741</v>
      </c>
      <c r="C858" s="24">
        <f t="shared" si="13"/>
        <v>697</v>
      </c>
      <c r="D858" s="26" t="s">
        <v>1317</v>
      </c>
      <c r="E858">
        <v>519677</v>
      </c>
      <c r="F858" s="23">
        <v>43265</v>
      </c>
      <c r="G858" s="23">
        <v>43265</v>
      </c>
    </row>
    <row r="859" spans="1:7" x14ac:dyDescent="0.25">
      <c r="A859" t="s">
        <v>2742</v>
      </c>
      <c r="B859" t="s">
        <v>2743</v>
      </c>
      <c r="C859" s="24">
        <f t="shared" si="13"/>
        <v>709</v>
      </c>
      <c r="D859" s="26" t="s">
        <v>1278</v>
      </c>
      <c r="E859">
        <v>588783</v>
      </c>
      <c r="F859" s="23">
        <v>43269</v>
      </c>
      <c r="G859" s="23">
        <v>43269</v>
      </c>
    </row>
    <row r="860" spans="1:7" x14ac:dyDescent="0.25">
      <c r="A860" t="s">
        <v>2744</v>
      </c>
      <c r="B860" t="s">
        <v>2745</v>
      </c>
      <c r="C860" s="24">
        <f t="shared" si="13"/>
        <v>708</v>
      </c>
      <c r="D860" s="26" t="s">
        <v>1281</v>
      </c>
      <c r="E860">
        <v>596416</v>
      </c>
      <c r="F860" s="23">
        <v>43270</v>
      </c>
      <c r="G860" s="23">
        <v>43275</v>
      </c>
    </row>
    <row r="861" spans="1:7" x14ac:dyDescent="0.25">
      <c r="A861" t="s">
        <v>2746</v>
      </c>
      <c r="B861" t="s">
        <v>2747</v>
      </c>
      <c r="C861" s="24">
        <f t="shared" si="13"/>
        <v>710</v>
      </c>
      <c r="D861" s="26" t="s">
        <v>1300</v>
      </c>
      <c r="E861">
        <v>203376</v>
      </c>
      <c r="F861" s="23">
        <v>43272</v>
      </c>
      <c r="G861" s="23">
        <v>43273</v>
      </c>
    </row>
    <row r="862" spans="1:7" x14ac:dyDescent="0.25">
      <c r="C862" s="24" t="str">
        <f t="shared" si="13"/>
        <v/>
      </c>
      <c r="D862" s="26" t="s">
        <v>1278</v>
      </c>
      <c r="E862">
        <v>482433</v>
      </c>
      <c r="F862" s="23">
        <v>43272</v>
      </c>
      <c r="G862" s="23">
        <v>43273</v>
      </c>
    </row>
    <row r="863" spans="1:7" x14ac:dyDescent="0.25">
      <c r="C863" s="24" t="str">
        <f t="shared" si="13"/>
        <v/>
      </c>
      <c r="D863" s="26" t="s">
        <v>1298</v>
      </c>
      <c r="E863">
        <v>521848</v>
      </c>
      <c r="F863" s="23">
        <v>43272</v>
      </c>
      <c r="G863" s="23">
        <v>43273</v>
      </c>
    </row>
    <row r="864" spans="1:7" x14ac:dyDescent="0.25">
      <c r="A864" t="s">
        <v>2748</v>
      </c>
      <c r="B864" t="s">
        <v>2749</v>
      </c>
      <c r="C864" s="24">
        <f t="shared" si="13"/>
        <v>664</v>
      </c>
      <c r="D864" s="26" t="s">
        <v>1323</v>
      </c>
      <c r="E864">
        <v>471360</v>
      </c>
      <c r="F864" s="23">
        <v>43255</v>
      </c>
      <c r="G864" s="23">
        <v>43258</v>
      </c>
    </row>
    <row r="865" spans="1:7" x14ac:dyDescent="0.25">
      <c r="A865" t="s">
        <v>2750</v>
      </c>
      <c r="B865" t="s">
        <v>2751</v>
      </c>
      <c r="C865" s="24">
        <f t="shared" si="13"/>
        <v>715</v>
      </c>
      <c r="D865" s="26" t="s">
        <v>1273</v>
      </c>
      <c r="E865">
        <v>496833</v>
      </c>
      <c r="F865" s="23">
        <v>43260</v>
      </c>
      <c r="G865" s="23">
        <v>43260</v>
      </c>
    </row>
    <row r="866" spans="1:7" x14ac:dyDescent="0.25">
      <c r="A866" t="s">
        <v>2752</v>
      </c>
      <c r="B866" t="s">
        <v>2753</v>
      </c>
      <c r="C866" s="24">
        <f t="shared" si="13"/>
        <v>714</v>
      </c>
      <c r="D866" s="26" t="s">
        <v>1307</v>
      </c>
      <c r="E866">
        <v>588783</v>
      </c>
      <c r="F866" s="23">
        <v>43272</v>
      </c>
      <c r="G866" s="23">
        <v>43280</v>
      </c>
    </row>
    <row r="867" spans="1:7" x14ac:dyDescent="0.25">
      <c r="A867" t="s">
        <v>2754</v>
      </c>
      <c r="B867" t="s">
        <v>2755</v>
      </c>
      <c r="C867" s="24">
        <f t="shared" si="13"/>
        <v>716</v>
      </c>
      <c r="D867" s="26" t="s">
        <v>1290</v>
      </c>
      <c r="E867">
        <v>569774</v>
      </c>
      <c r="F867" s="23">
        <v>43273</v>
      </c>
      <c r="G867" s="23">
        <v>43273</v>
      </c>
    </row>
    <row r="868" spans="1:7" x14ac:dyDescent="0.25">
      <c r="A868" t="s">
        <v>2756</v>
      </c>
      <c r="B868" t="s">
        <v>2757</v>
      </c>
      <c r="C868" s="24">
        <f t="shared" si="13"/>
        <v>721</v>
      </c>
      <c r="D868" s="26" t="s">
        <v>1300</v>
      </c>
      <c r="E868">
        <v>203376</v>
      </c>
      <c r="F868" s="23">
        <v>43275</v>
      </c>
      <c r="G868" s="23">
        <v>43309</v>
      </c>
    </row>
    <row r="869" spans="1:7" x14ac:dyDescent="0.25">
      <c r="C869" s="24" t="str">
        <f t="shared" si="13"/>
        <v/>
      </c>
      <c r="D869" s="26" t="s">
        <v>1278</v>
      </c>
      <c r="E869">
        <v>482433</v>
      </c>
      <c r="F869" s="23">
        <v>43275</v>
      </c>
      <c r="G869" s="23">
        <v>43309</v>
      </c>
    </row>
    <row r="870" spans="1:7" x14ac:dyDescent="0.25">
      <c r="C870" s="24" t="str">
        <f t="shared" si="13"/>
        <v/>
      </c>
      <c r="D870" s="26" t="s">
        <v>1298</v>
      </c>
      <c r="E870">
        <v>521848</v>
      </c>
      <c r="F870" s="23">
        <v>43276</v>
      </c>
      <c r="G870" s="23">
        <v>43310</v>
      </c>
    </row>
    <row r="871" spans="1:7" x14ac:dyDescent="0.25">
      <c r="A871" t="s">
        <v>2758</v>
      </c>
      <c r="B871" t="s">
        <v>2759</v>
      </c>
      <c r="C871" s="24">
        <f t="shared" si="13"/>
        <v>718</v>
      </c>
      <c r="D871" s="26" t="s">
        <v>1281</v>
      </c>
      <c r="E871">
        <v>452405</v>
      </c>
      <c r="F871" s="23">
        <v>43276</v>
      </c>
      <c r="G871" s="23">
        <v>43282</v>
      </c>
    </row>
    <row r="872" spans="1:7" x14ac:dyDescent="0.25">
      <c r="A872" t="s">
        <v>2760</v>
      </c>
      <c r="B872" t="s">
        <v>2761</v>
      </c>
      <c r="C872" s="24">
        <f t="shared" si="13"/>
        <v>723</v>
      </c>
      <c r="D872" s="26" t="s">
        <v>1317</v>
      </c>
      <c r="E872">
        <v>420806</v>
      </c>
      <c r="F872" s="23">
        <v>43276</v>
      </c>
      <c r="G872" s="23">
        <v>43282</v>
      </c>
    </row>
    <row r="873" spans="1:7" x14ac:dyDescent="0.25">
      <c r="A873" t="s">
        <v>2762</v>
      </c>
      <c r="B873" t="s">
        <v>2763</v>
      </c>
      <c r="C873" s="24">
        <f t="shared" si="13"/>
        <v>724</v>
      </c>
      <c r="D873" s="26" t="s">
        <v>1290</v>
      </c>
      <c r="E873">
        <v>405756</v>
      </c>
      <c r="F873" s="23">
        <v>43276</v>
      </c>
      <c r="G873" s="23">
        <v>43276</v>
      </c>
    </row>
    <row r="874" spans="1:7" x14ac:dyDescent="0.25">
      <c r="A874" t="s">
        <v>2764</v>
      </c>
      <c r="B874" t="s">
        <v>2765</v>
      </c>
      <c r="C874" s="24">
        <f t="shared" si="13"/>
        <v>720</v>
      </c>
      <c r="D874" s="26" t="s">
        <v>1289</v>
      </c>
      <c r="E874">
        <v>602662</v>
      </c>
      <c r="F874" s="23">
        <v>43277</v>
      </c>
      <c r="G874" s="23">
        <v>43282</v>
      </c>
    </row>
    <row r="875" spans="1:7" x14ac:dyDescent="0.25">
      <c r="A875" t="s">
        <v>2766</v>
      </c>
      <c r="B875" t="s">
        <v>2767</v>
      </c>
      <c r="C875" s="24">
        <f t="shared" si="13"/>
        <v>731</v>
      </c>
      <c r="D875" s="26" t="s">
        <v>1290</v>
      </c>
      <c r="E875">
        <v>405756</v>
      </c>
      <c r="F875" s="23">
        <v>43280</v>
      </c>
      <c r="G875" s="23">
        <v>43280</v>
      </c>
    </row>
    <row r="876" spans="1:7" x14ac:dyDescent="0.25">
      <c r="A876" t="s">
        <v>2768</v>
      </c>
      <c r="B876" t="s">
        <v>2769</v>
      </c>
      <c r="C876" s="24">
        <f t="shared" si="13"/>
        <v>728</v>
      </c>
      <c r="D876" s="26" t="s">
        <v>1278</v>
      </c>
      <c r="E876">
        <v>557767</v>
      </c>
      <c r="F876" s="23">
        <v>43281</v>
      </c>
      <c r="G876" s="23">
        <v>43309</v>
      </c>
    </row>
    <row r="877" spans="1:7" x14ac:dyDescent="0.25">
      <c r="C877" s="24" t="str">
        <f t="shared" si="13"/>
        <v/>
      </c>
      <c r="D877" s="26" t="s">
        <v>1285</v>
      </c>
      <c r="E877">
        <v>566173</v>
      </c>
      <c r="F877" s="23">
        <v>43281</v>
      </c>
      <c r="G877" s="23">
        <v>43283</v>
      </c>
    </row>
    <row r="878" spans="1:7" x14ac:dyDescent="0.25">
      <c r="A878" t="s">
        <v>2770</v>
      </c>
      <c r="B878" t="s">
        <v>2771</v>
      </c>
      <c r="C878" s="24">
        <f t="shared" si="13"/>
        <v>730</v>
      </c>
      <c r="D878" s="26" t="s">
        <v>1307</v>
      </c>
      <c r="E878">
        <v>317017</v>
      </c>
      <c r="F878" s="23">
        <v>43281</v>
      </c>
      <c r="G878" s="23">
        <v>43282</v>
      </c>
    </row>
    <row r="879" spans="1:7" x14ac:dyDescent="0.25">
      <c r="C879" s="24" t="str">
        <f t="shared" si="13"/>
        <v/>
      </c>
      <c r="D879" s="26" t="s">
        <v>1318</v>
      </c>
      <c r="E879">
        <v>466603</v>
      </c>
      <c r="F879" s="23">
        <v>43281</v>
      </c>
      <c r="G879" s="23">
        <v>43283</v>
      </c>
    </row>
    <row r="880" spans="1:7" x14ac:dyDescent="0.25">
      <c r="A880" t="s">
        <v>2772</v>
      </c>
      <c r="B880" t="s">
        <v>2773</v>
      </c>
      <c r="C880" s="24">
        <f t="shared" si="13"/>
        <v>732</v>
      </c>
      <c r="D880" s="26" t="s">
        <v>1272</v>
      </c>
      <c r="E880">
        <v>405756</v>
      </c>
      <c r="F880" s="23">
        <v>43283</v>
      </c>
      <c r="G880" s="23">
        <v>43283</v>
      </c>
    </row>
    <row r="881" spans="1:7" x14ac:dyDescent="0.25">
      <c r="A881" t="s">
        <v>2774</v>
      </c>
      <c r="B881" t="s">
        <v>2775</v>
      </c>
      <c r="C881" s="24">
        <f t="shared" si="13"/>
        <v>733</v>
      </c>
      <c r="D881" s="26" t="s">
        <v>1306</v>
      </c>
      <c r="E881">
        <v>496833</v>
      </c>
      <c r="F881" s="23">
        <v>43283</v>
      </c>
      <c r="G881" s="23">
        <v>43283</v>
      </c>
    </row>
    <row r="882" spans="1:7" x14ac:dyDescent="0.25">
      <c r="A882" t="s">
        <v>2776</v>
      </c>
      <c r="B882" t="s">
        <v>2777</v>
      </c>
      <c r="C882" s="24">
        <f t="shared" si="13"/>
        <v>734</v>
      </c>
      <c r="D882" s="26" t="s">
        <v>1289</v>
      </c>
      <c r="E882">
        <v>452405</v>
      </c>
      <c r="F882" s="23">
        <v>43283</v>
      </c>
      <c r="G882" s="23">
        <v>43283</v>
      </c>
    </row>
    <row r="883" spans="1:7" x14ac:dyDescent="0.25">
      <c r="A883" t="s">
        <v>2778</v>
      </c>
      <c r="B883" t="s">
        <v>2779</v>
      </c>
      <c r="C883" s="24">
        <f t="shared" si="13"/>
        <v>736</v>
      </c>
      <c r="D883" s="26" t="s">
        <v>1307</v>
      </c>
      <c r="E883">
        <v>317017</v>
      </c>
      <c r="F883" s="23">
        <v>43283</v>
      </c>
      <c r="G883" s="23">
        <v>43283</v>
      </c>
    </row>
    <row r="884" spans="1:7" x14ac:dyDescent="0.25">
      <c r="C884" s="24" t="str">
        <f t="shared" si="13"/>
        <v/>
      </c>
      <c r="D884" s="26" t="s">
        <v>1271</v>
      </c>
      <c r="E884">
        <v>419041</v>
      </c>
      <c r="F884" s="23">
        <v>43284</v>
      </c>
      <c r="G884" s="23">
        <v>43310</v>
      </c>
    </row>
    <row r="885" spans="1:7" x14ac:dyDescent="0.25">
      <c r="C885" s="24" t="str">
        <f t="shared" si="13"/>
        <v/>
      </c>
      <c r="D885" s="26" t="s">
        <v>1277</v>
      </c>
      <c r="E885">
        <v>333892</v>
      </c>
      <c r="F885" s="23">
        <v>43284</v>
      </c>
      <c r="G885" s="23">
        <v>43310</v>
      </c>
    </row>
    <row r="886" spans="1:7" x14ac:dyDescent="0.25">
      <c r="C886" s="24" t="str">
        <f t="shared" ref="C886:C936" si="14">IFERROR(VALUE(MID(RIGHT(B886,5), SEARCH("-", RIGHT(B886,5))+1, 3))-1, "")</f>
        <v/>
      </c>
      <c r="D886" s="26" t="s">
        <v>1320</v>
      </c>
      <c r="E886">
        <v>435741</v>
      </c>
      <c r="F886" s="23">
        <v>43284</v>
      </c>
      <c r="G886" s="23">
        <v>43310</v>
      </c>
    </row>
    <row r="887" spans="1:7" x14ac:dyDescent="0.25">
      <c r="C887" s="24" t="str">
        <f t="shared" si="14"/>
        <v/>
      </c>
      <c r="D887" s="26" t="s">
        <v>1288</v>
      </c>
      <c r="E887">
        <v>490746</v>
      </c>
      <c r="F887" s="23">
        <v>43284</v>
      </c>
      <c r="G887" s="23">
        <v>43310</v>
      </c>
    </row>
    <row r="888" spans="1:7" x14ac:dyDescent="0.25">
      <c r="C888" s="24" t="str">
        <f t="shared" si="14"/>
        <v/>
      </c>
      <c r="D888" s="26" t="s">
        <v>1307</v>
      </c>
      <c r="E888">
        <v>178194</v>
      </c>
      <c r="F888" s="23">
        <v>43284</v>
      </c>
      <c r="G888" s="23">
        <v>43310</v>
      </c>
    </row>
    <row r="889" spans="1:7" x14ac:dyDescent="0.25">
      <c r="C889" s="24" t="str">
        <f t="shared" si="14"/>
        <v/>
      </c>
      <c r="D889" s="26" t="s">
        <v>1281</v>
      </c>
      <c r="E889">
        <v>426226</v>
      </c>
      <c r="F889" s="23">
        <v>43284</v>
      </c>
      <c r="G889" s="23">
        <v>43310</v>
      </c>
    </row>
    <row r="890" spans="1:7" x14ac:dyDescent="0.25">
      <c r="C890" s="24" t="str">
        <f t="shared" si="14"/>
        <v/>
      </c>
      <c r="D890" s="26" t="s">
        <v>1296</v>
      </c>
      <c r="E890">
        <v>481129</v>
      </c>
      <c r="F890" s="23">
        <v>43284</v>
      </c>
      <c r="G890" s="23">
        <v>43310</v>
      </c>
    </row>
    <row r="891" spans="1:7" x14ac:dyDescent="0.25">
      <c r="C891" s="24" t="str">
        <f t="shared" si="14"/>
        <v/>
      </c>
      <c r="D891" s="26" t="s">
        <v>1297</v>
      </c>
      <c r="E891">
        <v>605887</v>
      </c>
      <c r="F891" s="23">
        <v>43284</v>
      </c>
      <c r="G891" s="23">
        <v>43310</v>
      </c>
    </row>
    <row r="892" spans="1:7" x14ac:dyDescent="0.25">
      <c r="C892" s="24" t="str">
        <f t="shared" si="14"/>
        <v/>
      </c>
      <c r="D892" s="26" t="s">
        <v>1293</v>
      </c>
      <c r="E892">
        <v>600316</v>
      </c>
      <c r="F892" s="23">
        <v>43284</v>
      </c>
      <c r="G892" s="23">
        <v>43310</v>
      </c>
    </row>
    <row r="893" spans="1:7" x14ac:dyDescent="0.25">
      <c r="C893" s="24" t="str">
        <f t="shared" si="14"/>
        <v/>
      </c>
      <c r="D893" s="26" t="s">
        <v>1315</v>
      </c>
      <c r="E893">
        <v>466911</v>
      </c>
      <c r="F893" s="23">
        <v>43284</v>
      </c>
      <c r="G893" s="23">
        <v>43310</v>
      </c>
    </row>
    <row r="894" spans="1:7" x14ac:dyDescent="0.25">
      <c r="C894" s="24" t="str">
        <f t="shared" si="14"/>
        <v/>
      </c>
      <c r="D894" s="26" t="s">
        <v>1318</v>
      </c>
      <c r="E894">
        <v>466603</v>
      </c>
      <c r="F894" s="23">
        <v>43284</v>
      </c>
      <c r="G894" s="23">
        <v>43310</v>
      </c>
    </row>
    <row r="895" spans="1:7" x14ac:dyDescent="0.25">
      <c r="C895" s="24" t="str">
        <f t="shared" si="14"/>
        <v/>
      </c>
      <c r="D895" s="26" t="s">
        <v>1295</v>
      </c>
      <c r="E895">
        <v>321084</v>
      </c>
      <c r="F895" s="23">
        <v>43284</v>
      </c>
      <c r="G895" s="23">
        <v>43310</v>
      </c>
    </row>
    <row r="896" spans="1:7" x14ac:dyDescent="0.25">
      <c r="C896" s="24" t="str">
        <f t="shared" si="14"/>
        <v/>
      </c>
      <c r="D896" s="26" t="s">
        <v>1333</v>
      </c>
      <c r="E896">
        <v>852387</v>
      </c>
      <c r="F896" s="23">
        <v>43284</v>
      </c>
      <c r="G896" s="23">
        <v>43310</v>
      </c>
    </row>
    <row r="897" spans="3:7" x14ac:dyDescent="0.25">
      <c r="C897" s="24" t="str">
        <f t="shared" si="14"/>
        <v/>
      </c>
      <c r="D897" s="26" t="s">
        <v>1303</v>
      </c>
      <c r="E897">
        <v>652482</v>
      </c>
      <c r="F897" s="23">
        <v>43284</v>
      </c>
      <c r="G897" s="23">
        <v>43310</v>
      </c>
    </row>
    <row r="898" spans="3:7" x14ac:dyDescent="0.25">
      <c r="C898" s="24" t="str">
        <f t="shared" si="14"/>
        <v/>
      </c>
      <c r="D898" s="26" t="s">
        <v>1283</v>
      </c>
      <c r="E898">
        <v>517366</v>
      </c>
      <c r="F898" s="23">
        <v>43284</v>
      </c>
      <c r="G898" s="23">
        <v>43310</v>
      </c>
    </row>
    <row r="899" spans="3:7" x14ac:dyDescent="0.25">
      <c r="C899" s="24" t="str">
        <f t="shared" si="14"/>
        <v/>
      </c>
      <c r="D899" s="26" t="s">
        <v>1291</v>
      </c>
      <c r="E899">
        <v>388176</v>
      </c>
      <c r="F899" s="23">
        <v>43284</v>
      </c>
      <c r="G899" s="23">
        <v>43310</v>
      </c>
    </row>
    <row r="900" spans="3:7" x14ac:dyDescent="0.25">
      <c r="C900" s="24" t="str">
        <f t="shared" si="14"/>
        <v/>
      </c>
      <c r="D900" s="26" t="s">
        <v>1285</v>
      </c>
      <c r="E900">
        <v>566173</v>
      </c>
      <c r="F900" s="23">
        <v>43284</v>
      </c>
      <c r="G900" s="23">
        <v>43310</v>
      </c>
    </row>
    <row r="901" spans="3:7" x14ac:dyDescent="0.25">
      <c r="C901" s="24" t="str">
        <f t="shared" si="14"/>
        <v/>
      </c>
      <c r="D901" s="26" t="s">
        <v>1329</v>
      </c>
      <c r="E901">
        <v>370184</v>
      </c>
      <c r="F901" s="23">
        <v>43284</v>
      </c>
      <c r="G901" s="23">
        <v>43310</v>
      </c>
    </row>
    <row r="902" spans="3:7" x14ac:dyDescent="0.25">
      <c r="C902" s="24" t="str">
        <f t="shared" si="14"/>
        <v/>
      </c>
      <c r="D902" s="26" t="s">
        <v>1305</v>
      </c>
      <c r="E902">
        <v>369907</v>
      </c>
      <c r="F902" s="23">
        <v>43284</v>
      </c>
      <c r="G902" s="23">
        <v>43310</v>
      </c>
    </row>
    <row r="903" spans="3:7" x14ac:dyDescent="0.25">
      <c r="C903" s="24" t="str">
        <f t="shared" si="14"/>
        <v/>
      </c>
      <c r="D903" s="26" t="s">
        <v>1284</v>
      </c>
      <c r="E903">
        <v>315758</v>
      </c>
      <c r="F903" s="23">
        <v>43284</v>
      </c>
      <c r="G903" s="23">
        <v>43310</v>
      </c>
    </row>
    <row r="904" spans="3:7" x14ac:dyDescent="0.25">
      <c r="C904" s="24" t="str">
        <f t="shared" si="14"/>
        <v/>
      </c>
      <c r="D904" s="26" t="s">
        <v>1309</v>
      </c>
      <c r="E904">
        <v>337646</v>
      </c>
      <c r="F904" s="23">
        <v>43284</v>
      </c>
      <c r="G904" s="23">
        <v>43310</v>
      </c>
    </row>
    <row r="905" spans="3:7" x14ac:dyDescent="0.25">
      <c r="C905" s="24" t="str">
        <f t="shared" si="14"/>
        <v/>
      </c>
      <c r="D905" s="26" t="s">
        <v>1326</v>
      </c>
      <c r="E905">
        <v>866468</v>
      </c>
      <c r="F905" s="23">
        <v>43284</v>
      </c>
      <c r="G905" s="23">
        <v>43310</v>
      </c>
    </row>
    <row r="906" spans="3:7" x14ac:dyDescent="0.25">
      <c r="C906" s="24" t="str">
        <f t="shared" si="14"/>
        <v/>
      </c>
      <c r="D906" s="26" t="s">
        <v>1327</v>
      </c>
      <c r="E906">
        <v>675094</v>
      </c>
      <c r="F906" s="23">
        <v>43284</v>
      </c>
      <c r="G906" s="23">
        <v>43310</v>
      </c>
    </row>
    <row r="907" spans="3:7" x14ac:dyDescent="0.25">
      <c r="C907" s="24" t="str">
        <f t="shared" si="14"/>
        <v/>
      </c>
      <c r="D907" s="26" t="s">
        <v>1319</v>
      </c>
      <c r="E907">
        <v>779082</v>
      </c>
      <c r="F907" s="23">
        <v>43284</v>
      </c>
      <c r="G907" s="23">
        <v>43310</v>
      </c>
    </row>
    <row r="908" spans="3:7" x14ac:dyDescent="0.25">
      <c r="C908" s="24" t="str">
        <f t="shared" si="14"/>
        <v/>
      </c>
      <c r="D908" s="26" t="s">
        <v>1282</v>
      </c>
      <c r="E908">
        <v>549473</v>
      </c>
      <c r="F908" s="23">
        <v>43284</v>
      </c>
      <c r="G908" s="23">
        <v>43310</v>
      </c>
    </row>
    <row r="909" spans="3:7" x14ac:dyDescent="0.25">
      <c r="C909" s="24" t="str">
        <f t="shared" si="14"/>
        <v/>
      </c>
      <c r="D909" s="26" t="s">
        <v>1334</v>
      </c>
      <c r="E909">
        <v>814776</v>
      </c>
      <c r="F909" s="23">
        <v>43284</v>
      </c>
      <c r="G909" s="23">
        <v>43310</v>
      </c>
    </row>
    <row r="910" spans="3:7" x14ac:dyDescent="0.25">
      <c r="C910" s="24" t="str">
        <f t="shared" si="14"/>
        <v/>
      </c>
      <c r="D910" s="26" t="s">
        <v>1323</v>
      </c>
      <c r="E910">
        <v>516899</v>
      </c>
      <c r="F910" s="23">
        <v>43284</v>
      </c>
      <c r="G910" s="23">
        <v>43296</v>
      </c>
    </row>
    <row r="911" spans="3:7" x14ac:dyDescent="0.25">
      <c r="C911" s="24" t="str">
        <f t="shared" si="14"/>
        <v/>
      </c>
      <c r="D911" s="26" t="s">
        <v>1287</v>
      </c>
      <c r="E911">
        <v>500095</v>
      </c>
      <c r="F911" s="23">
        <v>43284</v>
      </c>
      <c r="G911" s="23">
        <v>43310</v>
      </c>
    </row>
    <row r="912" spans="3:7" x14ac:dyDescent="0.25">
      <c r="C912" s="24" t="str">
        <f t="shared" si="14"/>
        <v/>
      </c>
      <c r="D912" s="26" t="s">
        <v>1286</v>
      </c>
      <c r="E912">
        <v>934947</v>
      </c>
      <c r="F912" s="23">
        <v>43284</v>
      </c>
      <c r="G912" s="23">
        <v>43310</v>
      </c>
    </row>
    <row r="913" spans="1:7" x14ac:dyDescent="0.25">
      <c r="C913" s="24" t="str">
        <f t="shared" si="14"/>
        <v/>
      </c>
      <c r="D913" s="26" t="s">
        <v>1302</v>
      </c>
      <c r="E913">
        <v>511701</v>
      </c>
      <c r="F913" s="23">
        <v>43284</v>
      </c>
      <c r="G913" s="23">
        <v>43310</v>
      </c>
    </row>
    <row r="914" spans="1:7" x14ac:dyDescent="0.25">
      <c r="C914" s="24" t="str">
        <f t="shared" si="14"/>
        <v/>
      </c>
      <c r="D914" s="26" t="s">
        <v>1313</v>
      </c>
      <c r="E914">
        <v>481382</v>
      </c>
      <c r="F914" s="23">
        <v>43284</v>
      </c>
      <c r="G914" s="23">
        <v>43310</v>
      </c>
    </row>
    <row r="915" spans="1:7" x14ac:dyDescent="0.25">
      <c r="C915" s="24" t="str">
        <f t="shared" si="14"/>
        <v/>
      </c>
      <c r="D915" s="26" t="s">
        <v>1322</v>
      </c>
      <c r="E915">
        <v>539259</v>
      </c>
      <c r="F915" s="23">
        <v>43284</v>
      </c>
      <c r="G915" s="23">
        <v>43310</v>
      </c>
    </row>
    <row r="916" spans="1:7" x14ac:dyDescent="0.25">
      <c r="C916" s="24" t="str">
        <f t="shared" si="14"/>
        <v/>
      </c>
      <c r="D916" s="26" t="s">
        <v>1335</v>
      </c>
      <c r="E916">
        <v>511424</v>
      </c>
      <c r="F916" s="23">
        <v>43284</v>
      </c>
      <c r="G916" s="23">
        <v>43310</v>
      </c>
    </row>
    <row r="917" spans="1:7" x14ac:dyDescent="0.25">
      <c r="C917" s="24" t="str">
        <f t="shared" si="14"/>
        <v/>
      </c>
      <c r="D917" s="26" t="s">
        <v>1280</v>
      </c>
      <c r="E917">
        <v>267971</v>
      </c>
      <c r="F917" s="23">
        <v>43284</v>
      </c>
      <c r="G917" s="23">
        <v>43310</v>
      </c>
    </row>
    <row r="918" spans="1:7" x14ac:dyDescent="0.25">
      <c r="C918" s="24" t="str">
        <f t="shared" si="14"/>
        <v/>
      </c>
      <c r="D918" s="26" t="s">
        <v>1325</v>
      </c>
      <c r="E918">
        <v>498009</v>
      </c>
      <c r="F918" s="23">
        <v>43284</v>
      </c>
      <c r="G918" s="23">
        <v>43310</v>
      </c>
    </row>
    <row r="919" spans="1:7" x14ac:dyDescent="0.25">
      <c r="A919" t="s">
        <v>2780</v>
      </c>
      <c r="B919" t="s">
        <v>2781</v>
      </c>
      <c r="C919" s="24">
        <f t="shared" si="14"/>
        <v>737</v>
      </c>
      <c r="D919" s="26" t="s">
        <v>1298</v>
      </c>
      <c r="E919">
        <v>405756</v>
      </c>
      <c r="F919" s="23">
        <v>43284</v>
      </c>
      <c r="G919" s="23">
        <v>43306</v>
      </c>
    </row>
    <row r="920" spans="1:7" x14ac:dyDescent="0.25">
      <c r="A920" t="s">
        <v>2782</v>
      </c>
      <c r="B920" t="s">
        <v>2783</v>
      </c>
      <c r="C920" s="24">
        <f t="shared" si="14"/>
        <v>740</v>
      </c>
      <c r="D920" s="26" t="s">
        <v>1306</v>
      </c>
      <c r="E920">
        <v>496833</v>
      </c>
      <c r="F920" s="23">
        <v>43284</v>
      </c>
      <c r="G920" s="23">
        <v>43284</v>
      </c>
    </row>
    <row r="921" spans="1:7" x14ac:dyDescent="0.25">
      <c r="A921" t="s">
        <v>2784</v>
      </c>
      <c r="B921" t="s">
        <v>2785</v>
      </c>
      <c r="C921" s="24">
        <f t="shared" si="14"/>
        <v>744</v>
      </c>
      <c r="D921" s="26" t="s">
        <v>1306</v>
      </c>
      <c r="E921">
        <v>496833</v>
      </c>
      <c r="F921" s="23">
        <v>43285</v>
      </c>
      <c r="G921" s="23">
        <v>43285</v>
      </c>
    </row>
    <row r="922" spans="1:7" x14ac:dyDescent="0.25">
      <c r="A922" t="s">
        <v>2786</v>
      </c>
      <c r="B922" t="s">
        <v>2787</v>
      </c>
      <c r="C922" s="24">
        <f t="shared" si="14"/>
        <v>747</v>
      </c>
      <c r="D922" s="26" t="s">
        <v>1331</v>
      </c>
      <c r="E922">
        <v>355556</v>
      </c>
      <c r="F922" s="23">
        <v>43283</v>
      </c>
      <c r="G922" s="23">
        <v>43283</v>
      </c>
    </row>
    <row r="923" spans="1:7" x14ac:dyDescent="0.25">
      <c r="A923" t="s">
        <v>2788</v>
      </c>
      <c r="B923" t="s">
        <v>2789</v>
      </c>
      <c r="C923" s="24">
        <f t="shared" si="14"/>
        <v>738</v>
      </c>
      <c r="D923" s="26" t="s">
        <v>1307</v>
      </c>
      <c r="E923">
        <v>317017</v>
      </c>
      <c r="F923" s="23">
        <v>43285</v>
      </c>
      <c r="G923" s="23">
        <v>43314</v>
      </c>
    </row>
    <row r="924" spans="1:7" x14ac:dyDescent="0.25">
      <c r="A924" t="s">
        <v>2790</v>
      </c>
      <c r="B924" t="s">
        <v>2791</v>
      </c>
      <c r="C924" s="24">
        <f t="shared" si="14"/>
        <v>743</v>
      </c>
      <c r="D924" s="26" t="s">
        <v>1281</v>
      </c>
      <c r="E924">
        <v>419235</v>
      </c>
      <c r="F924" s="25">
        <v>43287</v>
      </c>
      <c r="G924" s="23">
        <v>43288</v>
      </c>
    </row>
    <row r="925" spans="1:7" x14ac:dyDescent="0.25">
      <c r="A925" t="s">
        <v>2792</v>
      </c>
      <c r="B925" t="s">
        <v>2793</v>
      </c>
      <c r="C925" s="24">
        <f t="shared" si="14"/>
        <v>749</v>
      </c>
      <c r="D925" s="26" t="s">
        <v>1300</v>
      </c>
      <c r="E925">
        <v>496833</v>
      </c>
      <c r="F925" s="23">
        <v>43286</v>
      </c>
      <c r="G925" s="23">
        <v>43286</v>
      </c>
    </row>
    <row r="926" spans="1:7" x14ac:dyDescent="0.25">
      <c r="C926" s="24" t="str">
        <f t="shared" si="14"/>
        <v/>
      </c>
      <c r="D926" s="26" t="s">
        <v>1290</v>
      </c>
      <c r="E926">
        <v>419985</v>
      </c>
      <c r="F926" s="23">
        <v>43287</v>
      </c>
      <c r="G926" s="23">
        <v>43314</v>
      </c>
    </row>
    <row r="927" spans="1:7" x14ac:dyDescent="0.25">
      <c r="A927" t="s">
        <v>2794</v>
      </c>
      <c r="B927" t="s">
        <v>2795</v>
      </c>
      <c r="C927" s="24">
        <f t="shared" si="14"/>
        <v>751</v>
      </c>
      <c r="D927" s="26" t="s">
        <v>1281</v>
      </c>
      <c r="E927">
        <v>419235</v>
      </c>
      <c r="F927" s="23">
        <v>43290</v>
      </c>
      <c r="G927" s="23">
        <v>43296</v>
      </c>
    </row>
    <row r="928" spans="1:7" x14ac:dyDescent="0.25">
      <c r="A928" t="s">
        <v>2796</v>
      </c>
      <c r="B928" t="s">
        <v>2797</v>
      </c>
      <c r="C928" s="24">
        <f t="shared" si="14"/>
        <v>739</v>
      </c>
      <c r="D928" s="26" t="s">
        <v>1272</v>
      </c>
      <c r="E928">
        <v>307452</v>
      </c>
      <c r="F928" s="23">
        <v>43285</v>
      </c>
      <c r="G928" s="23">
        <v>43320</v>
      </c>
    </row>
    <row r="929" spans="1:7" x14ac:dyDescent="0.25">
      <c r="C929" s="24" t="str">
        <f t="shared" si="14"/>
        <v/>
      </c>
      <c r="D929" s="26" t="s">
        <v>1274</v>
      </c>
      <c r="E929">
        <v>355556</v>
      </c>
      <c r="F929" s="23">
        <v>43285</v>
      </c>
      <c r="G929" s="23">
        <v>43320</v>
      </c>
    </row>
    <row r="930" spans="1:7" x14ac:dyDescent="0.25">
      <c r="A930" t="s">
        <v>2798</v>
      </c>
      <c r="B930" t="s">
        <v>2799</v>
      </c>
      <c r="C930" s="24">
        <f t="shared" si="14"/>
        <v>757</v>
      </c>
      <c r="D930" s="26" t="s">
        <v>1294</v>
      </c>
      <c r="E930">
        <v>539767</v>
      </c>
      <c r="F930" s="23">
        <v>43290</v>
      </c>
      <c r="G930" s="23">
        <v>43325</v>
      </c>
    </row>
    <row r="931" spans="1:7" x14ac:dyDescent="0.25">
      <c r="C931" s="24" t="str">
        <f t="shared" si="14"/>
        <v/>
      </c>
      <c r="D931" s="26" t="s">
        <v>1314</v>
      </c>
      <c r="E931">
        <v>516702</v>
      </c>
      <c r="F931" s="23">
        <v>43290</v>
      </c>
      <c r="G931" s="23">
        <v>43325</v>
      </c>
    </row>
    <row r="932" spans="1:7" x14ac:dyDescent="0.25">
      <c r="A932" t="s">
        <v>2800</v>
      </c>
      <c r="B932" t="s">
        <v>2801</v>
      </c>
      <c r="C932" s="24">
        <f t="shared" si="14"/>
        <v>759</v>
      </c>
      <c r="D932" s="26" t="s">
        <v>1299</v>
      </c>
      <c r="E932">
        <v>569774</v>
      </c>
      <c r="F932" s="23">
        <v>43292</v>
      </c>
      <c r="G932" s="23">
        <v>76165</v>
      </c>
    </row>
    <row r="933" spans="1:7" x14ac:dyDescent="0.25">
      <c r="C933" s="24" t="str">
        <f t="shared" si="14"/>
        <v/>
      </c>
      <c r="D933" s="26" t="s">
        <v>1323</v>
      </c>
      <c r="E933">
        <v>419235</v>
      </c>
      <c r="F933" s="23">
        <v>43297</v>
      </c>
      <c r="G933" s="23">
        <v>43310</v>
      </c>
    </row>
    <row r="934" spans="1:7" x14ac:dyDescent="0.25">
      <c r="A934" t="s">
        <v>2802</v>
      </c>
      <c r="B934" t="s">
        <v>2803</v>
      </c>
      <c r="C934" s="24">
        <f t="shared" si="14"/>
        <v>763</v>
      </c>
      <c r="D934" s="26" t="s">
        <v>1316</v>
      </c>
      <c r="E934">
        <v>373290</v>
      </c>
      <c r="F934" s="23">
        <v>43297</v>
      </c>
      <c r="G934" s="23">
        <v>43662</v>
      </c>
    </row>
    <row r="935" spans="1:7" x14ac:dyDescent="0.25">
      <c r="A935" t="s">
        <v>2804</v>
      </c>
      <c r="B935" t="s">
        <v>2805</v>
      </c>
      <c r="C935" s="24">
        <f t="shared" si="14"/>
        <v>741</v>
      </c>
      <c r="D935" s="26" t="s">
        <v>1272</v>
      </c>
      <c r="E935">
        <v>588783</v>
      </c>
      <c r="F935" s="23">
        <v>43297</v>
      </c>
      <c r="G935" s="23">
        <v>43319</v>
      </c>
    </row>
    <row r="936" spans="1:7" x14ac:dyDescent="0.25">
      <c r="A936" t="s">
        <v>2806</v>
      </c>
      <c r="B936" t="s">
        <v>2807</v>
      </c>
      <c r="C936" s="24">
        <f t="shared" si="14"/>
        <v>767</v>
      </c>
      <c r="D936" s="26" t="s">
        <v>1289</v>
      </c>
      <c r="E936">
        <v>569774</v>
      </c>
      <c r="F936" s="23">
        <v>43299</v>
      </c>
      <c r="G936" s="23">
        <v>43302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4</vt:i4>
      </vt:variant>
    </vt:vector>
  </HeadingPairs>
  <TitlesOfParts>
    <vt:vector size="14" baseType="lpstr">
      <vt:lpstr>Estructura</vt:lpstr>
      <vt:lpstr>Datos</vt:lpstr>
      <vt:lpstr>Datos (2)</vt:lpstr>
      <vt:lpstr>Valores</vt:lpstr>
      <vt:lpstr>SQL-INSERT</vt:lpstr>
      <vt:lpstr>MIG-INSERT</vt:lpstr>
      <vt:lpstr>CREATE</vt:lpstr>
      <vt:lpstr>Hoja1</vt:lpstr>
      <vt:lpstr>Hoja1 (2)</vt:lpstr>
      <vt:lpstr>Hoja2</vt:lpstr>
      <vt:lpstr>d_FieldList</vt:lpstr>
      <vt:lpstr>d_insert</vt:lpstr>
      <vt:lpstr>d_TblName</vt:lpstr>
      <vt:lpstr>NUMCAMPOS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Mayordomo Logistica Alt</dc:creator>
  <cp:lastModifiedBy>Jorge Dominguez</cp:lastModifiedBy>
  <dcterms:created xsi:type="dcterms:W3CDTF">2017-05-23T18:19:15Z</dcterms:created>
  <dcterms:modified xsi:type="dcterms:W3CDTF">2018-07-19T00:51:51Z</dcterms:modified>
</cp:coreProperties>
</file>