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D:\Dropbox\MA\data\"/>
    </mc:Choice>
  </mc:AlternateContent>
  <xr:revisionPtr revIDLastSave="0" documentId="13_ncr:1_{8B211D52-353F-4726-9810-9F27534FBD9C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cancers" sheetId="11" r:id="rId1"/>
    <sheet name="MOs" sheetId="1" r:id="rId2"/>
    <sheet name="lookup" sheetId="3" r:id="rId3"/>
  </sheets>
  <definedNames>
    <definedName name="ExternalData_1" localSheetId="0" hidden="1">cancers!$A$1:$Y$88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F2" i="11" l="1"/>
  <c r="AF3" i="11"/>
  <c r="AF4" i="11"/>
  <c r="AF5" i="11"/>
  <c r="AF6" i="11"/>
  <c r="AF7" i="11"/>
  <c r="AF8" i="11"/>
  <c r="AF9" i="11"/>
  <c r="AF10" i="11"/>
  <c r="AF11" i="11"/>
  <c r="AF12" i="11"/>
  <c r="AF13" i="11"/>
  <c r="AF14" i="11"/>
  <c r="AF15" i="11"/>
  <c r="AF16" i="11"/>
  <c r="AF17" i="11"/>
  <c r="AF18" i="11"/>
  <c r="AF19" i="11"/>
  <c r="AF20" i="11"/>
  <c r="AF21" i="11"/>
  <c r="AF22" i="11"/>
  <c r="AF23" i="11"/>
  <c r="AF24" i="11"/>
  <c r="AF25" i="11"/>
  <c r="AF26" i="11"/>
  <c r="AF27" i="11"/>
  <c r="AF28" i="11"/>
  <c r="AF29" i="11"/>
  <c r="AF30" i="11"/>
  <c r="AF31" i="11"/>
  <c r="AF32" i="11"/>
  <c r="AF33" i="11"/>
  <c r="AF34" i="11"/>
  <c r="AF35" i="11"/>
  <c r="AF36" i="11"/>
  <c r="AF37" i="11"/>
  <c r="AF38" i="11"/>
  <c r="AF39" i="11"/>
  <c r="AF40" i="11"/>
  <c r="AF41" i="11"/>
  <c r="AF42" i="11"/>
  <c r="AF43" i="11"/>
  <c r="AF44" i="11"/>
  <c r="AF45" i="11"/>
  <c r="AF46" i="11"/>
  <c r="AF47" i="11"/>
  <c r="AF48" i="11"/>
  <c r="AF49" i="11"/>
  <c r="AF50" i="11"/>
  <c r="AF51" i="11"/>
  <c r="AF52" i="11"/>
  <c r="AF53" i="11"/>
  <c r="AF54" i="11"/>
  <c r="AF55" i="11"/>
  <c r="AF56" i="11"/>
  <c r="AF57" i="11"/>
  <c r="AF58" i="11"/>
  <c r="AF59" i="11"/>
  <c r="AF60" i="11"/>
  <c r="AF61" i="11"/>
  <c r="AF62" i="11"/>
  <c r="AF63" i="11"/>
  <c r="AF64" i="11"/>
  <c r="AF65" i="11"/>
  <c r="AF66" i="11"/>
  <c r="AF67" i="11"/>
  <c r="AF68" i="11"/>
  <c r="AF69" i="11"/>
  <c r="AF70" i="11"/>
  <c r="AF71" i="11"/>
  <c r="AF72" i="11"/>
  <c r="AF73" i="11"/>
  <c r="AF74" i="11"/>
  <c r="AF75" i="11"/>
  <c r="AF76" i="11"/>
  <c r="AF77" i="11"/>
  <c r="AF78" i="11"/>
  <c r="AF79" i="11"/>
  <c r="AF80" i="11"/>
  <c r="AF81" i="11"/>
  <c r="AF82" i="11"/>
  <c r="AF83" i="11"/>
  <c r="AF84" i="11"/>
  <c r="AF85" i="11"/>
  <c r="AF86" i="11"/>
  <c r="AF87" i="11"/>
  <c r="AF88" i="11"/>
  <c r="AE2" i="11"/>
  <c r="AE3" i="11"/>
  <c r="AE4" i="11"/>
  <c r="AE5" i="11"/>
  <c r="AE6" i="11"/>
  <c r="AE7" i="11"/>
  <c r="AE8" i="11"/>
  <c r="AE9" i="11"/>
  <c r="AE10" i="11"/>
  <c r="AE11" i="11"/>
  <c r="AE12" i="11"/>
  <c r="AE13" i="11"/>
  <c r="AE14" i="11"/>
  <c r="AE15" i="11"/>
  <c r="AE16" i="11"/>
  <c r="AE17" i="11"/>
  <c r="AE18" i="11"/>
  <c r="AE19" i="11"/>
  <c r="AE20" i="11"/>
  <c r="AE21" i="11"/>
  <c r="AE22" i="11"/>
  <c r="AE23" i="11"/>
  <c r="AE24" i="11"/>
  <c r="AE25" i="11"/>
  <c r="AE26" i="11"/>
  <c r="AE27" i="11"/>
  <c r="AE28" i="11"/>
  <c r="AE29" i="11"/>
  <c r="AE30" i="11"/>
  <c r="AE31" i="11"/>
  <c r="AE32" i="11"/>
  <c r="AE33" i="11"/>
  <c r="AE34" i="11"/>
  <c r="AE35" i="11"/>
  <c r="AE36" i="11"/>
  <c r="AE37" i="11"/>
  <c r="AE38" i="11"/>
  <c r="AE39" i="11"/>
  <c r="AE40" i="11"/>
  <c r="AE41" i="11"/>
  <c r="AE42" i="11"/>
  <c r="AE43" i="11"/>
  <c r="AE44" i="11"/>
  <c r="AE45" i="11"/>
  <c r="AE46" i="11"/>
  <c r="AE47" i="11"/>
  <c r="AE48" i="11"/>
  <c r="AE49" i="11"/>
  <c r="AE50" i="11"/>
  <c r="AE51" i="11"/>
  <c r="AE52" i="11"/>
  <c r="AE53" i="11"/>
  <c r="AE54" i="11"/>
  <c r="AE55" i="11"/>
  <c r="AE56" i="11"/>
  <c r="AE57" i="11"/>
  <c r="AE58" i="11"/>
  <c r="AE59" i="11"/>
  <c r="AE60" i="11"/>
  <c r="AE61" i="11"/>
  <c r="AE62" i="11"/>
  <c r="AE63" i="11"/>
  <c r="AE64" i="11"/>
  <c r="AE65" i="11"/>
  <c r="AE66" i="11"/>
  <c r="AE67" i="11"/>
  <c r="AE68" i="11"/>
  <c r="AE69" i="11"/>
  <c r="AE70" i="11"/>
  <c r="AE71" i="11"/>
  <c r="AE72" i="11"/>
  <c r="AE73" i="11"/>
  <c r="AE74" i="11"/>
  <c r="AE75" i="11"/>
  <c r="AE76" i="11"/>
  <c r="AE77" i="11"/>
  <c r="AE78" i="11"/>
  <c r="AE79" i="11"/>
  <c r="AE80" i="11"/>
  <c r="AE81" i="11"/>
  <c r="AE82" i="11"/>
  <c r="AE83" i="11"/>
  <c r="AE84" i="11"/>
  <c r="AE85" i="11"/>
  <c r="AE86" i="11"/>
  <c r="AE87" i="11"/>
  <c r="AE88" i="11"/>
  <c r="N145" i="1" l="1"/>
  <c r="L32" i="1" l="1"/>
  <c r="L31" i="1"/>
  <c r="L38" i="1"/>
  <c r="L35" i="1"/>
  <c r="L57" i="1"/>
  <c r="L51" i="1"/>
  <c r="L40" i="1"/>
  <c r="L76" i="1"/>
  <c r="L41" i="1"/>
  <c r="L39" i="1"/>
  <c r="L42" i="1"/>
  <c r="L53" i="1"/>
  <c r="L62" i="1"/>
  <c r="L43" i="1"/>
  <c r="L66" i="1"/>
  <c r="L34" i="1"/>
  <c r="L44" i="1"/>
  <c r="L54" i="1"/>
  <c r="L55" i="1"/>
  <c r="L67" i="1"/>
  <c r="L61" i="1"/>
  <c r="L64" i="1"/>
  <c r="L50" i="1"/>
  <c r="L59" i="1"/>
  <c r="L68" i="1"/>
  <c r="L69" i="1"/>
  <c r="L74" i="1"/>
  <c r="L45" i="1"/>
  <c r="L77" i="1"/>
  <c r="L65" i="1"/>
  <c r="L79" i="1"/>
  <c r="L72" i="1"/>
  <c r="L46" i="1"/>
  <c r="L63" i="1"/>
  <c r="L47" i="1"/>
  <c r="L78" i="1"/>
  <c r="L75" i="1"/>
  <c r="L52" i="1"/>
  <c r="L56" i="1"/>
  <c r="L33" i="1"/>
  <c r="L36" i="1"/>
  <c r="L37" i="1"/>
  <c r="L48" i="1"/>
  <c r="L49" i="1"/>
  <c r="L60" i="1"/>
  <c r="L71" i="1"/>
  <c r="L70" i="1"/>
  <c r="L73" i="1"/>
  <c r="L58" i="1"/>
  <c r="L80" i="1"/>
  <c r="L82" i="1"/>
  <c r="L83" i="1"/>
  <c r="L81" i="1"/>
  <c r="L84" i="1"/>
  <c r="L86" i="1"/>
  <c r="L85" i="1"/>
  <c r="L87" i="1"/>
  <c r="L89" i="1"/>
  <c r="L102" i="1"/>
  <c r="L88" i="1"/>
  <c r="L92" i="1"/>
  <c r="L103" i="1"/>
  <c r="L95" i="1"/>
  <c r="L90" i="1"/>
  <c r="L100" i="1"/>
  <c r="L93" i="1"/>
  <c r="L104" i="1"/>
  <c r="L94" i="1"/>
  <c r="L91" i="1"/>
  <c r="L99" i="1"/>
  <c r="L96" i="1"/>
  <c r="L97" i="1"/>
  <c r="L98" i="1"/>
  <c r="L105" i="1"/>
  <c r="L19" i="1"/>
  <c r="L20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3" i="1"/>
  <c r="L121" i="1"/>
  <c r="L125" i="1"/>
  <c r="L124" i="1"/>
  <c r="L126" i="1"/>
  <c r="L122" i="1"/>
  <c r="L127" i="1"/>
  <c r="L128" i="1"/>
  <c r="L129" i="1"/>
  <c r="L132" i="1"/>
  <c r="L130" i="1"/>
  <c r="L131" i="1"/>
  <c r="L133" i="1"/>
  <c r="L134" i="1"/>
  <c r="L135" i="1"/>
  <c r="L137" i="1"/>
  <c r="L138" i="1"/>
  <c r="L139" i="1"/>
  <c r="L136" i="1"/>
  <c r="L141" i="1"/>
  <c r="L142" i="1"/>
  <c r="L140" i="1"/>
  <c r="L143" i="1"/>
  <c r="L144" i="1"/>
  <c r="L145" i="1"/>
  <c r="L146" i="1"/>
  <c r="L148" i="1"/>
  <c r="L147" i="1"/>
  <c r="L149" i="1"/>
  <c r="L151" i="1"/>
  <c r="L150" i="1"/>
  <c r="L157" i="1"/>
  <c r="L158" i="1"/>
  <c r="L159" i="1"/>
  <c r="L160" i="1"/>
  <c r="L161" i="1"/>
  <c r="L162" i="1"/>
  <c r="L173" i="1"/>
  <c r="L174" i="1"/>
  <c r="L163" i="1"/>
  <c r="L175" i="1"/>
  <c r="L164" i="1"/>
  <c r="L176" i="1"/>
  <c r="L165" i="1"/>
  <c r="L166" i="1"/>
  <c r="L177" i="1"/>
  <c r="L167" i="1"/>
  <c r="L178" i="1"/>
  <c r="L168" i="1"/>
  <c r="L169" i="1"/>
  <c r="L179" i="1"/>
  <c r="L180" i="1"/>
  <c r="L170" i="1"/>
  <c r="L181" i="1"/>
  <c r="L171" i="1"/>
  <c r="L182" i="1"/>
  <c r="L172" i="1"/>
  <c r="L183" i="1"/>
  <c r="L156" i="1"/>
  <c r="L155" i="1"/>
  <c r="L184" i="1"/>
  <c r="L185" i="1"/>
  <c r="L152" i="1"/>
  <c r="L153" i="1"/>
  <c r="L154" i="1"/>
  <c r="L186" i="1"/>
  <c r="L187" i="1"/>
  <c r="L188" i="1"/>
  <c r="L189" i="1"/>
  <c r="L192" i="1"/>
  <c r="L193" i="1"/>
  <c r="L194" i="1"/>
  <c r="L191" i="1"/>
  <c r="L190" i="1"/>
  <c r="L197" i="1"/>
  <c r="L196" i="1"/>
  <c r="L195" i="1"/>
  <c r="L101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4" i="1"/>
  <c r="L6" i="1"/>
  <c r="L7" i="1"/>
  <c r="L3" i="1"/>
  <c r="L5" i="1"/>
  <c r="L8" i="1"/>
  <c r="L9" i="1"/>
  <c r="L11" i="1"/>
  <c r="L12" i="1"/>
  <c r="L13" i="1"/>
  <c r="L10" i="1"/>
  <c r="L16" i="1"/>
  <c r="L14" i="1"/>
  <c r="L18" i="1"/>
  <c r="L15" i="1"/>
  <c r="L17" i="1"/>
  <c r="L21" i="1"/>
  <c r="L22" i="1"/>
  <c r="L23" i="1"/>
  <c r="L24" i="1"/>
  <c r="L26" i="1"/>
  <c r="L25" i="1"/>
  <c r="L27" i="1"/>
  <c r="L29" i="1"/>
  <c r="L28" i="1"/>
  <c r="L30" i="1"/>
  <c r="L2" i="1"/>
  <c r="L3" i="11" l="1"/>
  <c r="L30" i="11"/>
  <c r="L37" i="11"/>
  <c r="L74" i="11"/>
  <c r="L68" i="11"/>
  <c r="L63" i="11"/>
  <c r="L21" i="11"/>
  <c r="L69" i="11"/>
  <c r="L86" i="11"/>
  <c r="L4" i="11"/>
  <c r="L18" i="11"/>
  <c r="L81" i="11"/>
  <c r="L38" i="11"/>
  <c r="L58" i="11"/>
  <c r="L40" i="11"/>
  <c r="L15" i="11"/>
  <c r="L85" i="11"/>
  <c r="L44" i="11"/>
  <c r="L31" i="11"/>
  <c r="L32" i="11"/>
  <c r="L70" i="11"/>
  <c r="L84" i="11"/>
  <c r="L59" i="11"/>
  <c r="L51" i="11"/>
  <c r="L56" i="11"/>
  <c r="L36" i="11"/>
  <c r="L53" i="11"/>
  <c r="L7" i="11"/>
  <c r="L52" i="11"/>
  <c r="L10" i="11"/>
  <c r="L29" i="11"/>
  <c r="L72" i="11"/>
  <c r="L79" i="11"/>
  <c r="L82" i="11"/>
  <c r="L25" i="11"/>
  <c r="L26" i="11"/>
  <c r="L23" i="11"/>
  <c r="L67" i="11"/>
  <c r="L73" i="11"/>
  <c r="L27" i="11"/>
  <c r="L45" i="11"/>
  <c r="L75" i="11"/>
  <c r="L61" i="11"/>
  <c r="L9" i="11"/>
  <c r="L34" i="11"/>
  <c r="L65" i="11"/>
  <c r="L48" i="11"/>
  <c r="L62" i="11"/>
  <c r="L47" i="11"/>
  <c r="L6" i="11"/>
  <c r="L8" i="11"/>
  <c r="L64" i="11"/>
  <c r="L71" i="11"/>
  <c r="L88" i="11"/>
  <c r="L43" i="11"/>
  <c r="L66" i="11"/>
  <c r="L39" i="11"/>
  <c r="L78" i="11"/>
  <c r="L54" i="11"/>
  <c r="L42" i="11"/>
  <c r="L35" i="11"/>
  <c r="L55" i="11"/>
  <c r="L60" i="11"/>
  <c r="L11" i="11"/>
  <c r="L57" i="11"/>
  <c r="L12" i="11"/>
  <c r="L50" i="11"/>
  <c r="L24" i="11"/>
  <c r="L87" i="11"/>
  <c r="L49" i="11"/>
  <c r="L2" i="11"/>
  <c r="L16" i="11"/>
  <c r="L46" i="11"/>
  <c r="L28" i="11"/>
  <c r="L14" i="11"/>
  <c r="L17" i="11"/>
  <c r="L80" i="11"/>
  <c r="L22" i="11"/>
  <c r="L19" i="11"/>
  <c r="L5" i="11"/>
  <c r="L77" i="11"/>
  <c r="L76" i="11"/>
  <c r="L83" i="11"/>
  <c r="L20" i="11"/>
  <c r="L33" i="11"/>
  <c r="L41" i="11"/>
  <c r="L13" i="11"/>
  <c r="AA3" i="11"/>
  <c r="AD3" i="11"/>
  <c r="AD30" i="11"/>
  <c r="AD37" i="11"/>
  <c r="AD74" i="11"/>
  <c r="AD68" i="11"/>
  <c r="AD63" i="11"/>
  <c r="AD21" i="11"/>
  <c r="AD69" i="11"/>
  <c r="AD86" i="11"/>
  <c r="AD4" i="11"/>
  <c r="AD18" i="11"/>
  <c r="AD81" i="11"/>
  <c r="AD38" i="11"/>
  <c r="AD58" i="11"/>
  <c r="AD40" i="11"/>
  <c r="AD15" i="11"/>
  <c r="AD85" i="11"/>
  <c r="AD44" i="11"/>
  <c r="AD31" i="11"/>
  <c r="AD32" i="11"/>
  <c r="AD70" i="11"/>
  <c r="AD84" i="11"/>
  <c r="AD59" i="11"/>
  <c r="AD51" i="11"/>
  <c r="AD56" i="11"/>
  <c r="AD36" i="11"/>
  <c r="AD53" i="11"/>
  <c r="AD7" i="11"/>
  <c r="AD52" i="11"/>
  <c r="AD10" i="11"/>
  <c r="AD29" i="11"/>
  <c r="AD72" i="11"/>
  <c r="AD79" i="11"/>
  <c r="AD82" i="11"/>
  <c r="AD25" i="11"/>
  <c r="AD26" i="11"/>
  <c r="AD23" i="11"/>
  <c r="AD67" i="11"/>
  <c r="AD73" i="11"/>
  <c r="AD27" i="11"/>
  <c r="AD45" i="11"/>
  <c r="AD75" i="11"/>
  <c r="AD61" i="11"/>
  <c r="AD9" i="11"/>
  <c r="AD34" i="11"/>
  <c r="AD65" i="11"/>
  <c r="AD48" i="11"/>
  <c r="AD62" i="11"/>
  <c r="AD47" i="11"/>
  <c r="AD6" i="11"/>
  <c r="AD8" i="11"/>
  <c r="AD64" i="11"/>
  <c r="AD71" i="11"/>
  <c r="AD88" i="11"/>
  <c r="AD43" i="11"/>
  <c r="AD66" i="11"/>
  <c r="AD39" i="11"/>
  <c r="AD78" i="11"/>
  <c r="AD54" i="11"/>
  <c r="AD42" i="11"/>
  <c r="AD35" i="11"/>
  <c r="AD55" i="11"/>
  <c r="AD60" i="11"/>
  <c r="AD11" i="11"/>
  <c r="AD57" i="11"/>
  <c r="AD12" i="11"/>
  <c r="AD50" i="11"/>
  <c r="AD24" i="11"/>
  <c r="AD87" i="11"/>
  <c r="AD49" i="11"/>
  <c r="AD2" i="11"/>
  <c r="AD16" i="11"/>
  <c r="AD46" i="11"/>
  <c r="AD28" i="11"/>
  <c r="AD14" i="11"/>
  <c r="AD17" i="11"/>
  <c r="AD80" i="11"/>
  <c r="AD22" i="11"/>
  <c r="AD19" i="11"/>
  <c r="AD5" i="11"/>
  <c r="AD77" i="11"/>
  <c r="AD76" i="11"/>
  <c r="AD83" i="11"/>
  <c r="AD20" i="11"/>
  <c r="AD33" i="11"/>
  <c r="AD41" i="11"/>
  <c r="AD13" i="11"/>
  <c r="AC3" i="11"/>
  <c r="AC30" i="11"/>
  <c r="AC37" i="11"/>
  <c r="AC74" i="11"/>
  <c r="AC68" i="11"/>
  <c r="AC63" i="11"/>
  <c r="AC21" i="11"/>
  <c r="AC69" i="11"/>
  <c r="AC86" i="11"/>
  <c r="AC4" i="11"/>
  <c r="AC18" i="11"/>
  <c r="AC81" i="11"/>
  <c r="AC38" i="11"/>
  <c r="AC58" i="11"/>
  <c r="AC40" i="11"/>
  <c r="AC15" i="11"/>
  <c r="AC85" i="11"/>
  <c r="AC44" i="11"/>
  <c r="AC31" i="11"/>
  <c r="AC32" i="11"/>
  <c r="AC70" i="11"/>
  <c r="AC84" i="11"/>
  <c r="AC59" i="11"/>
  <c r="AC51" i="11"/>
  <c r="AC56" i="11"/>
  <c r="AC36" i="11"/>
  <c r="AC53" i="11"/>
  <c r="AC7" i="11"/>
  <c r="AC52" i="11"/>
  <c r="AC10" i="11"/>
  <c r="AC29" i="11"/>
  <c r="AC72" i="11"/>
  <c r="AC79" i="11"/>
  <c r="AC82" i="11"/>
  <c r="AC25" i="11"/>
  <c r="AC26" i="11"/>
  <c r="AC23" i="11"/>
  <c r="AC67" i="11"/>
  <c r="AC73" i="11"/>
  <c r="AC27" i="11"/>
  <c r="AC45" i="11"/>
  <c r="AC75" i="11"/>
  <c r="AC61" i="11"/>
  <c r="AC9" i="11"/>
  <c r="AC34" i="11"/>
  <c r="AC65" i="11"/>
  <c r="AC48" i="11"/>
  <c r="AC62" i="11"/>
  <c r="AC47" i="11"/>
  <c r="AC6" i="11"/>
  <c r="AC8" i="11"/>
  <c r="AC64" i="11"/>
  <c r="AC71" i="11"/>
  <c r="AC88" i="11"/>
  <c r="AC43" i="11"/>
  <c r="AC66" i="11"/>
  <c r="AC39" i="11"/>
  <c r="AC78" i="11"/>
  <c r="AC54" i="11"/>
  <c r="AC42" i="11"/>
  <c r="AC35" i="11"/>
  <c r="AC55" i="11"/>
  <c r="AC60" i="11"/>
  <c r="AC11" i="11"/>
  <c r="AC57" i="11"/>
  <c r="AC12" i="11"/>
  <c r="AC50" i="11"/>
  <c r="AC24" i="11"/>
  <c r="AC87" i="11"/>
  <c r="AC49" i="11"/>
  <c r="AC2" i="11"/>
  <c r="AC16" i="11"/>
  <c r="AC46" i="11"/>
  <c r="AC28" i="11"/>
  <c r="AC14" i="11"/>
  <c r="AC17" i="11"/>
  <c r="AC80" i="11"/>
  <c r="AC22" i="11"/>
  <c r="AC19" i="11"/>
  <c r="AC5" i="11"/>
  <c r="AC77" i="11"/>
  <c r="AC76" i="11"/>
  <c r="AC83" i="11"/>
  <c r="AC20" i="11"/>
  <c r="AC33" i="11"/>
  <c r="AC41" i="11"/>
  <c r="AC13" i="11"/>
  <c r="AB3" i="11"/>
  <c r="AB30" i="11"/>
  <c r="AB37" i="11"/>
  <c r="AB74" i="11"/>
  <c r="AB68" i="11"/>
  <c r="AB63" i="11"/>
  <c r="AB21" i="11"/>
  <c r="AB69" i="11"/>
  <c r="AB86" i="11"/>
  <c r="AB4" i="11"/>
  <c r="AB18" i="11"/>
  <c r="AB81" i="11"/>
  <c r="AB38" i="11"/>
  <c r="AB58" i="11"/>
  <c r="AB40" i="11"/>
  <c r="AB15" i="11"/>
  <c r="AB85" i="11"/>
  <c r="AB44" i="11"/>
  <c r="AB31" i="11"/>
  <c r="AB32" i="11"/>
  <c r="AB70" i="11"/>
  <c r="AB84" i="11"/>
  <c r="AB59" i="11"/>
  <c r="AB51" i="11"/>
  <c r="AB56" i="11"/>
  <c r="AB36" i="11"/>
  <c r="AB53" i="11"/>
  <c r="AB7" i="11"/>
  <c r="AB52" i="11"/>
  <c r="AB10" i="11"/>
  <c r="AB29" i="11"/>
  <c r="AB72" i="11"/>
  <c r="AB79" i="11"/>
  <c r="AB82" i="11"/>
  <c r="AB25" i="11"/>
  <c r="AB26" i="11"/>
  <c r="AB23" i="11"/>
  <c r="AB67" i="11"/>
  <c r="AB73" i="11"/>
  <c r="AB27" i="11"/>
  <c r="AB45" i="11"/>
  <c r="AB75" i="11"/>
  <c r="AB61" i="11"/>
  <c r="AB9" i="11"/>
  <c r="AB34" i="11"/>
  <c r="AB65" i="11"/>
  <c r="AB48" i="11"/>
  <c r="AB62" i="11"/>
  <c r="AB47" i="11"/>
  <c r="AB6" i="11"/>
  <c r="AB8" i="11"/>
  <c r="AB64" i="11"/>
  <c r="AB71" i="11"/>
  <c r="AB88" i="11"/>
  <c r="AB43" i="11"/>
  <c r="AB66" i="11"/>
  <c r="AB39" i="11"/>
  <c r="AB78" i="11"/>
  <c r="AB54" i="11"/>
  <c r="AB42" i="11"/>
  <c r="AB35" i="11"/>
  <c r="AB55" i="11"/>
  <c r="AB60" i="11"/>
  <c r="AB11" i="11"/>
  <c r="AB57" i="11"/>
  <c r="AB12" i="11"/>
  <c r="AB50" i="11"/>
  <c r="AB24" i="11"/>
  <c r="AB87" i="11"/>
  <c r="AB49" i="11"/>
  <c r="AB2" i="11"/>
  <c r="AB16" i="11"/>
  <c r="AB46" i="11"/>
  <c r="AB28" i="11"/>
  <c r="AB14" i="11"/>
  <c r="AB17" i="11"/>
  <c r="AB80" i="11"/>
  <c r="AB22" i="11"/>
  <c r="AB19" i="11"/>
  <c r="AB5" i="11"/>
  <c r="AB77" i="11"/>
  <c r="AB76" i="11"/>
  <c r="AB83" i="11"/>
  <c r="AB20" i="11"/>
  <c r="AB33" i="11"/>
  <c r="AB41" i="11"/>
  <c r="AB13" i="11"/>
  <c r="AA37" i="11"/>
  <c r="AA74" i="11"/>
  <c r="AA68" i="11"/>
  <c r="AA63" i="11"/>
  <c r="AA21" i="11"/>
  <c r="AA69" i="11"/>
  <c r="AA86" i="11"/>
  <c r="AA4" i="11"/>
  <c r="AA18" i="11"/>
  <c r="AA81" i="11"/>
  <c r="AA38" i="11"/>
  <c r="AA58" i="11"/>
  <c r="AA40" i="11"/>
  <c r="AA15" i="11"/>
  <c r="AA85" i="11"/>
  <c r="AA44" i="11"/>
  <c r="AA31" i="11"/>
  <c r="AA32" i="11"/>
  <c r="AA70" i="11"/>
  <c r="AA84" i="11"/>
  <c r="AA59" i="11"/>
  <c r="AA51" i="11"/>
  <c r="AA56" i="11"/>
  <c r="AA36" i="11"/>
  <c r="AA53" i="11"/>
  <c r="AA7" i="11"/>
  <c r="AA52" i="11"/>
  <c r="AA10" i="11"/>
  <c r="AA29" i="11"/>
  <c r="AA72" i="11"/>
  <c r="AA79" i="11"/>
  <c r="AA82" i="11"/>
  <c r="AA25" i="11"/>
  <c r="AA26" i="11"/>
  <c r="AA23" i="11"/>
  <c r="AA67" i="11"/>
  <c r="AA73" i="11"/>
  <c r="AA27" i="11"/>
  <c r="AA45" i="11"/>
  <c r="AA75" i="11"/>
  <c r="AA61" i="11"/>
  <c r="AA9" i="11"/>
  <c r="AA34" i="11"/>
  <c r="AA65" i="11"/>
  <c r="AA48" i="11"/>
  <c r="AA62" i="11"/>
  <c r="AA47" i="11"/>
  <c r="AA6" i="11"/>
  <c r="AA8" i="11"/>
  <c r="AA64" i="11"/>
  <c r="AA71" i="11"/>
  <c r="AA88" i="11"/>
  <c r="AA43" i="11"/>
  <c r="AA66" i="11"/>
  <c r="AA39" i="11"/>
  <c r="AA78" i="11"/>
  <c r="AA54" i="11"/>
  <c r="AA42" i="11"/>
  <c r="AA35" i="11"/>
  <c r="AA55" i="11"/>
  <c r="AA60" i="11"/>
  <c r="AA11" i="11"/>
  <c r="AA57" i="11"/>
  <c r="AA12" i="11"/>
  <c r="AA50" i="11"/>
  <c r="AA24" i="11"/>
  <c r="AA87" i="11"/>
  <c r="AA49" i="11"/>
  <c r="AA2" i="11"/>
  <c r="AA16" i="11"/>
  <c r="AA46" i="11"/>
  <c r="AA28" i="11"/>
  <c r="AA14" i="11"/>
  <c r="AA17" i="11"/>
  <c r="AA80" i="11"/>
  <c r="AA22" i="11"/>
  <c r="AA19" i="11"/>
  <c r="AA5" i="11"/>
  <c r="AA77" i="11"/>
  <c r="AA76" i="11"/>
  <c r="AA83" i="11"/>
  <c r="AA20" i="11"/>
  <c r="AA33" i="11"/>
  <c r="AA41" i="11"/>
  <c r="AA13" i="11"/>
  <c r="X2" i="1"/>
  <c r="X4" i="1"/>
  <c r="X6" i="1"/>
  <c r="X7" i="1"/>
  <c r="X3" i="1"/>
  <c r="X5" i="1"/>
  <c r="X8" i="1"/>
  <c r="X9" i="1"/>
  <c r="X11" i="1"/>
  <c r="X12" i="1"/>
  <c r="X13" i="1"/>
  <c r="X10" i="1"/>
  <c r="X16" i="1"/>
  <c r="X14" i="1"/>
  <c r="X18" i="1"/>
  <c r="X15" i="1"/>
  <c r="X17" i="1"/>
  <c r="X21" i="1"/>
  <c r="X22" i="1"/>
  <c r="X23" i="1"/>
  <c r="X24" i="1"/>
  <c r="X26" i="1"/>
  <c r="X25" i="1"/>
  <c r="X27" i="1"/>
  <c r="X29" i="1"/>
  <c r="X28" i="1"/>
  <c r="X30" i="1"/>
  <c r="X32" i="1"/>
  <c r="X31" i="1"/>
  <c r="X38" i="1"/>
  <c r="X35" i="1"/>
  <c r="X57" i="1"/>
  <c r="X51" i="1"/>
  <c r="X40" i="1"/>
  <c r="X76" i="1"/>
  <c r="X41" i="1"/>
  <c r="X39" i="1"/>
  <c r="X42" i="1"/>
  <c r="X53" i="1"/>
  <c r="X62" i="1"/>
  <c r="X43" i="1"/>
  <c r="X66" i="1"/>
  <c r="X34" i="1"/>
  <c r="X44" i="1"/>
  <c r="X54" i="1"/>
  <c r="X55" i="1"/>
  <c r="X67" i="1"/>
  <c r="X61" i="1"/>
  <c r="X64" i="1"/>
  <c r="X50" i="1"/>
  <c r="X59" i="1"/>
  <c r="X68" i="1"/>
  <c r="X69" i="1"/>
  <c r="X74" i="1"/>
  <c r="X45" i="1"/>
  <c r="X77" i="1"/>
  <c r="X65" i="1"/>
  <c r="X79" i="1"/>
  <c r="X72" i="1"/>
  <c r="X46" i="1"/>
  <c r="X63" i="1"/>
  <c r="X47" i="1"/>
  <c r="X78" i="1"/>
  <c r="X75" i="1"/>
  <c r="X52" i="1"/>
  <c r="X56" i="1"/>
  <c r="X33" i="1"/>
  <c r="X36" i="1"/>
  <c r="X37" i="1"/>
  <c r="X48" i="1"/>
  <c r="X49" i="1"/>
  <c r="X60" i="1"/>
  <c r="X71" i="1"/>
  <c r="X70" i="1"/>
  <c r="X73" i="1"/>
  <c r="X58" i="1"/>
  <c r="X80" i="1"/>
  <c r="X82" i="1"/>
  <c r="X83" i="1"/>
  <c r="X81" i="1"/>
  <c r="X84" i="1"/>
  <c r="X86" i="1"/>
  <c r="X85" i="1"/>
  <c r="X87" i="1"/>
  <c r="X89" i="1"/>
  <c r="X102" i="1"/>
  <c r="X88" i="1"/>
  <c r="X92" i="1"/>
  <c r="X103" i="1"/>
  <c r="X95" i="1"/>
  <c r="X90" i="1"/>
  <c r="X100" i="1"/>
  <c r="X93" i="1"/>
  <c r="X104" i="1"/>
  <c r="X94" i="1"/>
  <c r="X91" i="1"/>
  <c r="X99" i="1"/>
  <c r="X96" i="1"/>
  <c r="X97" i="1"/>
  <c r="X98" i="1"/>
  <c r="X105" i="1"/>
  <c r="X19" i="1"/>
  <c r="X20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3" i="1"/>
  <c r="X121" i="1"/>
  <c r="X125" i="1"/>
  <c r="X124" i="1"/>
  <c r="X126" i="1"/>
  <c r="X122" i="1"/>
  <c r="X127" i="1"/>
  <c r="X128" i="1"/>
  <c r="X129" i="1"/>
  <c r="X132" i="1"/>
  <c r="X130" i="1"/>
  <c r="X131" i="1"/>
  <c r="X133" i="1"/>
  <c r="X134" i="1"/>
  <c r="X135" i="1"/>
  <c r="X137" i="1"/>
  <c r="X138" i="1"/>
  <c r="X139" i="1"/>
  <c r="X136" i="1"/>
  <c r="X141" i="1"/>
  <c r="X142" i="1"/>
  <c r="X140" i="1"/>
  <c r="X143" i="1"/>
  <c r="X144" i="1"/>
  <c r="X145" i="1"/>
  <c r="X146" i="1"/>
  <c r="X148" i="1"/>
  <c r="X147" i="1"/>
  <c r="X149" i="1"/>
  <c r="X151" i="1"/>
  <c r="X150" i="1"/>
  <c r="X157" i="1"/>
  <c r="X158" i="1"/>
  <c r="X159" i="1"/>
  <c r="X160" i="1"/>
  <c r="X161" i="1"/>
  <c r="X162" i="1"/>
  <c r="X173" i="1"/>
  <c r="X174" i="1"/>
  <c r="X163" i="1"/>
  <c r="X175" i="1"/>
  <c r="X164" i="1"/>
  <c r="X176" i="1"/>
  <c r="X165" i="1"/>
  <c r="X166" i="1"/>
  <c r="X177" i="1"/>
  <c r="X167" i="1"/>
  <c r="X178" i="1"/>
  <c r="X168" i="1"/>
  <c r="X169" i="1"/>
  <c r="X179" i="1"/>
  <c r="X180" i="1"/>
  <c r="X170" i="1"/>
  <c r="X181" i="1"/>
  <c r="X171" i="1"/>
  <c r="X182" i="1"/>
  <c r="X172" i="1"/>
  <c r="X183" i="1"/>
  <c r="X156" i="1"/>
  <c r="X155" i="1"/>
  <c r="X184" i="1"/>
  <c r="X185" i="1"/>
  <c r="X152" i="1"/>
  <c r="X153" i="1"/>
  <c r="X154" i="1"/>
  <c r="X186" i="1"/>
  <c r="X187" i="1"/>
  <c r="X188" i="1"/>
  <c r="X189" i="1"/>
  <c r="X192" i="1"/>
  <c r="X193" i="1"/>
  <c r="X194" i="1"/>
  <c r="X191" i="1"/>
  <c r="X190" i="1"/>
  <c r="X197" i="1"/>
  <c r="X196" i="1"/>
  <c r="X195" i="1"/>
  <c r="X101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W2" i="1"/>
  <c r="W4" i="1"/>
  <c r="W6" i="1"/>
  <c r="W7" i="1"/>
  <c r="W3" i="1"/>
  <c r="W5" i="1"/>
  <c r="W8" i="1"/>
  <c r="W9" i="1"/>
  <c r="W11" i="1"/>
  <c r="W12" i="1"/>
  <c r="W13" i="1"/>
  <c r="W10" i="1"/>
  <c r="W16" i="1"/>
  <c r="W14" i="1"/>
  <c r="W18" i="1"/>
  <c r="W15" i="1"/>
  <c r="W17" i="1"/>
  <c r="W21" i="1"/>
  <c r="W22" i="1"/>
  <c r="W23" i="1"/>
  <c r="W24" i="1"/>
  <c r="W26" i="1"/>
  <c r="W25" i="1"/>
  <c r="W27" i="1"/>
  <c r="W29" i="1"/>
  <c r="W28" i="1"/>
  <c r="W30" i="1"/>
  <c r="W32" i="1"/>
  <c r="W31" i="1"/>
  <c r="W38" i="1"/>
  <c r="W35" i="1"/>
  <c r="W57" i="1"/>
  <c r="W51" i="1"/>
  <c r="W40" i="1"/>
  <c r="W76" i="1"/>
  <c r="W41" i="1"/>
  <c r="W39" i="1"/>
  <c r="W42" i="1"/>
  <c r="W53" i="1"/>
  <c r="W62" i="1"/>
  <c r="W43" i="1"/>
  <c r="W66" i="1"/>
  <c r="W34" i="1"/>
  <c r="W44" i="1"/>
  <c r="W54" i="1"/>
  <c r="W55" i="1"/>
  <c r="W67" i="1"/>
  <c r="W61" i="1"/>
  <c r="W64" i="1"/>
  <c r="W50" i="1"/>
  <c r="W59" i="1"/>
  <c r="W68" i="1"/>
  <c r="W69" i="1"/>
  <c r="W74" i="1"/>
  <c r="W45" i="1"/>
  <c r="W77" i="1"/>
  <c r="W65" i="1"/>
  <c r="W79" i="1"/>
  <c r="W72" i="1"/>
  <c r="W46" i="1"/>
  <c r="W63" i="1"/>
  <c r="W47" i="1"/>
  <c r="W78" i="1"/>
  <c r="W75" i="1"/>
  <c r="W52" i="1"/>
  <c r="W56" i="1"/>
  <c r="W33" i="1"/>
  <c r="W36" i="1"/>
  <c r="W37" i="1"/>
  <c r="W48" i="1"/>
  <c r="W49" i="1"/>
  <c r="W60" i="1"/>
  <c r="W71" i="1"/>
  <c r="W70" i="1"/>
  <c r="W73" i="1"/>
  <c r="W58" i="1"/>
  <c r="W80" i="1"/>
  <c r="W82" i="1"/>
  <c r="W83" i="1"/>
  <c r="W81" i="1"/>
  <c r="W84" i="1"/>
  <c r="W86" i="1"/>
  <c r="W85" i="1"/>
  <c r="W87" i="1"/>
  <c r="W89" i="1"/>
  <c r="W102" i="1"/>
  <c r="W88" i="1"/>
  <c r="W92" i="1"/>
  <c r="W103" i="1"/>
  <c r="W95" i="1"/>
  <c r="W90" i="1"/>
  <c r="W100" i="1"/>
  <c r="W93" i="1"/>
  <c r="W104" i="1"/>
  <c r="W94" i="1"/>
  <c r="W91" i="1"/>
  <c r="W99" i="1"/>
  <c r="W96" i="1"/>
  <c r="W97" i="1"/>
  <c r="W98" i="1"/>
  <c r="W105" i="1"/>
  <c r="W19" i="1"/>
  <c r="W20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3" i="1"/>
  <c r="W121" i="1"/>
  <c r="W125" i="1"/>
  <c r="W124" i="1"/>
  <c r="W126" i="1"/>
  <c r="W122" i="1"/>
  <c r="W127" i="1"/>
  <c r="W128" i="1"/>
  <c r="W129" i="1"/>
  <c r="W132" i="1"/>
  <c r="W130" i="1"/>
  <c r="W131" i="1"/>
  <c r="W133" i="1"/>
  <c r="W134" i="1"/>
  <c r="W135" i="1"/>
  <c r="W137" i="1"/>
  <c r="W138" i="1"/>
  <c r="W139" i="1"/>
  <c r="W136" i="1"/>
  <c r="W141" i="1"/>
  <c r="W142" i="1"/>
  <c r="W140" i="1"/>
  <c r="W143" i="1"/>
  <c r="W144" i="1"/>
  <c r="W145" i="1"/>
  <c r="W146" i="1"/>
  <c r="W148" i="1"/>
  <c r="W147" i="1"/>
  <c r="W149" i="1"/>
  <c r="W151" i="1"/>
  <c r="W150" i="1"/>
  <c r="W157" i="1"/>
  <c r="W158" i="1"/>
  <c r="W159" i="1"/>
  <c r="W160" i="1"/>
  <c r="W161" i="1"/>
  <c r="W162" i="1"/>
  <c r="W173" i="1"/>
  <c r="W174" i="1"/>
  <c r="W163" i="1"/>
  <c r="W175" i="1"/>
  <c r="W164" i="1"/>
  <c r="W176" i="1"/>
  <c r="W165" i="1"/>
  <c r="W166" i="1"/>
  <c r="W177" i="1"/>
  <c r="W167" i="1"/>
  <c r="W178" i="1"/>
  <c r="W168" i="1"/>
  <c r="W169" i="1"/>
  <c r="W179" i="1"/>
  <c r="W180" i="1"/>
  <c r="W170" i="1"/>
  <c r="W181" i="1"/>
  <c r="W171" i="1"/>
  <c r="W182" i="1"/>
  <c r="W172" i="1"/>
  <c r="W183" i="1"/>
  <c r="W156" i="1"/>
  <c r="W155" i="1"/>
  <c r="W184" i="1"/>
  <c r="W185" i="1"/>
  <c r="W152" i="1"/>
  <c r="W153" i="1"/>
  <c r="W154" i="1"/>
  <c r="W186" i="1"/>
  <c r="W187" i="1"/>
  <c r="W188" i="1"/>
  <c r="W189" i="1"/>
  <c r="W192" i="1"/>
  <c r="W193" i="1"/>
  <c r="W194" i="1"/>
  <c r="W191" i="1"/>
  <c r="W190" i="1"/>
  <c r="W197" i="1"/>
  <c r="W196" i="1"/>
  <c r="W195" i="1"/>
  <c r="W101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V2" i="1"/>
  <c r="V4" i="1"/>
  <c r="V6" i="1"/>
  <c r="V7" i="1"/>
  <c r="V3" i="1"/>
  <c r="V5" i="1"/>
  <c r="V8" i="1"/>
  <c r="V9" i="1"/>
  <c r="V11" i="1"/>
  <c r="V12" i="1"/>
  <c r="V13" i="1"/>
  <c r="V10" i="1"/>
  <c r="V16" i="1"/>
  <c r="V14" i="1"/>
  <c r="V18" i="1"/>
  <c r="V15" i="1"/>
  <c r="V17" i="1"/>
  <c r="V21" i="1"/>
  <c r="V22" i="1"/>
  <c r="V23" i="1"/>
  <c r="V24" i="1"/>
  <c r="V26" i="1"/>
  <c r="V25" i="1"/>
  <c r="V27" i="1"/>
  <c r="V29" i="1"/>
  <c r="V28" i="1"/>
  <c r="V30" i="1"/>
  <c r="V32" i="1"/>
  <c r="V31" i="1"/>
  <c r="V38" i="1"/>
  <c r="V35" i="1"/>
  <c r="V57" i="1"/>
  <c r="V51" i="1"/>
  <c r="V40" i="1"/>
  <c r="V76" i="1"/>
  <c r="V41" i="1"/>
  <c r="V39" i="1"/>
  <c r="V42" i="1"/>
  <c r="V53" i="1"/>
  <c r="V62" i="1"/>
  <c r="V43" i="1"/>
  <c r="V66" i="1"/>
  <c r="V34" i="1"/>
  <c r="V44" i="1"/>
  <c r="V54" i="1"/>
  <c r="V55" i="1"/>
  <c r="V67" i="1"/>
  <c r="V61" i="1"/>
  <c r="V64" i="1"/>
  <c r="V50" i="1"/>
  <c r="V59" i="1"/>
  <c r="V68" i="1"/>
  <c r="V69" i="1"/>
  <c r="V74" i="1"/>
  <c r="V45" i="1"/>
  <c r="V77" i="1"/>
  <c r="V65" i="1"/>
  <c r="V79" i="1"/>
  <c r="V72" i="1"/>
  <c r="V46" i="1"/>
  <c r="V63" i="1"/>
  <c r="V47" i="1"/>
  <c r="V78" i="1"/>
  <c r="V75" i="1"/>
  <c r="V52" i="1"/>
  <c r="V56" i="1"/>
  <c r="V33" i="1"/>
  <c r="V36" i="1"/>
  <c r="V37" i="1"/>
  <c r="V48" i="1"/>
  <c r="V49" i="1"/>
  <c r="V60" i="1"/>
  <c r="V71" i="1"/>
  <c r="V70" i="1"/>
  <c r="V73" i="1"/>
  <c r="V58" i="1"/>
  <c r="V80" i="1"/>
  <c r="V82" i="1"/>
  <c r="V83" i="1"/>
  <c r="V81" i="1"/>
  <c r="V84" i="1"/>
  <c r="V86" i="1"/>
  <c r="V85" i="1"/>
  <c r="V87" i="1"/>
  <c r="V89" i="1"/>
  <c r="V102" i="1"/>
  <c r="V88" i="1"/>
  <c r="V92" i="1"/>
  <c r="V103" i="1"/>
  <c r="V95" i="1"/>
  <c r="V90" i="1"/>
  <c r="V100" i="1"/>
  <c r="V93" i="1"/>
  <c r="V104" i="1"/>
  <c r="V94" i="1"/>
  <c r="V91" i="1"/>
  <c r="V99" i="1"/>
  <c r="V96" i="1"/>
  <c r="V97" i="1"/>
  <c r="V98" i="1"/>
  <c r="V105" i="1"/>
  <c r="V19" i="1"/>
  <c r="V20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3" i="1"/>
  <c r="V121" i="1"/>
  <c r="V125" i="1"/>
  <c r="V124" i="1"/>
  <c r="V126" i="1"/>
  <c r="V122" i="1"/>
  <c r="V127" i="1"/>
  <c r="V128" i="1"/>
  <c r="V129" i="1"/>
  <c r="V132" i="1"/>
  <c r="V130" i="1"/>
  <c r="V131" i="1"/>
  <c r="V133" i="1"/>
  <c r="V134" i="1"/>
  <c r="V135" i="1"/>
  <c r="V137" i="1"/>
  <c r="V138" i="1"/>
  <c r="V139" i="1"/>
  <c r="V136" i="1"/>
  <c r="V141" i="1"/>
  <c r="V142" i="1"/>
  <c r="V140" i="1"/>
  <c r="V143" i="1"/>
  <c r="V144" i="1"/>
  <c r="V145" i="1"/>
  <c r="V146" i="1"/>
  <c r="V148" i="1"/>
  <c r="V147" i="1"/>
  <c r="V149" i="1"/>
  <c r="V151" i="1"/>
  <c r="V150" i="1"/>
  <c r="V157" i="1"/>
  <c r="V158" i="1"/>
  <c r="V159" i="1"/>
  <c r="V160" i="1"/>
  <c r="V161" i="1"/>
  <c r="V162" i="1"/>
  <c r="V173" i="1"/>
  <c r="V174" i="1"/>
  <c r="V163" i="1"/>
  <c r="V175" i="1"/>
  <c r="V164" i="1"/>
  <c r="V176" i="1"/>
  <c r="V165" i="1"/>
  <c r="V166" i="1"/>
  <c r="V177" i="1"/>
  <c r="V167" i="1"/>
  <c r="V178" i="1"/>
  <c r="V168" i="1"/>
  <c r="V169" i="1"/>
  <c r="V179" i="1"/>
  <c r="V180" i="1"/>
  <c r="V170" i="1"/>
  <c r="V181" i="1"/>
  <c r="V171" i="1"/>
  <c r="V182" i="1"/>
  <c r="V172" i="1"/>
  <c r="V183" i="1"/>
  <c r="V156" i="1"/>
  <c r="V155" i="1"/>
  <c r="V184" i="1"/>
  <c r="V185" i="1"/>
  <c r="V152" i="1"/>
  <c r="V153" i="1"/>
  <c r="V154" i="1"/>
  <c r="V186" i="1"/>
  <c r="V187" i="1"/>
  <c r="V188" i="1"/>
  <c r="V189" i="1"/>
  <c r="V192" i="1"/>
  <c r="V193" i="1"/>
  <c r="V194" i="1"/>
  <c r="V191" i="1"/>
  <c r="V190" i="1"/>
  <c r="V197" i="1"/>
  <c r="V196" i="1"/>
  <c r="V195" i="1"/>
  <c r="V101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U4" i="1"/>
  <c r="U6" i="1"/>
  <c r="U7" i="1"/>
  <c r="U3" i="1"/>
  <c r="U5" i="1"/>
  <c r="U8" i="1"/>
  <c r="U9" i="1"/>
  <c r="U11" i="1"/>
  <c r="U12" i="1"/>
  <c r="U13" i="1"/>
  <c r="U10" i="1"/>
  <c r="U16" i="1"/>
  <c r="U14" i="1"/>
  <c r="U18" i="1"/>
  <c r="U15" i="1"/>
  <c r="U17" i="1"/>
  <c r="U21" i="1"/>
  <c r="U22" i="1"/>
  <c r="U23" i="1"/>
  <c r="U24" i="1"/>
  <c r="U26" i="1"/>
  <c r="U25" i="1"/>
  <c r="U27" i="1"/>
  <c r="U29" i="1"/>
  <c r="U28" i="1"/>
  <c r="U30" i="1"/>
  <c r="U32" i="1"/>
  <c r="U31" i="1"/>
  <c r="U38" i="1"/>
  <c r="U35" i="1"/>
  <c r="U57" i="1"/>
  <c r="U51" i="1"/>
  <c r="U40" i="1"/>
  <c r="U76" i="1"/>
  <c r="U41" i="1"/>
  <c r="U39" i="1"/>
  <c r="U42" i="1"/>
  <c r="U53" i="1"/>
  <c r="U62" i="1"/>
  <c r="U43" i="1"/>
  <c r="U66" i="1"/>
  <c r="U34" i="1"/>
  <c r="U44" i="1"/>
  <c r="U54" i="1"/>
  <c r="U55" i="1"/>
  <c r="U67" i="1"/>
  <c r="U61" i="1"/>
  <c r="U64" i="1"/>
  <c r="U50" i="1"/>
  <c r="U59" i="1"/>
  <c r="U68" i="1"/>
  <c r="U69" i="1"/>
  <c r="U74" i="1"/>
  <c r="U45" i="1"/>
  <c r="U77" i="1"/>
  <c r="U65" i="1"/>
  <c r="U79" i="1"/>
  <c r="U72" i="1"/>
  <c r="U46" i="1"/>
  <c r="U63" i="1"/>
  <c r="U47" i="1"/>
  <c r="U78" i="1"/>
  <c r="U75" i="1"/>
  <c r="U52" i="1"/>
  <c r="U56" i="1"/>
  <c r="U33" i="1"/>
  <c r="U36" i="1"/>
  <c r="U37" i="1"/>
  <c r="U48" i="1"/>
  <c r="U49" i="1"/>
  <c r="U60" i="1"/>
  <c r="U71" i="1"/>
  <c r="U70" i="1"/>
  <c r="U73" i="1"/>
  <c r="U58" i="1"/>
  <c r="U80" i="1"/>
  <c r="U82" i="1"/>
  <c r="U83" i="1"/>
  <c r="U81" i="1"/>
  <c r="U84" i="1"/>
  <c r="U86" i="1"/>
  <c r="U85" i="1"/>
  <c r="U87" i="1"/>
  <c r="U89" i="1"/>
  <c r="U102" i="1"/>
  <c r="U88" i="1"/>
  <c r="U92" i="1"/>
  <c r="U103" i="1"/>
  <c r="U95" i="1"/>
  <c r="U90" i="1"/>
  <c r="U100" i="1"/>
  <c r="U93" i="1"/>
  <c r="U104" i="1"/>
  <c r="U94" i="1"/>
  <c r="U91" i="1"/>
  <c r="U99" i="1"/>
  <c r="U96" i="1"/>
  <c r="U97" i="1"/>
  <c r="U98" i="1"/>
  <c r="U105" i="1"/>
  <c r="U19" i="1"/>
  <c r="U20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3" i="1"/>
  <c r="U121" i="1"/>
  <c r="U125" i="1"/>
  <c r="U124" i="1"/>
  <c r="U126" i="1"/>
  <c r="U122" i="1"/>
  <c r="U127" i="1"/>
  <c r="U128" i="1"/>
  <c r="U129" i="1"/>
  <c r="U132" i="1"/>
  <c r="U130" i="1"/>
  <c r="U131" i="1"/>
  <c r="U133" i="1"/>
  <c r="U134" i="1"/>
  <c r="U135" i="1"/>
  <c r="U137" i="1"/>
  <c r="U138" i="1"/>
  <c r="U139" i="1"/>
  <c r="U136" i="1"/>
  <c r="U141" i="1"/>
  <c r="U142" i="1"/>
  <c r="U140" i="1"/>
  <c r="U143" i="1"/>
  <c r="U144" i="1"/>
  <c r="U145" i="1"/>
  <c r="U146" i="1"/>
  <c r="U148" i="1"/>
  <c r="U147" i="1"/>
  <c r="U149" i="1"/>
  <c r="U151" i="1"/>
  <c r="U150" i="1"/>
  <c r="U157" i="1"/>
  <c r="U158" i="1"/>
  <c r="U159" i="1"/>
  <c r="U160" i="1"/>
  <c r="U161" i="1"/>
  <c r="U162" i="1"/>
  <c r="U173" i="1"/>
  <c r="U174" i="1"/>
  <c r="U163" i="1"/>
  <c r="U175" i="1"/>
  <c r="U164" i="1"/>
  <c r="U176" i="1"/>
  <c r="U165" i="1"/>
  <c r="U166" i="1"/>
  <c r="U177" i="1"/>
  <c r="U167" i="1"/>
  <c r="U178" i="1"/>
  <c r="U168" i="1"/>
  <c r="U169" i="1"/>
  <c r="U179" i="1"/>
  <c r="U180" i="1"/>
  <c r="U170" i="1"/>
  <c r="U181" i="1"/>
  <c r="U171" i="1"/>
  <c r="U182" i="1"/>
  <c r="U172" i="1"/>
  <c r="U183" i="1"/>
  <c r="U156" i="1"/>
  <c r="U155" i="1"/>
  <c r="U184" i="1"/>
  <c r="U185" i="1"/>
  <c r="U152" i="1"/>
  <c r="U153" i="1"/>
  <c r="U154" i="1"/>
  <c r="U186" i="1"/>
  <c r="U187" i="1"/>
  <c r="U188" i="1"/>
  <c r="U189" i="1"/>
  <c r="U192" i="1"/>
  <c r="U193" i="1"/>
  <c r="U194" i="1"/>
  <c r="U191" i="1"/>
  <c r="U190" i="1"/>
  <c r="U197" i="1"/>
  <c r="U196" i="1"/>
  <c r="U195" i="1"/>
  <c r="U101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" i="1"/>
  <c r="AA30" i="11" l="1"/>
  <c r="N80" i="1"/>
  <c r="N187" i="1"/>
  <c r="N188" i="1"/>
  <c r="N96" i="1" l="1"/>
  <c r="N98" i="1"/>
  <c r="N100" i="1"/>
  <c r="N95" i="1"/>
  <c r="N99" i="1"/>
  <c r="N38" i="1"/>
  <c r="N90" i="1"/>
  <c r="N149" i="1"/>
  <c r="N51" i="1"/>
  <c r="N128" i="1"/>
  <c r="N146" i="1"/>
  <c r="N91" i="1"/>
  <c r="N92" i="1"/>
  <c r="N93" i="1"/>
  <c r="N94" i="1"/>
  <c r="N103" i="1"/>
  <c r="N104" i="1"/>
  <c r="N105" i="1"/>
  <c r="N21" i="1"/>
  <c r="N125" i="1"/>
  <c r="N122" i="1"/>
  <c r="N22" i="1"/>
  <c r="N199" i="1"/>
  <c r="N14" i="1"/>
  <c r="N9" i="1"/>
  <c r="N110" i="1"/>
  <c r="N200" i="1"/>
  <c r="N111" i="1"/>
  <c r="N2" i="1"/>
  <c r="N15" i="1"/>
  <c r="N97" i="1"/>
  <c r="N30" i="11" l="1"/>
  <c r="N3" i="11"/>
  <c r="N23" i="11"/>
  <c r="N85" i="11"/>
  <c r="N20" i="11"/>
  <c r="N77" i="11"/>
  <c r="N41" i="11"/>
  <c r="N76" i="11"/>
  <c r="N203" i="1"/>
  <c r="N141" i="1"/>
  <c r="N81" i="1"/>
  <c r="N82" i="1"/>
  <c r="N143" i="1"/>
  <c r="N86" i="1"/>
  <c r="N205" i="1"/>
  <c r="N155" i="1"/>
  <c r="N109" i="1"/>
  <c r="N16" i="1"/>
  <c r="N11" i="1"/>
  <c r="N184" i="1"/>
  <c r="N123" i="1"/>
  <c r="N137" i="1"/>
  <c r="N133" i="1"/>
  <c r="N132" i="1"/>
  <c r="N144" i="1"/>
  <c r="N114" i="1"/>
  <c r="N186" i="1"/>
  <c r="N26" i="1"/>
  <c r="N8" i="1"/>
  <c r="N4" i="1"/>
  <c r="N25" i="1"/>
  <c r="N214" i="1"/>
  <c r="N148" i="1"/>
  <c r="N27" i="1"/>
  <c r="N118" i="1"/>
  <c r="N85" i="1"/>
  <c r="N135" i="1"/>
  <c r="N136" i="1"/>
  <c r="N108" i="1"/>
  <c r="N206" i="1"/>
  <c r="N13" i="1"/>
  <c r="N208" i="1"/>
  <c r="N130" i="1"/>
  <c r="N127" i="1"/>
  <c r="N84" i="1"/>
  <c r="N113" i="1"/>
  <c r="N57" i="1"/>
  <c r="N115" i="1"/>
  <c r="N131" i="1"/>
  <c r="N147" i="1"/>
  <c r="N120" i="1"/>
  <c r="N198" i="1"/>
  <c r="N12" i="1"/>
  <c r="N185" i="1"/>
  <c r="N121" i="1"/>
  <c r="N138" i="1"/>
  <c r="N189" i="1"/>
  <c r="N152" i="1"/>
  <c r="N116" i="1"/>
  <c r="N153" i="1"/>
  <c r="N154" i="1"/>
  <c r="N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CB0A6-88A1-4AE4-85A4-A3EA579395B8}" keepAlive="1" name="Query - merged" description="Connection to the 'merged' query in the workbook." type="5" refreshedVersion="6" background="1">
    <dbPr connection="Provider=Microsoft.Mashup.OleDb.1;Data Source=$Workbook$;Location=merged;Extended Properties=&quot;&quot;" command="SELECT * FROM [merged]"/>
  </connection>
  <connection id="2" xr16:uid="{B4736C3F-0555-46AA-B99E-E6EB3AA0BA59}" keepAlive="1" name="Query - merged (2)" description="Connection to the 'merged (2)' query in the workbook." type="5" refreshedVersion="6" background="1">
    <dbPr connection="Provider=Microsoft.Mashup.OleDb.1;Data Source=$Workbook$;Location=&quot;merged (2)&quot;;Extended Properties=&quot;&quot;" command="SELECT * FROM [merged (2)]"/>
  </connection>
  <connection id="3" xr16:uid="{D0C7273B-8BFC-4BF5-948D-ABD3FCFE7086}" keepAlive="1" name="Query - merged (3)" description="Connection to the 'merged (3)' query in the workbook." type="5" refreshedVersion="6" background="1">
    <dbPr connection="Provider=Microsoft.Mashup.OleDb.1;Data Source=$Workbook$;Location=&quot;merged (3)&quot;;Extended Properties=&quot;&quot;" command="SELECT * FROM [merged (3)]"/>
  </connection>
  <connection id="4" xr16:uid="{43FFDF8B-F8B3-4A99-8334-F206675B4E09}" keepAlive="1" name="Query - merged (4)" description="Connection to the 'merged (4)' query in the workbook." type="5" refreshedVersion="6" background="1" saveData="1">
    <dbPr connection="Provider=Microsoft.Mashup.OleDb.1;Data Source=$Workbook$;Location=&quot;merged (4)&quot;;Extended Properties=&quot;&quot;" command="SELECT * FROM [merged (4)]"/>
  </connection>
  <connection id="5" xr16:uid="{EE3891D7-D518-4E96-A8D9-D5E0F5D14145}" keepAlive="1" name="Query - RobustQ_results_all (10)" description="Connection to the 'RobustQ_results_all (10)' query in the workbook." type="5" refreshedVersion="6" background="1" saveData="1">
    <dbPr connection="Provider=Microsoft.Mashup.OleDb.1;Data Source=$Workbook$;Location=&quot;RobustQ_results_all (10)&quot;;Extended Properties=&quot;&quot;" command="SELECT * FROM [RobustQ_results_all (10)]"/>
  </connection>
  <connection id="6" xr16:uid="{6D480663-BB95-4D86-A2A6-A8F334B7ADDB}" keepAlive="1" name="Query - RobustQ_results_all (11)" description="Connection to the 'RobustQ_results_all (11)' query in the workbook." type="5" refreshedVersion="6" background="1">
    <dbPr connection="Provider=Microsoft.Mashup.OleDb.1;Data Source=$Workbook$;Location=&quot;RobustQ_results_all (11)&quot;;Extended Properties=&quot;&quot;" command="SELECT * FROM [RobustQ_results_all (11)]"/>
  </connection>
  <connection id="7" xr16:uid="{C987D192-4262-403D-8D71-BEC0693B7C2B}" keepAlive="1" name="Query - Table7" description="Connection to the 'Table7' query in the workbook." type="5" refreshedVersion="6" background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<sst xmlns="http://schemas.openxmlformats.org/spreadsheetml/2006/main" count="7714" uniqueCount="3070">
  <si>
    <t>model_name</t>
  </si>
  <si>
    <t>result</t>
  </si>
  <si>
    <t>cardinality_mcs</t>
  </si>
  <si>
    <t>cardinality_pof</t>
  </si>
  <si>
    <t>compression</t>
  </si>
  <si>
    <t>make_consistent</t>
  </si>
  <si>
    <t>reactions</t>
  </si>
  <si>
    <t>metabolites</t>
  </si>
  <si>
    <t>genes</t>
  </si>
  <si>
    <t>objective_expression</t>
  </si>
  <si>
    <t>duration</t>
  </si>
  <si>
    <t>iECDH10B_1368</t>
  </si>
  <si>
    <t>BIOMASS_Ec_iJO1366_core_53p95M</t>
  </si>
  <si>
    <t>00:45:03</t>
  </si>
  <si>
    <t>iECDH1ME8569_1439</t>
  </si>
  <si>
    <t>0.2498</t>
  </si>
  <si>
    <t>00:36:34</t>
  </si>
  <si>
    <t>Escherichia coli DH1</t>
  </si>
  <si>
    <t>iEcE24377_1341</t>
  </si>
  <si>
    <t>00:56:40</t>
  </si>
  <si>
    <t>iECED1_1282</t>
  </si>
  <si>
    <t>00:37:12</t>
  </si>
  <si>
    <t>Escherichia coli ED1a</t>
  </si>
  <si>
    <t>iECH74115_1262</t>
  </si>
  <si>
    <t>00:31:03</t>
  </si>
  <si>
    <t>iEcHS_1320</t>
  </si>
  <si>
    <t>00:45:08</t>
  </si>
  <si>
    <t>Escherichia coli HS</t>
  </si>
  <si>
    <t>iECIAI1_1343</t>
  </si>
  <si>
    <t>00:54:28</t>
  </si>
  <si>
    <t>Escherichia coli IAI1</t>
  </si>
  <si>
    <t>iECIAI39_1322</t>
  </si>
  <si>
    <t>00:45:42</t>
  </si>
  <si>
    <t>Escherichia coli IAI39</t>
  </si>
  <si>
    <t>iECNA114_1301</t>
  </si>
  <si>
    <t>00:46:17</t>
  </si>
  <si>
    <t>Escherichia coli NA114</t>
  </si>
  <si>
    <t>iECO103_1326</t>
  </si>
  <si>
    <t>00:35:19</t>
  </si>
  <si>
    <t>iECO111_1330</t>
  </si>
  <si>
    <t>00:37:51</t>
  </si>
  <si>
    <t>iECO26_1355</t>
  </si>
  <si>
    <t>00:37:21</t>
  </si>
  <si>
    <t>iECOK1_1307</t>
  </si>
  <si>
    <t>00:34:54</t>
  </si>
  <si>
    <t>Escherichia coli IHE3034</t>
  </si>
  <si>
    <t>iEcolC_1368</t>
  </si>
  <si>
    <t>00:40:26</t>
  </si>
  <si>
    <t>Escherichia coli ATCC 8739</t>
  </si>
  <si>
    <t>iECP_1309</t>
  </si>
  <si>
    <t>00:41:01</t>
  </si>
  <si>
    <t>Escherichia coli 536</t>
  </si>
  <si>
    <t>iECs_1301</t>
  </si>
  <si>
    <t>00:42:54</t>
  </si>
  <si>
    <t>iECS88_1305</t>
  </si>
  <si>
    <t>00:33:26</t>
  </si>
  <si>
    <t>Escherichia coli S88</t>
  </si>
  <si>
    <t>iECSE_1348</t>
  </si>
  <si>
    <t>00:37:56</t>
  </si>
  <si>
    <t>Escherichia coli SE11</t>
  </si>
  <si>
    <t>iECSF_1327</t>
  </si>
  <si>
    <t>00:40:47</t>
  </si>
  <si>
    <t>Escherichia coli SE15</t>
  </si>
  <si>
    <t>iEcSMS35_1347</t>
  </si>
  <si>
    <t>00:54:44</t>
  </si>
  <si>
    <t>Escherichia coli SMS-3-5</t>
  </si>
  <si>
    <t>iECSP_1301</t>
  </si>
  <si>
    <t>00:36:02</t>
  </si>
  <si>
    <t>iECUMN_1333</t>
  </si>
  <si>
    <t>00:46:28</t>
  </si>
  <si>
    <t>Escherichia coli UMN026</t>
  </si>
  <si>
    <t>iECW_1372</t>
  </si>
  <si>
    <t>00:44:53</t>
  </si>
  <si>
    <t>Escherichia coli W</t>
  </si>
  <si>
    <t>iEKO11_1354</t>
  </si>
  <si>
    <t>00:47:56</t>
  </si>
  <si>
    <t>Escherichia coli KO11FL</t>
  </si>
  <si>
    <t>iETEC_1333</t>
  </si>
  <si>
    <t>00:37:05</t>
  </si>
  <si>
    <t>Escherichia coli ETEC H10407</t>
  </si>
  <si>
    <t>iG2583_1286</t>
  </si>
  <si>
    <t>00:44:23</t>
  </si>
  <si>
    <t>iIS312_Epimastigote</t>
  </si>
  <si>
    <t>BIOMASS_t_cruzi</t>
  </si>
  <si>
    <t>00:01:08</t>
  </si>
  <si>
    <t>Trypanosoma cruzi Dm28c</t>
  </si>
  <si>
    <t>iIS312_Trypomastigote</t>
  </si>
  <si>
    <t>BIOMASS_trypo</t>
  </si>
  <si>
    <t>00:01:03</t>
  </si>
  <si>
    <t>iIT341</t>
  </si>
  <si>
    <t>0.3567</t>
  </si>
  <si>
    <t>BIOMASS_HP_published</t>
  </si>
  <si>
    <t>00:01:19</t>
  </si>
  <si>
    <t>Helicobacter pylori 26695</t>
  </si>
  <si>
    <t>iJN1463</t>
  </si>
  <si>
    <t>BIOMASS_KT2440_WT3</t>
  </si>
  <si>
    <t>00:26:22</t>
  </si>
  <si>
    <t>Pseudomonas putida KT2440</t>
  </si>
  <si>
    <t>iJN746</t>
  </si>
  <si>
    <t>BIOMASS_KT_TEMP</t>
  </si>
  <si>
    <t>00:05:08</t>
  </si>
  <si>
    <t>iJO1366</t>
  </si>
  <si>
    <t>0.2513</t>
  </si>
  <si>
    <t>00:38:48</t>
  </si>
  <si>
    <t>iJR904</t>
  </si>
  <si>
    <t>BIOMASS_Ecoli</t>
  </si>
  <si>
    <t>00:03:10</t>
  </si>
  <si>
    <t>iLF82_1304</t>
  </si>
  <si>
    <t>00:42:22</t>
  </si>
  <si>
    <t>Escherichia coli LF82</t>
  </si>
  <si>
    <t>iML1515</t>
  </si>
  <si>
    <t>BIOMASS_Ec_iML1515_core_75p37M</t>
  </si>
  <si>
    <t>00:51:41</t>
  </si>
  <si>
    <t>iNF517</t>
  </si>
  <si>
    <t>BIOMASS_LLA</t>
  </si>
  <si>
    <t>00:01:56</t>
  </si>
  <si>
    <t>iNJ661</t>
  </si>
  <si>
    <t>BIOMASS_Mtb_9_60atp</t>
  </si>
  <si>
    <t>00:03:41</t>
  </si>
  <si>
    <t>Mycobacterium tuberculosis H37Rv</t>
  </si>
  <si>
    <t>iNRG857_1313</t>
  </si>
  <si>
    <t>00:37:54</t>
  </si>
  <si>
    <t>iPC815</t>
  </si>
  <si>
    <t>BIOMASS_37C</t>
  </si>
  <si>
    <t>00:10:13</t>
  </si>
  <si>
    <t>Yersinia pestis CO92</t>
  </si>
  <si>
    <t>iS_1188</t>
  </si>
  <si>
    <t>00:34:55</t>
  </si>
  <si>
    <t>iSbBS512_1146</t>
  </si>
  <si>
    <t>00:27:26</t>
  </si>
  <si>
    <t>Shigella boydii CDC 3083-94</t>
  </si>
  <si>
    <t>iSBO_1134</t>
  </si>
  <si>
    <t>00:28:21</t>
  </si>
  <si>
    <t>Shigella boydii Sb227</t>
  </si>
  <si>
    <t>iSDY_1059</t>
  </si>
  <si>
    <t>00:27:29</t>
  </si>
  <si>
    <t>Shigella dysenteriae Sd197</t>
  </si>
  <si>
    <t>iSF_1195</t>
  </si>
  <si>
    <t>00:36:26</t>
  </si>
  <si>
    <t>iSFV_1184</t>
  </si>
  <si>
    <t>00:28:41</t>
  </si>
  <si>
    <t>iSFxv_1172</t>
  </si>
  <si>
    <t>00:26:23</t>
  </si>
  <si>
    <t>Shigella flexneri 2002017</t>
  </si>
  <si>
    <t>iSSON_1240</t>
  </si>
  <si>
    <t>00:40:35</t>
  </si>
  <si>
    <t>Shigella sonnei Ss046</t>
  </si>
  <si>
    <t>iUMN146_1321</t>
  </si>
  <si>
    <t>00:57:31</t>
  </si>
  <si>
    <t>Escherichia coli UM146</t>
  </si>
  <si>
    <t>iUMNK88_1353</t>
  </si>
  <si>
    <t>00:52:46</t>
  </si>
  <si>
    <t>Escherichia coli UMNK88</t>
  </si>
  <si>
    <t>iUTI89_1310</t>
  </si>
  <si>
    <t>00:46:16</t>
  </si>
  <si>
    <t>Escherichia coli UTI89</t>
  </si>
  <si>
    <t>iWFL_1372</t>
  </si>
  <si>
    <t>00:42:33</t>
  </si>
  <si>
    <t>iY75_1357</t>
  </si>
  <si>
    <t>00:39:18</t>
  </si>
  <si>
    <t>iYL1228</t>
  </si>
  <si>
    <t>0.1847</t>
  </si>
  <si>
    <t>BIOMASS_</t>
  </si>
  <si>
    <t>00:24:02</t>
  </si>
  <si>
    <t>iYS1720</t>
  </si>
  <si>
    <t>0.2278</t>
  </si>
  <si>
    <t>BIOMASS_iRR1083_1</t>
  </si>
  <si>
    <t>01:11:28</t>
  </si>
  <si>
    <t>Salmonella pan-reactome</t>
  </si>
  <si>
    <t>iZ_1308</t>
  </si>
  <si>
    <t>0.6693</t>
  </si>
  <si>
    <t>00:46:36</t>
  </si>
  <si>
    <t>STM_v1_0</t>
  </si>
  <si>
    <t>0.2885</t>
  </si>
  <si>
    <t>BIOMASS_iRR1083_metals</t>
  </si>
  <si>
    <t>00:35:47</t>
  </si>
  <si>
    <t>MODEL1507180000</t>
  </si>
  <si>
    <t>0.1632</t>
  </si>
  <si>
    <t>agg_GS13m</t>
  </si>
  <si>
    <t>00:35:39</t>
  </si>
  <si>
    <t>MODEL1507180002</t>
  </si>
  <si>
    <t>0.2518</t>
  </si>
  <si>
    <t>agg_GS13m_2</t>
  </si>
  <si>
    <t>00:01:49</t>
  </si>
  <si>
    <t>MODEL1507180006</t>
  </si>
  <si>
    <t>0.0199</t>
  </si>
  <si>
    <t>OF14e_Retli</t>
  </si>
  <si>
    <t>00:00:45</t>
  </si>
  <si>
    <t>MODEL1507180007</t>
  </si>
  <si>
    <t>BiomassHP_published</t>
  </si>
  <si>
    <t>MODEL1507180008</t>
  </si>
  <si>
    <t>0.188</t>
  </si>
  <si>
    <t>Biomass</t>
  </si>
  <si>
    <t>00:03:33</t>
  </si>
  <si>
    <t>MODEL1507180009</t>
  </si>
  <si>
    <t>0.1221</t>
  </si>
  <si>
    <t>ST_biomass_core</t>
  </si>
  <si>
    <t>00:37:33</t>
  </si>
  <si>
    <t>MODEL1507180010</t>
  </si>
  <si>
    <t>0.2422</t>
  </si>
  <si>
    <t>Ec_biomass_iCA1273_core_59p81M</t>
  </si>
  <si>
    <t>00:37:15</t>
  </si>
  <si>
    <t>MODEL1507180012</t>
  </si>
  <si>
    <t>0.0325</t>
  </si>
  <si>
    <t>VGRO</t>
  </si>
  <si>
    <t>01:04:23</t>
  </si>
  <si>
    <t>MODEL1507180014</t>
  </si>
  <si>
    <t>0.047</t>
  </si>
  <si>
    <t>added_biomass_sink</t>
  </si>
  <si>
    <t>00:13:05</t>
  </si>
  <si>
    <t>MODEL1507180015</t>
  </si>
  <si>
    <t>0.476</t>
  </si>
  <si>
    <t>bio00006</t>
  </si>
  <si>
    <t>00:15:55</t>
  </si>
  <si>
    <t>MODEL1507180016</t>
  </si>
  <si>
    <t>0.1017</t>
  </si>
  <si>
    <t>GROWTH</t>
  </si>
  <si>
    <t>00:20:01</t>
  </si>
  <si>
    <t>MODEL1507180017</t>
  </si>
  <si>
    <t>biomass_iRR1083_metals</t>
  </si>
  <si>
    <t>00:39:58</t>
  </si>
  <si>
    <t>MODEL1507180018</t>
  </si>
  <si>
    <t>0.4203</t>
  </si>
  <si>
    <t>biomass_Mtb_9_60atp_test_NOF</t>
  </si>
  <si>
    <t>00:04:50</t>
  </si>
  <si>
    <t>MODEL1507180020</t>
  </si>
  <si>
    <t>0.2001</t>
  </si>
  <si>
    <t>PA_Biomass6_DM</t>
  </si>
  <si>
    <t>00:04:31</t>
  </si>
  <si>
    <t>MODEL1507180022</t>
  </si>
  <si>
    <t>0.0888</t>
  </si>
  <si>
    <t>00:15:47</t>
  </si>
  <si>
    <t>MODEL1507180023</t>
  </si>
  <si>
    <t>0.0818</t>
  </si>
  <si>
    <t>BIOMASS</t>
  </si>
  <si>
    <t>00:20:13</t>
  </si>
  <si>
    <t>MODEL1507180024</t>
  </si>
  <si>
    <t>0.2152</t>
  </si>
  <si>
    <t>BIO_Rfer3</t>
  </si>
  <si>
    <t>00:02:48</t>
  </si>
  <si>
    <t>MODEL1507180025</t>
  </si>
  <si>
    <t>0.1454</t>
  </si>
  <si>
    <t>R374</t>
  </si>
  <si>
    <t>00:00:49</t>
  </si>
  <si>
    <t>MODEL1507180026</t>
  </si>
  <si>
    <t>0.1667</t>
  </si>
  <si>
    <t>SS1240</t>
  </si>
  <si>
    <t>00:32:21</t>
  </si>
  <si>
    <t>MODEL1507180027</t>
  </si>
  <si>
    <t>0.1484</t>
  </si>
  <si>
    <t>00:08:45</t>
  </si>
  <si>
    <t>MODEL1507180028</t>
  </si>
  <si>
    <t>0.002</t>
  </si>
  <si>
    <t>Ex16</t>
  </si>
  <si>
    <t>00:07:05</t>
  </si>
  <si>
    <t>MODEL1507180029</t>
  </si>
  <si>
    <t>0.1497</t>
  </si>
  <si>
    <t>R761</t>
  </si>
  <si>
    <t>00:03:04</t>
  </si>
  <si>
    <t>MODEL1507180030</t>
  </si>
  <si>
    <t>0.1186</t>
  </si>
  <si>
    <t>EX_Biomass</t>
  </si>
  <si>
    <t>00:01:36</t>
  </si>
  <si>
    <t>MODEL1507180031</t>
  </si>
  <si>
    <t>0.3004</t>
  </si>
  <si>
    <t>Rxn_Biomass</t>
  </si>
  <si>
    <t>00:01:27</t>
  </si>
  <si>
    <t>MODEL1507180033</t>
  </si>
  <si>
    <t>0.1549</t>
  </si>
  <si>
    <t>biomass_SC5_notrace</t>
  </si>
  <si>
    <t>00:18:48</t>
  </si>
  <si>
    <t>MODEL1507180034</t>
  </si>
  <si>
    <t>0.1489</t>
  </si>
  <si>
    <t>biomass</t>
  </si>
  <si>
    <t>00:05:57</t>
  </si>
  <si>
    <t>MODEL1507180035</t>
  </si>
  <si>
    <t>0.3503</t>
  </si>
  <si>
    <t>00:02:00</t>
  </si>
  <si>
    <t>MODEL1507180036</t>
  </si>
  <si>
    <t>0.1806</t>
  </si>
  <si>
    <t>00:06:11</t>
  </si>
  <si>
    <t>MODEL1507180037</t>
  </si>
  <si>
    <t>0.1666</t>
  </si>
  <si>
    <t>00:02:02</t>
  </si>
  <si>
    <t>MODEL1507180038</t>
  </si>
  <si>
    <t>0.1565</t>
  </si>
  <si>
    <t>00:02:19</t>
  </si>
  <si>
    <t>MODEL1507180040</t>
  </si>
  <si>
    <t>0.2791</t>
  </si>
  <si>
    <t>overall</t>
  </si>
  <si>
    <t>00:02:37</t>
  </si>
  <si>
    <t>MODEL1507180043</t>
  </si>
  <si>
    <t>0.0953</t>
  </si>
  <si>
    <t>00:04:23</t>
  </si>
  <si>
    <t>MODEL1507180045</t>
  </si>
  <si>
    <t>0.028</t>
  </si>
  <si>
    <t>00:02:50</t>
  </si>
  <si>
    <t>MODEL1507180046</t>
  </si>
  <si>
    <t>0.3702</t>
  </si>
  <si>
    <t>Ec_biomass_SynHetero</t>
  </si>
  <si>
    <t>00:03:03</t>
  </si>
  <si>
    <t>MODEL1507180047</t>
  </si>
  <si>
    <t>0.1248</t>
  </si>
  <si>
    <t>00:53:09</t>
  </si>
  <si>
    <t>MODEL1507180048</t>
  </si>
  <si>
    <t>0.1937</t>
  </si>
  <si>
    <t>BiomassEcoli_TM</t>
  </si>
  <si>
    <t>00:01:26</t>
  </si>
  <si>
    <t>MODEL1507180050</t>
  </si>
  <si>
    <t>0.0141</t>
  </si>
  <si>
    <t>R01288</t>
  </si>
  <si>
    <t>00:16:30</t>
  </si>
  <si>
    <t>MODEL1507180052</t>
  </si>
  <si>
    <t>0.1616</t>
  </si>
  <si>
    <t>00:00:43</t>
  </si>
  <si>
    <t>MODEL1507180053</t>
  </si>
  <si>
    <t>00:01:29</t>
  </si>
  <si>
    <t>MODEL1507180059</t>
  </si>
  <si>
    <t>0.1058</t>
  </si>
  <si>
    <t>BIOMASS_LM3</t>
  </si>
  <si>
    <t>00:23:37</t>
  </si>
  <si>
    <t>MODEL1507180060</t>
  </si>
  <si>
    <t>0.5115</t>
  </si>
  <si>
    <t>BiomassEcoli</t>
  </si>
  <si>
    <t>00:03:18</t>
  </si>
  <si>
    <t>MODEL1507180061</t>
  </si>
  <si>
    <t>0.0909</t>
  </si>
  <si>
    <t>RXNBiomass</t>
  </si>
  <si>
    <t>00:19:10</t>
  </si>
  <si>
    <t>MODEL1507180062</t>
  </si>
  <si>
    <t>0.1472</t>
  </si>
  <si>
    <t>00:03:11</t>
  </si>
  <si>
    <t>MODEL1507180065</t>
  </si>
  <si>
    <t>0.0484</t>
  </si>
  <si>
    <t>r1133</t>
  </si>
  <si>
    <t>00:39:14</t>
  </si>
  <si>
    <t>MODEL1507180066</t>
  </si>
  <si>
    <t>0.0999</t>
  </si>
  <si>
    <t>R1094</t>
  </si>
  <si>
    <t>00:51:23</t>
  </si>
  <si>
    <t>MODEL1507180067</t>
  </si>
  <si>
    <t>0.1168</t>
  </si>
  <si>
    <t>BIO028</t>
  </si>
  <si>
    <t>00:12:32</t>
  </si>
  <si>
    <t>MODEL1507180070</t>
  </si>
  <si>
    <t>0.2151</t>
  </si>
  <si>
    <t>biomass_SA_8a</t>
  </si>
  <si>
    <t>00:01:44</t>
  </si>
  <si>
    <t>MODEL1912100001</t>
  </si>
  <si>
    <t>0.1757</t>
  </si>
  <si>
    <t>BIOMASSOBJ</t>
  </si>
  <si>
    <t>00:05:20</t>
  </si>
  <si>
    <t>00:17:14</t>
  </si>
  <si>
    <t>0.5071</t>
  </si>
  <si>
    <t>00:44:18</t>
  </si>
  <si>
    <t>0.3088</t>
  </si>
  <si>
    <t>00:05:18</t>
  </si>
  <si>
    <t>00:05:22</t>
  </si>
  <si>
    <t>00:06:13</t>
  </si>
  <si>
    <t>MODEL1507180054</t>
  </si>
  <si>
    <t>00:22:06</t>
  </si>
  <si>
    <t>MODEL1507180058</t>
  </si>
  <si>
    <t>0.0844</t>
  </si>
  <si>
    <t>ST_Biomass_Final</t>
  </si>
  <si>
    <t>00:14:11</t>
  </si>
  <si>
    <t>00:14:44</t>
  </si>
  <si>
    <t>00:14:14</t>
  </si>
  <si>
    <t>MODEL1507180056</t>
  </si>
  <si>
    <t>0.001</t>
  </si>
  <si>
    <t>00:19:43</t>
  </si>
  <si>
    <t>iAB_RBC_283</t>
  </si>
  <si>
    <t>0.01</t>
  </si>
  <si>
    <t>NaKt</t>
  </si>
  <si>
    <t>00:00:20</t>
  </si>
  <si>
    <t>iAF1260</t>
  </si>
  <si>
    <t>0.2443</t>
  </si>
  <si>
    <t>BIOMASS_Ec_iAF1260_core_59p81M</t>
  </si>
  <si>
    <t>01:05:05</t>
  </si>
  <si>
    <t>iAF1260b</t>
  </si>
  <si>
    <t>0.2444</t>
  </si>
  <si>
    <t>01:37:06</t>
  </si>
  <si>
    <t>iAF692</t>
  </si>
  <si>
    <t>0.4776</t>
  </si>
  <si>
    <t>BIOMASS_Mb_30</t>
  </si>
  <si>
    <t>00:00:46</t>
  </si>
  <si>
    <t>iAF987</t>
  </si>
  <si>
    <t>0.7233</t>
  </si>
  <si>
    <t>BIOMASS_Gm_GS15_core_79p20M</t>
  </si>
  <si>
    <t>Geobacter metallireducens GS-15</t>
  </si>
  <si>
    <t>iBWG_1329</t>
  </si>
  <si>
    <t>07:36:37</t>
  </si>
  <si>
    <t>Escherichia coli BW2952</t>
  </si>
  <si>
    <t>ic_1306</t>
  </si>
  <si>
    <t>0.246</t>
  </si>
  <si>
    <t>07:07:07</t>
  </si>
  <si>
    <t>Escherichia coli CFT073</t>
  </si>
  <si>
    <t>iCN718</t>
  </si>
  <si>
    <t>0.1274</t>
  </si>
  <si>
    <t>BIOMASS__3</t>
  </si>
  <si>
    <t>00:15:10</t>
  </si>
  <si>
    <t>Acinetobacter baumannii AYE</t>
  </si>
  <si>
    <t>MODEL3023609334</t>
  </si>
  <si>
    <t>0.2557</t>
  </si>
  <si>
    <t>Ec_biomass_iAF1260_core_59p81M</t>
  </si>
  <si>
    <t>00:33:54</t>
  </si>
  <si>
    <t>MODEL3023641273</t>
  </si>
  <si>
    <t>0.2609</t>
  </si>
  <si>
    <t>00:26:55</t>
  </si>
  <si>
    <t>MODEL1407250000</t>
  </si>
  <si>
    <t>0.2284</t>
  </si>
  <si>
    <t>BiomassKT_TEMP</t>
  </si>
  <si>
    <t>00:05:44</t>
  </si>
  <si>
    <t>MODEL1310110020</t>
  </si>
  <si>
    <t>0.9126</t>
  </si>
  <si>
    <t>biomass_reaction</t>
  </si>
  <si>
    <t>01:07:15</t>
  </si>
  <si>
    <t>MODEL1310110021</t>
  </si>
  <si>
    <t>0.7748</t>
  </si>
  <si>
    <t>00:21:43</t>
  </si>
  <si>
    <t>MODEL1310110025</t>
  </si>
  <si>
    <t>0.687</t>
  </si>
  <si>
    <t>00:16:19</t>
  </si>
  <si>
    <t>MODEL1310110035</t>
  </si>
  <si>
    <t>0.8354</t>
  </si>
  <si>
    <t>01:02:39</t>
  </si>
  <si>
    <t>MODEL1310110042</t>
  </si>
  <si>
    <t>0.866</t>
  </si>
  <si>
    <t>01:10:34</t>
  </si>
  <si>
    <t>MODEL1310110044</t>
  </si>
  <si>
    <t>0.6864</t>
  </si>
  <si>
    <t>00:15:41</t>
  </si>
  <si>
    <t>MODEL1310110062</t>
  </si>
  <si>
    <t>0.8591</t>
  </si>
  <si>
    <t>00:45:35</t>
  </si>
  <si>
    <t>MODEL1105030000</t>
  </si>
  <si>
    <t>0.2452</t>
  </si>
  <si>
    <t>00:26:52</t>
  </si>
  <si>
    <t>MODEL1105180000</t>
  </si>
  <si>
    <t>0.003</t>
  </si>
  <si>
    <t>v5</t>
  </si>
  <si>
    <t>MODEL1106080000</t>
  </si>
  <si>
    <t>00:01:07</t>
  </si>
  <si>
    <t>MODEL1107190000</t>
  </si>
  <si>
    <t>0.2277</t>
  </si>
  <si>
    <t>biomass_published</t>
  </si>
  <si>
    <t>00:25:58</t>
  </si>
  <si>
    <t>MODEL1108160000</t>
  </si>
  <si>
    <t>Ec_biomass_iJO1366_core_53p95M</t>
  </si>
  <si>
    <t>00:41:14</t>
  </si>
  <si>
    <t>MODEL1212060001</t>
  </si>
  <si>
    <t>0.1691</t>
  </si>
  <si>
    <t>00:34:18</t>
  </si>
  <si>
    <t>MODEL1008240001</t>
  </si>
  <si>
    <t>0.0061</t>
  </si>
  <si>
    <t>r53</t>
  </si>
  <si>
    <t>00:00:09</t>
  </si>
  <si>
    <t>MODEL1011080004</t>
  </si>
  <si>
    <t>0.0394</t>
  </si>
  <si>
    <t>Renal_fxn_w_abs</t>
  </si>
  <si>
    <t>00:01:53</t>
  </si>
  <si>
    <t>MODEL1011090001</t>
  </si>
  <si>
    <t>0.1106</t>
  </si>
  <si>
    <t>biomass_mac</t>
  </si>
  <si>
    <t>02:19:06</t>
  </si>
  <si>
    <t>YS__Abony__0014</t>
  </si>
  <si>
    <t>0.2293</t>
  </si>
  <si>
    <t>BIOMASS_iRR1083</t>
  </si>
  <si>
    <t>01:02:50</t>
  </si>
  <si>
    <t>YS__Saintpaul__CFSAN004174</t>
  </si>
  <si>
    <t>00:44:45</t>
  </si>
  <si>
    <t>YS__Typhimurium__USDA_ARS_USMARC_1908</t>
  </si>
  <si>
    <t>00:50:37</t>
  </si>
  <si>
    <t>YS__Paratyphi_A__A1345</t>
  </si>
  <si>
    <t>00:40:32</t>
  </si>
  <si>
    <t>YS__Heidelberg__AMR588_04_00437</t>
  </si>
  <si>
    <t>00:44:25</t>
  </si>
  <si>
    <t>YS__Paratyphi_A__CMCC_50503</t>
  </si>
  <si>
    <t>00:56:44</t>
  </si>
  <si>
    <t>YS__Enteritidis__EC20100100</t>
  </si>
  <si>
    <t>0.2316</t>
  </si>
  <si>
    <t>00:52:23</t>
  </si>
  <si>
    <t>YS__Enteritidis__Durban</t>
  </si>
  <si>
    <t>00:37:06</t>
  </si>
  <si>
    <t>YS__Heidelberg__SH12_007</t>
  </si>
  <si>
    <t>00:51:13</t>
  </si>
  <si>
    <t>YS__Enteritidis__EC20120918</t>
  </si>
  <si>
    <t>00:34:47</t>
  </si>
  <si>
    <t>YS__Anatum__USDA_ARS_USMARC_1735</t>
  </si>
  <si>
    <t>00:59:33</t>
  </si>
  <si>
    <t>YS__Enteritidis__EC20122026</t>
  </si>
  <si>
    <t>00:47:12</t>
  </si>
  <si>
    <t>YS__Chester__ATCC_11997</t>
  </si>
  <si>
    <t>00:36:58</t>
  </si>
  <si>
    <t>YS__Schwarzengrund__CVM19633</t>
  </si>
  <si>
    <t>00:45:13</t>
  </si>
  <si>
    <t>YS__Enteritidis__EC20121671</t>
  </si>
  <si>
    <t>00:56:07</t>
  </si>
  <si>
    <t>YS__Heidelberg__SA02DT10168701</t>
  </si>
  <si>
    <t>00:47:42</t>
  </si>
  <si>
    <t>YS__Enteritidis__SA20093977</t>
  </si>
  <si>
    <t>00:42:32</t>
  </si>
  <si>
    <t>YS__Heidelberg__AMR588_04_00320</t>
  </si>
  <si>
    <t>00:46:12</t>
  </si>
  <si>
    <t>YS__Krefeld__SA20030536</t>
  </si>
  <si>
    <t>01:09:02</t>
  </si>
  <si>
    <t>YS__Enteritidis__EC20111510</t>
  </si>
  <si>
    <t>00:53:08</t>
  </si>
  <si>
    <t>YS__Enteritidis__EC20090135</t>
  </si>
  <si>
    <t>00:42:07</t>
  </si>
  <si>
    <t>YS__Cerro__serovar_Cerro_87</t>
  </si>
  <si>
    <t>00:43:19</t>
  </si>
  <si>
    <t>YS__Enteritidis__EC20110356</t>
  </si>
  <si>
    <t>00:47:07</t>
  </si>
  <si>
    <t>YS__Paratyphi_A__06_2633</t>
  </si>
  <si>
    <t>01:07:46</t>
  </si>
  <si>
    <t>YS__Agona__460004_2_1</t>
  </si>
  <si>
    <t>01:03:47</t>
  </si>
  <si>
    <t>YS__Paratyphi_A__A103ParaA</t>
  </si>
  <si>
    <t>0.2309</t>
  </si>
  <si>
    <t>00:44:30</t>
  </si>
  <si>
    <t>iAM_Pc455</t>
  </si>
  <si>
    <t>0.1754</t>
  </si>
  <si>
    <t>BIOMASS__4</t>
  </si>
  <si>
    <t>00:00:55</t>
  </si>
  <si>
    <t>Plasmodium cynomolgi strain B</t>
  </si>
  <si>
    <t>00:00:40</t>
  </si>
  <si>
    <t>iCN900</t>
  </si>
  <si>
    <t>0.7055</t>
  </si>
  <si>
    <t>BIOMASS__5</t>
  </si>
  <si>
    <t>00:00:52</t>
  </si>
  <si>
    <t>Clostridioides difficile 630</t>
  </si>
  <si>
    <t>iEK1008</t>
  </si>
  <si>
    <t>0.7032</t>
  </si>
  <si>
    <t>BIOMASS__2</t>
  </si>
  <si>
    <t>iHN637</t>
  </si>
  <si>
    <t>0.5386</t>
  </si>
  <si>
    <t>BIOMASS_Cl_DSM_WT_46p666M1</t>
  </si>
  <si>
    <t>00:00:27</t>
  </si>
  <si>
    <t>Clostridium ljungdahlii DSM 13528</t>
  </si>
  <si>
    <t>iJB785</t>
  </si>
  <si>
    <t>0.5698</t>
  </si>
  <si>
    <t>BIOMASS__1</t>
  </si>
  <si>
    <t>00:00:31</t>
  </si>
  <si>
    <t>Synechococcus elongatus PCC 7942</t>
  </si>
  <si>
    <t>iJN678</t>
  </si>
  <si>
    <t>0.577</t>
  </si>
  <si>
    <t>BIOMASS_Ec_SynHetero</t>
  </si>
  <si>
    <t>00:00:34</t>
  </si>
  <si>
    <t>iLB1027_lipid</t>
  </si>
  <si>
    <t>nan</t>
  </si>
  <si>
    <t>DM_biomass_c</t>
  </si>
  <si>
    <t>00:11:26</t>
  </si>
  <si>
    <t>Phaeodactylum tricornutum CCAP 1055/1</t>
  </si>
  <si>
    <t>iLJ478</t>
  </si>
  <si>
    <t>0.4745</t>
  </si>
  <si>
    <t>BIOMASS_Ecoli_TM</t>
  </si>
  <si>
    <t>00:00:21</t>
  </si>
  <si>
    <t>Thermotoga maritima MSB8</t>
  </si>
  <si>
    <t>iMM904</t>
  </si>
  <si>
    <t>0.7879</t>
  </si>
  <si>
    <t>BIOMASS_SC5_notrace</t>
  </si>
  <si>
    <t>00:01:18</t>
  </si>
  <si>
    <t>Saccharomyces cerevisiae S288C</t>
  </si>
  <si>
    <t>iND750</t>
  </si>
  <si>
    <t>0.7052</t>
  </si>
  <si>
    <t>BIOMASS_SC4_bal</t>
  </si>
  <si>
    <t>00:01:14</t>
  </si>
  <si>
    <t>iSB619</t>
  </si>
  <si>
    <t>0.5125</t>
  </si>
  <si>
    <t>BIOMASS_SA_8a</t>
  </si>
  <si>
    <t>00:00:28</t>
  </si>
  <si>
    <t>iYO844</t>
  </si>
  <si>
    <t>0.7102</t>
  </si>
  <si>
    <t>BIOMASS_BS_10</t>
  </si>
  <si>
    <t>00:00:48</t>
  </si>
  <si>
    <t>iYS854</t>
  </si>
  <si>
    <t>0.7563</t>
  </si>
  <si>
    <t>BIOMASS_iYS_wild_type</t>
  </si>
  <si>
    <t>MODEL1106160000</t>
  </si>
  <si>
    <t>0.3814</t>
  </si>
  <si>
    <t>BioMass5</t>
  </si>
  <si>
    <t>00:00:14</t>
  </si>
  <si>
    <t>MODEL1110130000</t>
  </si>
  <si>
    <t>0.3405</t>
  </si>
  <si>
    <t>BiomassBge</t>
  </si>
  <si>
    <t>00:00:13</t>
  </si>
  <si>
    <t>MODEL1110130001</t>
  </si>
  <si>
    <t>0.3358</t>
  </si>
  <si>
    <t>BiomassPam</t>
  </si>
  <si>
    <t>MODEL1111070002</t>
  </si>
  <si>
    <t>0.55</t>
  </si>
  <si>
    <t>Biomass_Hsa_Myc_35GAM</t>
  </si>
  <si>
    <t>MODEL1310110033</t>
  </si>
  <si>
    <t>00:06:00</t>
  </si>
  <si>
    <t>MODEL1310110041</t>
  </si>
  <si>
    <t>00:04:18</t>
  </si>
  <si>
    <t>MODEL1310110061</t>
  </si>
  <si>
    <t>00:04:26</t>
  </si>
  <si>
    <t>MODEL1311070000</t>
  </si>
  <si>
    <t>0.3663</t>
  </si>
  <si>
    <t>00:00:15</t>
  </si>
  <si>
    <t>MODEL1411110000</t>
  </si>
  <si>
    <t>0.695</t>
  </si>
  <si>
    <t>BiomassGrowth</t>
  </si>
  <si>
    <t>MODEL1507180003</t>
  </si>
  <si>
    <t>0.5288</t>
  </si>
  <si>
    <t>FT_BiomX_DM</t>
  </si>
  <si>
    <t>00:00:26</t>
  </si>
  <si>
    <t>MODEL1507180063</t>
  </si>
  <si>
    <t>0.4226</t>
  </si>
  <si>
    <t>biomass_STR</t>
  </si>
  <si>
    <t>00:00:19</t>
  </si>
  <si>
    <t>MODEL1507180068</t>
  </si>
  <si>
    <t>0.3115</t>
  </si>
  <si>
    <t>00:00:36</t>
  </si>
  <si>
    <t>RECON1</t>
  </si>
  <si>
    <t>S6T14g</t>
  </si>
  <si>
    <t>00:09:24</t>
  </si>
  <si>
    <t>Recon3D</t>
  </si>
  <si>
    <t>BIOMASS_maintenance</t>
  </si>
  <si>
    <t>03:33:59</t>
  </si>
  <si>
    <t>MODEL1011090002</t>
  </si>
  <si>
    <t>biomass_Mtb_9_60atpmt</t>
  </si>
  <si>
    <t>01:12:32</t>
  </si>
  <si>
    <t>MODEL1012300000</t>
  </si>
  <si>
    <t>0.2166</t>
  </si>
  <si>
    <t>iCHOv1</t>
  </si>
  <si>
    <t>0.0603</t>
  </si>
  <si>
    <t>BIOMASS_cho</t>
  </si>
  <si>
    <t>02:13:22</t>
  </si>
  <si>
    <t>Cricetulus griseus</t>
  </si>
  <si>
    <t>iCHOv1_DG44</t>
  </si>
  <si>
    <t>BIOMASS_cho_producing_1</t>
  </si>
  <si>
    <t>00:06:03</t>
  </si>
  <si>
    <t>MODEL1507180070_url</t>
  </si>
  <si>
    <t>00:01:31</t>
  </si>
  <si>
    <t>MODEL1507180015_url</t>
  </si>
  <si>
    <t>0.2538</t>
  </si>
  <si>
    <t>00:14:32</t>
  </si>
  <si>
    <t>MODEL1507180011_url</t>
  </si>
  <si>
    <t>0.2962</t>
  </si>
  <si>
    <t>00:05:17</t>
  </si>
  <si>
    <t>MODEL1507180014_url</t>
  </si>
  <si>
    <t>BMID000000141895_1</t>
  </si>
  <si>
    <t>BIOMASS_REACTION</t>
  </si>
  <si>
    <t>00:03:32</t>
  </si>
  <si>
    <t>BMID000000141836</t>
  </si>
  <si>
    <t>00:03:47</t>
  </si>
  <si>
    <t>00:01:10</t>
  </si>
  <si>
    <t>00:32:03</t>
  </si>
  <si>
    <t>BMID000000141911</t>
  </si>
  <si>
    <t>00:03:36</t>
  </si>
  <si>
    <t>BMID000000141895</t>
  </si>
  <si>
    <t>00:03:27</t>
  </si>
  <si>
    <t>BMID000000142743</t>
  </si>
  <si>
    <t>00:02:08</t>
  </si>
  <si>
    <t>BMID000000141010</t>
  </si>
  <si>
    <t>00:02:54</t>
  </si>
  <si>
    <t>status</t>
  </si>
  <si>
    <t>Cancelled</t>
  </si>
  <si>
    <t>iIS312</t>
  </si>
  <si>
    <t>Failed</t>
  </si>
  <si>
    <t>2759.00</t>
  </si>
  <si>
    <t>1953.00</t>
  </si>
  <si>
    <t>1358.00</t>
  </si>
  <si>
    <t>Done</t>
  </si>
  <si>
    <t>2262.00</t>
  </si>
  <si>
    <t>1658.00</t>
  </si>
  <si>
    <t>1229.00</t>
  </si>
  <si>
    <t>1250.00</t>
  </si>
  <si>
    <t>990.00</t>
  </si>
  <si>
    <t>844.00</t>
  </si>
  <si>
    <t>3357.00</t>
  </si>
  <si>
    <t>2436.00</t>
  </si>
  <si>
    <t>1707.00</t>
  </si>
  <si>
    <t>1455.00</t>
  </si>
  <si>
    <t>1335.00</t>
  </si>
  <si>
    <t>866.00</t>
  </si>
  <si>
    <t>2721.00</t>
  </si>
  <si>
    <t>1923.00</t>
  </si>
  <si>
    <t>1308.00</t>
  </si>
  <si>
    <t>3741.00</t>
  </si>
  <si>
    <t>2766.00</t>
  </si>
  <si>
    <t>1905.00</t>
  </si>
  <si>
    <t>10600.00</t>
  </si>
  <si>
    <t>5835.00</t>
  </si>
  <si>
    <t>2248.00</t>
  </si>
  <si>
    <t>2545.00</t>
  </si>
  <si>
    <t>1802.00</t>
  </si>
  <si>
    <t>1271.00</t>
  </si>
  <si>
    <t>608.00</t>
  </si>
  <si>
    <t>541.00</t>
  </si>
  <si>
    <t>588.00</t>
  </si>
  <si>
    <t>705.00</t>
  </si>
  <si>
    <t>698.00</t>
  </si>
  <si>
    <t>730.00</t>
  </si>
  <si>
    <t>794.00</t>
  </si>
  <si>
    <t>690.00</t>
  </si>
  <si>
    <t>0.00</t>
  </si>
  <si>
    <t>391.00</t>
  </si>
  <si>
    <t>371.00</t>
  </si>
  <si>
    <t>363.00</t>
  </si>
  <si>
    <t>554.00</t>
  </si>
  <si>
    <t>485.00</t>
  </si>
  <si>
    <t>339.00</t>
  </si>
  <si>
    <t>882.00</t>
  </si>
  <si>
    <t>799.00</t>
  </si>
  <si>
    <t>2300.00</t>
  </si>
  <si>
    <t>1714.00</t>
  </si>
  <si>
    <t>2477.00</t>
  </si>
  <si>
    <t>1747.00</t>
  </si>
  <si>
    <t>1273.00</t>
  </si>
  <si>
    <t>MODEL1507180011</t>
  </si>
  <si>
    <t>1576.00</t>
  </si>
  <si>
    <t>1913.00</t>
  </si>
  <si>
    <t>1195.00</t>
  </si>
  <si>
    <t>1379.00</t>
  </si>
  <si>
    <t>796.00</t>
  </si>
  <si>
    <t>619.00</t>
  </si>
  <si>
    <t>865.00</t>
  </si>
  <si>
    <t>534.00</t>
  </si>
  <si>
    <t>1681.00</t>
  </si>
  <si>
    <t>1381.00</t>
  </si>
  <si>
    <t>1109.00</t>
  </si>
  <si>
    <t>1373.00</t>
  </si>
  <si>
    <t>732.00</t>
  </si>
  <si>
    <t>2546.00</t>
  </si>
  <si>
    <t>1049.00</t>
  </si>
  <si>
    <t>838.00</t>
  </si>
  <si>
    <t>663.00</t>
  </si>
  <si>
    <t>1110.00</t>
  </si>
  <si>
    <t>879.00</t>
  </si>
  <si>
    <t>1054.00</t>
  </si>
  <si>
    <t>MODEL1507180021</t>
  </si>
  <si>
    <t>1333.00</t>
  </si>
  <si>
    <t>1243.00</t>
  </si>
  <si>
    <t>884.00</t>
  </si>
  <si>
    <t>1361.00</t>
  </si>
  <si>
    <t>1178.00</t>
  </si>
  <si>
    <t>832.00</t>
  </si>
  <si>
    <t>790.00</t>
  </si>
  <si>
    <t>744.00</t>
  </si>
  <si>
    <t>374.00</t>
  </si>
  <si>
    <t>316.00</t>
  </si>
  <si>
    <t>1240.00</t>
  </si>
  <si>
    <t>870.00</t>
  </si>
  <si>
    <t>886.00</t>
  </si>
  <si>
    <t>1462.00</t>
  </si>
  <si>
    <t>1253.00</t>
  </si>
  <si>
    <t>803.00</t>
  </si>
  <si>
    <t>1601.00</t>
  </si>
  <si>
    <t>1737.00</t>
  </si>
  <si>
    <t>1404.00</t>
  </si>
  <si>
    <t>891.00</t>
  </si>
  <si>
    <t>916.00</t>
  </si>
  <si>
    <t>560.00</t>
  </si>
  <si>
    <t>479.00</t>
  </si>
  <si>
    <t>427.00</t>
  </si>
  <si>
    <t>601.00</t>
  </si>
  <si>
    <t>578.00</t>
  </si>
  <si>
    <t>1577.00</t>
  </si>
  <si>
    <t>1228.00</t>
  </si>
  <si>
    <t>905.00</t>
  </si>
  <si>
    <t>938.00</t>
  </si>
  <si>
    <t>881.00</t>
  </si>
  <si>
    <t>926.00</t>
  </si>
  <si>
    <t>774.00</t>
  </si>
  <si>
    <t>777.00</t>
  </si>
  <si>
    <t>713.00</t>
  </si>
  <si>
    <t>783.00</t>
  </si>
  <si>
    <t>493.00</t>
  </si>
  <si>
    <t>396.00</t>
  </si>
  <si>
    <t>678.00</t>
  </si>
  <si>
    <t>631.00</t>
  </si>
  <si>
    <t>MODEL1507180039</t>
  </si>
  <si>
    <t>830.00</t>
  </si>
  <si>
    <t>649.00</t>
  </si>
  <si>
    <t>R0822</t>
  </si>
  <si>
    <t>825.00</t>
  </si>
  <si>
    <t>715.00</t>
  </si>
  <si>
    <t>745.00</t>
  </si>
  <si>
    <t>1071.00</t>
  </si>
  <si>
    <t>956.00</t>
  </si>
  <si>
    <t>MODEL1507180044</t>
  </si>
  <si>
    <t>948.00</t>
  </si>
  <si>
    <t>892.00</t>
  </si>
  <si>
    <t>818.00</t>
  </si>
  <si>
    <t>EX_EC9324</t>
  </si>
  <si>
    <t>778.00</t>
  </si>
  <si>
    <t>662.00</t>
  </si>
  <si>
    <t>724.00</t>
  </si>
  <si>
    <t>863.00</t>
  </si>
  <si>
    <t>795.00</t>
  </si>
  <si>
    <t>679.00</t>
  </si>
  <si>
    <t>1400.00</t>
  </si>
  <si>
    <t>1900.00</t>
  </si>
  <si>
    <t>645.00</t>
  </si>
  <si>
    <t>565.00</t>
  </si>
  <si>
    <t>1254.00</t>
  </si>
  <si>
    <t>1058.00</t>
  </si>
  <si>
    <t>MODEL1507180051</t>
  </si>
  <si>
    <t>959.00</t>
  </si>
  <si>
    <t>834.00</t>
  </si>
  <si>
    <t>EX_C9323</t>
  </si>
  <si>
    <t>351.00</t>
  </si>
  <si>
    <t>346.00</t>
  </si>
  <si>
    <t>126.00</t>
  </si>
  <si>
    <t>546.00</t>
  </si>
  <si>
    <t>448.00</t>
  </si>
  <si>
    <t>MODEL1507180055</t>
  </si>
  <si>
    <t>2361.00</t>
  </si>
  <si>
    <t>1104.00</t>
  </si>
  <si>
    <t>1346.00</t>
  </si>
  <si>
    <t>Started</t>
  </si>
  <si>
    <t>1112.00</t>
  </si>
  <si>
    <t>1101.00</t>
  </si>
  <si>
    <t>1075.00</t>
  </si>
  <si>
    <t>761.00</t>
  </si>
  <si>
    <t>904.00</t>
  </si>
  <si>
    <t>1693.00</t>
  </si>
  <si>
    <t>1546.00</t>
  </si>
  <si>
    <t>719.00</t>
  </si>
  <si>
    <t>595.00</t>
  </si>
  <si>
    <t>556.00</t>
  </si>
  <si>
    <t>549.00</t>
  </si>
  <si>
    <t>422.00</t>
  </si>
  <si>
    <t>1423.00</t>
  </si>
  <si>
    <t>1303.00</t>
  </si>
  <si>
    <t>915.00</t>
  </si>
  <si>
    <t>671.00</t>
  </si>
  <si>
    <t>2037.00</t>
  </si>
  <si>
    <t>2110.00</t>
  </si>
  <si>
    <t>1056.00</t>
  </si>
  <si>
    <t>911.00</t>
  </si>
  <si>
    <t>746.00</t>
  </si>
  <si>
    <t>743.00</t>
  </si>
  <si>
    <t>655.00</t>
  </si>
  <si>
    <t>MODEL1507180071</t>
  </si>
  <si>
    <t>1043.00</t>
  </si>
  <si>
    <t>861.00</t>
  </si>
  <si>
    <t>656.00</t>
  </si>
  <si>
    <t>1285.00</t>
  </si>
  <si>
    <t>943.00</t>
  </si>
  <si>
    <t>1083.00</t>
  </si>
  <si>
    <t>MODEL1507180064</t>
  </si>
  <si>
    <t>1785.00</t>
  </si>
  <si>
    <t>2087.00</t>
  </si>
  <si>
    <t>3927.00</t>
  </si>
  <si>
    <t>2818.00</t>
  </si>
  <si>
    <t>734.00</t>
  </si>
  <si>
    <t>MODEL0072364382</t>
  </si>
  <si>
    <t>MODEL1002240000</t>
  </si>
  <si>
    <t>MODEL1008120000</t>
  </si>
  <si>
    <t>469.00</t>
  </si>
  <si>
    <t>342.00</t>
  </si>
  <si>
    <t>2382.00</t>
  </si>
  <si>
    <t>1668.00</t>
  </si>
  <si>
    <t>1261.00</t>
  </si>
  <si>
    <t>2388.00</t>
  </si>
  <si>
    <t>628.00</t>
  </si>
  <si>
    <t>692.00</t>
  </si>
  <si>
    <t>987.00</t>
  </si>
  <si>
    <t>iAM_Pb448</t>
  </si>
  <si>
    <t>1067.00</t>
  </si>
  <si>
    <t>903.00</t>
  </si>
  <si>
    <t>1074.00</t>
  </si>
  <si>
    <t>907.00</t>
  </si>
  <si>
    <t>455.00</t>
  </si>
  <si>
    <t>iAM_Pf480</t>
  </si>
  <si>
    <t>909.00</t>
  </si>
  <si>
    <t>480.00</t>
  </si>
  <si>
    <t>iAM_Pk459</t>
  </si>
  <si>
    <t>1079.00</t>
  </si>
  <si>
    <t>459.00</t>
  </si>
  <si>
    <t>iAM_Pv461</t>
  </si>
  <si>
    <t>1078.00</t>
  </si>
  <si>
    <t>461.00</t>
  </si>
  <si>
    <t>iAPECO1_1312</t>
  </si>
  <si>
    <t>2735.00</t>
  </si>
  <si>
    <t>1942.00</t>
  </si>
  <si>
    <t>1313.00</t>
  </si>
  <si>
    <t>iAT_PLT_636</t>
  </si>
  <si>
    <t>iB21_1397</t>
  </si>
  <si>
    <t>2741.00</t>
  </si>
  <si>
    <t>1943.00</t>
  </si>
  <si>
    <t>1337.00</t>
  </si>
  <si>
    <t>1949.00</t>
  </si>
  <si>
    <t>1329.00</t>
  </si>
  <si>
    <t>2726.00</t>
  </si>
  <si>
    <t>1936.00</t>
  </si>
  <si>
    <t>1307.00</t>
  </si>
  <si>
    <t>6663.00</t>
  </si>
  <si>
    <t>4456.00</t>
  </si>
  <si>
    <t>1766.00</t>
  </si>
  <si>
    <t>1015.00</t>
  </si>
  <si>
    <t>888.00</t>
  </si>
  <si>
    <t>709.00</t>
  </si>
  <si>
    <t>MODEL1949107276</t>
  </si>
  <si>
    <t>MODEL2021729243</t>
  </si>
  <si>
    <t>MODEL2021747594</t>
  </si>
  <si>
    <t>MODEL2463576061</t>
  </si>
  <si>
    <t>MODEL2463683119</t>
  </si>
  <si>
    <t>MODEL2784700357</t>
  </si>
  <si>
    <t>2686.00</t>
  </si>
  <si>
    <t>1972.00</t>
  </si>
  <si>
    <t>MODEL3618435756</t>
  </si>
  <si>
    <t>MODEL3618487388</t>
  </si>
  <si>
    <t>MODEL1401290000</t>
  </si>
  <si>
    <t>MODEL1402200000</t>
  </si>
  <si>
    <t>MODEL1402200001</t>
  </si>
  <si>
    <t>6290.00</t>
  </si>
  <si>
    <t>6359.00</t>
  </si>
  <si>
    <t>EX_m_obj</t>
  </si>
  <si>
    <t>MODEL1402200002</t>
  </si>
  <si>
    <t>MODEL1402200003</t>
  </si>
  <si>
    <t>MODEL1403040000</t>
  </si>
  <si>
    <t>MODEL1403120000</t>
  </si>
  <si>
    <t>MODEL1407050000</t>
  </si>
  <si>
    <t>MODEL1407230001</t>
  </si>
  <si>
    <t>923.00</t>
  </si>
  <si>
    <t>754.00</t>
  </si>
  <si>
    <t>MODEL1407310000</t>
  </si>
  <si>
    <t>MODEL1409170000</t>
  </si>
  <si>
    <t>MODEL1409170003</t>
  </si>
  <si>
    <t>MODEL1409240004</t>
  </si>
  <si>
    <t>1192.00</t>
  </si>
  <si>
    <t>1047.00</t>
  </si>
  <si>
    <t>MODEL1411240001</t>
  </si>
  <si>
    <t>MODEL1411240002</t>
  </si>
  <si>
    <t>MODEL1411240003</t>
  </si>
  <si>
    <t>MODEL1411240004</t>
  </si>
  <si>
    <t>MODEL1411240005</t>
  </si>
  <si>
    <t>MODEL1411240006</t>
  </si>
  <si>
    <t>MODEL1411240007</t>
  </si>
  <si>
    <t>MODEL1411240008</t>
  </si>
  <si>
    <t>MODEL1411240009</t>
  </si>
  <si>
    <t>MODEL1411240010</t>
  </si>
  <si>
    <t>MODEL1411240011</t>
  </si>
  <si>
    <t>MODEL1411240012</t>
  </si>
  <si>
    <t>MODEL1411240013</t>
  </si>
  <si>
    <t>MODEL1411240014</t>
  </si>
  <si>
    <t>MODEL1411240015</t>
  </si>
  <si>
    <t>MODEL1411240016</t>
  </si>
  <si>
    <t>MODEL1411240017</t>
  </si>
  <si>
    <t>MODEL1411240018</t>
  </si>
  <si>
    <t>MODEL1411240019</t>
  </si>
  <si>
    <t>MODEL1411240020</t>
  </si>
  <si>
    <t>MODEL1411240021</t>
  </si>
  <si>
    <t>MODEL1411240022</t>
  </si>
  <si>
    <t>MODEL1411240023</t>
  </si>
  <si>
    <t>MODEL1411240024</t>
  </si>
  <si>
    <t>MODEL1411240025</t>
  </si>
  <si>
    <t>MODEL1411240026</t>
  </si>
  <si>
    <t>MODEL1411240027</t>
  </si>
  <si>
    <t>MODEL1411240028</t>
  </si>
  <si>
    <t>MODEL1411240029</t>
  </si>
  <si>
    <t>MODEL1411240030</t>
  </si>
  <si>
    <t>MODEL1411240031</t>
  </si>
  <si>
    <t>MODEL1411240032</t>
  </si>
  <si>
    <t>MODEL14</t>
  </si>
  <si>
    <t>MODEL1301290000</t>
  </si>
  <si>
    <t>306.00</t>
  </si>
  <si>
    <t>324.00</t>
  </si>
  <si>
    <t>145.00</t>
  </si>
  <si>
    <t>RR09882</t>
  </si>
  <si>
    <t>MODEL1302010000</t>
  </si>
  <si>
    <t>MODEL1302010001</t>
  </si>
  <si>
    <t>MODEL1302010002</t>
  </si>
  <si>
    <t>MODEL1302010003</t>
  </si>
  <si>
    <t>MODEL1302010004</t>
  </si>
  <si>
    <t>MODEL1302010005</t>
  </si>
  <si>
    <t>MODEL1302010006</t>
  </si>
  <si>
    <t>MODEL1302010007</t>
  </si>
  <si>
    <t>MODEL1302010008</t>
  </si>
  <si>
    <t>MODEL1302010009</t>
  </si>
  <si>
    <t>MODEL1302010010</t>
  </si>
  <si>
    <t>MODEL1302010011</t>
  </si>
  <si>
    <t>MODEL1302010012</t>
  </si>
  <si>
    <t>MODEL1302010013</t>
  </si>
  <si>
    <t>MODEL1302010014</t>
  </si>
  <si>
    <t>MODEL1302010015</t>
  </si>
  <si>
    <t>MODEL1302010016</t>
  </si>
  <si>
    <t>MODEL1302010017</t>
  </si>
  <si>
    <t>MODEL1302010018</t>
  </si>
  <si>
    <t>MODEL1302010019</t>
  </si>
  <si>
    <t>MODEL1302010020</t>
  </si>
  <si>
    <t>MODEL1302010021</t>
  </si>
  <si>
    <t>MODEL1302010022</t>
  </si>
  <si>
    <t>MODEL1302010023</t>
  </si>
  <si>
    <t>MODEL1302010024</t>
  </si>
  <si>
    <t>MODEL1302010025</t>
  </si>
  <si>
    <t>MODEL1302010026</t>
  </si>
  <si>
    <t>MODEL1302010027</t>
  </si>
  <si>
    <t>MODEL1302010028</t>
  </si>
  <si>
    <t>MODEL1302010029</t>
  </si>
  <si>
    <t>MODEL1302010030</t>
  </si>
  <si>
    <t>MODEL1302010031</t>
  </si>
  <si>
    <t>MODEL1302010032</t>
  </si>
  <si>
    <t>MODEL1302010033</t>
  </si>
  <si>
    <t>MODEL1302010034</t>
  </si>
  <si>
    <t>MODEL1302010035</t>
  </si>
  <si>
    <t>MODEL1302010036</t>
  </si>
  <si>
    <t>MODEL1302010037</t>
  </si>
  <si>
    <t>MODEL1302010038</t>
  </si>
  <si>
    <t>MODEL1302010039</t>
  </si>
  <si>
    <t>MODEL1302010040</t>
  </si>
  <si>
    <t>MODEL1302010041</t>
  </si>
  <si>
    <t>MODEL1302010042</t>
  </si>
  <si>
    <t>MODEL1302010043</t>
  </si>
  <si>
    <t>MODEL1302010044</t>
  </si>
  <si>
    <t>MODEL1302010045</t>
  </si>
  <si>
    <t>MODEL1302010046</t>
  </si>
  <si>
    <t>MODEL1302010047</t>
  </si>
  <si>
    <t>MODEL1302010048</t>
  </si>
  <si>
    <t>MODEL1302200000</t>
  </si>
  <si>
    <t>MODEL1303140001</t>
  </si>
  <si>
    <t>MODEL1304120000</t>
  </si>
  <si>
    <t>MODEL1304240000</t>
  </si>
  <si>
    <t>MODEL1305240000</t>
  </si>
  <si>
    <t>MODEL1308080002</t>
  </si>
  <si>
    <t>MODEL1308180000</t>
  </si>
  <si>
    <t>MODEL1310110000</t>
  </si>
  <si>
    <t>MODEL1310110001</t>
  </si>
  <si>
    <t>MODEL1310110002</t>
  </si>
  <si>
    <t>MODEL1310110003</t>
  </si>
  <si>
    <t>MODEL1310110004</t>
  </si>
  <si>
    <t>MODEL1310110005</t>
  </si>
  <si>
    <t>MODEL1310110006</t>
  </si>
  <si>
    <t>MODEL1310110007</t>
  </si>
  <si>
    <t>MODEL1310110008</t>
  </si>
  <si>
    <t>MODEL1310110009</t>
  </si>
  <si>
    <t>MODEL1310110010</t>
  </si>
  <si>
    <t>MODEL1310110011</t>
  </si>
  <si>
    <t>MODEL1310110012</t>
  </si>
  <si>
    <t>MODEL1310110013</t>
  </si>
  <si>
    <t>MODEL1310110014</t>
  </si>
  <si>
    <t>MODEL1310110015</t>
  </si>
  <si>
    <t>MODEL1310110016</t>
  </si>
  <si>
    <t>MODEL1310110017</t>
  </si>
  <si>
    <t>MODEL1310110018</t>
  </si>
  <si>
    <t>MODEL1310110019</t>
  </si>
  <si>
    <t>5734.00</t>
  </si>
  <si>
    <t>4768.00</t>
  </si>
  <si>
    <t>1512.00</t>
  </si>
  <si>
    <t>3446.00</t>
  </si>
  <si>
    <t>1064.00</t>
  </si>
  <si>
    <t>MODEL1310110022</t>
  </si>
  <si>
    <t>MODEL1310110023</t>
  </si>
  <si>
    <t>MODEL1310110024</t>
  </si>
  <si>
    <t>3065.00</t>
  </si>
  <si>
    <t>2481.00</t>
  </si>
  <si>
    <t>983.00</t>
  </si>
  <si>
    <t>MODEL1310110026</t>
  </si>
  <si>
    <t>MODEL1310110027</t>
  </si>
  <si>
    <t>MODEL1310110028</t>
  </si>
  <si>
    <t>MODEL1310110029</t>
  </si>
  <si>
    <t>MODEL1310110030</t>
  </si>
  <si>
    <t>MODEL1310110031</t>
  </si>
  <si>
    <t>MODEL1310110032</t>
  </si>
  <si>
    <t>4373.00</t>
  </si>
  <si>
    <t>3698.00</t>
  </si>
  <si>
    <t>1223.00</t>
  </si>
  <si>
    <t>MODEL1310110034</t>
  </si>
  <si>
    <t>5381.00</t>
  </si>
  <si>
    <t>4472.00</t>
  </si>
  <si>
    <t>1464.00</t>
  </si>
  <si>
    <t>MODEL1310110036</t>
  </si>
  <si>
    <t>MODEL1310110037</t>
  </si>
  <si>
    <t>MODEL1310110038</t>
  </si>
  <si>
    <t>MODEL1310110039</t>
  </si>
  <si>
    <t>MODEL1310110040</t>
  </si>
  <si>
    <t>3421.00</t>
  </si>
  <si>
    <t>2790.00</t>
  </si>
  <si>
    <t>1132.00</t>
  </si>
  <si>
    <t>5650.00</t>
  </si>
  <si>
    <t>4736.00</t>
  </si>
  <si>
    <t>1532.00</t>
  </si>
  <si>
    <t>MODEL1310110043</t>
  </si>
  <si>
    <t>2934.00</t>
  </si>
  <si>
    <t>2331.00</t>
  </si>
  <si>
    <t>MODEL1310110045</t>
  </si>
  <si>
    <t>MODEL1310110046</t>
  </si>
  <si>
    <t>MODEL1310110047</t>
  </si>
  <si>
    <t>MODEL1310110048</t>
  </si>
  <si>
    <t>MODEL1310110049</t>
  </si>
  <si>
    <t>MODEL1310110050</t>
  </si>
  <si>
    <t>MODEL1310110051</t>
  </si>
  <si>
    <t>MODEL1310110052</t>
  </si>
  <si>
    <t>MODEL1310110053</t>
  </si>
  <si>
    <t>MODEL1310110054</t>
  </si>
  <si>
    <t>MODEL1310110055</t>
  </si>
  <si>
    <t>MODEL1310110056</t>
  </si>
  <si>
    <t>MODEL1310110057</t>
  </si>
  <si>
    <t>MODEL1310110058</t>
  </si>
  <si>
    <t>MODEL1310110059</t>
  </si>
  <si>
    <t>MODEL1310110060</t>
  </si>
  <si>
    <t>3383.00</t>
  </si>
  <si>
    <t>2688.00</t>
  </si>
  <si>
    <t>4953.00</t>
  </si>
  <si>
    <t>4149.00</t>
  </si>
  <si>
    <t>1317.00</t>
  </si>
  <si>
    <t>MODEL1310110063</t>
  </si>
  <si>
    <t>MODEL1310110064</t>
  </si>
  <si>
    <t>MODEL1310300000</t>
  </si>
  <si>
    <t>460.00</t>
  </si>
  <si>
    <t>413.00</t>
  </si>
  <si>
    <t>240.00</t>
  </si>
  <si>
    <t>MODEL1311110000</t>
  </si>
  <si>
    <t>MODEL1311110001</t>
  </si>
  <si>
    <t>MODEL13</t>
  </si>
  <si>
    <t>2378.00</t>
  </si>
  <si>
    <t>1669.00</t>
  </si>
  <si>
    <t>1234.00</t>
  </si>
  <si>
    <t>MODEL1105100000</t>
  </si>
  <si>
    <t>4894.00</t>
  </si>
  <si>
    <t>2767.00</t>
  </si>
  <si>
    <t>5.00</t>
  </si>
  <si>
    <t>2.00</t>
  </si>
  <si>
    <t>348.00</t>
  </si>
  <si>
    <t>494.00</t>
  </si>
  <si>
    <t>399.00</t>
  </si>
  <si>
    <t>MODEL1106200000</t>
  </si>
  <si>
    <t>MODEL1106220000</t>
  </si>
  <si>
    <t>MODEL1107050000</t>
  </si>
  <si>
    <t>1739.00</t>
  </si>
  <si>
    <t>1392.00</t>
  </si>
  <si>
    <t>2583.00</t>
  </si>
  <si>
    <t>1805.00</t>
  </si>
  <si>
    <t>1367.00</t>
  </si>
  <si>
    <t>MODEL1109130000</t>
  </si>
  <si>
    <t>419.00</t>
  </si>
  <si>
    <t>411.00</t>
  </si>
  <si>
    <t>238.00</t>
  </si>
  <si>
    <t>412.00</t>
  </si>
  <si>
    <t>405.00</t>
  </si>
  <si>
    <t>230.00</t>
  </si>
  <si>
    <t>MODEL1111070000</t>
  </si>
  <si>
    <t>710.00</t>
  </si>
  <si>
    <t>615.00</t>
  </si>
  <si>
    <t>Biomass_Hsa_Adp_1GAM</t>
  </si>
  <si>
    <t>MODEL1111070001</t>
  </si>
  <si>
    <t>846.00</t>
  </si>
  <si>
    <t>729.00</t>
  </si>
  <si>
    <t>953.00</t>
  </si>
  <si>
    <t>Biomass_Hsa_Hep_26GAM</t>
  </si>
  <si>
    <t>810.00</t>
  </si>
  <si>
    <t>691.00</t>
  </si>
  <si>
    <t>979.00</t>
  </si>
  <si>
    <t>MODEL1111070003</t>
  </si>
  <si>
    <t>2208.00</t>
  </si>
  <si>
    <t>1771.00</t>
  </si>
  <si>
    <t>EX_glc_DASH_D_LPAREN_bl_RPAREN_</t>
  </si>
  <si>
    <t>MODEL1111190000</t>
  </si>
  <si>
    <t>MODEL1111240000</t>
  </si>
  <si>
    <t>MODEL1111240001</t>
  </si>
  <si>
    <t>MODEL1201230000</t>
  </si>
  <si>
    <t>MODEL1204120000</t>
  </si>
  <si>
    <t>MODEL1206070000</t>
  </si>
  <si>
    <t>MODEL1208060000</t>
  </si>
  <si>
    <t>MODEL1209060000</t>
  </si>
  <si>
    <t>MODEL1212040000</t>
  </si>
  <si>
    <t>1845.00</t>
  </si>
  <si>
    <t>1008.00</t>
  </si>
  <si>
    <t>837.00</t>
  </si>
  <si>
    <t>MODEL11_12</t>
  </si>
  <si>
    <t>MODEL1008120001</t>
  </si>
  <si>
    <t>MODEL1008120002</t>
  </si>
  <si>
    <t>MODEL1008120003</t>
  </si>
  <si>
    <t>MODEL1008120004</t>
  </si>
  <si>
    <t>MODEL1008120005</t>
  </si>
  <si>
    <t>MODEL1008120006</t>
  </si>
  <si>
    <t>61.00</t>
  </si>
  <si>
    <t>50.00</t>
  </si>
  <si>
    <t>100.00</t>
  </si>
  <si>
    <t>MODEL1009150000</t>
  </si>
  <si>
    <t>MODEL1011020000</t>
  </si>
  <si>
    <t>MODEL1011080000</t>
  </si>
  <si>
    <t>MODEL1011080001</t>
  </si>
  <si>
    <t>MODEL1011080002</t>
  </si>
  <si>
    <t>MODEL1011080003</t>
  </si>
  <si>
    <t>443.00</t>
  </si>
  <si>
    <t>340.00</t>
  </si>
  <si>
    <t>276.00</t>
  </si>
  <si>
    <t>3393.00</t>
  </si>
  <si>
    <t>2572.00</t>
  </si>
  <si>
    <t>4484.00</t>
  </si>
  <si>
    <t>3400.00</t>
  </si>
  <si>
    <t>MODEL1012220002</t>
  </si>
  <si>
    <t>MODEL1012220003</t>
  </si>
  <si>
    <t>MODEL1012220004</t>
  </si>
  <si>
    <t>2668.00</t>
  </si>
  <si>
    <t>1910.00</t>
  </si>
  <si>
    <t>._YS__Abony__0014</t>
  </si>
  <si>
    <t>2669.00</t>
  </si>
  <si>
    <t>1912.00</t>
  </si>
  <si>
    <t>1380.00</t>
  </si>
  <si>
    <t>._YS__Saintpaul__CFSAN004174</t>
  </si>
  <si>
    <t>1911.00</t>
  </si>
  <si>
    <t>1382.00</t>
  </si>
  <si>
    <t>._YS__Typhimurium__USDA_ARS_USMARC_1908</t>
  </si>
  <si>
    <t>2645.00</t>
  </si>
  <si>
    <t>1903.00</t>
  </si>
  <si>
    <t>1356.00</t>
  </si>
  <si>
    <t>._YS__Paratyphi_A__A1345</t>
  </si>
  <si>
    <t>2656.00</t>
  </si>
  <si>
    <t>1904.00</t>
  </si>
  <si>
    <t>1366.00</t>
  </si>
  <si>
    <t>._YS__Heidelberg__AMR588_04_00437</t>
  </si>
  <si>
    <t>._YS__Typhimurium__yIY63</t>
  </si>
  <si>
    <t>YS__Enteritidis__SA19994216</t>
  </si>
  <si>
    <t>2648.00</t>
  </si>
  <si>
    <t>1365.00</t>
  </si>
  <si>
    <t>._YS__Enteritidis__SA19994216</t>
  </si>
  <si>
    <t>YS__Newport__CVM_22425</t>
  </si>
  <si>
    <t>2627.00</t>
  </si>
  <si>
    <t>1884.00</t>
  </si>
  <si>
    <t>1370.00</t>
  </si>
  <si>
    <t>._YS__Newport__CVM_22425</t>
  </si>
  <si>
    <t>1357.00</t>
  </si>
  <si>
    <t>._YS__Paratyphi_A__CMCC_50503</t>
  </si>
  <si>
    <t>2647.00</t>
  </si>
  <si>
    <t>1363.00</t>
  </si>
  <si>
    <t>._YS__Enteritidis__EC20100100</t>
  </si>
  <si>
    <t>._YS__Enteritidis__Durban</t>
  </si>
  <si>
    <t>._YS__Heidelberg__SH12_007</t>
  </si>
  <si>
    <t>1364.00</t>
  </si>
  <si>
    <t>._YS__Enteritidis__EC20120918</t>
  </si>
  <si>
    <t>2624.00</t>
  </si>
  <si>
    <t>1881.00</t>
  </si>
  <si>
    <t>1362.00</t>
  </si>
  <si>
    <t>._YS__Anatum__USDA_ARS_USMARC_1735</t>
  </si>
  <si>
    <t>._YS__Enteritidis__EC20122026</t>
  </si>
  <si>
    <t>2658.00</t>
  </si>
  <si>
    <t>1909.00</t>
  </si>
  <si>
    <t>._YS__Chester__ATCC_11997</t>
  </si>
  <si>
    <t>2623.00</t>
  </si>
  <si>
    <t>1886.00</t>
  </si>
  <si>
    <t>1353.00</t>
  </si>
  <si>
    <t>._YS__Schwarzengrund__CVM19633</t>
  </si>
  <si>
    <t>YS__Typhimurium__yIY59</t>
  </si>
  <si>
    <t>._YS__Typhimurium__yIY59</t>
  </si>
  <si>
    <t>2646.00</t>
  </si>
  <si>
    <t>._YS__Enteritidis__EC20121671</t>
  </si>
  <si>
    <t>YS__Enteritidis__EC20120963</t>
  </si>
  <si>
    <t>._YS__Enteritidis__EC20120963</t>
  </si>
  <si>
    <t>._YS__Heidelberg__SA02DT10168701</t>
  </si>
  <si>
    <t>._YS__Enteritidis__SA20093977</t>
  </si>
  <si>
    <t>._YS__Heidelberg__AMR588_04_00320</t>
  </si>
  <si>
    <t>2622.00</t>
  </si>
  <si>
    <t>1880.00</t>
  </si>
  <si>
    <t>._YS__Krefeld__SA20030536</t>
  </si>
  <si>
    <t>YS__Typhimurium__L_3553</t>
  </si>
  <si>
    <t>._YS__Typhimurium__L_3553</t>
  </si>
  <si>
    <t>._YS__Enteritidis__EC20111510</t>
  </si>
  <si>
    <t>._YS__Enteritidis__EC20090135</t>
  </si>
  <si>
    <t>2608.00</t>
  </si>
  <si>
    <t>1875.00</t>
  </si>
  <si>
    <t>1343.00</t>
  </si>
  <si>
    <t>._YS__Cerro__serovar_Cerro_87</t>
  </si>
  <si>
    <t>YS__Typhimurium__FORC_015</t>
  </si>
  <si>
    <t>._YS__Typhimurium__FORC_015</t>
  </si>
  <si>
    <t>._YS__Enteritidis__EC20110356</t>
  </si>
  <si>
    <t>._YS__Paratyphi_A__06_2633</t>
  </si>
  <si>
    <t>1908.00</t>
  </si>
  <si>
    <t>1371.00</t>
  </si>
  <si>
    <t>._YS__Agona__460004_2_1</t>
  </si>
  <si>
    <t>2642.00</t>
  </si>
  <si>
    <t>1354.00</t>
  </si>
  <si>
    <t>._YS__Paratyphi_A__A103ParaA</t>
  </si>
  <si>
    <t>YS__Typhimurium__UK_1</t>
  </si>
  <si>
    <t>._YS__Typhimurium__UK_1</t>
  </si>
  <si>
    <t>MODEL1707110782</t>
  </si>
  <si>
    <t>BMID000000138444</t>
  </si>
  <si>
    <t>BMID000000063812</t>
  </si>
  <si>
    <t>3942.00</t>
  </si>
  <si>
    <t>2751.00</t>
  </si>
  <si>
    <t>1184.00</t>
  </si>
  <si>
    <t>885.00</t>
  </si>
  <si>
    <t>900.00</t>
  </si>
  <si>
    <t>1226.00</t>
  </si>
  <si>
    <t>998.00</t>
  </si>
  <si>
    <t>785.00</t>
  </si>
  <si>
    <t>637.00</t>
  </si>
  <si>
    <t>519.00</t>
  </si>
  <si>
    <t>606.00</t>
  </si>
  <si>
    <t>312.00</t>
  </si>
  <si>
    <t>849.00</t>
  </si>
  <si>
    <t>768.00</t>
  </si>
  <si>
    <t>622.00</t>
  </si>
  <si>
    <t>2172.00</t>
  </si>
  <si>
    <t>1027.00</t>
  </si>
  <si>
    <t>652.00</t>
  </si>
  <si>
    <t>570.00</t>
  </si>
  <si>
    <t>482.00</t>
  </si>
  <si>
    <t>1266.00</t>
  </si>
  <si>
    <t>1059.00</t>
  </si>
  <si>
    <t>750.00</t>
  </si>
  <si>
    <t>261.00</t>
  </si>
  <si>
    <t>255.00</t>
  </si>
  <si>
    <t>BIOMD0000000668</t>
  </si>
  <si>
    <t>MODEL1302010015_url</t>
  </si>
  <si>
    <t>MODEL1302010002_url</t>
  </si>
  <si>
    <t>3826.00</t>
  </si>
  <si>
    <t>2872.00</t>
  </si>
  <si>
    <t>813.00</t>
  </si>
  <si>
    <t>3756.00</t>
  </si>
  <si>
    <t>2711.00</t>
  </si>
  <si>
    <t>653.00</t>
  </si>
  <si>
    <t>2770.00</t>
  </si>
  <si>
    <t>2014.00</t>
  </si>
  <si>
    <t>3242.00</t>
  </si>
  <si>
    <t>2349.00</t>
  </si>
  <si>
    <t>472.00</t>
  </si>
  <si>
    <t>MODEL1707110000</t>
  </si>
  <si>
    <t>MODEL1707110685</t>
  </si>
  <si>
    <t>MODEL1707111681</t>
  </si>
  <si>
    <t>5106.00</t>
  </si>
  <si>
    <t>HCC_biomass</t>
  </si>
  <si>
    <t>4364.00</t>
  </si>
  <si>
    <t>5016.00</t>
  </si>
  <si>
    <t>3936.00</t>
  </si>
  <si>
    <t>4417.00</t>
  </si>
  <si>
    <t>MODEL1707110684</t>
  </si>
  <si>
    <t>4302.00</t>
  </si>
  <si>
    <t>4962.00</t>
  </si>
  <si>
    <t>MODEL1707110000_1</t>
  </si>
  <si>
    <t>MODEL1707250000_url</t>
  </si>
  <si>
    <t>MODEL1707110517</t>
  </si>
  <si>
    <t>3972.00</t>
  </si>
  <si>
    <t>4684.00</t>
  </si>
  <si>
    <t>MODEL1707110690</t>
  </si>
  <si>
    <t>4166.00</t>
  </si>
  <si>
    <t>4958.00</t>
  </si>
  <si>
    <t>MODEL1707115853</t>
  </si>
  <si>
    <t>4046.00</t>
  </si>
  <si>
    <t>5053.00</t>
  </si>
  <si>
    <t>MODEL1707110790</t>
  </si>
  <si>
    <t>0.2212</t>
  </si>
  <si>
    <t>3809.00</t>
  </si>
  <si>
    <t>4435.00</t>
  </si>
  <si>
    <t>MODEL1707110789</t>
  </si>
  <si>
    <t>4497.00</t>
  </si>
  <si>
    <t>MODEL1707110522</t>
  </si>
  <si>
    <t>3515.00</t>
  </si>
  <si>
    <t>MODEL1707110440</t>
  </si>
  <si>
    <t>4571.00</t>
  </si>
  <si>
    <t>4966.00</t>
  </si>
  <si>
    <t>Queued</t>
  </si>
  <si>
    <t>MODEL1707110024</t>
  </si>
  <si>
    <t>MODEL1707110502</t>
  </si>
  <si>
    <t>MODEL1707110525</t>
  </si>
  <si>
    <t>MODEL1707110690_1</t>
  </si>
  <si>
    <t>MODEL1707110783</t>
  </si>
  <si>
    <t>MODEL1707112675</t>
  </si>
  <si>
    <t>Breast Invasive Carcinoma</t>
  </si>
  <si>
    <t>name</t>
  </si>
  <si>
    <t>model_name_orig</t>
  </si>
  <si>
    <t>Colon Adenocarcinoma</t>
  </si>
  <si>
    <t>Glioblastoma Multiforme</t>
  </si>
  <si>
    <t>Head and Neck Squamous Cell Carcinoma</t>
  </si>
  <si>
    <t>Kidney Chromophobe</t>
  </si>
  <si>
    <t>Kidney Renal Clear Cell Carcinoma</t>
  </si>
  <si>
    <t>Kidney Renal Papillary Cell Carcinoma</t>
  </si>
  <si>
    <t>Liver Hepatocellular Carcinoma</t>
  </si>
  <si>
    <t>Lung Adenocarcinoma</t>
  </si>
  <si>
    <t>MODEL1707110196</t>
  </si>
  <si>
    <t>Lung Squamous Cell Carcinoma</t>
  </si>
  <si>
    <t>Ovary Serous Cystadenocarcinoma</t>
  </si>
  <si>
    <t>MODEL1707110005</t>
  </si>
  <si>
    <t>Pancreatic Adenocarcinoma</t>
  </si>
  <si>
    <t>Prostate Adenocarcinoma</t>
  </si>
  <si>
    <t>MODEL1707110430</t>
  </si>
  <si>
    <t>Rectum Adenocarcinoma</t>
  </si>
  <si>
    <t>MODEL1707111946</t>
  </si>
  <si>
    <t>Skin Cuteneous Melanoma</t>
  </si>
  <si>
    <t>Stomach Adenocarcinoma</t>
  </si>
  <si>
    <t>MODEL1707110689</t>
  </si>
  <si>
    <t>Testicular Germ Cell Tumor</t>
  </si>
  <si>
    <t>MODEL1707110445</t>
  </si>
  <si>
    <t>Thyroid Carcinoma</t>
  </si>
  <si>
    <t>female</t>
  </si>
  <si>
    <t>Uterine Corpus Endometrial Carcinoma</t>
  </si>
  <si>
    <t>Cervical Squamous Cell Carcinoma and Endocervical Adenocarcinoma</t>
  </si>
  <si>
    <t>Bladder Urothelial Carcinoma</t>
  </si>
  <si>
    <t>Breast Invasive Carcinoma</t>
  </si>
  <si>
    <t>Breast</t>
  </si>
  <si>
    <t>R_CancerBiomass_OF</t>
  </si>
  <si>
    <t>MODEL1707110000 (1).xml</t>
  </si>
  <si>
    <t>male</t>
  </si>
  <si>
    <t>MODEL1707110005.xml</t>
  </si>
  <si>
    <t>MODEL1707110024.xml</t>
  </si>
  <si>
    <t>MODEL1707110196.xml</t>
  </si>
  <si>
    <t>MODEL1707110430.xml</t>
  </si>
  <si>
    <t>MODEL1707110440.xml</t>
  </si>
  <si>
    <t>MODEL1707110445.xml</t>
  </si>
  <si>
    <t>MODEL1707110502.xml</t>
  </si>
  <si>
    <t>MODEL1707110517.xml</t>
  </si>
  <si>
    <t>MODEL1707110522.xml</t>
  </si>
  <si>
    <t>MODEL1707110525.xml</t>
  </si>
  <si>
    <t>MODEL1707110684.xml</t>
  </si>
  <si>
    <t>MODEL1707110690 (1).xml</t>
  </si>
  <si>
    <t>MODEL1707110690.xml</t>
  </si>
  <si>
    <t>MODEL1707110782.xml</t>
  </si>
  <si>
    <t>MODEL1707110783.xml</t>
  </si>
  <si>
    <t>MODEL1707110789.xml</t>
  </si>
  <si>
    <t>MODEL1707110790.xml</t>
  </si>
  <si>
    <t>MODEL1707111946.xml</t>
  </si>
  <si>
    <t>MODEL1707112675.xml</t>
  </si>
  <si>
    <t>MODEL1707115853.xml</t>
  </si>
  <si>
    <t>MODEL1707110686</t>
  </si>
  <si>
    <t>MODEL1707110976</t>
  </si>
  <si>
    <t>MODEL1707110977</t>
  </si>
  <si>
    <t>MODEL1707111413</t>
  </si>
  <si>
    <t>MODEL1707111414</t>
  </si>
  <si>
    <t>MODEL1707111415</t>
  </si>
  <si>
    <t>MODEL1707111416</t>
  </si>
  <si>
    <t>MODEL1707111417</t>
  </si>
  <si>
    <t>MODEL1707111419</t>
  </si>
  <si>
    <t>MODEL1707110001</t>
  </si>
  <si>
    <t>MODEL1707110002</t>
  </si>
  <si>
    <t>MODEL1707110003</t>
  </si>
  <si>
    <t>MODEL1707110004</t>
  </si>
  <si>
    <t>MODEL1707110052</t>
  </si>
  <si>
    <t>MODEL1707110053</t>
  </si>
  <si>
    <t>MODEL1707110054</t>
  </si>
  <si>
    <t>MODEL1707110055</t>
  </si>
  <si>
    <t>MODEL1707110056</t>
  </si>
  <si>
    <t>MODEL1707110057</t>
  </si>
  <si>
    <t>MODEL1707110058</t>
  </si>
  <si>
    <t>MODEL1707110059</t>
  </si>
  <si>
    <t>MODEL1707110025</t>
  </si>
  <si>
    <t>MODEL1707110026</t>
  </si>
  <si>
    <t>MODEL1707110027</t>
  </si>
  <si>
    <t>MODEL1707110028</t>
  </si>
  <si>
    <t>MODEL1707110029</t>
  </si>
  <si>
    <t>MODEL1707110030</t>
  </si>
  <si>
    <t>MODEL1707110031</t>
  </si>
  <si>
    <t>MODEL1707110032</t>
  </si>
  <si>
    <t>MODEL1707110033</t>
  </si>
  <si>
    <t>MODEL1707110034</t>
  </si>
  <si>
    <t>MODEL1707110035</t>
  </si>
  <si>
    <t>MODEL1707110036</t>
  </si>
  <si>
    <t>MODEL1707110037</t>
  </si>
  <si>
    <t>MODEL1707110038</t>
  </si>
  <si>
    <t>MODEL1707110039</t>
  </si>
  <si>
    <t>MODEL1707110197</t>
  </si>
  <si>
    <t>MODEL1707110198</t>
  </si>
  <si>
    <t>MODEL1707110199</t>
  </si>
  <si>
    <t>MODEL1707110200</t>
  </si>
  <si>
    <t>type</t>
  </si>
  <si>
    <t>gender</t>
  </si>
  <si>
    <t>age</t>
  </si>
  <si>
    <t>tcga</t>
  </si>
  <si>
    <t>primary_site</t>
  </si>
  <si>
    <t>submitter_id</t>
  </si>
  <si>
    <t>disease_type</t>
  </si>
  <si>
    <t>case_id</t>
  </si>
  <si>
    <t>race</t>
  </si>
  <si>
    <t>vital_status</t>
  </si>
  <si>
    <t>days_to_death</t>
  </si>
  <si>
    <t>folder</t>
  </si>
  <si>
    <t>757c56d0-8a49-464f-866a-ae98816de60b</t>
  </si>
  <si>
    <t>TCGA-4P-AA8J-01A</t>
  </si>
  <si>
    <t>Other and unspecified parts of tongue</t>
  </si>
  <si>
    <t>TCGA-4P-AA8J</t>
  </si>
  <si>
    <t>Squamous Cell Neoplasms</t>
  </si>
  <si>
    <t>black or african american</t>
  </si>
  <si>
    <t>Alive</t>
  </si>
  <si>
    <t>cancers</t>
  </si>
  <si>
    <t/>
  </si>
  <si>
    <t>4addf05f-3668-4b3f-a17f-c0227329ca52</t>
  </si>
  <si>
    <t>TCGA-05-4249-01A</t>
  </si>
  <si>
    <t>Bronchus and lung</t>
  </si>
  <si>
    <t>TCGA-05-4249</t>
  </si>
  <si>
    <t>Adenomas and Adenocarcinomas</t>
  </si>
  <si>
    <t>not reported</t>
  </si>
  <si>
    <t>6e7d5ec6-a469-467c-b748-237353c23416</t>
  </si>
  <si>
    <t>TCGA-3C-AAAU-01A</t>
  </si>
  <si>
    <t>TCGA-3C-AAAU</t>
  </si>
  <si>
    <t>Ductal and Lobular Neoplasms</t>
  </si>
  <si>
    <t>white</t>
  </si>
  <si>
    <t>427d0648-3f77-4ffc-b52c-89855426d647</t>
  </si>
  <si>
    <t>TCGA-3C-AALJ-01A</t>
  </si>
  <si>
    <t>TCGA-3C-AALJ</t>
  </si>
  <si>
    <t>2b1dea0a-6d55-4fdd-9c1c-0d9fbe03bd78</t>
  </si>
  <si>
    <t>TCGA-3Z-A93Z-01A</t>
  </si>
  <si>
    <t>Kidney</t>
  </si>
  <si>
    <t>TCGA-3Z-A93Z</t>
  </si>
  <si>
    <t>92554413-9ebc-4354-8e1b-9682f3a031d9</t>
  </si>
  <si>
    <t>TCGA-4N-A93T-01A</t>
  </si>
  <si>
    <t>Colon</t>
  </si>
  <si>
    <t>TCGA-4N-A93T</t>
  </si>
  <si>
    <t>83b3060c-2449-4581-88ef-817d126e4525</t>
  </si>
  <si>
    <t>TCGA-KL-8323-01A</t>
  </si>
  <si>
    <t>TCGA-KL-8323</t>
  </si>
  <si>
    <t>Dead</t>
  </si>
  <si>
    <t>75119d1a-93e5-4ae7-9d60-69ee929a0772</t>
  </si>
  <si>
    <t>TCGA-2J-AAB1-01A</t>
  </si>
  <si>
    <t>Pancreas</t>
  </si>
  <si>
    <t>TCGA-2J-AAB1</t>
  </si>
  <si>
    <t>Cystic, Mucinous and Serous Neoplasms</t>
  </si>
  <si>
    <t>95b97198-1a1b-4f01-90f3-6c66638371d1</t>
  </si>
  <si>
    <t>TCGA-2Y-A9GS-01A</t>
  </si>
  <si>
    <t>Liver and intrahepatic bile ducts</t>
  </si>
  <si>
    <t>TCGA-2Y-A9GS</t>
  </si>
  <si>
    <t>b43de98d-4bb1-41a1-91f2-ce4e7ea4d0ca</t>
  </si>
  <si>
    <t>TCGA-4E-A92E-01A</t>
  </si>
  <si>
    <t>Corpus uteri</t>
  </si>
  <si>
    <t>TCGA-4E-A92E</t>
  </si>
  <si>
    <t>3dd5a206-d7f3-42f1-b9cc-4b31c76d495d</t>
  </si>
  <si>
    <t>TCGA-BF-A1PU-01A</t>
  </si>
  <si>
    <t>Skin</t>
  </si>
  <si>
    <t>TCGA-BF-A1PU</t>
  </si>
  <si>
    <t>Nevi and Melanomas</t>
  </si>
  <si>
    <t>95b83006-02c9-4c4d-bf84-a45115f7d86d</t>
  </si>
  <si>
    <t>TCGA-18-3406-01A</t>
  </si>
  <si>
    <t>TCGA-18-3406</t>
  </si>
  <si>
    <t>4efebe0b-ea06-4189-be34-5c191f69d1f6</t>
  </si>
  <si>
    <t>TCGA-2G-AAEW-01A</t>
  </si>
  <si>
    <t>Testis</t>
  </si>
  <si>
    <t>TCGA-2G-AAEW</t>
  </si>
  <si>
    <t>Germ Cell Neoplasms</t>
  </si>
  <si>
    <t>49197847-cc83-4ce1-8397-d09cea4c4928</t>
  </si>
  <si>
    <t>TCGA-2A-A8VL-01A</t>
  </si>
  <si>
    <t>Prostate gland</t>
  </si>
  <si>
    <t>TCGA-2A-A8VL</t>
  </si>
  <si>
    <t>e1c8af06-9ea4-4062-9264-aa916e0025d1</t>
  </si>
  <si>
    <t>TCGA-4C-A93U-01A</t>
  </si>
  <si>
    <t>Thyroid gland</t>
  </si>
  <si>
    <t>TCGA-4C-A93U</t>
  </si>
  <si>
    <t>f9204a59-6877-4d06-a20e-fd7ab0859ed5</t>
  </si>
  <si>
    <t>TCGA-AF-2687-01A</t>
  </si>
  <si>
    <t>Rectosigmoid junction</t>
  </si>
  <si>
    <t>TCGA-AF-2687</t>
  </si>
  <si>
    <t>c31900a4-5dcd-4022-97ac-638e86e889e4</t>
  </si>
  <si>
    <t>TCGA-3C-AALK-01A</t>
  </si>
  <si>
    <t>TCGA-3C-AALK</t>
  </si>
  <si>
    <t>86c6f993-327f-4525-9983-29c55625593a</t>
  </si>
  <si>
    <t>TCGA-5L-AAT0-01A</t>
  </si>
  <si>
    <t>TCGA-5L-AAT0</t>
  </si>
  <si>
    <t>16fc3677-0393-4ed1-ad3f-c8355f056369</t>
  </si>
  <si>
    <t>TCGA-5L-AAT1-01A</t>
  </si>
  <si>
    <t>TCGA-5L-AAT1</t>
  </si>
  <si>
    <t>0045349c-69d9-4306-a403-c9c1fa836644</t>
  </si>
  <si>
    <t>TCGA-A1-A0SB-01A</t>
  </si>
  <si>
    <t>TCGA-A1-A0SB</t>
  </si>
  <si>
    <t>c462e422-eb8d-4daf-9897-2a9c6cbd783a</t>
  </si>
  <si>
    <t>TCGA-A1-A0SD-01A</t>
  </si>
  <si>
    <t>TCGA-A1-A0SD</t>
  </si>
  <si>
    <t>c397e6c2-ba3a-4f5e-a258-c140611192fe</t>
  </si>
  <si>
    <t>TCGA-A1-A0SE-01A</t>
  </si>
  <si>
    <t>TCGA-A1-A0SE</t>
  </si>
  <si>
    <t>4b620966-b4c7-4615-bf58-ca9d3226b9bd</t>
  </si>
  <si>
    <t>TCGA-A1-A0SF-01A</t>
  </si>
  <si>
    <t>TCGA-A1-A0SF</t>
  </si>
  <si>
    <t>a6a863d9-b39d-4965-b47f-79a1bcf3c976</t>
  </si>
  <si>
    <t>TCGA-A1-A0SH-01A</t>
  </si>
  <si>
    <t>TCGA-A1-A0SH</t>
  </si>
  <si>
    <t>a2db9dd1-44d5-48b5-817c-a21a85fadb21</t>
  </si>
  <si>
    <t>TCGA-A1-A0SJ-01A</t>
  </si>
  <si>
    <t>TCGA-A1-A0SJ</t>
  </si>
  <si>
    <t>da5f6940-e8ee-4fd1-a8da-4cd68e02e59c</t>
  </si>
  <si>
    <t>TCGA-02-0055-01A</t>
  </si>
  <si>
    <t>Brain</t>
  </si>
  <si>
    <t>TCGA-02-0055</t>
  </si>
  <si>
    <t>Gliomas</t>
  </si>
  <si>
    <t>a2ac9937-f351-4d78-9261-264bf6c21e0c</t>
  </si>
  <si>
    <t>TCGA-02-2483-01A</t>
  </si>
  <si>
    <t>TCGA-02-2483</t>
  </si>
  <si>
    <t>asian</t>
  </si>
  <si>
    <t>521ea765-1bd1-423d-a75d-091243df37a9</t>
  </si>
  <si>
    <t>TCGA-02-2485-01A</t>
  </si>
  <si>
    <t>TCGA-02-2485</t>
  </si>
  <si>
    <t>79a68b32-29a3-47bf-9b2b-643ec7323d73</t>
  </si>
  <si>
    <t>TCGA-02-2486-01A</t>
  </si>
  <si>
    <t>TCGA-02-2486</t>
  </si>
  <si>
    <t>bde84ea9-55c9-4d6d-be86-58fd9222c1d6</t>
  </si>
  <si>
    <t>TCGA-06-0129-01A</t>
  </si>
  <si>
    <t>TCGA-06-0129</t>
  </si>
  <si>
    <t>7cada85b-00b1-41e5-9924-e09eb077ad56</t>
  </si>
  <si>
    <t>TCGA-06-0130-01A</t>
  </si>
  <si>
    <t>TCGA-06-0130</t>
  </si>
  <si>
    <t>9ad6c241-ccc5-4532-a6ac-098271b13b5f</t>
  </si>
  <si>
    <t>TCGA-06-0132-01A</t>
  </si>
  <si>
    <t>TCGA-06-0132</t>
  </si>
  <si>
    <t>66bd4c9e-2ebd-4092-a2b0-69027e8af5b8</t>
  </si>
  <si>
    <t>TCGA-06-0138-01A</t>
  </si>
  <si>
    <t>TCGA-06-0138</t>
  </si>
  <si>
    <t>5bbeb8a7-3ac2-4ef1-bd48-6f83bc994a75</t>
  </si>
  <si>
    <t>TCGA-06-0139-01A</t>
  </si>
  <si>
    <t>TCGA-06-0139</t>
  </si>
  <si>
    <t>4b43da9d-60ee-4269-b44d-d92c034b844c</t>
  </si>
  <si>
    <t>TCGA-06-0141-01A</t>
  </si>
  <si>
    <t>TCGA-06-0141</t>
  </si>
  <si>
    <t>15e058e8-2f33-4fb4-92af-3d9dea1fa906</t>
  </si>
  <si>
    <t>TCGA-06-0156-01A</t>
  </si>
  <si>
    <t>TCGA-06-0156</t>
  </si>
  <si>
    <t>ea3b5da2-6a12-400c-bf0f-e442f5ec1132</t>
  </si>
  <si>
    <t>TCGA-06-0157-01A</t>
  </si>
  <si>
    <t>TCGA-06-0157</t>
  </si>
  <si>
    <t>f98ecd8a-b878-4f53-b911-20cd8e17281c</t>
  </si>
  <si>
    <t>TCGA-05-4250-01A</t>
  </si>
  <si>
    <t>TCGA-05-4250</t>
  </si>
  <si>
    <t>3434b91a-c05f-460f-a078-7b1bb6e7085d</t>
  </si>
  <si>
    <t>TCGA-05-4382-01A</t>
  </si>
  <si>
    <t>TCGA-05-4382</t>
  </si>
  <si>
    <t>9a50e7e4-831d-489f-87d2-979e987561cc</t>
  </si>
  <si>
    <t>TCGA-05-4384-01A</t>
  </si>
  <si>
    <t>TCGA-05-4384</t>
  </si>
  <si>
    <t>a3de401d-91fe-49a2-bb07-81c1a06506e6</t>
  </si>
  <si>
    <t>TCGA-05-4389-01A</t>
  </si>
  <si>
    <t>TCGA-05-4389</t>
  </si>
  <si>
    <t>b8475929-2d9d-4909-bd62-59684a140bd7</t>
  </si>
  <si>
    <t>TCGA-05-4390-01A</t>
  </si>
  <si>
    <t>TCGA-05-4390</t>
  </si>
  <si>
    <t>9f81c602-8afa-4588-b0b6-6e5a1a128d5a</t>
  </si>
  <si>
    <t>TCGA-05-4396-01A</t>
  </si>
  <si>
    <t>TCGA-05-4396</t>
  </si>
  <si>
    <t>6dfd47d2-831a-4386-9051-f78199a16bb5</t>
  </si>
  <si>
    <t>TCGA-05-4397-01A</t>
  </si>
  <si>
    <t>TCGA-05-4397</t>
  </si>
  <si>
    <t>31c96e35-5e2f-429c-b12a-7bc5a497a300</t>
  </si>
  <si>
    <t>TCGA-05-4398-01A</t>
  </si>
  <si>
    <t>TCGA-05-4398</t>
  </si>
  <si>
    <t>722d6818-f1cb-49f4-b68a-fd0a31304681</t>
  </si>
  <si>
    <t>TCGA-05-4402-01A</t>
  </si>
  <si>
    <t>TCGA-05-4402</t>
  </si>
  <si>
    <t>ce15f31f-2bad-4485-96fa-495bfa262e66</t>
  </si>
  <si>
    <t>TCGA-05-4403-01A</t>
  </si>
  <si>
    <t>TCGA-05-4403</t>
  </si>
  <si>
    <t>f587c9ab-2949-4410-80d6-a050865d48aa</t>
  </si>
  <si>
    <t>TCGA-05-4405-01A</t>
  </si>
  <si>
    <t>TCGA-05-4405</t>
  </si>
  <si>
    <t>d15b7b29-c5c5-41d8-b83b-7cc12fe92820</t>
  </si>
  <si>
    <t>TCGA-05-4415-01A</t>
  </si>
  <si>
    <t>TCGA-05-4415</t>
  </si>
  <si>
    <t>d2c1e896-6886-4122-bb48-5fbcd3f641f4</t>
  </si>
  <si>
    <t>TCGA-05-4418-01A</t>
  </si>
  <si>
    <t>TCGA-05-4418</t>
  </si>
  <si>
    <t>3d2aa654-1b5f-4eb4-a1c2-af31f5760069</t>
  </si>
  <si>
    <t>TCGA-05-4420-01A</t>
  </si>
  <si>
    <t>TCGA-05-4420</t>
  </si>
  <si>
    <t>66763a0c-6cda-4832-a0cc-e7b496d78eaa</t>
  </si>
  <si>
    <t>TCGA-05-4424-01A</t>
  </si>
  <si>
    <t>TCGA-05-4424</t>
  </si>
  <si>
    <t>4e1ad82e-23c8-44bb-b74e-a3d0b1126b96</t>
  </si>
  <si>
    <t>TCGA-18-3407-01A</t>
  </si>
  <si>
    <t>TCGA-18-3407</t>
  </si>
  <si>
    <t>d4bc755a-2585-4529-ae36-7e1d88bdecfe</t>
  </si>
  <si>
    <t>TCGA-18-3408-01A</t>
  </si>
  <si>
    <t>TCGA-18-3408</t>
  </si>
  <si>
    <t>b09e872a-e837-49ec-8a27-84dcdcabf347</t>
  </si>
  <si>
    <t>TCGA-18-3409-01A</t>
  </si>
  <si>
    <t>TCGA-18-3409</t>
  </si>
  <si>
    <t>99599b60-4f5c-456b-8755-371b1aa7074e</t>
  </si>
  <si>
    <t>TCGA-18-3410-01A</t>
  </si>
  <si>
    <t>TCGA-18-3410</t>
  </si>
  <si>
    <t>dd3a6357-9087-44b2-9956-f981e0de6f1c</t>
  </si>
  <si>
    <t>TCGA-2F-A9KO-01A</t>
  </si>
  <si>
    <t>Bladder</t>
  </si>
  <si>
    <t>TCGA-2F-A9KO</t>
  </si>
  <si>
    <t>Transitional Cell Papillomas and Carcinomas</t>
  </si>
  <si>
    <t>73292c19-d6a8-4bc4-97bc-ccce54f264f8</t>
  </si>
  <si>
    <t>TCGA-2K-A9WE-01A</t>
  </si>
  <si>
    <t>TCGA-2K-A9WE</t>
  </si>
  <si>
    <t>5aeac31a-176a-4f93-a376-a93a670821bb</t>
  </si>
  <si>
    <t>TCGA-2W-A8YY-01A</t>
  </si>
  <si>
    <t>Cervix uteri</t>
  </si>
  <si>
    <t>TCGA-2W-A8YY</t>
  </si>
  <si>
    <t>Complex Epithelial Neoplasms</t>
  </si>
  <si>
    <t>4c806d29-1674-4542-9f30-5c9a0fc184c4</t>
  </si>
  <si>
    <t>TCGA-18-4086-01A</t>
  </si>
  <si>
    <t>TCGA-18-4086</t>
  </si>
  <si>
    <t>MODEL1707110784</t>
  </si>
  <si>
    <t>6623fc5e-00be-4476-967a-cbd55f676ea6</t>
  </si>
  <si>
    <t>TCGA-4H-AAAK-01A</t>
  </si>
  <si>
    <t>TCGA-4H-AAAK</t>
  </si>
  <si>
    <t>MODEL1707111418</t>
  </si>
  <si>
    <t>16368c32-2118-4fcf-8693-6c89995e49d8</t>
  </si>
  <si>
    <t>TCGA-A1-A0SI-01A</t>
  </si>
  <si>
    <t>TCGA-A1-A0SI</t>
  </si>
  <si>
    <t>MODEL1707110201</t>
  </si>
  <si>
    <t>f1a1bbf9-4751-4fb4-8a2b-19f8d4ba57bd</t>
  </si>
  <si>
    <t>TCGA-18-3411-01A</t>
  </si>
  <si>
    <t>TCGA-18-3411</t>
  </si>
  <si>
    <t>MODEL1707110202</t>
  </si>
  <si>
    <t>c8802713-b814-4b55-993f-3ffebf8c3ab8</t>
  </si>
  <si>
    <t>TCGA-18-3412-01A</t>
  </si>
  <si>
    <t>TCGA-18-3412</t>
  </si>
  <si>
    <t>MODEL1707110203</t>
  </si>
  <si>
    <t>af1d9d69-0a45-4ad3-9873-57fbe4a4b895</t>
  </si>
  <si>
    <t>TCGA-18-3414-01A</t>
  </si>
  <si>
    <t>TCGA-18-3414</t>
  </si>
  <si>
    <t>MODEL1707110204</t>
  </si>
  <si>
    <t>9a874b64-d0d6-416e-97bc-e9071ed0b16b</t>
  </si>
  <si>
    <t>TCGA-18-3415-01A</t>
  </si>
  <si>
    <t>TCGA-18-3415</t>
  </si>
  <si>
    <t>MODEL1707110205</t>
  </si>
  <si>
    <t>6eb61cab-8e83-4c18-a59a-ae0985ec9d2e</t>
  </si>
  <si>
    <t>TCGA-18-3416-01A</t>
  </si>
  <si>
    <t>TCGA-18-3416</t>
  </si>
  <si>
    <t>MODEL1707110206</t>
  </si>
  <si>
    <t>MODEL1707110207</t>
  </si>
  <si>
    <t>34d5d8b7-9737-43fa-86fe-7c2885c787cf</t>
  </si>
  <si>
    <t>TCGA-18-3421-01A</t>
  </si>
  <si>
    <t>TCGA-18-3421</t>
  </si>
  <si>
    <t>MODEL1707110208</t>
  </si>
  <si>
    <t>a33f0741-2161-4818-89f2-ec8ccae57949</t>
  </si>
  <si>
    <t>TCGA-18-4083-01A</t>
  </si>
  <si>
    <t>TCGA-18-4083</t>
  </si>
  <si>
    <t>MODEL1707110209</t>
  </si>
  <si>
    <t>MODEL1707110503</t>
  </si>
  <si>
    <t>33833131-1482-42d5-9cf5-01cade540234</t>
  </si>
  <si>
    <t>TCGA-2J-AAB4-01A</t>
  </si>
  <si>
    <t>TCGA-2J-AAB4</t>
  </si>
  <si>
    <t>MODEL1707110504</t>
  </si>
  <si>
    <t>70797499-16e6-48cc-8ae4-1e692713dad3</t>
  </si>
  <si>
    <t>TCGA-2J-AAB6-01A</t>
  </si>
  <si>
    <t>TCGA-2J-AAB6</t>
  </si>
  <si>
    <t>MODEL1707110505</t>
  </si>
  <si>
    <t>2e8f90f4-aed3-43b0-985c-dfdc2581f24f</t>
  </si>
  <si>
    <t>TCGA-2J-AAB8-01A</t>
  </si>
  <si>
    <t>TCGA-2J-AAB8</t>
  </si>
  <si>
    <t>MODEL1707110506</t>
  </si>
  <si>
    <t>a5748656-5330-417a-8938-01f69ddb3576</t>
  </si>
  <si>
    <t>TCGA-2J-AAB9-01A</t>
  </si>
  <si>
    <t>TCGA-2J-AAB9</t>
  </si>
  <si>
    <t>MODEL1707110507</t>
  </si>
  <si>
    <t>e3a19e63-bae5-498b-9687-41194aa5728d</t>
  </si>
  <si>
    <t>TCGA-2J-AABA-01A</t>
  </si>
  <si>
    <t>TCGA-2J-AABA</t>
  </si>
  <si>
    <t>MODEL1707110508</t>
  </si>
  <si>
    <t>58c1c391-5ea3-4432-bb1e-e7e1974954bc</t>
  </si>
  <si>
    <t>TCGA-2J-AABE-01A</t>
  </si>
  <si>
    <t>TCGA-2J-AABE</t>
  </si>
  <si>
    <t>MODEL1707110509</t>
  </si>
  <si>
    <t>886d6116-d496-444f-9b7b-7449dad31055</t>
  </si>
  <si>
    <t>TCGA-2J-AABF-01A</t>
  </si>
  <si>
    <t>TCGA-2J-AABF</t>
  </si>
  <si>
    <t>MODEL1707110510</t>
  </si>
  <si>
    <t>c53328b4-0930-4e6a-a648-283b5565295e</t>
  </si>
  <si>
    <t>TCGA-2J-AABH-01A</t>
  </si>
  <si>
    <t>TCGA-2J-AABH</t>
  </si>
  <si>
    <t>MODEL1707110511</t>
  </si>
  <si>
    <t>2aaf212f-000a-4a9d-8a4a-198fa94f491e</t>
  </si>
  <si>
    <t>TCGA-2J-AABI-01A</t>
  </si>
  <si>
    <t>TCGA-2J-AABI</t>
  </si>
  <si>
    <t>MODEL1707110512</t>
  </si>
  <si>
    <t>c24c54ea-4095-460d-bb53-e3629a56cd62</t>
  </si>
  <si>
    <t>TCGA-2J-AABK-01A</t>
  </si>
  <si>
    <t>TCGA-2J-AABK</t>
  </si>
  <si>
    <t>MODEL1707110513</t>
  </si>
  <si>
    <t>a8c3e333-865d-4060-8ce4-453aa6f9f0e8</t>
  </si>
  <si>
    <t>TCGA-2J-AABO-01A</t>
  </si>
  <si>
    <t>TCGA-2J-AABO</t>
  </si>
  <si>
    <t>MODEL1707110514</t>
  </si>
  <si>
    <t>507a4e05-d5ab-4dbb-9b4f-76b1a21b79dd</t>
  </si>
  <si>
    <t>TCGA-2J-AABR-01A</t>
  </si>
  <si>
    <t>TCGA-2J-AABR</t>
  </si>
  <si>
    <t>MO Lookup</t>
  </si>
  <si>
    <t>Geobacter sulfurreducens</t>
  </si>
  <si>
    <t>Geobacter metallireducens</t>
  </si>
  <si>
    <t>Francisella tularensis</t>
  </si>
  <si>
    <t>Rhizobium etli</t>
  </si>
  <si>
    <t>Helicobacter pylori</t>
  </si>
  <si>
    <t>Synechocystis sp</t>
  </si>
  <si>
    <t>Salmonella typhimurium</t>
  </si>
  <si>
    <t>Arabidopsis thaliana</t>
  </si>
  <si>
    <t>Saccharamyces cerevisiae</t>
  </si>
  <si>
    <t>Lactococcus lactis</t>
  </si>
  <si>
    <t>Bacillus subtilis</t>
  </si>
  <si>
    <t>Aspergillus nidulans</t>
  </si>
  <si>
    <t>Salmonella Typhimurium</t>
  </si>
  <si>
    <t>Mycobacterium tuberculosis</t>
  </si>
  <si>
    <t>Pseudomonas aeruginosa</t>
  </si>
  <si>
    <t>Pichia stipitis</t>
  </si>
  <si>
    <t>Pichia pastoris</t>
  </si>
  <si>
    <t>Rhodoferax ferrireducens</t>
  </si>
  <si>
    <t>Mannheimia succiniciproducens</t>
  </si>
  <si>
    <t>Scheffersomyces stipitis</t>
  </si>
  <si>
    <t>Clostridium acetobutylicum</t>
  </si>
  <si>
    <t>Acinetobacter baumannii</t>
  </si>
  <si>
    <t>Zymomonas mobilis</t>
  </si>
  <si>
    <t>Saccharomyces cerevisiae</t>
  </si>
  <si>
    <t>Clostridium beijerinckii</t>
  </si>
  <si>
    <t>Methanosarcina acetivorans</t>
  </si>
  <si>
    <t>Shewanella oneidensis</t>
  </si>
  <si>
    <t>Porphyromonas gingivalis</t>
  </si>
  <si>
    <t>Ketogulonicigenium vulgare</t>
  </si>
  <si>
    <t>Pseudomonas putida</t>
  </si>
  <si>
    <t>Lactobacillus plantarum</t>
  </si>
  <si>
    <t>Aspergillus niger</t>
  </si>
  <si>
    <t>Thermotoga maritima</t>
  </si>
  <si>
    <t>Burkholderia cenocepacia</t>
  </si>
  <si>
    <t>Mycoplasma genitalium</t>
  </si>
  <si>
    <t>Haemophilus influenzae</t>
  </si>
  <si>
    <t>Aspergillus oryzae</t>
  </si>
  <si>
    <t>Leishmania major</t>
  </si>
  <si>
    <t>Escherichia coli</t>
  </si>
  <si>
    <t>Schizosaccharomyces pombe</t>
  </si>
  <si>
    <t>Streptococcus thermophilus</t>
  </si>
  <si>
    <t>Mus musculus</t>
  </si>
  <si>
    <t>Staphylococcus aureus</t>
  </si>
  <si>
    <t>Zea mays</t>
  </si>
  <si>
    <t>Synechococcus elongatus</t>
  </si>
  <si>
    <t>CANCER LOOKUP</t>
  </si>
  <si>
    <t>missing</t>
  </si>
  <si>
    <t>Escherichia coli str, K-12 substr, DH10B</t>
  </si>
  <si>
    <t>Escherichia coli O139:H28 str, E24377A</t>
  </si>
  <si>
    <t>Escherichia coli O157:H7 str, EC4115</t>
  </si>
  <si>
    <t>Escherichia coli O103:H2 str, 12009</t>
  </si>
  <si>
    <t>Escherichia coli O111:H- str, 11128</t>
  </si>
  <si>
    <t>Escherichia coli O26:H11 str, 11368</t>
  </si>
  <si>
    <t>Escherichia coli O157:H7 str, Sakai</t>
  </si>
  <si>
    <t>Escherichia coli O157:H7 str, TW14359</t>
  </si>
  <si>
    <t>Escherichia coli O55:H7 str, CB9615</t>
  </si>
  <si>
    <t>Escherichia coli str, K-12 substr, MG1655</t>
  </si>
  <si>
    <t>Lactococcus lactis subsp, cremoris MG1363</t>
  </si>
  <si>
    <t>Escherichia coli O83:H1 str, NRG 857C</t>
  </si>
  <si>
    <t>Shigella flexneri 2a str, 2457T</t>
  </si>
  <si>
    <t>Shigella flexneri 2a str, 301</t>
  </si>
  <si>
    <t>Shigella flexneri 5 str, 8401</t>
  </si>
  <si>
    <t>Escherichia coli str, K-12 substr, W3110</t>
  </si>
  <si>
    <t>Klebsiella pneumoniae subsp, pneumoniae MGH 78578</t>
  </si>
  <si>
    <t>Escherichia coli O157:H7 str, EDL933</t>
  </si>
  <si>
    <t>Methanosarcina barkeri str, Fusaro</t>
  </si>
  <si>
    <t>Synechocystis sp, PCC 6803</t>
  </si>
  <si>
    <t>Staphylococcus aureus subsp, aureus N315</t>
  </si>
  <si>
    <t>Bacillus subtilis subsp, subtilis str, 168</t>
  </si>
  <si>
    <t>Staphylococcus aureus subsp, aureus USA300_TCH1516</t>
  </si>
  <si>
    <t>class</t>
  </si>
  <si>
    <t>order</t>
  </si>
  <si>
    <t>family</t>
  </si>
  <si>
    <t>Gammaproteobacteria</t>
  </si>
  <si>
    <t>Enterobacterales</t>
  </si>
  <si>
    <t>Enterobacteriaceae</t>
  </si>
  <si>
    <t>domain</t>
  </si>
  <si>
    <t>Kinetoplastea</t>
  </si>
  <si>
    <t>Xanthomonas oryzae</t>
  </si>
  <si>
    <t>Xanthomonadales</t>
  </si>
  <si>
    <t>Xanthomonadaceae</t>
  </si>
  <si>
    <t>Archaea</t>
  </si>
  <si>
    <t>Methanosarcinales</t>
  </si>
  <si>
    <t>Methanosarcinaceae</t>
  </si>
  <si>
    <t>Methanomicrobia</t>
  </si>
  <si>
    <t>Bacteria</t>
  </si>
  <si>
    <t>Klebsiella pneumoniae</t>
  </si>
  <si>
    <t>gram</t>
  </si>
  <si>
    <t>negative</t>
  </si>
  <si>
    <t>Escherichia coli K-12 MG1655</t>
  </si>
  <si>
    <t>Pseudomonadales</t>
  </si>
  <si>
    <t>Pseudomonadaceae</t>
  </si>
  <si>
    <t>Salmonella enterica subsp. enterica serovar Typhimurium str. LT2</t>
  </si>
  <si>
    <t>Eukaryote</t>
  </si>
  <si>
    <t>Mammalia</t>
  </si>
  <si>
    <t>Primates</t>
  </si>
  <si>
    <t>Hominidae</t>
  </si>
  <si>
    <t>MODEL2021729243_url.xml</t>
  </si>
  <si>
    <t>MODEL2021747594_url.xml</t>
  </si>
  <si>
    <t>Oda2005_EGFR</t>
  </si>
  <si>
    <t>Oda2006_TollLikeR</t>
  </si>
  <si>
    <t>Feist2007_EcMetabol_flux1</t>
  </si>
  <si>
    <t>Feist2007_EcMetabol_flux2</t>
  </si>
  <si>
    <t>Thomas2014 - The effect of aspirin resistance on platelet metabolism (constraint-based modelling)</t>
  </si>
  <si>
    <t>Grunwald2008 - Gene regulation of the Duchenne muscular dystrophy (Petri-net model)</t>
  </si>
  <si>
    <t>Wollbold2014 - Effects of reactive oxygen species</t>
  </si>
  <si>
    <t>Acinetobacter baumannii (strain 1656-2)</t>
  </si>
  <si>
    <t>Clostridium botulinum F 230613</t>
  </si>
  <si>
    <t>Salmonella</t>
  </si>
  <si>
    <t>Chlamydophila pneumoniae J138</t>
  </si>
  <si>
    <t>Moraxellaceae</t>
  </si>
  <si>
    <t>Brassicales</t>
  </si>
  <si>
    <t>Brassicaceae</t>
  </si>
  <si>
    <t>Plantae</t>
  </si>
  <si>
    <t>Eurotiomycetes</t>
  </si>
  <si>
    <t>Eurotiales</t>
  </si>
  <si>
    <t>Trichocomaceae</t>
  </si>
  <si>
    <t>Bacilli</t>
  </si>
  <si>
    <t>Bacillales</t>
  </si>
  <si>
    <t>Bacillaceae</t>
  </si>
  <si>
    <t>positive</t>
  </si>
  <si>
    <t>Cryptosporidium hominis</t>
  </si>
  <si>
    <t>Chimpanzee</t>
  </si>
  <si>
    <t>A.Baylyi_ADP1Metabolism</t>
  </si>
  <si>
    <t>Drosophila melanogaster</t>
  </si>
  <si>
    <t>Arabidopsis</t>
  </si>
  <si>
    <t>Arabidopsis_reduced</t>
  </si>
  <si>
    <t>human hepatocytes (iHepatocytes2322)</t>
  </si>
  <si>
    <t>S.cerevisiae Mating pheromone response pathway</t>
  </si>
  <si>
    <t>Clostridium</t>
  </si>
  <si>
    <t>Ecoli FBA with membrane economics</t>
  </si>
  <si>
    <t>FBA model-Geometric Perspective</t>
  </si>
  <si>
    <t>Human erythrocyte</t>
  </si>
  <si>
    <t>Human adipocytes (iAdipocytes1809)</t>
  </si>
  <si>
    <t>Human cell generic HMR 2.0</t>
  </si>
  <si>
    <t>Human cell generic HMR 1.0</t>
  </si>
  <si>
    <t>Human heart mitochondrian metabolic model</t>
  </si>
  <si>
    <t>iCG238</t>
  </si>
  <si>
    <t>iCG230</t>
  </si>
  <si>
    <t>Human cerebral cortex neuronal cells</t>
  </si>
  <si>
    <t>Human liver bile duct cells</t>
  </si>
  <si>
    <t>Human vulva anal skin epidermal cells</t>
  </si>
  <si>
    <t>Blattabacterium cuenoti (iMP240)</t>
  </si>
  <si>
    <t>Buchnere aphidicola</t>
  </si>
  <si>
    <t>Acidianus hospitalis</t>
  </si>
  <si>
    <t>Mycobacterium tuberculosis macrophage</t>
  </si>
  <si>
    <t>Staphylococcaceae</t>
  </si>
  <si>
    <t>Human tonsil germinal center cells</t>
  </si>
  <si>
    <t>Human smooth muscle smooth muscle cells</t>
  </si>
  <si>
    <t>Human urinary bladder urothelial cells</t>
  </si>
  <si>
    <t>Human gall bladder glandular cells</t>
  </si>
  <si>
    <t>Human cervix uterine squamous epithelial cells</t>
  </si>
  <si>
    <t>Human salivary gland glandular cells</t>
  </si>
  <si>
    <t>Human Reduced_Kidney_FBA</t>
  </si>
  <si>
    <t>Human alveolar macrophage metabolism</t>
  </si>
  <si>
    <t>Human myocyte</t>
  </si>
  <si>
    <t>Clostridia</t>
  </si>
  <si>
    <t>Clostridiaceae</t>
  </si>
  <si>
    <t>Clostridiales</t>
  </si>
  <si>
    <t>Mycobacteriaceae</t>
  </si>
  <si>
    <t>Actinomycetales</t>
  </si>
  <si>
    <t>Actinobacteria</t>
  </si>
  <si>
    <t>either</t>
  </si>
  <si>
    <t>Saccharomycetes</t>
  </si>
  <si>
    <t>Saccharomycetales</t>
  </si>
  <si>
    <t>Saccharomycetaceae</t>
  </si>
  <si>
    <t>mortality_rate</t>
  </si>
  <si>
    <t>Geobacteraceae</t>
  </si>
  <si>
    <t>Deltaproteobacteria</t>
  </si>
  <si>
    <t>Desulfuromonadales</t>
  </si>
  <si>
    <t>Pasteurellales</t>
  </si>
  <si>
    <t>Pasteurellaceae</t>
  </si>
  <si>
    <t>Epsilonproteobacteria</t>
  </si>
  <si>
    <t>Campylobacterales</t>
  </si>
  <si>
    <t>Helicobacteraceae</t>
  </si>
  <si>
    <t>Blattabacteriaceae</t>
  </si>
  <si>
    <t>Flavobacteriales</t>
  </si>
  <si>
    <t>Flavobacteriia</t>
  </si>
  <si>
    <t>Lactobacillaceae</t>
  </si>
  <si>
    <t>Lactobacillales</t>
  </si>
  <si>
    <t>Streptococcaceae</t>
  </si>
  <si>
    <t>Kinetoplastida</t>
  </si>
  <si>
    <t>Trypanosomatida</t>
  </si>
  <si>
    <t>Excavata</t>
  </si>
  <si>
    <t>Muridae</t>
  </si>
  <si>
    <t>Rodentia</t>
  </si>
  <si>
    <t>Sordariomycetes</t>
  </si>
  <si>
    <t>Sordariales</t>
  </si>
  <si>
    <t>Sordariaceae</t>
  </si>
  <si>
    <t>Bacillariophyceae</t>
  </si>
  <si>
    <t>Bacillariales</t>
  </si>
  <si>
    <t>Phaeodactylaceae</t>
  </si>
  <si>
    <t>Aconoidasida</t>
  </si>
  <si>
    <t>Haemospororida</t>
  </si>
  <si>
    <t>Plasmodiidae</t>
  </si>
  <si>
    <t>Bacteroidetes</t>
  </si>
  <si>
    <t>Bacteroidales</t>
  </si>
  <si>
    <t>Porphyromonadaceae</t>
  </si>
  <si>
    <t>Alphaproteobacteria </t>
  </si>
  <si>
    <t>Rhizobiales </t>
  </si>
  <si>
    <t>Rhizobiaceae</t>
  </si>
  <si>
    <t>Betaproteobacteria</t>
  </si>
  <si>
    <t>Burkholderiales</t>
  </si>
  <si>
    <t>Comamonadaceae</t>
  </si>
  <si>
    <t>Schizosaccharomycetes</t>
  </si>
  <si>
    <t>Schizosaccharomycetales</t>
  </si>
  <si>
    <t>Schizosaccharomycetaceae</t>
  </si>
  <si>
    <t>Alteromonadales</t>
  </si>
  <si>
    <t>Shewanellaceae</t>
  </si>
  <si>
    <t>Thermotogaceae</t>
  </si>
  <si>
    <t>Cyanophyceae</t>
  </si>
  <si>
    <t>Synechococcales</t>
  </si>
  <si>
    <t>Synechococcaceae</t>
  </si>
  <si>
    <t>Thermotogae</t>
  </si>
  <si>
    <t>Thermotogales</t>
  </si>
  <si>
    <t>Trypanosomatidae</t>
  </si>
  <si>
    <t>Yersiniaceae</t>
  </si>
  <si>
    <t>Alphaproteobacteria</t>
  </si>
  <si>
    <t>Sphingomonadales</t>
  </si>
  <si>
    <t>Sphingomonadaceae</t>
  </si>
  <si>
    <t>Thermoprotei</t>
  </si>
  <si>
    <t>Sulfolobales</t>
  </si>
  <si>
    <t>Sulfolobaceae</t>
  </si>
  <si>
    <t>Erwiniaceae</t>
  </si>
  <si>
    <t>Chlamydiaceae</t>
  </si>
  <si>
    <t>Chlamydiales</t>
  </si>
  <si>
    <t>Chlamydophila</t>
  </si>
  <si>
    <t>Cricetulus</t>
  </si>
  <si>
    <t>Escherichia</t>
  </si>
  <si>
    <t>Cricetidae</t>
  </si>
  <si>
    <t>Thiotrichales</t>
  </si>
  <si>
    <t>Francisellaceae</t>
  </si>
  <si>
    <t>genus</t>
  </si>
  <si>
    <t>Acidianus</t>
  </si>
  <si>
    <t>Acinetobacter</t>
  </si>
  <si>
    <t>Aspergillus</t>
  </si>
  <si>
    <t>Bacillus</t>
  </si>
  <si>
    <t>Blattabacterium</t>
  </si>
  <si>
    <t>Clostridioides</t>
  </si>
  <si>
    <t>Buchnera</t>
  </si>
  <si>
    <t>Francisella</t>
  </si>
  <si>
    <t>Geobacter</t>
  </si>
  <si>
    <t>Haemophilus</t>
  </si>
  <si>
    <t>Helicobacter</t>
  </si>
  <si>
    <t>Human</t>
  </si>
  <si>
    <t>Klebsiella</t>
  </si>
  <si>
    <t>Lactobacillus</t>
  </si>
  <si>
    <t>Lactococcus</t>
  </si>
  <si>
    <t>Leishmania</t>
  </si>
  <si>
    <t>Mannheimia</t>
  </si>
  <si>
    <t>Methanosarcina</t>
  </si>
  <si>
    <t>Mus</t>
  </si>
  <si>
    <t>Mycobacterium</t>
  </si>
  <si>
    <t>Mycoplasma</t>
  </si>
  <si>
    <t>Phaeodactylum</t>
  </si>
  <si>
    <t>Pichia</t>
  </si>
  <si>
    <t>Plasmodium</t>
  </si>
  <si>
    <t>Porphyromonas</t>
  </si>
  <si>
    <t>Pseudomonas</t>
  </si>
  <si>
    <t>Rhizobium</t>
  </si>
  <si>
    <t>Rhodoferax</t>
  </si>
  <si>
    <t>Saccharomyces</t>
  </si>
  <si>
    <t>Scheffersomyces</t>
  </si>
  <si>
    <t>Schizosaccharomyces</t>
  </si>
  <si>
    <t>Shewanella</t>
  </si>
  <si>
    <t>Shigella</t>
  </si>
  <si>
    <t>Staphylococcus</t>
  </si>
  <si>
    <t>Streptococcus</t>
  </si>
  <si>
    <t>Synechococcus</t>
  </si>
  <si>
    <t>Synechocystis</t>
  </si>
  <si>
    <t>Thermotoga</t>
  </si>
  <si>
    <t>Trypanosoma</t>
  </si>
  <si>
    <t>Xanthomonas</t>
  </si>
  <si>
    <t>Yersinia</t>
  </si>
  <si>
    <t>Zymomonas</t>
  </si>
  <si>
    <t>Blattabacterium cuenoti (iCG230)</t>
  </si>
  <si>
    <t>Blattabacterium cuenoti (iCG238)</t>
  </si>
  <si>
    <t>Neurospora crassa iJDZ836</t>
  </si>
  <si>
    <t>Neurospora</t>
  </si>
  <si>
    <t>Human small intestine glandular cells</t>
  </si>
  <si>
    <t>Human (Homo sapiens)</t>
  </si>
  <si>
    <t>job_id</t>
  </si>
  <si>
    <t>mcs_count</t>
  </si>
  <si>
    <t>rxns_compressed</t>
  </si>
  <si>
    <t>metabs_compressed</t>
  </si>
  <si>
    <t>1530</t>
  </si>
  <si>
    <t>267</t>
  </si>
  <si>
    <t>742</t>
  </si>
  <si>
    <t>379</t>
  </si>
  <si>
    <t>1580</t>
  </si>
  <si>
    <t>180</t>
  </si>
  <si>
    <t>981</t>
  </si>
  <si>
    <t>356</t>
  </si>
  <si>
    <t>1581</t>
  </si>
  <si>
    <t>419</t>
  </si>
  <si>
    <t>1142</t>
  </si>
  <si>
    <t>577</t>
  </si>
  <si>
    <t>1582</t>
  </si>
  <si>
    <t>317</t>
  </si>
  <si>
    <t>523</t>
  </si>
  <si>
    <t>324</t>
  </si>
  <si>
    <t>1583</t>
  </si>
  <si>
    <t>257</t>
  </si>
  <si>
    <t>474</t>
  </si>
  <si>
    <t>231</t>
  </si>
  <si>
    <t>is</t>
  </si>
  <si>
    <t>1710</t>
  </si>
  <si>
    <t>1536</t>
  </si>
  <si>
    <t>344</t>
  </si>
  <si>
    <t>525</t>
  </si>
  <si>
    <t>3</t>
  </si>
  <si>
    <t>1537</t>
  </si>
  <si>
    <t>305</t>
  </si>
  <si>
    <t>618</t>
  </si>
  <si>
    <t>331</t>
  </si>
  <si>
    <t>1538</t>
  </si>
  <si>
    <t>170</t>
  </si>
  <si>
    <t>288</t>
  </si>
  <si>
    <t>179</t>
  </si>
  <si>
    <t>1539</t>
  </si>
  <si>
    <t>233</t>
  </si>
  <si>
    <t>189</t>
  </si>
  <si>
    <t>128</t>
  </si>
  <si>
    <t>1540</t>
  </si>
  <si>
    <t>919</t>
  </si>
  <si>
    <t>631</t>
  </si>
  <si>
    <t>326</t>
  </si>
  <si>
    <t>1541</t>
  </si>
  <si>
    <t>368</t>
  </si>
  <si>
    <t>1542</t>
  </si>
  <si>
    <t>31</t>
  </si>
  <si>
    <t>412</t>
  </si>
  <si>
    <t>239</t>
  </si>
  <si>
    <t>1543</t>
  </si>
  <si>
    <t>155</t>
  </si>
  <si>
    <t>391</t>
  </si>
  <si>
    <t>199</t>
  </si>
  <si>
    <t>1544</t>
  </si>
  <si>
    <t>246</t>
  </si>
  <si>
    <t>145</t>
  </si>
  <si>
    <t>1545</t>
  </si>
  <si>
    <t>201</t>
  </si>
  <si>
    <t>248</t>
  </si>
  <si>
    <t>164</t>
  </si>
  <si>
    <t>1546</t>
  </si>
  <si>
    <t>392</t>
  </si>
  <si>
    <t>1547</t>
  </si>
  <si>
    <t>500</t>
  </si>
  <si>
    <t>359</t>
  </si>
  <si>
    <t>212</t>
  </si>
  <si>
    <t>1548</t>
  </si>
  <si>
    <t>206</t>
  </si>
  <si>
    <t>268</t>
  </si>
  <si>
    <t>178</t>
  </si>
  <si>
    <t>1585</t>
  </si>
  <si>
    <t>438</t>
  </si>
  <si>
    <t>243</t>
  </si>
  <si>
    <t>1550</t>
  </si>
  <si>
    <t>174</t>
  </si>
  <si>
    <t>135</t>
  </si>
  <si>
    <t>1551</t>
  </si>
  <si>
    <t>185</t>
  </si>
  <si>
    <t>1552</t>
  </si>
  <si>
    <t>182</t>
  </si>
  <si>
    <t>2</t>
  </si>
  <si>
    <t>2757</t>
  </si>
  <si>
    <t>2826</t>
  </si>
  <si>
    <t>blattela</t>
  </si>
  <si>
    <t>1394</t>
  </si>
  <si>
    <t>702</t>
  </si>
  <si>
    <t>1392</t>
  </si>
  <si>
    <t>5817</t>
  </si>
  <si>
    <t>1393</t>
  </si>
  <si>
    <t>4965</t>
  </si>
  <si>
    <t>1405</t>
  </si>
  <si>
    <t>6818</t>
  </si>
  <si>
    <t>1590</t>
  </si>
  <si>
    <t>952</t>
  </si>
  <si>
    <t>349</t>
  </si>
  <si>
    <t>1412</t>
  </si>
  <si>
    <t>80</t>
  </si>
  <si>
    <t>227</t>
  </si>
  <si>
    <t>122</t>
  </si>
  <si>
    <t>1414</t>
  </si>
  <si>
    <t>417</t>
  </si>
  <si>
    <t>1413</t>
  </si>
  <si>
    <t>413</t>
  </si>
  <si>
    <t>1415</t>
  </si>
  <si>
    <t>1416</t>
  </si>
  <si>
    <t>656</t>
  </si>
  <si>
    <t>432</t>
  </si>
  <si>
    <t>287</t>
  </si>
  <si>
    <t>1417</t>
  </si>
  <si>
    <t>544</t>
  </si>
  <si>
    <t>553</t>
  </si>
  <si>
    <t>343</t>
  </si>
  <si>
    <t>1418</t>
  </si>
  <si>
    <t>542</t>
  </si>
  <si>
    <t>559</t>
  </si>
  <si>
    <t>345</t>
  </si>
  <si>
    <t>1419</t>
  </si>
  <si>
    <t>530</t>
  </si>
  <si>
    <t>564</t>
  </si>
  <si>
    <t>1420</t>
  </si>
  <si>
    <t>540</t>
  </si>
  <si>
    <t>561</t>
  </si>
  <si>
    <t>1421</t>
  </si>
  <si>
    <t>1422</t>
  </si>
  <si>
    <t>571</t>
  </si>
  <si>
    <t>1423</t>
  </si>
  <si>
    <t>1424</t>
  </si>
  <si>
    <t>548</t>
  </si>
  <si>
    <t>1212</t>
  </si>
  <si>
    <t>592</t>
  </si>
  <si>
    <t>1425</t>
  </si>
  <si>
    <t>545</t>
  </si>
  <si>
    <t>1427</t>
  </si>
  <si>
    <t>3574</t>
  </si>
  <si>
    <t>1233</t>
  </si>
  <si>
    <t>1428</t>
  </si>
  <si>
    <t>1899</t>
  </si>
  <si>
    <t>817</t>
  </si>
  <si>
    <t>1429</t>
  </si>
  <si>
    <t>247</t>
  </si>
  <si>
    <t>1430</t>
  </si>
  <si>
    <t>397</t>
  </si>
  <si>
    <t>1426</t>
  </si>
  <si>
    <t>557</t>
  </si>
  <si>
    <t>1229</t>
  </si>
  <si>
    <t>6</t>
  </si>
  <si>
    <t>iE2348C_1286</t>
  </si>
  <si>
    <t>1431</t>
  </si>
  <si>
    <t>533</t>
  </si>
  <si>
    <t>iEC042_1314</t>
  </si>
  <si>
    <t>1432</t>
  </si>
  <si>
    <t>536</t>
  </si>
  <si>
    <t>1211</t>
  </si>
  <si>
    <t>593</t>
  </si>
  <si>
    <t>iEC1344_C</t>
  </si>
  <si>
    <t>1433</t>
  </si>
  <si>
    <t>527</t>
  </si>
  <si>
    <t>iEC1349_Crooks</t>
  </si>
  <si>
    <t>1434</t>
  </si>
  <si>
    <t>522</t>
  </si>
  <si>
    <t>1258</t>
  </si>
  <si>
    <t>62</t>
  </si>
  <si>
    <t>iEC1356_Bl21DE3</t>
  </si>
  <si>
    <t>1435</t>
  </si>
  <si>
    <t>1213</t>
  </si>
  <si>
    <t>595</t>
  </si>
  <si>
    <t>iEC1364_W</t>
  </si>
  <si>
    <t>1436</t>
  </si>
  <si>
    <t>528</t>
  </si>
  <si>
    <t>1285</t>
  </si>
  <si>
    <t>64</t>
  </si>
  <si>
    <t>iEC1368_DH5a</t>
  </si>
  <si>
    <t>1437</t>
  </si>
  <si>
    <t>1265</t>
  </si>
  <si>
    <t>621</t>
  </si>
  <si>
    <t>iEC1372_W3110</t>
  </si>
  <si>
    <t>1438</t>
  </si>
  <si>
    <t>iEC55989_1330</t>
  </si>
  <si>
    <t>1439</t>
  </si>
  <si>
    <t>535</t>
  </si>
  <si>
    <t>1237</t>
  </si>
  <si>
    <t>iECABU_c1320</t>
  </si>
  <si>
    <t>1440</t>
  </si>
  <si>
    <t>iECBD_1354</t>
  </si>
  <si>
    <t>1442</t>
  </si>
  <si>
    <t>546</t>
  </si>
  <si>
    <t>1214</t>
  </si>
  <si>
    <t>iECB_1328</t>
  </si>
  <si>
    <t>1441</t>
  </si>
  <si>
    <t>539</t>
  </si>
  <si>
    <t>1232</t>
  </si>
  <si>
    <t>1445</t>
  </si>
  <si>
    <t>547</t>
  </si>
  <si>
    <t>1259</t>
  </si>
  <si>
    <t>625</t>
  </si>
  <si>
    <t>1446</t>
  </si>
  <si>
    <t>537</t>
  </si>
  <si>
    <t>1239</t>
  </si>
  <si>
    <t>iEcDH1_1363</t>
  </si>
  <si>
    <t>1444</t>
  </si>
  <si>
    <t>1235</t>
  </si>
  <si>
    <t>iECD_1391</t>
  </si>
  <si>
    <t>1443</t>
  </si>
  <si>
    <t>1447</t>
  </si>
  <si>
    <t>1231</t>
  </si>
  <si>
    <t>1448</t>
  </si>
  <si>
    <t>520</t>
  </si>
  <si>
    <t>596</t>
  </si>
  <si>
    <t>1449</t>
  </si>
  <si>
    <t>1450</t>
  </si>
  <si>
    <t>1451</t>
  </si>
  <si>
    <t>613</t>
  </si>
  <si>
    <t>1221</t>
  </si>
  <si>
    <t>1452</t>
  </si>
  <si>
    <t>1164</t>
  </si>
  <si>
    <t>574</t>
  </si>
  <si>
    <t>1453</t>
  </si>
  <si>
    <t>529</t>
  </si>
  <si>
    <t>1227</t>
  </si>
  <si>
    <t>1454</t>
  </si>
  <si>
    <t>1455</t>
  </si>
  <si>
    <t>1219</t>
  </si>
  <si>
    <t>1456</t>
  </si>
  <si>
    <t>1457</t>
  </si>
  <si>
    <t>1243</t>
  </si>
  <si>
    <t>1458</t>
  </si>
  <si>
    <t>1226</t>
  </si>
  <si>
    <t>599</t>
  </si>
  <si>
    <t>1459</t>
  </si>
  <si>
    <t>1242</t>
  </si>
  <si>
    <t>1461</t>
  </si>
  <si>
    <t>568</t>
  </si>
  <si>
    <t>1225</t>
  </si>
  <si>
    <t>1462</t>
  </si>
  <si>
    <t>1236</t>
  </si>
  <si>
    <t>1463</t>
  </si>
  <si>
    <t>624</t>
  </si>
  <si>
    <t>1464</t>
  </si>
  <si>
    <t>1238</t>
  </si>
  <si>
    <t>1465</t>
  </si>
  <si>
    <t>598</t>
  </si>
  <si>
    <t>1460</t>
  </si>
  <si>
    <t>1466</t>
  </si>
  <si>
    <t>532</t>
  </si>
  <si>
    <t>1467</t>
  </si>
  <si>
    <t>1468</t>
  </si>
  <si>
    <t>434</t>
  </si>
  <si>
    <t>219</t>
  </si>
  <si>
    <t>1469</t>
  </si>
  <si>
    <t>534</t>
  </si>
  <si>
    <t>1470</t>
  </si>
  <si>
    <t>1471</t>
  </si>
  <si>
    <t>1472</t>
  </si>
  <si>
    <t>165</t>
  </si>
  <si>
    <t>1</t>
  </si>
  <si>
    <t>1473</t>
  </si>
  <si>
    <t>184</t>
  </si>
  <si>
    <t>125</t>
  </si>
  <si>
    <t>93</t>
  </si>
  <si>
    <t>iIS312_Amastigote</t>
  </si>
  <si>
    <t>1474</t>
  </si>
  <si>
    <t>173</t>
  </si>
  <si>
    <t>1475</t>
  </si>
  <si>
    <t>1476</t>
  </si>
  <si>
    <t>121</t>
  </si>
  <si>
    <t>88</t>
  </si>
  <si>
    <t>1477</t>
  </si>
  <si>
    <t>423</t>
  </si>
  <si>
    <t>216</t>
  </si>
  <si>
    <t>153</t>
  </si>
  <si>
    <t>1478</t>
  </si>
  <si>
    <t>159</t>
  </si>
  <si>
    <t>1479</t>
  </si>
  <si>
    <t>2444</t>
  </si>
  <si>
    <t>1480</t>
  </si>
  <si>
    <t>162</t>
  </si>
  <si>
    <t>91</t>
  </si>
  <si>
    <t>1481</t>
  </si>
  <si>
    <t>251</t>
  </si>
  <si>
    <t>337</t>
  </si>
  <si>
    <t>217</t>
  </si>
  <si>
    <t>1482</t>
  </si>
  <si>
    <t>1183</t>
  </si>
  <si>
    <t>586</t>
  </si>
  <si>
    <t>1483</t>
  </si>
  <si>
    <t>920</t>
  </si>
  <si>
    <t>478</t>
  </si>
  <si>
    <t>244</t>
  </si>
  <si>
    <t>1484</t>
  </si>
  <si>
    <t>1485</t>
  </si>
  <si>
    <t>1486</t>
  </si>
  <si>
    <t>151</t>
  </si>
  <si>
    <t>95</t>
  </si>
  <si>
    <t>1487</t>
  </si>
  <si>
    <t>1247</t>
  </si>
  <si>
    <t>597</t>
  </si>
  <si>
    <t>iMM1415</t>
  </si>
  <si>
    <t>1488</t>
  </si>
  <si>
    <t>1489</t>
  </si>
  <si>
    <t>1490</t>
  </si>
  <si>
    <t>1491</t>
  </si>
  <si>
    <t>292</t>
  </si>
  <si>
    <t>1492</t>
  </si>
  <si>
    <t>601</t>
  </si>
  <si>
    <t>495</t>
  </si>
  <si>
    <t>1493</t>
  </si>
  <si>
    <t>1245</t>
  </si>
  <si>
    <t>1494</t>
  </si>
  <si>
    <t>761</t>
  </si>
  <si>
    <t>664</t>
  </si>
  <si>
    <t>iRC1080</t>
  </si>
  <si>
    <t>1495</t>
  </si>
  <si>
    <t>1497</t>
  </si>
  <si>
    <t>255</t>
  </si>
  <si>
    <t>171</t>
  </si>
  <si>
    <t>1498</t>
  </si>
  <si>
    <t>1129</t>
  </si>
  <si>
    <t>563</t>
  </si>
  <si>
    <t>1499</t>
  </si>
  <si>
    <t>575</t>
  </si>
  <si>
    <t>1500</t>
  </si>
  <si>
    <t>1502</t>
  </si>
  <si>
    <t>555</t>
  </si>
  <si>
    <t>1117</t>
  </si>
  <si>
    <t>566</t>
  </si>
  <si>
    <t>1503</t>
  </si>
  <si>
    <t>1134</t>
  </si>
  <si>
    <t>1501</t>
  </si>
  <si>
    <t>1504</t>
  </si>
  <si>
    <t>538</t>
  </si>
  <si>
    <t>1166</t>
  </si>
  <si>
    <t>579</t>
  </si>
  <si>
    <t>iSynCJ816</t>
  </si>
  <si>
    <t>1505</t>
  </si>
  <si>
    <t>1496</t>
  </si>
  <si>
    <t>1506</t>
  </si>
  <si>
    <t>1507</t>
  </si>
  <si>
    <t>1508</t>
  </si>
  <si>
    <t>1509</t>
  </si>
  <si>
    <t>1510</t>
  </si>
  <si>
    <t>1511</t>
  </si>
  <si>
    <t>360</t>
  </si>
  <si>
    <t>876</t>
  </si>
  <si>
    <t>439</t>
  </si>
  <si>
    <t>1512</t>
  </si>
  <si>
    <t>325</t>
  </si>
  <si>
    <t>167</t>
  </si>
  <si>
    <t>1513</t>
  </si>
  <si>
    <t>560</t>
  </si>
  <si>
    <t>697</t>
  </si>
  <si>
    <t>1514</t>
  </si>
  <si>
    <t>475</t>
  </si>
  <si>
    <t>1515</t>
  </si>
  <si>
    <t>1591</t>
  </si>
  <si>
    <t>1592</t>
  </si>
  <si>
    <t>1921</t>
  </si>
  <si>
    <t>1922</t>
  </si>
  <si>
    <t>1924</t>
  </si>
  <si>
    <t>1926</t>
  </si>
  <si>
    <t>1593</t>
  </si>
  <si>
    <t>1927</t>
  </si>
  <si>
    <t>366</t>
  </si>
  <si>
    <t>51</t>
  </si>
  <si>
    <t>4</t>
  </si>
  <si>
    <t>1928</t>
  </si>
  <si>
    <t>1934</t>
  </si>
  <si>
    <t>249</t>
  </si>
  <si>
    <t>275</t>
  </si>
  <si>
    <t>149</t>
  </si>
  <si>
    <t>1935</t>
  </si>
  <si>
    <t>65</t>
  </si>
  <si>
    <t>2802</t>
  </si>
  <si>
    <t>1987</t>
  </si>
  <si>
    <t>984</t>
  </si>
  <si>
    <t>2805</t>
  </si>
  <si>
    <t>2806</t>
  </si>
  <si>
    <t>99</t>
  </si>
  <si>
    <t>1890</t>
  </si>
  <si>
    <t>1892</t>
  </si>
  <si>
    <t>5</t>
  </si>
  <si>
    <t>2761</t>
  </si>
  <si>
    <t>1893</t>
  </si>
  <si>
    <t>2780</t>
  </si>
  <si>
    <t>746</t>
  </si>
  <si>
    <t>1895</t>
  </si>
  <si>
    <t>1896</t>
  </si>
  <si>
    <t>1897</t>
  </si>
  <si>
    <t>1898</t>
  </si>
  <si>
    <t>711</t>
  </si>
  <si>
    <t>389</t>
  </si>
  <si>
    <t>2782</t>
  </si>
  <si>
    <t>818</t>
  </si>
  <si>
    <t>2783</t>
  </si>
  <si>
    <t>2785</t>
  </si>
  <si>
    <t>1555</t>
  </si>
  <si>
    <t>2786</t>
  </si>
  <si>
    <t>4415</t>
  </si>
  <si>
    <t>1907</t>
  </si>
  <si>
    <t>1909</t>
  </si>
  <si>
    <t>1917</t>
  </si>
  <si>
    <t>1910</t>
  </si>
  <si>
    <t>1911</t>
  </si>
  <si>
    <t>1912</t>
  </si>
  <si>
    <t>1913</t>
  </si>
  <si>
    <t>1914</t>
  </si>
  <si>
    <t>1915</t>
  </si>
  <si>
    <t>1916</t>
  </si>
  <si>
    <t>645</t>
  </si>
  <si>
    <t>1193</t>
  </si>
  <si>
    <t>418</t>
  </si>
  <si>
    <t>1763</t>
  </si>
  <si>
    <t>39</t>
  </si>
  <si>
    <t>12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</si>
  <si>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</si>
  <si>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</si>
  <si>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</si>
  <si>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</si>
  <si>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</si>
  <si>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</si>
  <si>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</si>
  <si>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</si>
  <si>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</si>
  <si>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</si>
  <si>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</si>
  <si>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</si>
  <si>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</si>
  <si>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</si>
  <si>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</si>
  <si>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</si>
  <si>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</si>
  <si>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</si>
  <si>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</si>
  <si>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</si>
  <si>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</si>
  <si>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</si>
  <si>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</si>
  <si>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</si>
  <si>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</si>
  <si>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</si>
  <si>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</si>
  <si>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</si>
  <si>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</si>
  <si>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</si>
  <si>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</si>
  <si>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</si>
  <si>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</si>
  <si>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</si>
  <si>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</si>
  <si>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</si>
  <si>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</si>
  <si>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</si>
  <si>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</si>
  <si>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</si>
  <si>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</si>
  <si>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</si>
  <si>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</si>
  <si>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</si>
  <si>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</si>
  <si>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</si>
  <si>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</si>
  <si>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</si>
  <si>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</si>
  <si>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1402</t>
  </si>
  <si>
    <t>1400</t>
  </si>
  <si>
    <t>1813</t>
  </si>
  <si>
    <t>1814</t>
  </si>
  <si>
    <t>1815</t>
  </si>
  <si>
    <t>1816</t>
  </si>
  <si>
    <t>1817</t>
  </si>
  <si>
    <t>1818</t>
  </si>
  <si>
    <t>1819</t>
  </si>
  <si>
    <t>1821</t>
  </si>
  <si>
    <t>1825</t>
  </si>
  <si>
    <t>1827</t>
  </si>
  <si>
    <t>1828</t>
  </si>
  <si>
    <t>1829</t>
  </si>
  <si>
    <t>1830</t>
  </si>
  <si>
    <t>1831</t>
  </si>
  <si>
    <t>1835</t>
  </si>
  <si>
    <t>1837</t>
  </si>
  <si>
    <t>1840</t>
  </si>
  <si>
    <t>1361</t>
  </si>
  <si>
    <t>1757</t>
  </si>
  <si>
    <t>748</t>
  </si>
  <si>
    <t>1841</t>
  </si>
  <si>
    <t>936</t>
  </si>
  <si>
    <t>1324</t>
  </si>
  <si>
    <t>572</t>
  </si>
  <si>
    <t>1842</t>
  </si>
  <si>
    <t>1845</t>
  </si>
  <si>
    <t>693</t>
  </si>
  <si>
    <t>1851</t>
  </si>
  <si>
    <t>1853</t>
  </si>
  <si>
    <t>1277</t>
  </si>
  <si>
    <t>543</t>
  </si>
  <si>
    <t>1855</t>
  </si>
  <si>
    <t>1174</t>
  </si>
  <si>
    <t>1664</t>
  </si>
  <si>
    <t>7</t>
  </si>
  <si>
    <t>1856</t>
  </si>
  <si>
    <t>1857</t>
  </si>
  <si>
    <t>1861</t>
  </si>
  <si>
    <t>497</t>
  </si>
  <si>
    <t>1862</t>
  </si>
  <si>
    <t>1246</t>
  </si>
  <si>
    <t>1651</t>
  </si>
  <si>
    <t>678</t>
  </si>
  <si>
    <t>1864</t>
  </si>
  <si>
    <t>729</t>
  </si>
  <si>
    <t>1122</t>
  </si>
  <si>
    <t>463</t>
  </si>
  <si>
    <t>1870</t>
  </si>
  <si>
    <t>1873</t>
  </si>
  <si>
    <t>1881</t>
  </si>
  <si>
    <t>1279</t>
  </si>
  <si>
    <t>53</t>
  </si>
  <si>
    <t>1882</t>
  </si>
  <si>
    <t>1074</t>
  </si>
  <si>
    <t>1885</t>
  </si>
  <si>
    <t>2790</t>
  </si>
  <si>
    <t>863</t>
  </si>
  <si>
    <t>1889</t>
  </si>
  <si>
    <t>1715</t>
  </si>
  <si>
    <t>1716</t>
  </si>
  <si>
    <t>2791</t>
  </si>
  <si>
    <t>1718</t>
  </si>
  <si>
    <t>1719</t>
  </si>
  <si>
    <t>1720</t>
  </si>
  <si>
    <t>1721</t>
  </si>
  <si>
    <t>1722</t>
  </si>
  <si>
    <t>1724</t>
  </si>
  <si>
    <t>302</t>
  </si>
  <si>
    <t>229</t>
  </si>
  <si>
    <t>1727</t>
  </si>
  <si>
    <t>1728</t>
  </si>
  <si>
    <t>2792</t>
  </si>
  <si>
    <t>2328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</si>
  <si>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</si>
  <si>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</si>
  <si>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</si>
  <si>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</si>
  <si>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</si>
  <si>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</si>
  <si>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</si>
  <si>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</si>
  <si>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</si>
  <si>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</si>
  <si>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</si>
  <si>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</si>
  <si>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</si>
  <si>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</si>
  <si>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</si>
  <si>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</si>
  <si>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</si>
  <si>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</si>
  <si>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</si>
  <si>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</si>
  <si>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</si>
  <si>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</si>
  <si>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</si>
  <si>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</si>
  <si>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</si>
  <si>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</si>
  <si>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</si>
  <si>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1758</t>
  </si>
  <si>
    <t>1759</t>
  </si>
  <si>
    <t>1760</t>
  </si>
  <si>
    <t>1761</t>
  </si>
  <si>
    <t>1762</t>
  </si>
  <si>
    <t>1571</t>
  </si>
  <si>
    <t>168</t>
  </si>
  <si>
    <t>1575</t>
  </si>
  <si>
    <t>269</t>
  </si>
  <si>
    <t>339</t>
  </si>
  <si>
    <t>218</t>
  </si>
  <si>
    <t>1403</t>
  </si>
  <si>
    <t>1401</t>
  </si>
  <si>
    <t>1411</t>
  </si>
  <si>
    <t>1397</t>
  </si>
  <si>
    <t>455</t>
  </si>
  <si>
    <t>1399</t>
  </si>
  <si>
    <t>3180</t>
  </si>
  <si>
    <t>1561</t>
  </si>
  <si>
    <t>1519</t>
  </si>
  <si>
    <t>242</t>
  </si>
  <si>
    <t>142</t>
  </si>
  <si>
    <t>1520</t>
  </si>
  <si>
    <t>148</t>
  </si>
  <si>
    <t>232</t>
  </si>
  <si>
    <t>1521</t>
  </si>
  <si>
    <t>276</t>
  </si>
  <si>
    <t>144</t>
  </si>
  <si>
    <t>1522</t>
  </si>
  <si>
    <t>141</t>
  </si>
  <si>
    <t>89</t>
  </si>
  <si>
    <t>1523</t>
  </si>
  <si>
    <t>1524</t>
  </si>
  <si>
    <t>303</t>
  </si>
  <si>
    <t>1525</t>
  </si>
  <si>
    <t>373</t>
  </si>
  <si>
    <t>1526</t>
  </si>
  <si>
    <t>459</t>
  </si>
  <si>
    <t>1579</t>
  </si>
  <si>
    <t>273</t>
  </si>
  <si>
    <t>119</t>
  </si>
  <si>
    <t>1528</t>
  </si>
  <si>
    <t>131</t>
  </si>
  <si>
    <t>933</t>
  </si>
  <si>
    <t>347</t>
  </si>
  <si>
    <t>1529</t>
  </si>
  <si>
    <t>241</t>
  </si>
  <si>
    <t>1554</t>
  </si>
  <si>
    <t>186</t>
  </si>
  <si>
    <t>446</t>
  </si>
  <si>
    <t>225</t>
  </si>
  <si>
    <t>1556</t>
  </si>
  <si>
    <t>136</t>
  </si>
  <si>
    <t>1557</t>
  </si>
  <si>
    <t>258</t>
  </si>
  <si>
    <t>1558</t>
  </si>
  <si>
    <t>367</t>
  </si>
  <si>
    <t>687</t>
  </si>
  <si>
    <t>348</t>
  </si>
  <si>
    <t>1559</t>
  </si>
  <si>
    <t>370</t>
  </si>
  <si>
    <t>192</t>
  </si>
  <si>
    <t>139</t>
  </si>
  <si>
    <t>1560</t>
  </si>
  <si>
    <t>386</t>
  </si>
  <si>
    <t>1562</t>
  </si>
  <si>
    <t>133</t>
  </si>
  <si>
    <t>132</t>
  </si>
  <si>
    <t>1563</t>
  </si>
  <si>
    <t>263</t>
  </si>
  <si>
    <t>158</t>
  </si>
  <si>
    <t>1596</t>
  </si>
  <si>
    <t>63</t>
  </si>
  <si>
    <t>451</t>
  </si>
  <si>
    <t>1567</t>
  </si>
  <si>
    <t>829</t>
  </si>
  <si>
    <t>372</t>
  </si>
  <si>
    <t>271</t>
  </si>
  <si>
    <t>1568</t>
  </si>
  <si>
    <t>924</t>
  </si>
  <si>
    <t>1569</t>
  </si>
  <si>
    <t>633</t>
  </si>
  <si>
    <t>328</t>
  </si>
  <si>
    <t>1588</t>
  </si>
  <si>
    <t>188</t>
  </si>
  <si>
    <t>1572</t>
  </si>
  <si>
    <t>783</t>
  </si>
  <si>
    <t>1573</t>
  </si>
  <si>
    <t>286</t>
  </si>
  <si>
    <t>1574</t>
  </si>
  <si>
    <t>272</t>
  </si>
  <si>
    <t>1576</t>
  </si>
  <si>
    <t>18</t>
  </si>
  <si>
    <t>1586</t>
  </si>
  <si>
    <t>1595</t>
  </si>
  <si>
    <t>176</t>
  </si>
  <si>
    <t>669</t>
  </si>
  <si>
    <t>1589</t>
  </si>
  <si>
    <t>MODEL1510010000</t>
  </si>
  <si>
    <t>1410</t>
  </si>
  <si>
    <t>3004</t>
  </si>
  <si>
    <t>1152</t>
  </si>
  <si>
    <t>985</t>
  </si>
  <si>
    <t>3155</t>
  </si>
  <si>
    <t>424</t>
  </si>
  <si>
    <t>2977</t>
  </si>
  <si>
    <t>2856</t>
  </si>
  <si>
    <t>3021</t>
  </si>
  <si>
    <t>78</t>
  </si>
  <si>
    <t>3029</t>
  </si>
  <si>
    <t>84</t>
  </si>
  <si>
    <t>2214</t>
  </si>
  <si>
    <t>826</t>
  </si>
  <si>
    <t>2919</t>
  </si>
  <si>
    <t>3014</t>
  </si>
  <si>
    <t>289</t>
  </si>
  <si>
    <t>892</t>
  </si>
  <si>
    <t>2974</t>
  </si>
  <si>
    <t>2567</t>
  </si>
  <si>
    <t>3019</t>
  </si>
  <si>
    <t>214</t>
  </si>
  <si>
    <t>1391</t>
  </si>
  <si>
    <t>2922</t>
  </si>
  <si>
    <t>194</t>
  </si>
  <si>
    <t>2329</t>
  </si>
  <si>
    <t>94</t>
  </si>
  <si>
    <t>2973</t>
  </si>
  <si>
    <t>362</t>
  </si>
  <si>
    <t>2924</t>
  </si>
  <si>
    <t>1101</t>
  </si>
  <si>
    <t>2313</t>
  </si>
  <si>
    <t>2928</t>
  </si>
  <si>
    <t>209</t>
  </si>
  <si>
    <t>1646</t>
  </si>
  <si>
    <t>733</t>
  </si>
  <si>
    <t>2926</t>
  </si>
  <si>
    <t>183</t>
  </si>
  <si>
    <t>1988</t>
  </si>
  <si>
    <t>774</t>
  </si>
  <si>
    <t>2925</t>
  </si>
  <si>
    <t>2258</t>
  </si>
  <si>
    <t>915</t>
  </si>
  <si>
    <t>2975</t>
  </si>
  <si>
    <t>3007</t>
  </si>
  <si>
    <t>1106</t>
  </si>
  <si>
    <t>2172</t>
  </si>
  <si>
    <t>3008</t>
  </si>
  <si>
    <t>130</t>
  </si>
  <si>
    <t>2275</t>
  </si>
  <si>
    <t>96</t>
  </si>
  <si>
    <t>3010</t>
  </si>
  <si>
    <t>3011</t>
  </si>
  <si>
    <t>2367</t>
  </si>
  <si>
    <t>3012</t>
  </si>
  <si>
    <t>3009</t>
  </si>
  <si>
    <t>1102</t>
  </si>
  <si>
    <t>912</t>
  </si>
  <si>
    <t>3005</t>
  </si>
  <si>
    <t>2133</t>
  </si>
  <si>
    <t>3006</t>
  </si>
  <si>
    <t>300</t>
  </si>
  <si>
    <t>2579</t>
  </si>
  <si>
    <t>3013</t>
  </si>
  <si>
    <t>716</t>
  </si>
  <si>
    <t>3015</t>
  </si>
  <si>
    <t>3020</t>
  </si>
  <si>
    <t>1823</t>
  </si>
  <si>
    <t>861</t>
  </si>
  <si>
    <t>3022</t>
  </si>
  <si>
    <t>1071</t>
  </si>
  <si>
    <t>2394</t>
  </si>
  <si>
    <t>3023</t>
  </si>
  <si>
    <t>1345</t>
  </si>
  <si>
    <t>3024</t>
  </si>
  <si>
    <t>260</t>
  </si>
  <si>
    <t>983</t>
  </si>
  <si>
    <t>3025</t>
  </si>
  <si>
    <t>1170</t>
  </si>
  <si>
    <t>2372</t>
  </si>
  <si>
    <t>3026</t>
  </si>
  <si>
    <t>1116</t>
  </si>
  <si>
    <t>2458</t>
  </si>
  <si>
    <t>3027</t>
  </si>
  <si>
    <t>120</t>
  </si>
  <si>
    <t>3028</t>
  </si>
  <si>
    <t>3030</t>
  </si>
  <si>
    <t>198</t>
  </si>
  <si>
    <t>3031</t>
  </si>
  <si>
    <t>236</t>
  </si>
  <si>
    <t>1951</t>
  </si>
  <si>
    <t>754</t>
  </si>
  <si>
    <t>3032</t>
  </si>
  <si>
    <t>290</t>
  </si>
  <si>
    <t>3033</t>
  </si>
  <si>
    <t>127</t>
  </si>
  <si>
    <t>2179</t>
  </si>
  <si>
    <t>827</t>
  </si>
  <si>
    <t>3034</t>
  </si>
  <si>
    <t>3035</t>
  </si>
  <si>
    <t>191</t>
  </si>
  <si>
    <t>2425</t>
  </si>
  <si>
    <t>973</t>
  </si>
  <si>
    <t>3036</t>
  </si>
  <si>
    <t>320</t>
  </si>
  <si>
    <t>2369</t>
  </si>
  <si>
    <t>3037</t>
  </si>
  <si>
    <t>322</t>
  </si>
  <si>
    <t>3038</t>
  </si>
  <si>
    <t>1127</t>
  </si>
  <si>
    <t>3039</t>
  </si>
  <si>
    <t>1303</t>
  </si>
  <si>
    <t>2254</t>
  </si>
  <si>
    <t>9</t>
  </si>
  <si>
    <t>3040</t>
  </si>
  <si>
    <t>1100</t>
  </si>
  <si>
    <t>2318</t>
  </si>
  <si>
    <t>961</t>
  </si>
  <si>
    <t>3041</t>
  </si>
  <si>
    <t>1123</t>
  </si>
  <si>
    <t>2266</t>
  </si>
  <si>
    <t>948</t>
  </si>
  <si>
    <t>3042</t>
  </si>
  <si>
    <t>81</t>
  </si>
  <si>
    <t>2317</t>
  </si>
  <si>
    <t>879</t>
  </si>
  <si>
    <t>3043</t>
  </si>
  <si>
    <t>1169</t>
  </si>
  <si>
    <t>3044</t>
  </si>
  <si>
    <t>2491</t>
  </si>
  <si>
    <t>3045</t>
  </si>
  <si>
    <t>101</t>
  </si>
  <si>
    <t>3046</t>
  </si>
  <si>
    <t>2221</t>
  </si>
  <si>
    <t>3047</t>
  </si>
  <si>
    <t>1144</t>
  </si>
  <si>
    <t>2569</t>
  </si>
  <si>
    <t>112</t>
  </si>
  <si>
    <t>3048</t>
  </si>
  <si>
    <t>2473</t>
  </si>
  <si>
    <t>3049</t>
  </si>
  <si>
    <t>87</t>
  </si>
  <si>
    <t>1878</t>
  </si>
  <si>
    <t>83</t>
  </si>
  <si>
    <t>3050</t>
  </si>
  <si>
    <t>196</t>
  </si>
  <si>
    <t>2337</t>
  </si>
  <si>
    <t>3051</t>
  </si>
  <si>
    <t>118</t>
  </si>
  <si>
    <t>2245</t>
  </si>
  <si>
    <t>888</t>
  </si>
  <si>
    <t>3052</t>
  </si>
  <si>
    <t>1255</t>
  </si>
  <si>
    <t>3053</t>
  </si>
  <si>
    <t>1085</t>
  </si>
  <si>
    <t>2475</t>
  </si>
  <si>
    <t>3054</t>
  </si>
  <si>
    <t>1078</t>
  </si>
  <si>
    <t>3055</t>
  </si>
  <si>
    <t>849</t>
  </si>
  <si>
    <t>3056</t>
  </si>
  <si>
    <t>1843</t>
  </si>
  <si>
    <t>719</t>
  </si>
  <si>
    <t>3057</t>
  </si>
  <si>
    <t>3058</t>
  </si>
  <si>
    <t>108</t>
  </si>
  <si>
    <t>2128</t>
  </si>
  <si>
    <t>3059</t>
  </si>
  <si>
    <t>312</t>
  </si>
  <si>
    <t>934</t>
  </si>
  <si>
    <t>3060</t>
  </si>
  <si>
    <t>928</t>
  </si>
  <si>
    <t>3061</t>
  </si>
  <si>
    <t>98</t>
  </si>
  <si>
    <t>2181</t>
  </si>
  <si>
    <t>891</t>
  </si>
  <si>
    <t>3150</t>
  </si>
  <si>
    <t>1273</t>
  </si>
  <si>
    <t>2457</t>
  </si>
  <si>
    <t>3151</t>
  </si>
  <si>
    <t>3152</t>
  </si>
  <si>
    <t>2229</t>
  </si>
  <si>
    <t>874</t>
  </si>
  <si>
    <t>3153</t>
  </si>
  <si>
    <t>105</t>
  </si>
  <si>
    <t>2189</t>
  </si>
  <si>
    <t>3154</t>
  </si>
  <si>
    <t>1099</t>
  </si>
  <si>
    <t>2396</t>
  </si>
  <si>
    <t>3156</t>
  </si>
  <si>
    <t>404</t>
  </si>
  <si>
    <t>3157</t>
  </si>
  <si>
    <t>1132</t>
  </si>
  <si>
    <t>2533</t>
  </si>
  <si>
    <t>11</t>
  </si>
  <si>
    <t>3158</t>
  </si>
  <si>
    <t>282</t>
  </si>
  <si>
    <t>2351</t>
  </si>
  <si>
    <t>987</t>
  </si>
  <si>
    <t>3159</t>
  </si>
  <si>
    <t>3160</t>
  </si>
  <si>
    <t>307</t>
  </si>
  <si>
    <t>2432</t>
  </si>
  <si>
    <t>3161</t>
  </si>
  <si>
    <t>1082</t>
  </si>
  <si>
    <t>2548</t>
  </si>
  <si>
    <t>3162</t>
  </si>
  <si>
    <t>1086</t>
  </si>
  <si>
    <t>2625</t>
  </si>
  <si>
    <t>3163</t>
  </si>
  <si>
    <t>3164</t>
  </si>
  <si>
    <t>1056</t>
  </si>
  <si>
    <t>2326</t>
  </si>
  <si>
    <t>969</t>
  </si>
  <si>
    <t>3165</t>
  </si>
  <si>
    <t>1079</t>
  </si>
  <si>
    <t>2546</t>
  </si>
  <si>
    <t>3166</t>
  </si>
  <si>
    <t>1093</t>
  </si>
  <si>
    <t>3167</t>
  </si>
  <si>
    <t>1107</t>
  </si>
  <si>
    <t>3168</t>
  </si>
  <si>
    <t>1092</t>
  </si>
  <si>
    <t>3169</t>
  </si>
  <si>
    <t>1080</t>
  </si>
  <si>
    <t>2387</t>
  </si>
  <si>
    <t>3170</t>
  </si>
  <si>
    <t>1578</t>
  </si>
  <si>
    <t>190</t>
  </si>
  <si>
    <t>395</t>
  </si>
  <si>
    <t>1705</t>
  </si>
  <si>
    <t>1706</t>
  </si>
  <si>
    <t>1707</t>
  </si>
  <si>
    <t>1708</t>
  </si>
  <si>
    <t>1709</t>
  </si>
  <si>
    <t>1711</t>
  </si>
  <si>
    <t>1712</t>
  </si>
  <si>
    <t>1713</t>
  </si>
  <si>
    <t>1714</t>
  </si>
  <si>
    <t>1516</t>
  </si>
  <si>
    <t>1653</t>
  </si>
  <si>
    <t>1517</t>
  </si>
  <si>
    <t>1518</t>
  </si>
  <si>
    <t>1138</t>
  </si>
  <si>
    <t>1396</t>
  </si>
  <si>
    <t>YS__Typhimurium__DT2</t>
  </si>
  <si>
    <t>1404</t>
  </si>
  <si>
    <t>consistent_MODEL1604280003_U0qLhBc</t>
  </si>
  <si>
    <t>3084</t>
  </si>
  <si>
    <t>277</t>
  </si>
  <si>
    <t>consistent_MODEL1604280004_V4RMcC5</t>
  </si>
  <si>
    <t>3086</t>
  </si>
  <si>
    <t>493</t>
  </si>
  <si>
    <t>consistent_MODEL1604280044_uiAhA6b</t>
  </si>
  <si>
    <t>3088</t>
  </si>
  <si>
    <t>1031</t>
  </si>
  <si>
    <t>1121</t>
  </si>
  <si>
    <t>452</t>
  </si>
  <si>
    <t>consistent_MODEL1604280043_IWWme3B</t>
  </si>
  <si>
    <t>3090</t>
  </si>
  <si>
    <t>224</t>
  </si>
  <si>
    <t>1162</t>
  </si>
  <si>
    <t>464</t>
  </si>
  <si>
    <t>consistent_MODEL1604280016_rGJwNm9</t>
  </si>
  <si>
    <t>3092</t>
  </si>
  <si>
    <t>1276</t>
  </si>
  <si>
    <t>492</t>
  </si>
  <si>
    <t>consistent_MODEL1604280034_PH27ZhL</t>
  </si>
  <si>
    <t>3094</t>
  </si>
  <si>
    <t>1037</t>
  </si>
  <si>
    <t>456</t>
  </si>
  <si>
    <t>consistent_MODEL1604280033_TbcdFce</t>
  </si>
  <si>
    <t>3096</t>
  </si>
  <si>
    <t>230</t>
  </si>
  <si>
    <t>1114</t>
  </si>
  <si>
    <t>45</t>
  </si>
  <si>
    <t>consistent_MODEL1604280026_bxQYfIp</t>
  </si>
  <si>
    <t>3098</t>
  </si>
  <si>
    <t>consistent_MODEL1604280017_PLfqA3a</t>
  </si>
  <si>
    <t>3100</t>
  </si>
  <si>
    <t>consistent_MODEL1604280010_BXaZHbH</t>
  </si>
  <si>
    <t>3102</t>
  </si>
  <si>
    <t>265</t>
  </si>
  <si>
    <t>1264</t>
  </si>
  <si>
    <t>consistent_MODEL1604280005_IENswk1</t>
  </si>
  <si>
    <t>3104</t>
  </si>
  <si>
    <t>285</t>
  </si>
  <si>
    <t>1241</t>
  </si>
  <si>
    <t>483</t>
  </si>
  <si>
    <t>consistent_MODEL1604280039_PuAt1eW</t>
  </si>
  <si>
    <t>3106</t>
  </si>
  <si>
    <t>223</t>
  </si>
  <si>
    <t>1158</t>
  </si>
  <si>
    <t>46</t>
  </si>
  <si>
    <t>consistent_MODEL1604280049_05f3fLP</t>
  </si>
  <si>
    <t>3108</t>
  </si>
  <si>
    <t>467</t>
  </si>
  <si>
    <t>consistent_MODEL1604280038_qPLwkFw</t>
  </si>
  <si>
    <t>3110</t>
  </si>
  <si>
    <t>259</t>
  </si>
  <si>
    <t>consistent_MODEL1604280019_jc6nK5I</t>
  </si>
  <si>
    <t>3112</t>
  </si>
  <si>
    <t>256</t>
  </si>
  <si>
    <t>consistent_MODEL1604280028_USXi1Ti</t>
  </si>
  <si>
    <t>3114</t>
  </si>
  <si>
    <t>consistent_MODEL1604280018_emI15im</t>
  </si>
  <si>
    <t>3116</t>
  </si>
  <si>
    <t>1297</t>
  </si>
  <si>
    <t>consistent_MODEL1604280029_y0Z0h9J</t>
  </si>
  <si>
    <t>3118</t>
  </si>
  <si>
    <t>1266</t>
  </si>
  <si>
    <t>486</t>
  </si>
  <si>
    <t>consistent_MODEL1604280031_2pyo20e</t>
  </si>
  <si>
    <t>3120</t>
  </si>
  <si>
    <t>266</t>
  </si>
  <si>
    <t>1291</t>
  </si>
  <si>
    <t>consistent_MODEL1604280024_ihnXG1n</t>
  </si>
  <si>
    <t>3122</t>
  </si>
  <si>
    <t>1321</t>
  </si>
  <si>
    <t>515</t>
  </si>
  <si>
    <t>consistent_MODEL1604280012_4oBFubj</t>
  </si>
  <si>
    <t>3124</t>
  </si>
  <si>
    <t>1327</t>
  </si>
  <si>
    <t>511</t>
  </si>
  <si>
    <t>consistent_MODEL1604280015_DiTiwzX</t>
  </si>
  <si>
    <t>3126</t>
  </si>
  <si>
    <t>1047</t>
  </si>
  <si>
    <t>consistent_MODEL1604280055_HcA6tNl</t>
  </si>
  <si>
    <t>3128</t>
  </si>
  <si>
    <t>226</t>
  </si>
  <si>
    <t>1149</t>
  </si>
  <si>
    <t>462</t>
  </si>
  <si>
    <t>consistent_MODEL1604280000_CLlVwUs</t>
  </si>
  <si>
    <t>3130</t>
  </si>
  <si>
    <t>270</t>
  </si>
  <si>
    <t>1296</t>
  </si>
  <si>
    <t>consistent_MODEL1604280052_q28XSPC</t>
  </si>
  <si>
    <t>3132</t>
  </si>
  <si>
    <t>1148</t>
  </si>
  <si>
    <t>consistent_MODEL1604280007_7FK7NSQ</t>
  </si>
  <si>
    <t>3134</t>
  </si>
  <si>
    <t>1147</t>
  </si>
  <si>
    <t>consistent_MODEL1604280025_S0QdpSC</t>
  </si>
  <si>
    <t>3136</t>
  </si>
  <si>
    <t>278</t>
  </si>
  <si>
    <t>consistent_MODEL1604280022_OLAQL4a</t>
  </si>
  <si>
    <t>3138</t>
  </si>
  <si>
    <t>consistent_MODEL1604280006_kLD2w3g</t>
  </si>
  <si>
    <t>3140</t>
  </si>
  <si>
    <t>consistent_MODEL1604280001_1KW789O</t>
  </si>
  <si>
    <t>3142</t>
  </si>
  <si>
    <t>481</t>
  </si>
  <si>
    <t>consistent_MODEL1604280041_bM33lg3</t>
  </si>
  <si>
    <t>3144</t>
  </si>
  <si>
    <t>consistent_MODEL1604280013_j2VFlA7</t>
  </si>
  <si>
    <t>3146</t>
  </si>
  <si>
    <t>consistent_MODEL1604280046_VYuZyda</t>
  </si>
  <si>
    <t>3148</t>
  </si>
  <si>
    <t>PoFtoyR6</t>
  </si>
  <si>
    <t>2963</t>
  </si>
  <si>
    <t>duration_h</t>
  </si>
  <si>
    <t>prop_mcs_rxn</t>
  </si>
  <si>
    <t>prop_mcs_metab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</si>
</sst>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  <xf numFmtId="46" fontId="0" fillId="0" borderId="0" xfId="0" applyNumberFormat="1"/>
    <xf numFmtId="0" fontId="2" fillId="0" borderId="1" xfId="0" applyFont="1" applyBorder="1" applyAlignment="1">
      <alignment horizontal="center" vertical="top"/>
    </xf>
    <xf numFmtId="0" fontId="0" fillId="0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NumberFormat="1"/>
    <xf numFmtId="0" fontId="3" fillId="0" borderId="0" xfId="0" applyFont="1"/>
    <xf numFmtId="10" fontId="1" fillId="0" borderId="1" xfId="0" applyNumberFormat="1" applyFont="1" applyBorder="1" applyAlignment="1">
      <alignment horizontal="center" vertical="top"/>
    </xf>
    <xf numFmtId="10" fontId="0" fillId="0" borderId="0" xfId="0" applyNumberFormat="1"/>
    <xf numFmtId="164" fontId="0" fillId="0" borderId="0" xfId="0" applyNumberFormat="1"/>
    <xf numFmtId="0" fontId="1" fillId="0" borderId="5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1" fontId="0" fillId="0" borderId="0" xfId="0" applyNumberFormat="1"/>
    <xf numFmtId="2" fontId="0" fillId="0" borderId="0" xfId="0" applyNumberFormat="1"/>
    <xf numFmtId="21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31">
    <dxf>
      <numFmt numFmtId="164" formatCode="0.0000"/>
    </dxf>
    <dxf>
      <numFmt numFmtId="164" formatCode="0.0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6" formatCode="hh:mm:ss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6" formatCode="hh:mm:ss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cancers!$B$1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cancers!$A$2:$A$88</c:f>
              <c:strCache>
                <c:ptCount val="87"/>
                <c:pt idx="0">
                  <c:v>MODEL1707110505</c:v>
                </c:pt>
                <c:pt idx="1">
                  <c:v>MODEL1707110440</c:v>
                </c:pt>
                <c:pt idx="2">
                  <c:v>MODEL1707111414</c:v>
                </c:pt>
                <c:pt idx="3">
                  <c:v>MODEL1707110514</c:v>
                </c:pt>
                <c:pt idx="4">
                  <c:v>MODEL1707110035</c:v>
                </c:pt>
                <c:pt idx="5">
                  <c:v>MODEL1707110055</c:v>
                </c:pt>
                <c:pt idx="6">
                  <c:v>MODEL1707110036</c:v>
                </c:pt>
                <c:pt idx="7">
                  <c:v>MODEL1707110029</c:v>
                </c:pt>
                <c:pt idx="8">
                  <c:v>MODEL1707110057</c:v>
                </c:pt>
                <c:pt idx="9">
                  <c:v>MODEL1707110205</c:v>
                </c:pt>
                <c:pt idx="10">
                  <c:v>MODEL1707110208</c:v>
                </c:pt>
                <c:pt idx="11">
                  <c:v>MODEL1707110783</c:v>
                </c:pt>
                <c:pt idx="12">
                  <c:v>MODEL1707110509</c:v>
                </c:pt>
                <c:pt idx="13">
                  <c:v>MODEL1707111681</c:v>
                </c:pt>
                <c:pt idx="14">
                  <c:v>MODEL1707110506</c:v>
                </c:pt>
                <c:pt idx="15">
                  <c:v>MODEL1707110510</c:v>
                </c:pt>
                <c:pt idx="16">
                  <c:v>MODEL1707111415</c:v>
                </c:pt>
                <c:pt idx="17">
                  <c:v>MODEL1707110513</c:v>
                </c:pt>
                <c:pt idx="18">
                  <c:v>MODEL1707110689</c:v>
                </c:pt>
                <c:pt idx="19">
                  <c:v>MODEL1707110976</c:v>
                </c:pt>
                <c:pt idx="20">
                  <c:v>MODEL1707110512</c:v>
                </c:pt>
                <c:pt idx="21">
                  <c:v>MODEL1707110517</c:v>
                </c:pt>
                <c:pt idx="22">
                  <c:v>MODEL1707110502</c:v>
                </c:pt>
                <c:pt idx="23">
                  <c:v>MODEL1707110690</c:v>
                </c:pt>
                <c:pt idx="24">
                  <c:v>MODEL1707110690_1</c:v>
                </c:pt>
                <c:pt idx="25">
                  <c:v>MODEL1707110025</c:v>
                </c:pt>
                <c:pt idx="26">
                  <c:v>MODEL1707110508</c:v>
                </c:pt>
                <c:pt idx="27">
                  <c:v>MODEL1707110058</c:v>
                </c:pt>
                <c:pt idx="28">
                  <c:v>Breast</c:v>
                </c:pt>
                <c:pt idx="29">
                  <c:v>MODEL1707110000_1</c:v>
                </c:pt>
                <c:pt idx="30">
                  <c:v>MODEL1707110000_1</c:v>
                </c:pt>
                <c:pt idx="31">
                  <c:v>MODEL1707110445</c:v>
                </c:pt>
                <c:pt idx="32">
                  <c:v>MODEL1707110030</c:v>
                </c:pt>
                <c:pt idx="33">
                  <c:v>MODEL1707110202</c:v>
                </c:pt>
                <c:pt idx="34">
                  <c:v>MODEL1707110053</c:v>
                </c:pt>
                <c:pt idx="35">
                  <c:v>MODEL1707110684</c:v>
                </c:pt>
                <c:pt idx="36">
                  <c:v>MODEL1707111417</c:v>
                </c:pt>
                <c:pt idx="37">
                  <c:v>MODEL1707110198</c:v>
                </c:pt>
                <c:pt idx="38">
                  <c:v>MODEL1707111419</c:v>
                </c:pt>
                <c:pt idx="39">
                  <c:v>MODEL1707110782</c:v>
                </c:pt>
                <c:pt idx="40">
                  <c:v>MODEL1707110201</c:v>
                </c:pt>
                <c:pt idx="41">
                  <c:v>MODEL1707110196</c:v>
                </c:pt>
                <c:pt idx="42">
                  <c:v>MODEL1707110789</c:v>
                </c:pt>
                <c:pt idx="43">
                  <c:v>MODEL1707110026</c:v>
                </c:pt>
                <c:pt idx="44">
                  <c:v>MODEL1707110507</c:v>
                </c:pt>
                <c:pt idx="45">
                  <c:v>MODEL1707110034</c:v>
                </c:pt>
                <c:pt idx="46">
                  <c:v>MODEL1707110032</c:v>
                </c:pt>
                <c:pt idx="47">
                  <c:v>MODEL1707110504</c:v>
                </c:pt>
                <c:pt idx="48">
                  <c:v>MODEL1707110209</c:v>
                </c:pt>
                <c:pt idx="49">
                  <c:v>MODEL1707110004</c:v>
                </c:pt>
                <c:pt idx="50">
                  <c:v>MODEL1707110056</c:v>
                </c:pt>
                <c:pt idx="51">
                  <c:v>MODEL1707110054</c:v>
                </c:pt>
                <c:pt idx="52">
                  <c:v>MODEL1707110200</c:v>
                </c:pt>
                <c:pt idx="53">
                  <c:v>MODEL1707110203</c:v>
                </c:pt>
                <c:pt idx="54">
                  <c:v>MODEL1707110052</c:v>
                </c:pt>
                <c:pt idx="55">
                  <c:v>MODEL1707110207</c:v>
                </c:pt>
                <c:pt idx="56">
                  <c:v>MODEL1707111418</c:v>
                </c:pt>
                <c:pt idx="57">
                  <c:v>MODEL1707110003</c:v>
                </c:pt>
                <c:pt idx="58">
                  <c:v>MODEL1707110204</c:v>
                </c:pt>
                <c:pt idx="59">
                  <c:v>MODEL1707110028</c:v>
                </c:pt>
                <c:pt idx="60">
                  <c:v>MODEL1707110033</c:v>
                </c:pt>
                <c:pt idx="61">
                  <c:v>MODEL1707110784</c:v>
                </c:pt>
                <c:pt idx="62">
                  <c:v>MODEL1707110037</c:v>
                </c:pt>
                <c:pt idx="63">
                  <c:v>MODEL1707110031</c:v>
                </c:pt>
                <c:pt idx="64">
                  <c:v>MODEL1707110197</c:v>
                </c:pt>
                <c:pt idx="65">
                  <c:v>MODEL1707110525</c:v>
                </c:pt>
                <c:pt idx="66">
                  <c:v>MODEL1707110686</c:v>
                </c:pt>
                <c:pt idx="67">
                  <c:v>MODEL1707110977</c:v>
                </c:pt>
                <c:pt idx="68">
                  <c:v>MODEL1707110001</c:v>
                </c:pt>
                <c:pt idx="69">
                  <c:v>MODEL1707110038</c:v>
                </c:pt>
                <c:pt idx="70">
                  <c:v>MODEL1707110059</c:v>
                </c:pt>
                <c:pt idx="71">
                  <c:v>MODEL1707110024</c:v>
                </c:pt>
                <c:pt idx="72">
                  <c:v>MODEL1707110685</c:v>
                </c:pt>
                <c:pt idx="73">
                  <c:v>MODEL1707110027</c:v>
                </c:pt>
                <c:pt idx="74">
                  <c:v>MODEL1707111946</c:v>
                </c:pt>
                <c:pt idx="75">
                  <c:v>MODEL1707110430</c:v>
                </c:pt>
                <c:pt idx="76">
                  <c:v>MODEL1707110199</c:v>
                </c:pt>
                <c:pt idx="77">
                  <c:v>MODEL1707110790</c:v>
                </c:pt>
                <c:pt idx="78">
                  <c:v>MODEL1707110511</c:v>
                </c:pt>
                <c:pt idx="79">
                  <c:v>MODEL1707111416</c:v>
                </c:pt>
                <c:pt idx="80">
                  <c:v>MODEL1707115853</c:v>
                </c:pt>
                <c:pt idx="81">
                  <c:v>MODEL1707112675</c:v>
                </c:pt>
                <c:pt idx="82">
                  <c:v>MODEL1707110002</c:v>
                </c:pt>
                <c:pt idx="83">
                  <c:v>MODEL1707110522</c:v>
                </c:pt>
                <c:pt idx="84">
                  <c:v>MODEL1707111413</c:v>
                </c:pt>
                <c:pt idx="85">
                  <c:v>MODEL1707110503</c:v>
                </c:pt>
                <c:pt idx="86">
                  <c:v>MODEL1707110039</c:v>
                </c:pt>
              </c:strCache>
            </c:strRef>
          </c:cat>
          <c:val>
            <c:numRef>
              <c:f>cancers!$B$2:$B$88</c:f>
              <c:numCache>
                <c:formatCode>General</c:formatCode>
                <c:ptCount val="87"/>
                <c:pt idx="0">
                  <c:v>2.4299999999999999E-2</c:v>
                </c:pt>
                <c:pt idx="1">
                  <c:v>2.5100000000000001E-2</c:v>
                </c:pt>
                <c:pt idx="2">
                  <c:v>2.5100000000000001E-2</c:v>
                </c:pt>
                <c:pt idx="3">
                  <c:v>2.53E-2</c:v>
                </c:pt>
                <c:pt idx="4">
                  <c:v>2.5499999999999998E-2</c:v>
                </c:pt>
                <c:pt idx="5">
                  <c:v>2.5600000000000001E-2</c:v>
                </c:pt>
                <c:pt idx="6">
                  <c:v>3.1899999999999998E-2</c:v>
                </c:pt>
                <c:pt idx="7">
                  <c:v>3.7199999999999997E-2</c:v>
                </c:pt>
                <c:pt idx="8">
                  <c:v>3.8300000000000001E-2</c:v>
                </c:pt>
                <c:pt idx="9">
                  <c:v>3.8399999999999997E-2</c:v>
                </c:pt>
                <c:pt idx="10">
                  <c:v>3.85E-2</c:v>
                </c:pt>
                <c:pt idx="11">
                  <c:v>3.8800000000000001E-2</c:v>
                </c:pt>
                <c:pt idx="12">
                  <c:v>4.0099999999999997E-2</c:v>
                </c:pt>
                <c:pt idx="13">
                  <c:v>4.07E-2</c:v>
                </c:pt>
                <c:pt idx="14">
                  <c:v>4.4499999999999998E-2</c:v>
                </c:pt>
                <c:pt idx="15">
                  <c:v>4.4900000000000002E-2</c:v>
                </c:pt>
                <c:pt idx="16">
                  <c:v>4.5199999999999997E-2</c:v>
                </c:pt>
                <c:pt idx="17">
                  <c:v>4.5199999999999997E-2</c:v>
                </c:pt>
                <c:pt idx="18">
                  <c:v>4.53E-2</c:v>
                </c:pt>
                <c:pt idx="19">
                  <c:v>4.5699999999999998E-2</c:v>
                </c:pt>
                <c:pt idx="20">
                  <c:v>5.1400000000000001E-2</c:v>
                </c:pt>
                <c:pt idx="21">
                  <c:v>5.62E-2</c:v>
                </c:pt>
                <c:pt idx="22">
                  <c:v>5.74E-2</c:v>
                </c:pt>
                <c:pt idx="23">
                  <c:v>5.9200000000000003E-2</c:v>
                </c:pt>
                <c:pt idx="24">
                  <c:v>5.9200000000000003E-2</c:v>
                </c:pt>
                <c:pt idx="25">
                  <c:v>6.8199999999999997E-2</c:v>
                </c:pt>
                <c:pt idx="26">
                  <c:v>7.22E-2</c:v>
                </c:pt>
                <c:pt idx="27">
                  <c:v>0.1084</c:v>
                </c:pt>
                <c:pt idx="28">
                  <c:v>0.11599999999999999</c:v>
                </c:pt>
                <c:pt idx="29">
                  <c:v>0.1389</c:v>
                </c:pt>
                <c:pt idx="30">
                  <c:v>0.1389</c:v>
                </c:pt>
                <c:pt idx="31">
                  <c:v>0.14400000000000002</c:v>
                </c:pt>
                <c:pt idx="32">
                  <c:v>0.15290000000000001</c:v>
                </c:pt>
                <c:pt idx="33">
                  <c:v>0.15340000000000001</c:v>
                </c:pt>
                <c:pt idx="34">
                  <c:v>0.15429999999999999</c:v>
                </c:pt>
                <c:pt idx="35">
                  <c:v>0.15670000000000001</c:v>
                </c:pt>
                <c:pt idx="36">
                  <c:v>0.1578</c:v>
                </c:pt>
                <c:pt idx="37">
                  <c:v>0.1598</c:v>
                </c:pt>
                <c:pt idx="38">
                  <c:v>0.16270000000000001</c:v>
                </c:pt>
                <c:pt idx="39">
                  <c:v>0.1641</c:v>
                </c:pt>
                <c:pt idx="40">
                  <c:v>0.1653</c:v>
                </c:pt>
                <c:pt idx="41">
                  <c:v>0.1661</c:v>
                </c:pt>
                <c:pt idx="42">
                  <c:v>0.16619999999999999</c:v>
                </c:pt>
                <c:pt idx="43">
                  <c:v>0.16619999999999999</c:v>
                </c:pt>
                <c:pt idx="44">
                  <c:v>0.16689999999999999</c:v>
                </c:pt>
                <c:pt idx="45">
                  <c:v>0.16699999999999998</c:v>
                </c:pt>
                <c:pt idx="46">
                  <c:v>0.1671</c:v>
                </c:pt>
                <c:pt idx="47">
                  <c:v>0.16789999999999999</c:v>
                </c:pt>
                <c:pt idx="48">
                  <c:v>0.16980000000000001</c:v>
                </c:pt>
                <c:pt idx="49">
                  <c:v>0.17280000000000001</c:v>
                </c:pt>
                <c:pt idx="50">
                  <c:v>0.18049999999999999</c:v>
                </c:pt>
                <c:pt idx="51">
                  <c:v>0.18429999999999999</c:v>
                </c:pt>
                <c:pt idx="52">
                  <c:v>0.18809999999999999</c:v>
                </c:pt>
                <c:pt idx="53">
                  <c:v>0.19159999999999999</c:v>
                </c:pt>
                <c:pt idx="54">
                  <c:v>0.19620000000000001</c:v>
                </c:pt>
                <c:pt idx="55">
                  <c:v>0.19670000000000001</c:v>
                </c:pt>
                <c:pt idx="56">
                  <c:v>0.19939999999999999</c:v>
                </c:pt>
                <c:pt idx="57">
                  <c:v>0.20030000000000001</c:v>
                </c:pt>
                <c:pt idx="58">
                  <c:v>0.20039999999999999</c:v>
                </c:pt>
                <c:pt idx="59">
                  <c:v>0.20250000000000001</c:v>
                </c:pt>
                <c:pt idx="60">
                  <c:v>0.2034</c:v>
                </c:pt>
                <c:pt idx="61">
                  <c:v>0.20419999999999999</c:v>
                </c:pt>
                <c:pt idx="62">
                  <c:v>0.2044</c:v>
                </c:pt>
                <c:pt idx="63">
                  <c:v>0.20519999999999999</c:v>
                </c:pt>
                <c:pt idx="64">
                  <c:v>0.20660000000000001</c:v>
                </c:pt>
                <c:pt idx="65">
                  <c:v>0.20730000000000001</c:v>
                </c:pt>
                <c:pt idx="66">
                  <c:v>0.20849999999999999</c:v>
                </c:pt>
                <c:pt idx="67">
                  <c:v>0.20849999999999999</c:v>
                </c:pt>
                <c:pt idx="68">
                  <c:v>0.2102</c:v>
                </c:pt>
                <c:pt idx="69">
                  <c:v>0.2132</c:v>
                </c:pt>
                <c:pt idx="70">
                  <c:v>0.21460000000000001</c:v>
                </c:pt>
                <c:pt idx="71">
                  <c:v>0.21540000000000001</c:v>
                </c:pt>
                <c:pt idx="72">
                  <c:v>0.2157</c:v>
                </c:pt>
                <c:pt idx="73">
                  <c:v>0.21629999999999999</c:v>
                </c:pt>
                <c:pt idx="74">
                  <c:v>0.2195</c:v>
                </c:pt>
                <c:pt idx="75">
                  <c:v>0.22009999999999999</c:v>
                </c:pt>
                <c:pt idx="76">
                  <c:v>0.221</c:v>
                </c:pt>
                <c:pt idx="77">
                  <c:v>0.22120000000000001</c:v>
                </c:pt>
                <c:pt idx="78">
                  <c:v>0.2326</c:v>
                </c:pt>
                <c:pt idx="79">
                  <c:v>0.2354</c:v>
                </c:pt>
                <c:pt idx="80">
                  <c:v>0.2359</c:v>
                </c:pt>
                <c:pt idx="81">
                  <c:v>0.2429</c:v>
                </c:pt>
                <c:pt idx="82">
                  <c:v>0.24349999999999999</c:v>
                </c:pt>
                <c:pt idx="83">
                  <c:v>0.2437</c:v>
                </c:pt>
                <c:pt idx="84">
                  <c:v>0.245</c:v>
                </c:pt>
                <c:pt idx="85">
                  <c:v>0.25330000000000003</c:v>
                </c:pt>
                <c:pt idx="86">
                  <c:v>0.2626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48-41D5-98F6-5ADCB133B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576272"/>
        <c:axId val="938576912"/>
      </c:barChart>
      <c:catAx>
        <c:axId val="93857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38576912"/>
        <c:crosses val="autoZero"/>
        <c:auto val="1"/>
        <c:lblAlgn val="ctr"/>
        <c:lblOffset val="100"/>
        <c:noMultiLvlLbl val="0"/>
      </c:catAx>
      <c:valAx>
        <c:axId val="93857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3857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MOs!$B$1</c:f>
              <c:strCache>
                <c:ptCount val="1"/>
                <c:pt idx="0">
                  <c:v>result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MOs!$A$2:$A$1048576</c:f>
              <c:strCache>
                <c:ptCount val="213"/>
                <c:pt idx="0">
                  <c:v>BMID000000141911</c:v>
                </c:pt>
                <c:pt idx="1">
                  <c:v>iCN718</c:v>
                </c:pt>
                <c:pt idx="2">
                  <c:v>MODEL1507180029</c:v>
                </c:pt>
                <c:pt idx="3">
                  <c:v>iCN718</c:v>
                </c:pt>
                <c:pt idx="4">
                  <c:v>BMID000000141895_1</c:v>
                </c:pt>
                <c:pt idx="5">
                  <c:v>BMID000000141895</c:v>
                </c:pt>
                <c:pt idx="6">
                  <c:v>MODEL1507180028</c:v>
                </c:pt>
                <c:pt idx="7">
                  <c:v>MODEL1507180011_url</c:v>
                </c:pt>
                <c:pt idx="8">
                  <c:v>MODEL1507180056</c:v>
                </c:pt>
                <c:pt idx="9">
                  <c:v>MODEL1507180016</c:v>
                </c:pt>
                <c:pt idx="10">
                  <c:v>MODEL1507180016</c:v>
                </c:pt>
                <c:pt idx="11">
                  <c:v>MODEL1507180047</c:v>
                </c:pt>
                <c:pt idx="12">
                  <c:v>MODEL1507180015_url</c:v>
                </c:pt>
                <c:pt idx="13">
                  <c:v>MODEL1507180015_url</c:v>
                </c:pt>
                <c:pt idx="14">
                  <c:v>MODEL1507180015</c:v>
                </c:pt>
                <c:pt idx="15">
                  <c:v>iYO844</c:v>
                </c:pt>
                <c:pt idx="16">
                  <c:v>BMID000000141836</c:v>
                </c:pt>
                <c:pt idx="17">
                  <c:v>MODEL1110130001</c:v>
                </c:pt>
                <c:pt idx="18">
                  <c:v>MODEL1110130000</c:v>
                </c:pt>
                <c:pt idx="19">
                  <c:v>MODEL1311070000</c:v>
                </c:pt>
                <c:pt idx="20">
                  <c:v>MODEL1012300000</c:v>
                </c:pt>
                <c:pt idx="21">
                  <c:v>BMID000000141010</c:v>
                </c:pt>
                <c:pt idx="22">
                  <c:v>iCN900</c:v>
                </c:pt>
                <c:pt idx="23">
                  <c:v>MODEL1507180030</c:v>
                </c:pt>
                <c:pt idx="24">
                  <c:v>MODEL1507180027</c:v>
                </c:pt>
                <c:pt idx="25">
                  <c:v>MODEL1507180034</c:v>
                </c:pt>
                <c:pt idx="26">
                  <c:v>iHN637</c:v>
                </c:pt>
                <c:pt idx="27">
                  <c:v>BMID000000142743</c:v>
                </c:pt>
                <c:pt idx="28">
                  <c:v>iCHOv1</c:v>
                </c:pt>
                <c:pt idx="29">
                  <c:v>iCHOv1</c:v>
                </c:pt>
                <c:pt idx="30">
                  <c:v>iCHOv1_DG44</c:v>
                </c:pt>
                <c:pt idx="31">
                  <c:v>iML1515</c:v>
                </c:pt>
                <c:pt idx="32">
                  <c:v>iECIAI39_1322</c:v>
                </c:pt>
                <c:pt idx="33">
                  <c:v>MODEL1507180010</c:v>
                </c:pt>
                <c:pt idx="34">
                  <c:v>iAF1260</c:v>
                </c:pt>
                <c:pt idx="35">
                  <c:v>iAF1260b</c:v>
                </c:pt>
                <c:pt idx="36">
                  <c:v>MODEL1105030000</c:v>
                </c:pt>
                <c:pt idx="37">
                  <c:v>ic_1306</c:v>
                </c:pt>
                <c:pt idx="38">
                  <c:v>iECP_1309</c:v>
                </c:pt>
                <c:pt idx="39">
                  <c:v>iBWG_1329</c:v>
                </c:pt>
                <c:pt idx="40">
                  <c:v>iECDH1ME8569_1439</c:v>
                </c:pt>
                <c:pt idx="41">
                  <c:v>iEcHS_1320</c:v>
                </c:pt>
                <c:pt idx="42">
                  <c:v>iECOK1_1307</c:v>
                </c:pt>
                <c:pt idx="43">
                  <c:v>iECs_1301</c:v>
                </c:pt>
                <c:pt idx="44">
                  <c:v>iECS88_1305</c:v>
                </c:pt>
                <c:pt idx="45">
                  <c:v>iECSF_1327</c:v>
                </c:pt>
                <c:pt idx="46">
                  <c:v>iY75_1357</c:v>
                </c:pt>
                <c:pt idx="47">
                  <c:v>iUMN146_1321</c:v>
                </c:pt>
                <c:pt idx="48">
                  <c:v>iECO103_1326</c:v>
                </c:pt>
                <c:pt idx="49">
                  <c:v>MODEL1108160000</c:v>
                </c:pt>
                <c:pt idx="50">
                  <c:v>iJO1366</c:v>
                </c:pt>
                <c:pt idx="51">
                  <c:v>iECED1_1282</c:v>
                </c:pt>
                <c:pt idx="52">
                  <c:v>MODEL3023609334</c:v>
                </c:pt>
                <c:pt idx="53">
                  <c:v>MODEL3023641273</c:v>
                </c:pt>
                <c:pt idx="54">
                  <c:v>iJR904</c:v>
                </c:pt>
                <c:pt idx="55">
                  <c:v>MODEL1507180060</c:v>
                </c:pt>
                <c:pt idx="56">
                  <c:v>iWFL_1372</c:v>
                </c:pt>
                <c:pt idx="57">
                  <c:v>iECO111_1330</c:v>
                </c:pt>
                <c:pt idx="58">
                  <c:v>iECUMN_1333</c:v>
                </c:pt>
                <c:pt idx="59">
                  <c:v>iLF82_1304</c:v>
                </c:pt>
                <c:pt idx="60">
                  <c:v>iETEC_1333</c:v>
                </c:pt>
                <c:pt idx="61">
                  <c:v>iECSE_1348</c:v>
                </c:pt>
                <c:pt idx="62">
                  <c:v>iECNA114_1301</c:v>
                </c:pt>
                <c:pt idx="63">
                  <c:v>iECO26_1355</c:v>
                </c:pt>
                <c:pt idx="64">
                  <c:v>iECIAI1_1343</c:v>
                </c:pt>
                <c:pt idx="65">
                  <c:v>iEKO11_1354</c:v>
                </c:pt>
                <c:pt idx="66">
                  <c:v>iEcE24377_1341</c:v>
                </c:pt>
                <c:pt idx="67">
                  <c:v>iECH74115_1262</c:v>
                </c:pt>
                <c:pt idx="68">
                  <c:v>iUTI89_1310</c:v>
                </c:pt>
                <c:pt idx="69">
                  <c:v>iUMNK88_1353</c:v>
                </c:pt>
                <c:pt idx="70">
                  <c:v>iNRG857_1313</c:v>
                </c:pt>
                <c:pt idx="71">
                  <c:v>iECW_1372</c:v>
                </c:pt>
                <c:pt idx="72">
                  <c:v>iZ_1308</c:v>
                </c:pt>
                <c:pt idx="73">
                  <c:v>iECDH10B_1368</c:v>
                </c:pt>
                <c:pt idx="74">
                  <c:v>iEcolC_1368</c:v>
                </c:pt>
                <c:pt idx="75">
                  <c:v>iECSP_1301</c:v>
                </c:pt>
                <c:pt idx="76">
                  <c:v>iEcSMS35_1347</c:v>
                </c:pt>
                <c:pt idx="77">
                  <c:v>iG2583_1286</c:v>
                </c:pt>
                <c:pt idx="78">
                  <c:v>MODEL1507180003</c:v>
                </c:pt>
                <c:pt idx="79">
                  <c:v>MODEL1507180000</c:v>
                </c:pt>
                <c:pt idx="80">
                  <c:v>MODEL1507180002</c:v>
                </c:pt>
                <c:pt idx="81">
                  <c:v>iAF987</c:v>
                </c:pt>
                <c:pt idx="82">
                  <c:v>MODEL1507180053</c:v>
                </c:pt>
                <c:pt idx="83">
                  <c:v>MODEL1507180037</c:v>
                </c:pt>
                <c:pt idx="84">
                  <c:v>MODEL1507180007</c:v>
                </c:pt>
                <c:pt idx="85">
                  <c:v>iIT341</c:v>
                </c:pt>
                <c:pt idx="86">
                  <c:v>Recon3D</c:v>
                </c:pt>
                <c:pt idx="87">
                  <c:v>iAB_RBC_283</c:v>
                </c:pt>
                <c:pt idx="88">
                  <c:v>MODEL1106080000</c:v>
                </c:pt>
                <c:pt idx="89">
                  <c:v>MODEL1011080004</c:v>
                </c:pt>
                <c:pt idx="90">
                  <c:v>MODEL1011090001</c:v>
                </c:pt>
                <c:pt idx="91">
                  <c:v>MODEL1106160000</c:v>
                </c:pt>
                <c:pt idx="92">
                  <c:v>MODEL1111070002</c:v>
                </c:pt>
                <c:pt idx="93">
                  <c:v>MODEL1310110044</c:v>
                </c:pt>
                <c:pt idx="94">
                  <c:v>MODEL1310110025</c:v>
                </c:pt>
                <c:pt idx="95">
                  <c:v>MODEL1310110021</c:v>
                </c:pt>
                <c:pt idx="96">
                  <c:v>MODEL1310110035</c:v>
                </c:pt>
                <c:pt idx="97">
                  <c:v>MODEL1310110062</c:v>
                </c:pt>
                <c:pt idx="98">
                  <c:v>MODEL1310110042</c:v>
                </c:pt>
                <c:pt idx="99">
                  <c:v>MODEL1310110020</c:v>
                </c:pt>
                <c:pt idx="100">
                  <c:v>RECON1</c:v>
                </c:pt>
                <c:pt idx="101">
                  <c:v>MODEL1310110033</c:v>
                </c:pt>
                <c:pt idx="102">
                  <c:v>MODEL1310110041</c:v>
                </c:pt>
                <c:pt idx="103">
                  <c:v>MODEL1310110061</c:v>
                </c:pt>
                <c:pt idx="104">
                  <c:v>MODEL1507180054</c:v>
                </c:pt>
                <c:pt idx="105">
                  <c:v>iYL1228</c:v>
                </c:pt>
                <c:pt idx="106">
                  <c:v>MODEL1507180045</c:v>
                </c:pt>
                <c:pt idx="107">
                  <c:v>MODEL1507180014</c:v>
                </c:pt>
                <c:pt idx="108">
                  <c:v>MODEL1507180014_url</c:v>
                </c:pt>
                <c:pt idx="109">
                  <c:v>MODEL1507180014_url</c:v>
                </c:pt>
                <c:pt idx="110">
                  <c:v>iNF517</c:v>
                </c:pt>
                <c:pt idx="111">
                  <c:v>MODEL1507180059</c:v>
                </c:pt>
                <c:pt idx="112">
                  <c:v>MODEL1507180025</c:v>
                </c:pt>
                <c:pt idx="113">
                  <c:v>MODEL1507180062</c:v>
                </c:pt>
                <c:pt idx="114">
                  <c:v>MODEL1507180062</c:v>
                </c:pt>
                <c:pt idx="115">
                  <c:v>MODEL1507180040</c:v>
                </c:pt>
                <c:pt idx="116">
                  <c:v>MODEL1507180035</c:v>
                </c:pt>
                <c:pt idx="117">
                  <c:v>iAF692</c:v>
                </c:pt>
                <c:pt idx="118">
                  <c:v>MODEL1507180067</c:v>
                </c:pt>
                <c:pt idx="119">
                  <c:v>MODEL1507180018</c:v>
                </c:pt>
                <c:pt idx="120">
                  <c:v>MODEL1011090002</c:v>
                </c:pt>
                <c:pt idx="121">
                  <c:v>MODEL1507180018</c:v>
                </c:pt>
                <c:pt idx="122">
                  <c:v>iNJ661</c:v>
                </c:pt>
                <c:pt idx="123">
                  <c:v>MODEL1411110000</c:v>
                </c:pt>
                <c:pt idx="124">
                  <c:v>iEK1008</c:v>
                </c:pt>
                <c:pt idx="125">
                  <c:v>MODEL1507180052</c:v>
                </c:pt>
                <c:pt idx="126">
                  <c:v>MODEL1212060001</c:v>
                </c:pt>
                <c:pt idx="127">
                  <c:v>iLB1027_lipid</c:v>
                </c:pt>
                <c:pt idx="128">
                  <c:v>MODEL1507180050</c:v>
                </c:pt>
                <c:pt idx="129">
                  <c:v>MODEL1507180065</c:v>
                </c:pt>
                <c:pt idx="130">
                  <c:v>MODEL1507180023</c:v>
                </c:pt>
                <c:pt idx="131">
                  <c:v>MODEL1507180022</c:v>
                </c:pt>
                <c:pt idx="132">
                  <c:v>iAM_Pc455</c:v>
                </c:pt>
                <c:pt idx="133">
                  <c:v>MODEL1507180038</c:v>
                </c:pt>
                <c:pt idx="134">
                  <c:v>MODEL1507180043</c:v>
                </c:pt>
                <c:pt idx="135">
                  <c:v>MODEL1507180020</c:v>
                </c:pt>
                <c:pt idx="136">
                  <c:v>MODEL1507180020</c:v>
                </c:pt>
                <c:pt idx="137">
                  <c:v>MODEL1407250000</c:v>
                </c:pt>
                <c:pt idx="138">
                  <c:v>iJN746</c:v>
                </c:pt>
                <c:pt idx="139">
                  <c:v>MODEL1507180068</c:v>
                </c:pt>
                <c:pt idx="140">
                  <c:v>iJN1463</c:v>
                </c:pt>
                <c:pt idx="141">
                  <c:v>MODEL1507180006</c:v>
                </c:pt>
                <c:pt idx="142">
                  <c:v>MODEL1507180024</c:v>
                </c:pt>
                <c:pt idx="143">
                  <c:v>MODEL1507180012</c:v>
                </c:pt>
                <c:pt idx="144">
                  <c:v>MODEL1008240001</c:v>
                </c:pt>
                <c:pt idx="145">
                  <c:v>MODEL1507180066</c:v>
                </c:pt>
                <c:pt idx="146">
                  <c:v>MODEL1507180033</c:v>
                </c:pt>
                <c:pt idx="147">
                  <c:v>MODEL1107190000</c:v>
                </c:pt>
                <c:pt idx="148">
                  <c:v>iND750</c:v>
                </c:pt>
                <c:pt idx="149">
                  <c:v>iMM904</c:v>
                </c:pt>
                <c:pt idx="150">
                  <c:v>MODEL1507180058</c:v>
                </c:pt>
                <c:pt idx="151">
                  <c:v>MODEL1507180058</c:v>
                </c:pt>
                <c:pt idx="152">
                  <c:v>MODEL1507180058</c:v>
                </c:pt>
                <c:pt idx="153">
                  <c:v>MODEL1507180009</c:v>
                </c:pt>
                <c:pt idx="154">
                  <c:v>iYS1720</c:v>
                </c:pt>
                <c:pt idx="155">
                  <c:v>YS__Abony__0014</c:v>
                </c:pt>
                <c:pt idx="156">
                  <c:v>YS__Saintpaul__CFSAN004174</c:v>
                </c:pt>
                <c:pt idx="157">
                  <c:v>YS__Typhimurium__USDA_ARS_USMARC_1908</c:v>
                </c:pt>
                <c:pt idx="158">
                  <c:v>YS__Paratyphi_A__A1345</c:v>
                </c:pt>
                <c:pt idx="159">
                  <c:v>YS__Heidelberg__AMR588_04_00437</c:v>
                </c:pt>
                <c:pt idx="160">
                  <c:v>YS__Paratyphi_A__CMCC_50503</c:v>
                </c:pt>
                <c:pt idx="161">
                  <c:v>YS__Heidelberg__SH12_007</c:v>
                </c:pt>
                <c:pt idx="162">
                  <c:v>YS__Anatum__USDA_ARS_USMARC_1735</c:v>
                </c:pt>
                <c:pt idx="163">
                  <c:v>YS__Chester__ATCC_11997</c:v>
                </c:pt>
                <c:pt idx="164">
                  <c:v>YS__Schwarzengrund__CVM19633</c:v>
                </c:pt>
                <c:pt idx="165">
                  <c:v>YS__Heidelberg__SA02DT10168701</c:v>
                </c:pt>
                <c:pt idx="166">
                  <c:v>YS__Heidelberg__AMR588_04_00320</c:v>
                </c:pt>
                <c:pt idx="167">
                  <c:v>YS__Krefeld__SA20030536</c:v>
                </c:pt>
                <c:pt idx="168">
                  <c:v>YS__Cerro__serovar_Cerro_87</c:v>
                </c:pt>
                <c:pt idx="169">
                  <c:v>YS__Paratyphi_A__06_2633</c:v>
                </c:pt>
                <c:pt idx="170">
                  <c:v>YS__Paratyphi_A__A103ParaA</c:v>
                </c:pt>
                <c:pt idx="171">
                  <c:v>YS__Enteritidis__EC20100100</c:v>
                </c:pt>
                <c:pt idx="172">
                  <c:v>YS__Enteritidis__Durban</c:v>
                </c:pt>
                <c:pt idx="173">
                  <c:v>YS__Enteritidis__EC20120918</c:v>
                </c:pt>
                <c:pt idx="174">
                  <c:v>YS__Enteritidis__EC20122026</c:v>
                </c:pt>
                <c:pt idx="175">
                  <c:v>YS__Enteritidis__EC20121671</c:v>
                </c:pt>
                <c:pt idx="176">
                  <c:v>YS__Enteritidis__SA20093977</c:v>
                </c:pt>
                <c:pt idx="177">
                  <c:v>YS__Enteritidis__EC20111510</c:v>
                </c:pt>
                <c:pt idx="178">
                  <c:v>YS__Enteritidis__EC20090135</c:v>
                </c:pt>
                <c:pt idx="179">
                  <c:v>YS__Enteritidis__EC20110356</c:v>
                </c:pt>
                <c:pt idx="180">
                  <c:v>YS__Agona__460004_2_1</c:v>
                </c:pt>
                <c:pt idx="181">
                  <c:v>STM_v1_0</c:v>
                </c:pt>
                <c:pt idx="182">
                  <c:v>MODEL1507180017</c:v>
                </c:pt>
                <c:pt idx="183">
                  <c:v>MODEL1507180017</c:v>
                </c:pt>
                <c:pt idx="184">
                  <c:v>MODEL1507180026</c:v>
                </c:pt>
                <c:pt idx="185">
                  <c:v>MODEL1507180061</c:v>
                </c:pt>
                <c:pt idx="186">
                  <c:v>MODEL1507180036</c:v>
                </c:pt>
                <c:pt idx="187">
                  <c:v>MODEL1507180036</c:v>
                </c:pt>
                <c:pt idx="188">
                  <c:v>iS_1188</c:v>
                </c:pt>
                <c:pt idx="189">
                  <c:v>iSFxv_1172</c:v>
                </c:pt>
                <c:pt idx="190">
                  <c:v>iSbBS512_1146</c:v>
                </c:pt>
                <c:pt idx="191">
                  <c:v>iSBO_1134</c:v>
                </c:pt>
                <c:pt idx="192">
                  <c:v>iSDY_1059</c:v>
                </c:pt>
                <c:pt idx="193">
                  <c:v>iSSON_1240</c:v>
                </c:pt>
                <c:pt idx="194">
                  <c:v>iSFV_1184</c:v>
                </c:pt>
                <c:pt idx="195">
                  <c:v>iSF_1195</c:v>
                </c:pt>
                <c:pt idx="196">
                  <c:v>MODEL1507180070</c:v>
                </c:pt>
                <c:pt idx="197">
                  <c:v>MODEL1507180070_url</c:v>
                </c:pt>
                <c:pt idx="198">
                  <c:v>MODEL1507180070_url</c:v>
                </c:pt>
                <c:pt idx="199">
                  <c:v>iSB619</c:v>
                </c:pt>
                <c:pt idx="200">
                  <c:v>iYS854</c:v>
                </c:pt>
                <c:pt idx="201">
                  <c:v>MODEL1507180063</c:v>
                </c:pt>
                <c:pt idx="202">
                  <c:v>iJB785</c:v>
                </c:pt>
                <c:pt idx="203">
                  <c:v>MODEL1507180008</c:v>
                </c:pt>
                <c:pt idx="204">
                  <c:v>MODEL1507180046</c:v>
                </c:pt>
                <c:pt idx="205">
                  <c:v>iJN678</c:v>
                </c:pt>
                <c:pt idx="206">
                  <c:v>MODEL1507180048</c:v>
                </c:pt>
                <c:pt idx="207">
                  <c:v>iLJ478</c:v>
                </c:pt>
                <c:pt idx="208">
                  <c:v>iIS312_Epimastigote</c:v>
                </c:pt>
                <c:pt idx="209">
                  <c:v>iIS312_Trypomastigote</c:v>
                </c:pt>
                <c:pt idx="210">
                  <c:v>MODEL1912100001</c:v>
                </c:pt>
                <c:pt idx="211">
                  <c:v>iPC815</c:v>
                </c:pt>
                <c:pt idx="212">
                  <c:v>MODEL1507180031</c:v>
                </c:pt>
              </c:strCache>
            </c:strRef>
          </c:cat>
          <c:val>
            <c:numRef>
              <c:f>MOs!$B$2:$B$1048576</c:f>
              <c:numCache>
                <c:formatCode>0.0000</c:formatCode>
                <c:ptCount val="1048575"/>
                <c:pt idx="0">
                  <c:v>0.99</c:v>
                </c:pt>
                <c:pt idx="1">
                  <c:v>0.12740000000000001</c:v>
                </c:pt>
                <c:pt idx="2">
                  <c:v>0.1497</c:v>
                </c:pt>
                <c:pt idx="3">
                  <c:v>0.25180000000000002</c:v>
                </c:pt>
                <c:pt idx="4">
                  <c:v>0.99</c:v>
                </c:pt>
                <c:pt idx="5">
                  <c:v>0.99</c:v>
                </c:pt>
                <c:pt idx="6">
                  <c:v>2E-3</c:v>
                </c:pt>
                <c:pt idx="7">
                  <c:v>0.29620000000000002</c:v>
                </c:pt>
                <c:pt idx="8">
                  <c:v>1E-3</c:v>
                </c:pt>
                <c:pt idx="9">
                  <c:v>0.1017</c:v>
                </c:pt>
                <c:pt idx="10">
                  <c:v>0.1017</c:v>
                </c:pt>
                <c:pt idx="11">
                  <c:v>0.12479999999999999</c:v>
                </c:pt>
                <c:pt idx="12">
                  <c:v>0.25380000000000003</c:v>
                </c:pt>
                <c:pt idx="13">
                  <c:v>0.25380000000000003</c:v>
                </c:pt>
                <c:pt idx="14">
                  <c:v>0.47599999999999998</c:v>
                </c:pt>
                <c:pt idx="15">
                  <c:v>0.71020000000000005</c:v>
                </c:pt>
                <c:pt idx="16">
                  <c:v>0.99</c:v>
                </c:pt>
                <c:pt idx="17">
                  <c:v>0.33579999999999999</c:v>
                </c:pt>
                <c:pt idx="18">
                  <c:v>0.34050000000000002</c:v>
                </c:pt>
                <c:pt idx="19">
                  <c:v>0.36630000000000001</c:v>
                </c:pt>
                <c:pt idx="20">
                  <c:v>0.21659999999999999</c:v>
                </c:pt>
                <c:pt idx="21">
                  <c:v>0.99</c:v>
                </c:pt>
                <c:pt idx="22">
                  <c:v>0.70550000000000002</c:v>
                </c:pt>
                <c:pt idx="23">
                  <c:v>0.1186</c:v>
                </c:pt>
                <c:pt idx="24">
                  <c:v>0.1484</c:v>
                </c:pt>
                <c:pt idx="25">
                  <c:v>0.1489</c:v>
                </c:pt>
                <c:pt idx="26">
                  <c:v>0.53859999999999997</c:v>
                </c:pt>
                <c:pt idx="27">
                  <c:v>0.99</c:v>
                </c:pt>
                <c:pt idx="28">
                  <c:v>6.0299999999999999E-2</c:v>
                </c:pt>
                <c:pt idx="29">
                  <c:v>6.0299999999999999E-2</c:v>
                </c:pt>
                <c:pt idx="30">
                  <c:v>0.99</c:v>
                </c:pt>
                <c:pt idx="31">
                  <c:v>0.23769999999999999</c:v>
                </c:pt>
                <c:pt idx="32">
                  <c:v>0.23849999999999999</c:v>
                </c:pt>
                <c:pt idx="33">
                  <c:v>0.2422</c:v>
                </c:pt>
                <c:pt idx="34">
                  <c:v>0.24429999999999999</c:v>
                </c:pt>
                <c:pt idx="35">
                  <c:v>0.24440000000000001</c:v>
                </c:pt>
                <c:pt idx="36">
                  <c:v>0.2452</c:v>
                </c:pt>
                <c:pt idx="37">
                  <c:v>0.246</c:v>
                </c:pt>
                <c:pt idx="38">
                  <c:v>0.24979999999999999</c:v>
                </c:pt>
                <c:pt idx="39">
                  <c:v>0.24979999999999999</c:v>
                </c:pt>
                <c:pt idx="40">
                  <c:v>0.24979999999999999</c:v>
                </c:pt>
                <c:pt idx="41">
                  <c:v>0.24979999999999999</c:v>
                </c:pt>
                <c:pt idx="42">
                  <c:v>0.24979999999999999</c:v>
                </c:pt>
                <c:pt idx="43">
                  <c:v>0.24979999999999999</c:v>
                </c:pt>
                <c:pt idx="44">
                  <c:v>0.24979999999999999</c:v>
                </c:pt>
                <c:pt idx="45">
                  <c:v>0.24979999999999999</c:v>
                </c:pt>
                <c:pt idx="46">
                  <c:v>0.24979999999999999</c:v>
                </c:pt>
                <c:pt idx="47">
                  <c:v>0.24979999999999999</c:v>
                </c:pt>
                <c:pt idx="48">
                  <c:v>0.2505</c:v>
                </c:pt>
                <c:pt idx="49">
                  <c:v>0.25130000000000002</c:v>
                </c:pt>
                <c:pt idx="50">
                  <c:v>0.25130000000000002</c:v>
                </c:pt>
                <c:pt idx="51">
                  <c:v>0.252</c:v>
                </c:pt>
                <c:pt idx="52">
                  <c:v>0.25569999999999998</c:v>
                </c:pt>
                <c:pt idx="53">
                  <c:v>0.26090000000000002</c:v>
                </c:pt>
                <c:pt idx="54">
                  <c:v>0.50900000000000001</c:v>
                </c:pt>
                <c:pt idx="55">
                  <c:v>0.51149999999999995</c:v>
                </c:pt>
                <c:pt idx="56">
                  <c:v>0.6119</c:v>
                </c:pt>
                <c:pt idx="57">
                  <c:v>0.62490000000000001</c:v>
                </c:pt>
                <c:pt idx="58">
                  <c:v>0.62560000000000004</c:v>
                </c:pt>
                <c:pt idx="59">
                  <c:v>0.62709999999999999</c:v>
                </c:pt>
                <c:pt idx="60">
                  <c:v>0.62819999999999998</c:v>
                </c:pt>
                <c:pt idx="61">
                  <c:v>0.63119999999999998</c:v>
                </c:pt>
                <c:pt idx="62">
                  <c:v>0.63560000000000005</c:v>
                </c:pt>
                <c:pt idx="63">
                  <c:v>0.63560000000000005</c:v>
                </c:pt>
                <c:pt idx="64">
                  <c:v>0.63780000000000003</c:v>
                </c:pt>
                <c:pt idx="65">
                  <c:v>0.64249999999999996</c:v>
                </c:pt>
                <c:pt idx="66">
                  <c:v>0.64280000000000004</c:v>
                </c:pt>
                <c:pt idx="67">
                  <c:v>0.64419999999999999</c:v>
                </c:pt>
                <c:pt idx="68">
                  <c:v>0.64500000000000002</c:v>
                </c:pt>
                <c:pt idx="69">
                  <c:v>0.65410000000000001</c:v>
                </c:pt>
                <c:pt idx="70">
                  <c:v>0.66059999999999997</c:v>
                </c:pt>
                <c:pt idx="71">
                  <c:v>0.6613</c:v>
                </c:pt>
                <c:pt idx="72">
                  <c:v>0.66930000000000001</c:v>
                </c:pt>
                <c:pt idx="73">
                  <c:v>0.67649999999999999</c:v>
                </c:pt>
                <c:pt idx="74">
                  <c:v>0.67710000000000004</c:v>
                </c:pt>
                <c:pt idx="75">
                  <c:v>0.67910000000000004</c:v>
                </c:pt>
                <c:pt idx="76">
                  <c:v>0.67910000000000004</c:v>
                </c:pt>
                <c:pt idx="77">
                  <c:v>0.68259999999999998</c:v>
                </c:pt>
                <c:pt idx="78">
                  <c:v>0.52880000000000005</c:v>
                </c:pt>
                <c:pt idx="79">
                  <c:v>0.16320000000000001</c:v>
                </c:pt>
                <c:pt idx="80">
                  <c:v>0.25180000000000002</c:v>
                </c:pt>
                <c:pt idx="81">
                  <c:v>0.72330000000000005</c:v>
                </c:pt>
                <c:pt idx="82">
                  <c:v>0.1221</c:v>
                </c:pt>
                <c:pt idx="83">
                  <c:v>0.1666</c:v>
                </c:pt>
                <c:pt idx="84">
                  <c:v>0.35670000000000002</c:v>
                </c:pt>
                <c:pt idx="85">
                  <c:v>0.35670000000000002</c:v>
                </c:pt>
                <c:pt idx="86">
                  <c:v>1E-3</c:v>
                </c:pt>
                <c:pt idx="87">
                  <c:v>0.01</c:v>
                </c:pt>
                <c:pt idx="88">
                  <c:v>0.01</c:v>
                </c:pt>
                <c:pt idx="89">
                  <c:v>3.9399999999999998E-2</c:v>
                </c:pt>
                <c:pt idx="90">
                  <c:v>0.1106</c:v>
                </c:pt>
                <c:pt idx="91">
                  <c:v>0.38140000000000002</c:v>
                </c:pt>
                <c:pt idx="92">
                  <c:v>0.55000000000000004</c:v>
                </c:pt>
                <c:pt idx="93">
                  <c:v>0.68640000000000001</c:v>
                </c:pt>
                <c:pt idx="94">
                  <c:v>0.68700000000000006</c:v>
                </c:pt>
                <c:pt idx="95">
                  <c:v>0.77480000000000004</c:v>
                </c:pt>
                <c:pt idx="96">
                  <c:v>0.83540000000000003</c:v>
                </c:pt>
                <c:pt idx="97">
                  <c:v>0.85909999999999997</c:v>
                </c:pt>
                <c:pt idx="98">
                  <c:v>0.86599999999999999</c:v>
                </c:pt>
                <c:pt idx="99">
                  <c:v>0.91259999999999997</c:v>
                </c:pt>
                <c:pt idx="100">
                  <c:v>0.99</c:v>
                </c:pt>
                <c:pt idx="101">
                  <c:v>0.99</c:v>
                </c:pt>
                <c:pt idx="102">
                  <c:v>0.99</c:v>
                </c:pt>
                <c:pt idx="103">
                  <c:v>0.99</c:v>
                </c:pt>
                <c:pt idx="104">
                  <c:v>0.1847</c:v>
                </c:pt>
                <c:pt idx="105">
                  <c:v>0.1847</c:v>
                </c:pt>
                <c:pt idx="106">
                  <c:v>2.8000000000000001E-2</c:v>
                </c:pt>
                <c:pt idx="107">
                  <c:v>4.7E-2</c:v>
                </c:pt>
                <c:pt idx="108">
                  <c:v>4.7E-2</c:v>
                </c:pt>
                <c:pt idx="109">
                  <c:v>4.7E-2</c:v>
                </c:pt>
                <c:pt idx="110">
                  <c:v>0.41099999999999998</c:v>
                </c:pt>
                <c:pt idx="111">
                  <c:v>0.10580000000000001</c:v>
                </c:pt>
                <c:pt idx="112">
                  <c:v>0.1454</c:v>
                </c:pt>
                <c:pt idx="113">
                  <c:v>0.1472</c:v>
                </c:pt>
                <c:pt idx="114">
                  <c:v>0.1472</c:v>
                </c:pt>
                <c:pt idx="115">
                  <c:v>0.27910000000000001</c:v>
                </c:pt>
                <c:pt idx="116">
                  <c:v>0.3503</c:v>
                </c:pt>
                <c:pt idx="117">
                  <c:v>0.47760000000000002</c:v>
                </c:pt>
                <c:pt idx="118">
                  <c:v>0.1168</c:v>
                </c:pt>
                <c:pt idx="119">
                  <c:v>0.30880000000000002</c:v>
                </c:pt>
                <c:pt idx="120">
                  <c:v>0.35670000000000002</c:v>
                </c:pt>
                <c:pt idx="121">
                  <c:v>0.42030000000000001</c:v>
                </c:pt>
                <c:pt idx="122">
                  <c:v>0.53200000000000003</c:v>
                </c:pt>
                <c:pt idx="123">
                  <c:v>0.69499999999999995</c:v>
                </c:pt>
                <c:pt idx="124">
                  <c:v>0.70320000000000005</c:v>
                </c:pt>
                <c:pt idx="125">
                  <c:v>0.16159999999999999</c:v>
                </c:pt>
                <c:pt idx="126">
                  <c:v>0.1691</c:v>
                </c:pt>
                <c:pt idx="127">
                  <c:v>0.99</c:v>
                </c:pt>
                <c:pt idx="128">
                  <c:v>1.41E-2</c:v>
                </c:pt>
                <c:pt idx="129">
                  <c:v>4.8399999999999999E-2</c:v>
                </c:pt>
                <c:pt idx="130">
                  <c:v>8.1799999999999998E-2</c:v>
                </c:pt>
                <c:pt idx="131">
                  <c:v>8.8800000000000004E-2</c:v>
                </c:pt>
                <c:pt idx="132">
                  <c:v>0.1754</c:v>
                </c:pt>
                <c:pt idx="133">
                  <c:v>0.1565</c:v>
                </c:pt>
                <c:pt idx="134">
                  <c:v>9.5299999999999996E-2</c:v>
                </c:pt>
                <c:pt idx="135">
                  <c:v>0.2001</c:v>
                </c:pt>
                <c:pt idx="136">
                  <c:v>0.2001</c:v>
                </c:pt>
                <c:pt idx="137">
                  <c:v>0.22839999999999999</c:v>
                </c:pt>
                <c:pt idx="138">
                  <c:v>0.23680000000000001</c:v>
                </c:pt>
                <c:pt idx="139">
                  <c:v>0.3115</c:v>
                </c:pt>
                <c:pt idx="140">
                  <c:v>0.86709999999999998</c:v>
                </c:pt>
                <c:pt idx="141">
                  <c:v>1.9900000000000001E-2</c:v>
                </c:pt>
                <c:pt idx="142">
                  <c:v>0.2152</c:v>
                </c:pt>
                <c:pt idx="143">
                  <c:v>3.2500000000000001E-2</c:v>
                </c:pt>
                <c:pt idx="144">
                  <c:v>6.1000000000000004E-3</c:v>
                </c:pt>
                <c:pt idx="145">
                  <c:v>9.9900000000000003E-2</c:v>
                </c:pt>
                <c:pt idx="146">
                  <c:v>0.15490000000000001</c:v>
                </c:pt>
                <c:pt idx="147">
                  <c:v>0.22770000000000001</c:v>
                </c:pt>
                <c:pt idx="148">
                  <c:v>0.70520000000000005</c:v>
                </c:pt>
                <c:pt idx="149">
                  <c:v>0.78790000000000004</c:v>
                </c:pt>
                <c:pt idx="150">
                  <c:v>8.4400000000000003E-2</c:v>
                </c:pt>
                <c:pt idx="151">
                  <c:v>8.4400000000000003E-2</c:v>
                </c:pt>
                <c:pt idx="152">
                  <c:v>8.4400000000000003E-2</c:v>
                </c:pt>
                <c:pt idx="153">
                  <c:v>0.1221</c:v>
                </c:pt>
                <c:pt idx="154">
                  <c:v>0.2278</c:v>
                </c:pt>
                <c:pt idx="155">
                  <c:v>0.2293</c:v>
                </c:pt>
                <c:pt idx="156">
                  <c:v>0.2293</c:v>
                </c:pt>
                <c:pt idx="157">
                  <c:v>0.2293</c:v>
                </c:pt>
                <c:pt idx="158">
                  <c:v>0.2293</c:v>
                </c:pt>
                <c:pt idx="159">
                  <c:v>0.2293</c:v>
                </c:pt>
                <c:pt idx="160">
                  <c:v>0.2293</c:v>
                </c:pt>
                <c:pt idx="161">
                  <c:v>0.2293</c:v>
                </c:pt>
                <c:pt idx="162">
                  <c:v>0.2293</c:v>
                </c:pt>
                <c:pt idx="163">
                  <c:v>0.2293</c:v>
                </c:pt>
                <c:pt idx="164">
                  <c:v>0.2293</c:v>
                </c:pt>
                <c:pt idx="165">
                  <c:v>0.2293</c:v>
                </c:pt>
                <c:pt idx="166">
                  <c:v>0.2293</c:v>
                </c:pt>
                <c:pt idx="167">
                  <c:v>0.2293</c:v>
                </c:pt>
                <c:pt idx="168">
                  <c:v>0.2293</c:v>
                </c:pt>
                <c:pt idx="169">
                  <c:v>0.2293</c:v>
                </c:pt>
                <c:pt idx="170">
                  <c:v>0.23089999999999999</c:v>
                </c:pt>
                <c:pt idx="171">
                  <c:v>0.2316</c:v>
                </c:pt>
                <c:pt idx="172">
                  <c:v>0.2316</c:v>
                </c:pt>
                <c:pt idx="173">
                  <c:v>0.2316</c:v>
                </c:pt>
                <c:pt idx="174">
                  <c:v>0.2316</c:v>
                </c:pt>
                <c:pt idx="175">
                  <c:v>0.2316</c:v>
                </c:pt>
                <c:pt idx="176">
                  <c:v>0.2316</c:v>
                </c:pt>
                <c:pt idx="177">
                  <c:v>0.2316</c:v>
                </c:pt>
                <c:pt idx="178">
                  <c:v>0.2316</c:v>
                </c:pt>
                <c:pt idx="179">
                  <c:v>0.2316</c:v>
                </c:pt>
                <c:pt idx="180">
                  <c:v>0.2316</c:v>
                </c:pt>
                <c:pt idx="181">
                  <c:v>0.28849999999999998</c:v>
                </c:pt>
                <c:pt idx="182">
                  <c:v>0.28849999999999998</c:v>
                </c:pt>
                <c:pt idx="183">
                  <c:v>0.5071</c:v>
                </c:pt>
                <c:pt idx="184">
                  <c:v>0.16669999999999999</c:v>
                </c:pt>
                <c:pt idx="185">
                  <c:v>9.0899999999999995E-2</c:v>
                </c:pt>
                <c:pt idx="186">
                  <c:v>0.18060000000000001</c:v>
                </c:pt>
                <c:pt idx="187">
                  <c:v>0.18060000000000001</c:v>
                </c:pt>
                <c:pt idx="188">
                  <c:v>0.24679999999999999</c:v>
                </c:pt>
                <c:pt idx="189">
                  <c:v>0.24829999999999999</c:v>
                </c:pt>
                <c:pt idx="190">
                  <c:v>0.25430000000000003</c:v>
                </c:pt>
                <c:pt idx="191">
                  <c:v>0.25430000000000003</c:v>
                </c:pt>
                <c:pt idx="192">
                  <c:v>0.61029999999999995</c:v>
                </c:pt>
                <c:pt idx="193">
                  <c:v>0.61499999999999999</c:v>
                </c:pt>
                <c:pt idx="194">
                  <c:v>0.68259999999999998</c:v>
                </c:pt>
                <c:pt idx="195">
                  <c:v>0.68510000000000004</c:v>
                </c:pt>
                <c:pt idx="196">
                  <c:v>0.21510000000000001</c:v>
                </c:pt>
                <c:pt idx="197">
                  <c:v>0.21510000000000001</c:v>
                </c:pt>
                <c:pt idx="198">
                  <c:v>0.21510000000000001</c:v>
                </c:pt>
                <c:pt idx="199">
                  <c:v>0.51249999999999996</c:v>
                </c:pt>
                <c:pt idx="200">
                  <c:v>0.75629999999999997</c:v>
                </c:pt>
                <c:pt idx="201">
                  <c:v>0.42259999999999998</c:v>
                </c:pt>
                <c:pt idx="202">
                  <c:v>0.56979999999999997</c:v>
                </c:pt>
                <c:pt idx="203">
                  <c:v>0.188</c:v>
                </c:pt>
                <c:pt idx="204">
                  <c:v>0.37019999999999997</c:v>
                </c:pt>
                <c:pt idx="205">
                  <c:v>0.57699999999999996</c:v>
                </c:pt>
                <c:pt idx="206">
                  <c:v>0.19370000000000001</c:v>
                </c:pt>
                <c:pt idx="207">
                  <c:v>0.47449999999999998</c:v>
                </c:pt>
                <c:pt idx="208">
                  <c:v>0.15559999999999999</c:v>
                </c:pt>
                <c:pt idx="209">
                  <c:v>0.159</c:v>
                </c:pt>
                <c:pt idx="210">
                  <c:v>0.1757</c:v>
                </c:pt>
                <c:pt idx="211">
                  <c:v>0.63300000000000001</c:v>
                </c:pt>
                <c:pt idx="212">
                  <c:v>0.3004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43-4741-9E34-1795E8E41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572432"/>
        <c:axId val="938570832"/>
      </c:barChart>
      <c:catAx>
        <c:axId val="93857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38570832"/>
        <c:crosses val="autoZero"/>
        <c:auto val="1"/>
        <c:lblAlgn val="ctr"/>
        <c:lblOffset val="100"/>
        <c:noMultiLvlLbl val="0"/>
      </c:catAx>
      <c:valAx>
        <c:axId val="93857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AT"/>
          </a:p>
        </c:txPr>
        <c:crossAx val="938572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A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1181100</xdr:colOff>
      <xdr:row>90</xdr:row>
      <xdr:rowOff>157161</xdr:rowOff>
    </xdr:from>
    <xdr:to>
      <xdr:col>13</xdr:col>
      <xdr:colOff>923925</xdr:colOff>
      <xdr:row>114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C0DCDB-6489-48A8-BBC6-E067366DD3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215</xdr:row>
      <xdr:rowOff>157161</xdr:rowOff>
    </xdr:from>
    <xdr:to>
      <xdr:col>13</xdr:col>
      <xdr:colOff>2962275</xdr:colOff>
      <xdr:row>242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4B58C5-3AB4-44A2-A1FB-B74412D42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90C29DB0-12C2-4C2F-A8E7-72161D2647FA}" autoFormatId="16" applyNumberFormats="0" applyBorderFormats="0" applyFontFormats="0" applyPatternFormats="0" applyAlignmentFormats="0" applyWidthHeightFormats="0">
  <queryTableRefresh nextId="36" unboundColumnsRight="7">
    <queryTableFields count="32">
      <queryTableField id="2" name="model_name" tableColumnId="2"/>
      <queryTableField id="3" name="result" tableColumnId="3"/>
      <queryTableField id="4" name="cardinality_mcs" tableColumnId="4"/>
      <queryTableField id="5" name="cardinality_pof" tableColumnId="5"/>
      <queryTableField id="6" name="compression" tableColumnId="6"/>
      <queryTableField id="7" name="make_consistent" tableColumnId="7"/>
      <queryTableField id="8" name="reactions" tableColumnId="8"/>
      <queryTableField id="9" name="metabolites" tableColumnId="9"/>
      <queryTableField id="10" name="genes" tableColumnId="10"/>
      <queryTableField id="11" name="objective_expression" tableColumnId="11"/>
      <queryTableField id="12" name="duration" tableColumnId="12"/>
      <queryTableField id="33" dataBound="0" tableColumnId="30"/>
      <queryTableField id="13" name="status" tableColumnId="13"/>
      <queryTableField id="14" name="type" tableColumnId="14"/>
      <queryTableField id="16" name="gender" tableColumnId="16"/>
      <queryTableField id="17" name="age" tableColumnId="17"/>
      <queryTableField id="19" name="tcga" tableColumnId="19"/>
      <queryTableField id="20" name="primary_site" tableColumnId="20"/>
      <queryTableField id="21" name="submitter_id" tableColumnId="21"/>
      <queryTableField id="22" name="disease_type" tableColumnId="22"/>
      <queryTableField id="23" name="case_id" tableColumnId="23"/>
      <queryTableField id="24" name="race" tableColumnId="24"/>
      <queryTableField id="25" name="vital_status" tableColumnId="25"/>
      <queryTableField id="26" name="days_to_death" tableColumnId="26"/>
      <queryTableField id="27" name="folder" tableColumnId="27"/>
      <queryTableField id="28" dataBound="0" tableColumnId="1"/>
      <queryTableField id="29" dataBound="0" tableColumnId="15"/>
      <queryTableField id="30" dataBound="0" tableColumnId="18"/>
      <queryTableField id="31" dataBound="0" tableColumnId="28"/>
      <queryTableField id="32" dataBound="0" tableColumnId="29"/>
      <queryTableField id="34" dataBound="0" tableColumnId="31"/>
      <queryTableField id="35" dataBound="0" tableColumnId="32"/>
    </queryTableFields>
    <queryTableDeletedFields count="3">
      <deletedField name="Column1"/>
      <deletedField name="Unnamed: 0"/>
      <deletedField name="uui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F6397C3-FDB8-4F00-ABEE-04EA930C7034}" name="merged__4" displayName="merged__4" ref="A1:AF88" tableType="queryTable" totalsRowShown="0">
  <autoFilter ref="A1:AF88" xr:uid="{D50F7FE1-4974-41AD-9783-C0E5E51D6190}"/>
  <sortState xmlns:xlrd2="http://schemas.microsoft.com/office/spreadsheetml/2017/richdata2" ref="A2:AD88">
    <sortCondition ref="B1:B88"/>
  </sortState>
  <tableColumns count="32">
    <tableColumn id="2" xr3:uid="{6E5091C5-A809-4ED7-91AB-2A7397C24134}" uniqueName="2" name="model_name" queryTableFieldId="2" dataDxfId="29"/>
    <tableColumn id="3" xr3:uid="{39F3363D-BA9A-4E0A-96FB-6BB4BB04D17B}" uniqueName="3" name="result" queryTableFieldId="3"/>
    <tableColumn id="4" xr3:uid="{CB735ED4-C6F3-48C4-A7C5-55FBAB816560}" uniqueName="4" name="cardinality_mcs" queryTableFieldId="4"/>
    <tableColumn id="5" xr3:uid="{950E3340-C64E-4E41-A7E8-97AA936F5528}" uniqueName="5" name="cardinality_pof" queryTableFieldId="5"/>
    <tableColumn id="6" xr3:uid="{F3035489-37B6-491A-96C6-B45A9CAEBF50}" uniqueName="6" name="compression" queryTableFieldId="6"/>
    <tableColumn id="7" xr3:uid="{5EA9E88C-58DA-4F6C-AA97-4653557379DC}" uniqueName="7" name="make_consistent" queryTableFieldId="7"/>
    <tableColumn id="8" xr3:uid="{1CC53FAB-ABE5-415A-828B-CEEDC8C0D95D}" uniqueName="8" name="reactions" queryTableFieldId="8"/>
    <tableColumn id="9" xr3:uid="{CEAB0675-24D7-44CF-AF0E-D6DFE5F4236C}" uniqueName="9" name="metabolites" queryTableFieldId="9"/>
    <tableColumn id="10" xr3:uid="{1A1F835E-7961-4DF1-8CDB-D5D5484A61AE}" uniqueName="10" name="genes" queryTableFieldId="10"/>
    <tableColumn id="11" xr3:uid="{0EBFCB0D-2D93-43A9-B59C-AB4105C4504E}" uniqueName="11" name="objective_expression" queryTableFieldId="11" dataDxfId="28"/>
    <tableColumn id="12" xr3:uid="{5E16E9B8-1056-4DF2-BADA-C25DCBFAD1AB}" uniqueName="12" name="duration" queryTableFieldId="12" dataDxfId="27"/>
    <tableColumn id="30" xr3:uid="{F21B5D90-BCBD-4029-979E-E922DAB913D3}" uniqueName="30" name="duration_h" queryTableFieldId="33" dataDxfId="26">
      <calculatedColumnFormula>((HOUR(K2))+MINUTE(K2)/60+(SECOND(K2)/3600))</calculatedColumnFormula>
    </tableColumn>
    <tableColumn id="13" xr3:uid="{A2AAD6D6-9A56-449E-9C66-CAAB96A48D44}" uniqueName="13" name="status" queryTableFieldId="13" dataDxfId="25"/>
    <tableColumn id="14" xr3:uid="{2BD62665-0889-4A82-8110-3E6D0C878D7D}" uniqueName="14" name="type" queryTableFieldId="14" dataDxfId="24"/>
    <tableColumn id="16" xr3:uid="{8BA8A736-50CB-4BD1-93D2-A11E9931E9B5}" uniqueName="16" name="gender" queryTableFieldId="16" dataDxfId="23"/>
    <tableColumn id="17" xr3:uid="{360DFC6D-7C48-470A-A926-3B12A12BD554}" uniqueName="17" name="age" queryTableFieldId="17"/>
    <tableColumn id="19" xr3:uid="{DE0C0E00-85ED-4DF7-A9AA-6E50E7677E74}" uniqueName="19" name="tcga" queryTableFieldId="19" dataDxfId="22"/>
    <tableColumn id="20" xr3:uid="{8693B186-0F59-4380-96B7-19DF09918114}" uniqueName="20" name="primary_site" queryTableFieldId="20" dataDxfId="21"/>
    <tableColumn id="21" xr3:uid="{ED47D89A-448D-45A1-A63F-747E1EEBFE4E}" uniqueName="21" name="submitter_id" queryTableFieldId="21" dataDxfId="20"/>
    <tableColumn id="22" xr3:uid="{EB96DCB5-F56B-42AE-86F2-3B000D6E3186}" uniqueName="22" name="disease_type" queryTableFieldId="22" dataDxfId="19"/>
    <tableColumn id="23" xr3:uid="{20F26AD1-7D03-4E5F-A084-84DAE87CE2D0}" uniqueName="23" name="case_id" queryTableFieldId="23" dataDxfId="18"/>
    <tableColumn id="24" xr3:uid="{249F2A91-79A9-40DE-8ED4-881382275537}" uniqueName="24" name="race" queryTableFieldId="24" dataDxfId="17"/>
    <tableColumn id="25" xr3:uid="{6611E8DC-6CF7-425F-A51F-296736A3EE2B}" uniqueName="25" name="vital_status" queryTableFieldId="25" dataDxfId="16"/>
    <tableColumn id="26" xr3:uid="{B4C8C484-01C1-4854-9E27-A3430925FFDB}" uniqueName="26" name="days_to_death" queryTableFieldId="26"/>
    <tableColumn id="27" xr3:uid="{C25C3800-50DE-4E58-8BE4-A837064C4979}" uniqueName="27" name="folder" queryTableFieldId="27" dataDxfId="15"/>
    <tableColumn id="1" xr3:uid="{56E77DF1-6AF5-4D60-AF56-FD1EFA408743}" uniqueName="1" name="mortality_rate" queryTableFieldId="28" dataDxfId="14"/>
    <tableColumn id="15" xr3:uid="{1820D65C-2F36-4E72-9248-F1C7CBE04AFE}" uniqueName="15" name="metabs_compressed" queryTableFieldId="29" dataDxfId="5">
      <calculatedColumnFormula>VLOOKUP(merged__4[[#This Row],[model_name]],lookup!$AG$1:$AK$482,5,FALSE)</calculatedColumnFormula>
    </tableColumn>
    <tableColumn id="18" xr3:uid="{074A3FEB-C6C7-41B5-B68D-7205459B78EB}" uniqueName="18" name="rxns_compressed" queryTableFieldId="30" dataDxfId="4">
      <calculatedColumnFormula>VLOOKUP(merged__4[[#This Row],[model_name]],lookup!$AG$1:$AK$482,4,FALSE)</calculatedColumnFormula>
    </tableColumn>
    <tableColumn id="28" xr3:uid="{AEC0F69D-A69B-4AF3-873A-566A6045D2FD}" uniqueName="28" name="job_id" queryTableFieldId="31" dataDxfId="3">
      <calculatedColumnFormula>VLOOKUP(merged__4[[#This Row],[model_name]],lookup!$AG$1:$AK$482,2,FALSE)</calculatedColumnFormula>
    </tableColumn>
    <tableColumn id="29" xr3:uid="{38D469AC-7B32-4872-A9F5-355A2397F739}" uniqueName="29" name="mcs_count" queryTableFieldId="32" dataDxfId="2">
      <calculatedColumnFormula>VLOOKUP(merged__4[[#This Row],[model_name]],lookup!$AG$1:$AK$482,3,FALSE)</calculatedColumnFormula>
    </tableColumn>
    <tableColumn id="31" xr3:uid="{538A0EF3-2DB2-4FF3-A7DB-C5059A832A10}" uniqueName="31" name="prop_mcs_rxn" queryTableFieldId="34" dataDxfId="1">
      <calculatedColumnFormula>merged__4[[#This Row],[mcs_count]]/merged__4[[#This Row],[reactions]]</calculatedColumnFormula>
    </tableColumn>
    <tableColumn id="32" xr3:uid="{39C68746-A1DB-4B21-BD29-912727135631}" uniqueName="32" name="prop_mcs_metab" queryTableFieldId="35" dataDxfId="0">
      <calculatedColumnFormula>merged__4[[#This Row],[mcs_count]]/merged__4[[#This Row],[metabolites]]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22A3A7B-C5D2-4929-AA36-721E8B153765}" name="Table7" displayName="Table7" ref="A1:X214" totalsRowShown="0" headerRowDxfId="13">
  <autoFilter ref="A1:X214" xr:uid="{39CC6C88-BCDD-4E69-B74C-76A324AA40E6}"/>
  <sortState xmlns:xlrd2="http://schemas.microsoft.com/office/spreadsheetml/2017/richdata2" ref="A33:X79">
    <sortCondition ref="B1:B214"/>
  </sortState>
  <tableColumns count="24">
    <tableColumn id="2" xr3:uid="{C666FEF9-14AD-475B-B6E5-B2BEE6C28CAD}" name="model_name"/>
    <tableColumn id="3" xr3:uid="{F19CBE88-9D68-473F-B823-2B22D23AE234}" name="result" dataDxfId="12"/>
    <tableColumn id="4" xr3:uid="{E45AB32C-6759-4C50-852C-C36B7E95BB13}" name="cardinality_mcs"/>
    <tableColumn id="5" xr3:uid="{611D1C6D-D422-45D2-86C0-CB5024D7A0A9}" name="cardinality_pof"/>
    <tableColumn id="6" xr3:uid="{DF077F27-769D-4D2D-BD80-C0BCCC5BFBC5}" name="compression"/>
    <tableColumn id="7" xr3:uid="{0AFBE573-BD69-4F1C-AB6C-3B31F0A46C38}" name="make_consistent"/>
    <tableColumn id="8" xr3:uid="{A17D036A-EF88-40F0-BC44-2F017DBC495F}" name="reactions"/>
    <tableColumn id="9" xr3:uid="{0198ED90-8F0F-4C13-8E6E-2D5C96EEFEBD}" name="metabolites"/>
    <tableColumn id="10" xr3:uid="{2C905768-7B01-4F39-8DCC-341D11DC99AD}" name="genes"/>
    <tableColumn id="11" xr3:uid="{58E4B78D-DC7E-45A7-B002-B14431742AE6}" name="objective_expression"/>
    <tableColumn id="12" xr3:uid="{9454B90F-5AFA-4B6B-856E-74968DCE82DB}" name="duration" dataDxfId="11"/>
    <tableColumn id="24" xr3:uid="{E965F02E-EFAE-471F-88C2-8CC0BEE21FAF}" name="duration_h" dataDxfId="10">
      <calculatedColumnFormula>((HOUR(K2))+MINUTE(K2)/60+(SECOND(K2)/3600))</calculatedColumnFormula>
    </tableColumn>
    <tableColumn id="13" xr3:uid="{8ADD2952-3E56-48B9-BDF9-C495F7B6BFDE}" name="model_name_orig"/>
    <tableColumn id="14" xr3:uid="{9B64950A-82A5-46D5-80C3-507A620B1DE5}" name="name">
      <calculatedColumnFormula>VLOOKUP(A2,lookup!$P$5:$Q$90,2,FALSE)</calculatedColumnFormula>
    </tableColumn>
    <tableColumn id="20" xr3:uid="{88224DD7-983A-4024-A4ED-A94CFFE511A6}" name="genus"/>
    <tableColumn id="1" xr3:uid="{9390A3AB-4263-4E53-9D83-96C0B78A9A5C}" name="class"/>
    <tableColumn id="15" xr3:uid="{82EB53B1-F619-463E-A3C3-1C729230E10B}" name="order"/>
    <tableColumn id="16" xr3:uid="{A73DFD21-926F-4F6D-8152-AD249638FDED}" name="family"/>
    <tableColumn id="17" xr3:uid="{8FD7568B-FB9C-460C-843C-DE42D2F43AB9}" name="domain"/>
    <tableColumn id="18" xr3:uid="{C73D57CD-356C-47A3-ADCC-1FADD1460A95}" name="gram"/>
    <tableColumn id="19" xr3:uid="{56417F92-C429-45C6-8A83-A5582F595CB7}" name="metabs_compressed" dataDxfId="9">
      <calculatedColumnFormula>VLOOKUP(Table7[[#This Row],[model_name]],lookup!$AG$1:$AK$482,5,FALSE)</calculatedColumnFormula>
    </tableColumn>
    <tableColumn id="21" xr3:uid="{287C9667-BEC3-4F93-B4C0-8DC0BB8DC998}" name="rxns_compressed" dataDxfId="8">
      <calculatedColumnFormula>VLOOKUP(Table7[[#This Row],[model_name]],lookup!$AG$1:$AK$482,4,FALSE)</calculatedColumnFormula>
    </tableColumn>
    <tableColumn id="22" xr3:uid="{13FC9ACF-9681-447C-8C66-9149BA6D3DF2}" name="job_id" dataDxfId="7">
      <calculatedColumnFormula>VLOOKUP(Table7[[#This Row],[model_name]],lookup!$AG$1:$AK$482,2,FALSE)</calculatedColumnFormula>
    </tableColumn>
    <tableColumn id="23" xr3:uid="{F7743FF7-E87F-4359-95C6-5C1E01627156}" name="mcs_count" dataDxfId="6">
      <calculatedColumnFormula>VLOOKUP(Table7[[#This Row],[model_name]],lookup!$AG$1:$AK$482,3,FALSE)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21591-6BE2-4B96-B85D-BC758C203A71}">
  <dimension ref="A1:AF88"/>
  <sheetViews>
    <sheetView topLeftCell="S1" zoomScaleNormal="100" workbookViewId="0">
      <selection activeCell="T31" sqref="T31"/>
    </sheetView>
  </sheetViews>
  <sheetFormatPr defaultRowHeight="15" x14ac:dyDescent="0.25"/>
  <cols>
    <col min="1" max="1" width="20.42578125" bestFit="1" customWidth="1"/>
    <col min="2" max="2" width="8.42578125" bestFit="1" customWidth="1"/>
    <col min="3" max="3" width="17.140625" bestFit="1" customWidth="1"/>
    <col min="4" max="4" width="16.7109375" bestFit="1" customWidth="1"/>
    <col min="5" max="5" width="14.5703125" bestFit="1" customWidth="1"/>
    <col min="6" max="6" width="18.42578125" bestFit="1" customWidth="1"/>
    <col min="7" max="7" width="11.42578125" bestFit="1" customWidth="1"/>
    <col min="8" max="8" width="14" bestFit="1" customWidth="1"/>
    <col min="9" max="9" width="8.5703125" bestFit="1" customWidth="1"/>
    <col min="10" max="10" width="22.5703125" bestFit="1" customWidth="1"/>
    <col min="11" max="11" width="10.85546875" style="2" bestFit="1" customWidth="1"/>
    <col min="12" max="12" width="10.85546875" style="20" customWidth="1"/>
    <col min="13" max="13" width="8.5703125" bestFit="1" customWidth="1"/>
    <col min="14" max="14" width="38.28515625" bestFit="1" customWidth="1"/>
    <col min="15" max="15" width="9.5703125" bestFit="1" customWidth="1"/>
    <col min="16" max="16" width="6.42578125" bestFit="1" customWidth="1"/>
    <col min="17" max="17" width="19.140625" bestFit="1" customWidth="1"/>
    <col min="18" max="18" width="35.42578125" bestFit="1" customWidth="1"/>
    <col min="19" max="19" width="15" customWidth="1"/>
    <col min="20" max="20" width="40.7109375" bestFit="1" customWidth="1"/>
    <col min="21" max="21" width="38.140625" bestFit="1" customWidth="1"/>
    <col min="22" max="22" width="23.28515625" bestFit="1" customWidth="1"/>
    <col min="23" max="23" width="13.42578125" bestFit="1" customWidth="1"/>
    <col min="24" max="24" width="16.42578125" bestFit="1" customWidth="1"/>
    <col min="25" max="25" width="28.85546875" bestFit="1" customWidth="1"/>
    <col min="27" max="30" width="9.140625" style="19"/>
    <col min="31" max="31" width="15.85546875" style="16" bestFit="1" customWidth="1"/>
    <col min="32" max="32" width="18.7109375" style="16" bestFit="1" customWidth="1"/>
  </cols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0" t="s">
        <v>3067</v>
      </c>
      <c r="M1" t="s">
        <v>658</v>
      </c>
      <c r="N1" t="s">
        <v>1449</v>
      </c>
      <c r="O1" t="s">
        <v>1450</v>
      </c>
      <c r="P1" t="s">
        <v>1451</v>
      </c>
      <c r="Q1" t="s">
        <v>1452</v>
      </c>
      <c r="R1" t="s">
        <v>1453</v>
      </c>
      <c r="S1" t="s">
        <v>1454</v>
      </c>
      <c r="T1" t="s">
        <v>1455</v>
      </c>
      <c r="U1" t="s">
        <v>1456</v>
      </c>
      <c r="V1" t="s">
        <v>1457</v>
      </c>
      <c r="W1" t="s">
        <v>1458</v>
      </c>
      <c r="X1" t="s">
        <v>1459</v>
      </c>
      <c r="Y1" t="s">
        <v>1460</v>
      </c>
      <c r="Z1" t="s">
        <v>1926</v>
      </c>
      <c r="AA1" s="19" t="s">
        <v>2044</v>
      </c>
      <c r="AB1" s="19" t="s">
        <v>2043</v>
      </c>
      <c r="AC1" s="19" t="s">
        <v>2041</v>
      </c>
      <c r="AD1" s="19" t="s">
        <v>2042</v>
      </c>
      <c r="AE1" s="16" t="s">
        <v>3068</v>
      </c>
      <c r="AF1" s="16" t="s">
        <v>3069</v>
      </c>
    </row>
    <row r="2" spans="1:32" x14ac:dyDescent="0.25">
      <c r="A2" t="s">
        <v>1719</v>
      </c>
      <c r="B2">
        <v>2.4299999999999999E-2</v>
      </c>
      <c r="C2">
        <v>2</v>
      </c>
      <c r="D2">
        <v>8</v>
      </c>
      <c r="E2" t="b">
        <v>1</v>
      </c>
      <c r="F2" t="b">
        <v>0</v>
      </c>
      <c r="G2">
        <v>5078</v>
      </c>
      <c r="H2">
        <v>5695</v>
      </c>
      <c r="I2">
        <v>0</v>
      </c>
      <c r="J2" t="s">
        <v>1317</v>
      </c>
      <c r="K2" s="2">
        <v>9.1550925925925938E-2</v>
      </c>
      <c r="L2" s="20">
        <f>((HOUR(K2))+MINUTE(K2)/60+(SECOND(K2)/3600))</f>
        <v>2.197222222222222</v>
      </c>
      <c r="M2" t="s">
        <v>665</v>
      </c>
      <c r="N2" s="12" t="s">
        <v>1369</v>
      </c>
      <c r="O2" s="12" t="s">
        <v>1388</v>
      </c>
      <c r="P2">
        <v>72</v>
      </c>
      <c r="Q2" s="12" t="s">
        <v>1721</v>
      </c>
      <c r="R2" s="12" t="s">
        <v>1498</v>
      </c>
      <c r="S2" s="12" t="s">
        <v>1722</v>
      </c>
      <c r="T2" s="12" t="s">
        <v>1479</v>
      </c>
      <c r="U2" s="12" t="s">
        <v>1720</v>
      </c>
      <c r="V2" s="12" t="s">
        <v>1480</v>
      </c>
      <c r="W2" s="12" t="s">
        <v>1467</v>
      </c>
      <c r="Y2" s="12" t="s">
        <v>1369</v>
      </c>
      <c r="Z2" s="12">
        <v>0.95</v>
      </c>
      <c r="AA2" s="19" t="str">
        <f>VLOOKUP(merged__4[[#This Row],[model_name]],lookup!$AG$1:$AK$482,5,FALSE)</f>
        <v>1</v>
      </c>
      <c r="AB2" s="19" t="str">
        <f>VLOOKUP(merged__4[[#This Row],[model_name]],lookup!$AG$1:$AK$482,4,FALSE)</f>
        <v>2548</v>
      </c>
      <c r="AC2" s="19" t="str">
        <f>VLOOKUP(merged__4[[#This Row],[model_name]],lookup!$AG$1:$AK$482,2,FALSE)</f>
        <v>3161</v>
      </c>
      <c r="AD2" s="19" t="str">
        <f>VLOOKUP(merged__4[[#This Row],[model_name]],lookup!$AG$1:$AK$482,3,FALSE)</f>
        <v>1082</v>
      </c>
      <c r="AE2" s="16">
        <f>merged__4[[#This Row],[mcs_count]]/merged__4[[#This Row],[reactions]]</f>
        <v>0.21307601417881056</v>
      </c>
      <c r="AF2" s="16">
        <f>merged__4[[#This Row],[mcs_count]]/merged__4[[#This Row],[metabolites]]</f>
        <v>0.18999122036874452</v>
      </c>
    </row>
    <row r="3" spans="1:32" x14ac:dyDescent="0.25">
      <c r="A3" t="s">
        <v>1344</v>
      </c>
      <c r="B3">
        <v>2.5100000000000001E-2</v>
      </c>
      <c r="C3">
        <v>2</v>
      </c>
      <c r="D3">
        <v>8</v>
      </c>
      <c r="E3" t="b">
        <v>1</v>
      </c>
      <c r="F3" t="b">
        <v>0</v>
      </c>
      <c r="G3">
        <v>4571</v>
      </c>
      <c r="H3">
        <v>4966</v>
      </c>
      <c r="I3">
        <v>0</v>
      </c>
      <c r="J3" t="s">
        <v>1317</v>
      </c>
      <c r="K3" s="2">
        <v>8.1087962962962959E-2</v>
      </c>
      <c r="L3" s="20">
        <f>((HOUR(K3))+MINUTE(K3)/60+(SECOND(K3)/3600))</f>
        <v>1.9461111111111111</v>
      </c>
      <c r="M3" t="s">
        <v>665</v>
      </c>
      <c r="N3" s="12" t="str">
        <f>VLOOKUP(merged__4[[#This Row],[model_name]],lookup!$W$99:$Y$126,2,FALSE)</f>
        <v>Bladder Urothelial Carcinoma</v>
      </c>
      <c r="O3" s="12" t="s">
        <v>1388</v>
      </c>
      <c r="P3">
        <v>64</v>
      </c>
      <c r="Q3" s="12" t="s">
        <v>1658</v>
      </c>
      <c r="R3" s="12" t="s">
        <v>1659</v>
      </c>
      <c r="S3" s="12" t="s">
        <v>1660</v>
      </c>
      <c r="T3" s="12" t="s">
        <v>1661</v>
      </c>
      <c r="U3" s="12" t="s">
        <v>1657</v>
      </c>
      <c r="V3" s="12" t="s">
        <v>1480</v>
      </c>
      <c r="W3" s="12" t="s">
        <v>1495</v>
      </c>
      <c r="X3">
        <v>734</v>
      </c>
      <c r="Y3" s="12" t="s">
        <v>1468</v>
      </c>
      <c r="Z3" s="12">
        <v>0.23</v>
      </c>
      <c r="AA3" s="19">
        <f>VLOOKUP(merged__4[[#This Row],[model_name]],lookup!$AG$1:$AK$482,5,FALSE)</f>
        <v>0</v>
      </c>
      <c r="AB3" s="19">
        <f>VLOOKUP(merged__4[[#This Row],[model_name]],lookup!$AG$1:$AK$482,4,FALSE)</f>
        <v>0</v>
      </c>
      <c r="AC3" s="19" t="str">
        <f>VLOOKUP(merged__4[[#This Row],[model_name]],lookup!$AG$1:$AK$482,2,FALSE)</f>
        <v>2919</v>
      </c>
      <c r="AD3" s="19">
        <f>VLOOKUP(merged__4[[#This Row],[model_name]],lookup!$AG$1:$AK$482,3,FALSE)</f>
        <v>0</v>
      </c>
      <c r="AE3" s="16">
        <f>merged__4[[#This Row],[mcs_count]]/merged__4[[#This Row],[reactions]]</f>
        <v>0</v>
      </c>
      <c r="AF3" s="16">
        <f>merged__4[[#This Row],[mcs_count]]/merged__4[[#This Row],[metabolites]]</f>
        <v>0</v>
      </c>
    </row>
    <row r="4" spans="1:32" x14ac:dyDescent="0.25">
      <c r="A4" s="12" t="s">
        <v>1413</v>
      </c>
      <c r="B4">
        <v>2.5100000000000001E-2</v>
      </c>
      <c r="C4">
        <v>2</v>
      </c>
      <c r="D4">
        <v>8</v>
      </c>
      <c r="E4" t="b">
        <v>1</v>
      </c>
      <c r="F4" t="b">
        <v>0</v>
      </c>
      <c r="G4">
        <v>4483</v>
      </c>
      <c r="H4">
        <v>5100</v>
      </c>
      <c r="I4">
        <v>0</v>
      </c>
      <c r="J4" s="12" t="s">
        <v>1317</v>
      </c>
      <c r="K4" s="2">
        <v>8.4733796296296293E-2</v>
      </c>
      <c r="L4" s="20">
        <f>((HOUR(K4))+MINUTE(K4)/60+(SECOND(K4)/3600))</f>
        <v>2.033611111111111</v>
      </c>
      <c r="M4" s="12" t="s">
        <v>665</v>
      </c>
      <c r="N4" s="12" t="s">
        <v>1354</v>
      </c>
      <c r="O4" s="12" t="s">
        <v>1380</v>
      </c>
      <c r="P4">
        <v>60</v>
      </c>
      <c r="Q4" s="12" t="s">
        <v>1547</v>
      </c>
      <c r="R4" s="12" t="s">
        <v>1385</v>
      </c>
      <c r="S4" s="12" t="s">
        <v>1548</v>
      </c>
      <c r="T4" s="12" t="s">
        <v>1479</v>
      </c>
      <c r="U4" s="12" t="s">
        <v>1546</v>
      </c>
      <c r="V4" s="12" t="s">
        <v>1480</v>
      </c>
      <c r="W4" s="12" t="s">
        <v>1467</v>
      </c>
      <c r="Y4" s="12" t="s">
        <v>1354</v>
      </c>
      <c r="Z4" s="12">
        <v>0.25</v>
      </c>
      <c r="AA4" s="19" t="str">
        <f>VLOOKUP(merged__4[[#This Row],[model_name]],lookup!$AG$1:$AK$482,5,FALSE)</f>
        <v>1</v>
      </c>
      <c r="AB4" s="19" t="str">
        <f>VLOOKUP(merged__4[[#This Row],[model_name]],lookup!$AG$1:$AK$482,4,FALSE)</f>
        <v>2372</v>
      </c>
      <c r="AC4" s="19" t="str">
        <f>VLOOKUP(merged__4[[#This Row],[model_name]],lookup!$AG$1:$AK$482,2,FALSE)</f>
        <v>3025</v>
      </c>
      <c r="AD4" s="19" t="str">
        <f>VLOOKUP(merged__4[[#This Row],[model_name]],lookup!$AG$1:$AK$482,3,FALSE)</f>
        <v>1170</v>
      </c>
      <c r="AE4" s="16">
        <f>merged__4[[#This Row],[mcs_count]]/merged__4[[#This Row],[reactions]]</f>
        <v>0.26098594691055099</v>
      </c>
      <c r="AF4" s="16">
        <f>merged__4[[#This Row],[mcs_count]]/merged__4[[#This Row],[metabolites]]</f>
        <v>0.22941176470588234</v>
      </c>
    </row>
    <row r="5" spans="1:32" x14ac:dyDescent="0.25">
      <c r="A5" t="s">
        <v>1755</v>
      </c>
      <c r="B5">
        <v>2.53E-2</v>
      </c>
      <c r="C5">
        <v>2</v>
      </c>
      <c r="D5">
        <v>8</v>
      </c>
      <c r="E5" t="b">
        <v>1</v>
      </c>
      <c r="F5" t="b">
        <v>0</v>
      </c>
      <c r="G5">
        <v>4546</v>
      </c>
      <c r="H5">
        <v>5242</v>
      </c>
      <c r="I5">
        <v>0</v>
      </c>
      <c r="J5" t="s">
        <v>1317</v>
      </c>
      <c r="K5" s="2">
        <v>8.4039351851851851E-2</v>
      </c>
      <c r="L5" s="20">
        <f>((HOUR(K5))+MINUTE(K5)/60+(SECOND(K5)/3600))</f>
        <v>2.0169444444444444</v>
      </c>
      <c r="M5" t="s">
        <v>665</v>
      </c>
      <c r="N5" s="12" t="s">
        <v>1369</v>
      </c>
      <c r="O5" s="12" t="s">
        <v>1380</v>
      </c>
      <c r="P5">
        <v>61</v>
      </c>
      <c r="Q5" s="12" t="s">
        <v>1757</v>
      </c>
      <c r="R5" s="12" t="s">
        <v>1498</v>
      </c>
      <c r="S5" s="12" t="s">
        <v>1758</v>
      </c>
      <c r="T5" s="12" t="s">
        <v>1479</v>
      </c>
      <c r="U5" s="12" t="s">
        <v>1756</v>
      </c>
      <c r="V5" s="12" t="s">
        <v>1480</v>
      </c>
      <c r="W5" s="12" t="s">
        <v>1467</v>
      </c>
      <c r="Y5" s="12" t="s">
        <v>1369</v>
      </c>
      <c r="Z5" s="12">
        <v>0.95</v>
      </c>
      <c r="AA5" s="19">
        <f>VLOOKUP(merged__4[[#This Row],[model_name]],lookup!$AG$1:$AK$482,5,FALSE)</f>
        <v>0</v>
      </c>
      <c r="AB5" s="19">
        <f>VLOOKUP(merged__4[[#This Row],[model_name]],lookup!$AG$1:$AK$482,4,FALSE)</f>
        <v>0</v>
      </c>
      <c r="AC5" s="19" t="str">
        <f>VLOOKUP(merged__4[[#This Row],[model_name]],lookup!$AG$1:$AK$482,2,FALSE)</f>
        <v>3170</v>
      </c>
      <c r="AD5" s="19" t="str">
        <f>VLOOKUP(merged__4[[#This Row],[model_name]],lookup!$AG$1:$AK$482,3,FALSE)</f>
        <v>1080</v>
      </c>
      <c r="AE5" s="16">
        <f>merged__4[[#This Row],[mcs_count]]/merged__4[[#This Row],[reactions]]</f>
        <v>0.23757149142102948</v>
      </c>
      <c r="AF5" s="16">
        <f>merged__4[[#This Row],[mcs_count]]/merged__4[[#This Row],[metabolites]]</f>
        <v>0.20602823349866464</v>
      </c>
    </row>
    <row r="6" spans="1:32" x14ac:dyDescent="0.25">
      <c r="A6" s="12" t="s">
        <v>1440</v>
      </c>
      <c r="B6">
        <v>2.5499999999999998E-2</v>
      </c>
      <c r="C6">
        <v>2</v>
      </c>
      <c r="D6">
        <v>8</v>
      </c>
      <c r="E6" t="b">
        <v>1</v>
      </c>
      <c r="F6" t="b">
        <v>0</v>
      </c>
      <c r="G6">
        <v>4823</v>
      </c>
      <c r="H6">
        <v>5502</v>
      </c>
      <c r="I6">
        <v>0</v>
      </c>
      <c r="J6" s="12" t="s">
        <v>1317</v>
      </c>
      <c r="K6" s="2">
        <v>9.3865740740740736E-2</v>
      </c>
      <c r="L6" s="20">
        <f>((HOUR(K6))+MINUTE(K6)/60+(SECOND(K6)/3600))</f>
        <v>2.2527777777777778</v>
      </c>
      <c r="M6" s="12" t="s">
        <v>665</v>
      </c>
      <c r="N6" s="12" t="s">
        <v>1364</v>
      </c>
      <c r="O6" s="12" t="s">
        <v>1380</v>
      </c>
      <c r="P6">
        <v>75</v>
      </c>
      <c r="Q6" s="12" t="s">
        <v>1631</v>
      </c>
      <c r="R6" s="12" t="s">
        <v>1472</v>
      </c>
      <c r="S6" s="12" t="s">
        <v>1632</v>
      </c>
      <c r="T6" s="12" t="s">
        <v>1474</v>
      </c>
      <c r="U6" s="12" t="s">
        <v>1630</v>
      </c>
      <c r="V6" s="12" t="s">
        <v>1475</v>
      </c>
      <c r="W6" s="12" t="s">
        <v>1467</v>
      </c>
      <c r="Y6" s="12" t="s">
        <v>1364</v>
      </c>
      <c r="Z6" s="12">
        <v>0.76</v>
      </c>
      <c r="AA6" s="19" t="str">
        <f>VLOOKUP(merged__4[[#This Row],[model_name]],lookup!$AG$1:$AK$482,5,FALSE)</f>
        <v>1</v>
      </c>
      <c r="AB6" s="19" t="str">
        <f>VLOOKUP(merged__4[[#This Row],[model_name]],lookup!$AG$1:$AK$482,4,FALSE)</f>
        <v>2475</v>
      </c>
      <c r="AC6" s="19" t="str">
        <f>VLOOKUP(merged__4[[#This Row],[model_name]],lookup!$AG$1:$AK$482,2,FALSE)</f>
        <v>3053</v>
      </c>
      <c r="AD6" s="19" t="str">
        <f>VLOOKUP(merged__4[[#This Row],[model_name]],lookup!$AG$1:$AK$482,3,FALSE)</f>
        <v>1085</v>
      </c>
      <c r="AE6" s="16">
        <f>merged__4[[#This Row],[mcs_count]]/merged__4[[#This Row],[reactions]]</f>
        <v>0.22496371552975328</v>
      </c>
      <c r="AF6" s="16">
        <f>merged__4[[#This Row],[mcs_count]]/merged__4[[#This Row],[metabolites]]</f>
        <v>0.19720101781170485</v>
      </c>
    </row>
    <row r="7" spans="1:32" x14ac:dyDescent="0.25">
      <c r="A7" s="12" t="s">
        <v>1425</v>
      </c>
      <c r="B7">
        <v>2.5600000000000001E-2</v>
      </c>
      <c r="C7">
        <v>2</v>
      </c>
      <c r="D7">
        <v>8</v>
      </c>
      <c r="E7" t="b">
        <v>1</v>
      </c>
      <c r="F7" t="b">
        <v>0</v>
      </c>
      <c r="G7">
        <v>4553</v>
      </c>
      <c r="H7">
        <v>5108</v>
      </c>
      <c r="I7">
        <v>0</v>
      </c>
      <c r="J7" s="12" t="s">
        <v>1317</v>
      </c>
      <c r="K7" s="2">
        <v>8.7129629629629626E-2</v>
      </c>
      <c r="L7" s="20">
        <f>((HOUR(K7))+MINUTE(K7)/60+(SECOND(K7)/3600))</f>
        <v>2.0911111111111111</v>
      </c>
      <c r="M7" s="12" t="s">
        <v>665</v>
      </c>
      <c r="N7" s="12" t="s">
        <v>1358</v>
      </c>
      <c r="O7" s="12" t="s">
        <v>1388</v>
      </c>
      <c r="P7">
        <v>44</v>
      </c>
      <c r="Q7" s="12" t="s">
        <v>1586</v>
      </c>
      <c r="R7" s="12" t="s">
        <v>1563</v>
      </c>
      <c r="S7" s="12" t="s">
        <v>1587</v>
      </c>
      <c r="T7" s="12" t="s">
        <v>1565</v>
      </c>
      <c r="U7" s="12" t="s">
        <v>1585</v>
      </c>
      <c r="V7" s="12" t="s">
        <v>1480</v>
      </c>
      <c r="W7" s="12" t="s">
        <v>1495</v>
      </c>
      <c r="X7">
        <v>737</v>
      </c>
      <c r="Y7" s="12" t="s">
        <v>1358</v>
      </c>
      <c r="Z7" s="12">
        <v>0.94</v>
      </c>
      <c r="AA7" s="19">
        <f>VLOOKUP(merged__4[[#This Row],[model_name]],lookup!$AG$1:$AK$482,5,FALSE)</f>
        <v>0</v>
      </c>
      <c r="AB7" s="19">
        <f>VLOOKUP(merged__4[[#This Row],[model_name]],lookup!$AG$1:$AK$482,4,FALSE)</f>
        <v>0</v>
      </c>
      <c r="AC7" s="19" t="str">
        <f>VLOOKUP(merged__4[[#This Row],[model_name]],lookup!$AG$1:$AK$482,2,FALSE)</f>
        <v>3038</v>
      </c>
      <c r="AD7" s="19" t="str">
        <f>VLOOKUP(merged__4[[#This Row],[model_name]],lookup!$AG$1:$AK$482,3,FALSE)</f>
        <v>1127</v>
      </c>
      <c r="AE7" s="16">
        <f>merged__4[[#This Row],[mcs_count]]/merged__4[[#This Row],[reactions]]</f>
        <v>0.24752910169119263</v>
      </c>
      <c r="AF7" s="16">
        <f>merged__4[[#This Row],[mcs_count]]/merged__4[[#This Row],[metabolites]]</f>
        <v>0.2206342991386061</v>
      </c>
    </row>
    <row r="8" spans="1:32" x14ac:dyDescent="0.25">
      <c r="A8" s="12" t="s">
        <v>1441</v>
      </c>
      <c r="B8">
        <v>3.1899999999999998E-2</v>
      </c>
      <c r="C8">
        <v>2</v>
      </c>
      <c r="D8">
        <v>8</v>
      </c>
      <c r="E8" t="b">
        <v>1</v>
      </c>
      <c r="F8" t="b">
        <v>0</v>
      </c>
      <c r="G8">
        <v>4562</v>
      </c>
      <c r="H8">
        <v>5155</v>
      </c>
      <c r="I8">
        <v>0</v>
      </c>
      <c r="J8" s="12" t="s">
        <v>1317</v>
      </c>
      <c r="K8" s="2">
        <v>6.2118055555555558E-2</v>
      </c>
      <c r="L8" s="20">
        <f>((HOUR(K8))+MINUTE(K8)/60+(SECOND(K8)/3600))</f>
        <v>1.4908333333333335</v>
      </c>
      <c r="M8" s="12" t="s">
        <v>665</v>
      </c>
      <c r="N8" s="12" t="s">
        <v>1364</v>
      </c>
      <c r="O8" s="12" t="s">
        <v>1388</v>
      </c>
      <c r="P8">
        <v>58</v>
      </c>
      <c r="Q8" s="12" t="s">
        <v>1634</v>
      </c>
      <c r="R8" s="12" t="s">
        <v>1472</v>
      </c>
      <c r="S8" s="12" t="s">
        <v>1635</v>
      </c>
      <c r="T8" s="12" t="s">
        <v>1474</v>
      </c>
      <c r="U8" s="12" t="s">
        <v>1633</v>
      </c>
      <c r="V8" s="12" t="s">
        <v>1475</v>
      </c>
      <c r="W8" s="12" t="s">
        <v>1495</v>
      </c>
      <c r="X8">
        <v>91</v>
      </c>
      <c r="Y8" s="12" t="s">
        <v>1364</v>
      </c>
      <c r="Z8" s="12">
        <v>0.76</v>
      </c>
      <c r="AA8" s="19">
        <f>VLOOKUP(merged__4[[#This Row],[model_name]],lookup!$AG$1:$AK$482,5,FALSE)</f>
        <v>0</v>
      </c>
      <c r="AB8" s="19">
        <f>VLOOKUP(merged__4[[#This Row],[model_name]],lookup!$AG$1:$AK$482,4,FALSE)</f>
        <v>0</v>
      </c>
      <c r="AC8" s="19" t="str">
        <f>VLOOKUP(merged__4[[#This Row],[model_name]],lookup!$AG$1:$AK$482,2,FALSE)</f>
        <v>3054</v>
      </c>
      <c r="AD8" s="19" t="str">
        <f>VLOOKUP(merged__4[[#This Row],[model_name]],lookup!$AG$1:$AK$482,3,FALSE)</f>
        <v>1078</v>
      </c>
      <c r="AE8" s="16">
        <f>merged__4[[#This Row],[mcs_count]]/merged__4[[#This Row],[reactions]]</f>
        <v>0.23629986847873741</v>
      </c>
      <c r="AF8" s="16">
        <f>merged__4[[#This Row],[mcs_count]]/merged__4[[#This Row],[metabolites]]</f>
        <v>0.20911736178467508</v>
      </c>
    </row>
    <row r="9" spans="1:32" x14ac:dyDescent="0.25">
      <c r="A9" s="12" t="s">
        <v>1434</v>
      </c>
      <c r="B9">
        <v>3.7199999999999997E-2</v>
      </c>
      <c r="C9">
        <v>2</v>
      </c>
      <c r="D9">
        <v>8</v>
      </c>
      <c r="E9" t="b">
        <v>1</v>
      </c>
      <c r="F9" t="b">
        <v>0</v>
      </c>
      <c r="G9">
        <v>4897</v>
      </c>
      <c r="H9">
        <v>5538</v>
      </c>
      <c r="I9">
        <v>0</v>
      </c>
      <c r="J9" s="12" t="s">
        <v>1317</v>
      </c>
      <c r="K9" s="2">
        <v>0.43361111111111111</v>
      </c>
      <c r="L9" s="20">
        <f>((HOUR(K9))+MINUTE(K9)/60+(SECOND(K9)/3600))</f>
        <v>10.406666666666666</v>
      </c>
      <c r="M9" s="12" t="s">
        <v>665</v>
      </c>
      <c r="N9" s="12" t="s">
        <v>1364</v>
      </c>
      <c r="O9" s="12" t="s">
        <v>1380</v>
      </c>
      <c r="P9">
        <v>59</v>
      </c>
      <c r="Q9" s="12" t="s">
        <v>1613</v>
      </c>
      <c r="R9" s="12" t="s">
        <v>1472</v>
      </c>
      <c r="S9" s="12" t="s">
        <v>1614</v>
      </c>
      <c r="T9" s="12" t="s">
        <v>1474</v>
      </c>
      <c r="U9" s="12" t="s">
        <v>1612</v>
      </c>
      <c r="V9" s="12" t="s">
        <v>1475</v>
      </c>
      <c r="W9" s="12" t="s">
        <v>1467</v>
      </c>
      <c r="Y9" s="12" t="s">
        <v>1364</v>
      </c>
      <c r="Z9" s="12">
        <v>0.76</v>
      </c>
      <c r="AA9" s="19" t="str">
        <f>VLOOKUP(merged__4[[#This Row],[model_name]],lookup!$AG$1:$AK$482,5,FALSE)</f>
        <v>112</v>
      </c>
      <c r="AB9" s="19" t="str">
        <f>VLOOKUP(merged__4[[#This Row],[model_name]],lookup!$AG$1:$AK$482,4,FALSE)</f>
        <v>2569</v>
      </c>
      <c r="AC9" s="19" t="str">
        <f>VLOOKUP(merged__4[[#This Row],[model_name]],lookup!$AG$1:$AK$482,2,FALSE)</f>
        <v>3047</v>
      </c>
      <c r="AD9" s="19" t="str">
        <f>VLOOKUP(merged__4[[#This Row],[model_name]],lookup!$AG$1:$AK$482,3,FALSE)</f>
        <v>1144</v>
      </c>
      <c r="AE9" s="16">
        <f>merged__4[[#This Row],[mcs_count]]/merged__4[[#This Row],[reactions]]</f>
        <v>0.23361241576475394</v>
      </c>
      <c r="AF9" s="16">
        <f>merged__4[[#This Row],[mcs_count]]/merged__4[[#This Row],[metabolites]]</f>
        <v>0.20657276995305165</v>
      </c>
    </row>
    <row r="10" spans="1:32" x14ac:dyDescent="0.25">
      <c r="A10" s="12" t="s">
        <v>1427</v>
      </c>
      <c r="B10">
        <v>3.8300000000000001E-2</v>
      </c>
      <c r="C10">
        <v>2</v>
      </c>
      <c r="D10">
        <v>8</v>
      </c>
      <c r="E10" t="b">
        <v>1</v>
      </c>
      <c r="F10" t="b">
        <v>0</v>
      </c>
      <c r="G10">
        <v>3943</v>
      </c>
      <c r="H10">
        <v>4494</v>
      </c>
      <c r="I10">
        <v>0</v>
      </c>
      <c r="J10" s="12" t="s">
        <v>1317</v>
      </c>
      <c r="K10" s="2">
        <v>5.3379629629629631E-2</v>
      </c>
      <c r="L10" s="20">
        <f>((HOUR(K10))+MINUTE(K10)/60+(SECOND(K10)/3600))</f>
        <v>1.2811111111111111</v>
      </c>
      <c r="M10" s="12" t="s">
        <v>665</v>
      </c>
      <c r="N10" s="12" t="s">
        <v>1358</v>
      </c>
      <c r="O10" s="12" t="s">
        <v>1388</v>
      </c>
      <c r="P10">
        <v>63</v>
      </c>
      <c r="Q10" s="12" t="s">
        <v>1592</v>
      </c>
      <c r="R10" s="12" t="s">
        <v>1563</v>
      </c>
      <c r="S10" s="12" t="s">
        <v>1593</v>
      </c>
      <c r="T10" s="12" t="s">
        <v>1565</v>
      </c>
      <c r="U10" s="12" t="s">
        <v>1591</v>
      </c>
      <c r="V10" s="12" t="s">
        <v>1480</v>
      </c>
      <c r="W10" s="12" t="s">
        <v>1495</v>
      </c>
      <c r="X10">
        <v>313</v>
      </c>
      <c r="Y10" s="12" t="s">
        <v>1358</v>
      </c>
      <c r="Z10" s="12">
        <v>0.94</v>
      </c>
      <c r="AA10" s="19" t="str">
        <f>VLOOKUP(merged__4[[#This Row],[model_name]],lookup!$AG$1:$AK$482,5,FALSE)</f>
        <v>961</v>
      </c>
      <c r="AB10" s="19" t="str">
        <f>VLOOKUP(merged__4[[#This Row],[model_name]],lookup!$AG$1:$AK$482,4,FALSE)</f>
        <v>2318</v>
      </c>
      <c r="AC10" s="19" t="str">
        <f>VLOOKUP(merged__4[[#This Row],[model_name]],lookup!$AG$1:$AK$482,2,FALSE)</f>
        <v>3040</v>
      </c>
      <c r="AD10" s="19" t="str">
        <f>VLOOKUP(merged__4[[#This Row],[model_name]],lookup!$AG$1:$AK$482,3,FALSE)</f>
        <v>1100</v>
      </c>
      <c r="AE10" s="16">
        <f>merged__4[[#This Row],[mcs_count]]/merged__4[[#This Row],[reactions]]</f>
        <v>0.27897539944204919</v>
      </c>
      <c r="AF10" s="16">
        <f>merged__4[[#This Row],[mcs_count]]/merged__4[[#This Row],[metabolites]]</f>
        <v>0.24477080551846908</v>
      </c>
    </row>
    <row r="11" spans="1:32" x14ac:dyDescent="0.25">
      <c r="A11" t="s">
        <v>1697</v>
      </c>
      <c r="B11">
        <v>3.8399999999999997E-2</v>
      </c>
      <c r="C11">
        <v>2</v>
      </c>
      <c r="D11">
        <v>8</v>
      </c>
      <c r="E11" t="b">
        <v>1</v>
      </c>
      <c r="F11" t="b">
        <v>0</v>
      </c>
      <c r="G11">
        <v>4115</v>
      </c>
      <c r="H11">
        <v>4600</v>
      </c>
      <c r="I11">
        <v>0</v>
      </c>
      <c r="J11" t="s">
        <v>1317</v>
      </c>
      <c r="K11" s="2">
        <v>5.2326388888888888E-2</v>
      </c>
      <c r="L11" s="20">
        <f>((HOUR(K11))+MINUTE(K11)/60+(SECOND(K11)/3600))</f>
        <v>1.2558333333333334</v>
      </c>
      <c r="M11" t="s">
        <v>665</v>
      </c>
      <c r="N11" s="12" t="s">
        <v>1366</v>
      </c>
      <c r="O11" s="12" t="s">
        <v>1388</v>
      </c>
      <c r="P11">
        <v>84</v>
      </c>
      <c r="Q11" s="12" t="s">
        <v>1699</v>
      </c>
      <c r="R11" s="12" t="s">
        <v>1472</v>
      </c>
      <c r="S11" s="12" t="s">
        <v>1700</v>
      </c>
      <c r="T11" s="12" t="s">
        <v>1465</v>
      </c>
      <c r="U11" s="12" t="s">
        <v>1698</v>
      </c>
      <c r="V11" s="12" t="s">
        <v>1475</v>
      </c>
      <c r="W11" s="12" t="s">
        <v>1495</v>
      </c>
      <c r="X11">
        <v>973</v>
      </c>
      <c r="Y11" s="12" t="s">
        <v>1366</v>
      </c>
      <c r="Z11" s="12">
        <v>0.84</v>
      </c>
      <c r="AA11" s="19" t="str">
        <f>VLOOKUP(merged__4[[#This Row],[model_name]],lookup!$AG$1:$AK$482,5,FALSE)</f>
        <v>1</v>
      </c>
      <c r="AB11" s="19" t="str">
        <f>VLOOKUP(merged__4[[#This Row],[model_name]],lookup!$AG$1:$AK$482,4,FALSE)</f>
        <v>2396</v>
      </c>
      <c r="AC11" s="19" t="str">
        <f>VLOOKUP(merged__4[[#This Row],[model_name]],lookup!$AG$1:$AK$482,2,FALSE)</f>
        <v>3154</v>
      </c>
      <c r="AD11" s="19" t="str">
        <f>VLOOKUP(merged__4[[#This Row],[model_name]],lookup!$AG$1:$AK$482,3,FALSE)</f>
        <v>1099</v>
      </c>
      <c r="AE11" s="16">
        <f>merged__4[[#This Row],[mcs_count]]/merged__4[[#This Row],[reactions]]</f>
        <v>0.26707168894289185</v>
      </c>
      <c r="AF11" s="16">
        <f>merged__4[[#This Row],[mcs_count]]/merged__4[[#This Row],[metabolites]]</f>
        <v>0.23891304347826087</v>
      </c>
    </row>
    <row r="12" spans="1:32" x14ac:dyDescent="0.25">
      <c r="A12" t="s">
        <v>1706</v>
      </c>
      <c r="B12">
        <v>3.85E-2</v>
      </c>
      <c r="C12">
        <v>2</v>
      </c>
      <c r="D12">
        <v>8</v>
      </c>
      <c r="E12" t="b">
        <v>1</v>
      </c>
      <c r="F12" t="b">
        <v>0</v>
      </c>
      <c r="G12">
        <v>4330</v>
      </c>
      <c r="H12">
        <v>4886</v>
      </c>
      <c r="I12">
        <v>0</v>
      </c>
      <c r="J12" t="s">
        <v>1317</v>
      </c>
      <c r="K12" s="2">
        <v>5.9456018518518526E-2</v>
      </c>
      <c r="L12" s="20">
        <f>((HOUR(K12))+MINUTE(K12)/60+(SECOND(K12)/3600))</f>
        <v>1.4269444444444446</v>
      </c>
      <c r="M12" t="s">
        <v>665</v>
      </c>
      <c r="N12" s="12" t="s">
        <v>1366</v>
      </c>
      <c r="O12" s="12" t="s">
        <v>1388</v>
      </c>
      <c r="P12">
        <v>64</v>
      </c>
      <c r="Q12" s="12" t="s">
        <v>1708</v>
      </c>
      <c r="R12" s="12" t="s">
        <v>1472</v>
      </c>
      <c r="S12" s="12" t="s">
        <v>1709</v>
      </c>
      <c r="T12" s="12" t="s">
        <v>1465</v>
      </c>
      <c r="U12" s="12" t="s">
        <v>1707</v>
      </c>
      <c r="V12" s="12" t="s">
        <v>1480</v>
      </c>
      <c r="W12" s="12" t="s">
        <v>1495</v>
      </c>
      <c r="X12">
        <v>188</v>
      </c>
      <c r="Y12" s="12" t="s">
        <v>1366</v>
      </c>
      <c r="Z12" s="12">
        <v>0.84</v>
      </c>
      <c r="AA12" s="19" t="str">
        <f>VLOOKUP(merged__4[[#This Row],[model_name]],lookup!$AG$1:$AK$482,5,FALSE)</f>
        <v>11</v>
      </c>
      <c r="AB12" s="19" t="str">
        <f>VLOOKUP(merged__4[[#This Row],[model_name]],lookup!$AG$1:$AK$482,4,FALSE)</f>
        <v>2533</v>
      </c>
      <c r="AC12" s="19" t="str">
        <f>VLOOKUP(merged__4[[#This Row],[model_name]],lookup!$AG$1:$AK$482,2,FALSE)</f>
        <v>3157</v>
      </c>
      <c r="AD12" s="19" t="str">
        <f>VLOOKUP(merged__4[[#This Row],[model_name]],lookup!$AG$1:$AK$482,3,FALSE)</f>
        <v>1132</v>
      </c>
      <c r="AE12" s="16">
        <f>merged__4[[#This Row],[mcs_count]]/merged__4[[#This Row],[reactions]]</f>
        <v>0.26143187066974594</v>
      </c>
      <c r="AF12" s="16">
        <f>merged__4[[#This Row],[mcs_count]]/merged__4[[#This Row],[metabolites]]</f>
        <v>0.23168235775685633</v>
      </c>
    </row>
    <row r="13" spans="1:32" x14ac:dyDescent="0.25">
      <c r="A13" s="12" t="s">
        <v>1352</v>
      </c>
      <c r="B13">
        <v>3.8800000000000001E-2</v>
      </c>
      <c r="C13">
        <v>2</v>
      </c>
      <c r="D13">
        <v>8</v>
      </c>
      <c r="E13" t="b">
        <v>1</v>
      </c>
      <c r="F13" t="b">
        <v>0</v>
      </c>
      <c r="G13">
        <v>4328</v>
      </c>
      <c r="H13">
        <v>4986</v>
      </c>
      <c r="I13">
        <v>0</v>
      </c>
      <c r="J13" s="12" t="s">
        <v>1317</v>
      </c>
      <c r="K13" s="2">
        <v>6.7847222222222225E-2</v>
      </c>
      <c r="L13" s="20">
        <f>((HOUR(K13))+MINUTE(K13)/60+(SECOND(K13)/3600))</f>
        <v>1.6283333333333334</v>
      </c>
      <c r="M13" s="12" t="s">
        <v>665</v>
      </c>
      <c r="N13" s="12" t="s">
        <v>1381</v>
      </c>
      <c r="O13" s="12" t="s">
        <v>1380</v>
      </c>
      <c r="P13">
        <v>55</v>
      </c>
      <c r="Q13" s="12" t="s">
        <v>1506</v>
      </c>
      <c r="R13" s="12" t="s">
        <v>1507</v>
      </c>
      <c r="S13" s="12" t="s">
        <v>1508</v>
      </c>
      <c r="T13" s="12" t="s">
        <v>1474</v>
      </c>
      <c r="U13" s="12" t="s">
        <v>1505</v>
      </c>
      <c r="V13" s="12" t="s">
        <v>1466</v>
      </c>
      <c r="W13" s="12" t="s">
        <v>1467</v>
      </c>
      <c r="Y13" s="12" t="s">
        <v>1468</v>
      </c>
      <c r="Z13" s="12">
        <v>0.2</v>
      </c>
      <c r="AA13" s="19" t="str">
        <f>VLOOKUP(merged__4[[#This Row],[model_name]],lookup!$AG$1:$AK$482,5,FALSE)</f>
        <v>1</v>
      </c>
      <c r="AB13" s="19" t="str">
        <f>VLOOKUP(merged__4[[#This Row],[model_name]],lookup!$AG$1:$AK$482,4,FALSE)</f>
        <v>2367</v>
      </c>
      <c r="AC13" s="19" t="str">
        <f>VLOOKUP(merged__4[[#This Row],[model_name]],lookup!$AG$1:$AK$482,2,FALSE)</f>
        <v>3011</v>
      </c>
      <c r="AD13" s="19" t="str">
        <f>VLOOKUP(merged__4[[#This Row],[model_name]],lookup!$AG$1:$AK$482,3,FALSE)</f>
        <v>1134</v>
      </c>
      <c r="AE13" s="16">
        <f>merged__4[[#This Row],[mcs_count]]/merged__4[[#This Row],[reactions]]</f>
        <v>0.2620147874306839</v>
      </c>
      <c r="AF13" s="16">
        <f>merged__4[[#This Row],[mcs_count]]/merged__4[[#This Row],[metabolites]]</f>
        <v>0.22743682310469315</v>
      </c>
    </row>
    <row r="14" spans="1:32" x14ac:dyDescent="0.25">
      <c r="A14" t="s">
        <v>1735</v>
      </c>
      <c r="B14">
        <v>4.0099999999999997E-2</v>
      </c>
      <c r="C14">
        <v>2</v>
      </c>
      <c r="D14">
        <v>8</v>
      </c>
      <c r="E14" t="b">
        <v>1</v>
      </c>
      <c r="F14" t="b">
        <v>0</v>
      </c>
      <c r="G14">
        <v>4737</v>
      </c>
      <c r="H14">
        <v>5372</v>
      </c>
      <c r="I14">
        <v>0</v>
      </c>
      <c r="J14" t="s">
        <v>1317</v>
      </c>
      <c r="K14" s="2">
        <v>7.5949074074074072E-2</v>
      </c>
      <c r="L14" s="20">
        <f>((HOUR(K14))+MINUTE(K14)/60+(SECOND(K14)/3600))</f>
        <v>1.8227777777777778</v>
      </c>
      <c r="M14" t="s">
        <v>665</v>
      </c>
      <c r="N14" s="12" t="s">
        <v>1369</v>
      </c>
      <c r="O14" s="12" t="s">
        <v>1388</v>
      </c>
      <c r="P14">
        <v>74</v>
      </c>
      <c r="Q14" s="12" t="s">
        <v>1737</v>
      </c>
      <c r="R14" s="12" t="s">
        <v>1498</v>
      </c>
      <c r="S14" s="12" t="s">
        <v>1738</v>
      </c>
      <c r="T14" s="12" t="s">
        <v>1479</v>
      </c>
      <c r="U14" s="12" t="s">
        <v>1736</v>
      </c>
      <c r="V14" s="12" t="s">
        <v>1480</v>
      </c>
      <c r="W14" s="12" t="s">
        <v>1495</v>
      </c>
      <c r="X14">
        <v>691</v>
      </c>
      <c r="Y14" s="12" t="s">
        <v>1369</v>
      </c>
      <c r="Z14" s="12">
        <v>0.95</v>
      </c>
      <c r="AA14" s="19" t="str">
        <f>VLOOKUP(merged__4[[#This Row],[model_name]],lookup!$AG$1:$AK$482,5,FALSE)</f>
        <v>1</v>
      </c>
      <c r="AB14" s="19" t="str">
        <f>VLOOKUP(merged__4[[#This Row],[model_name]],lookup!$AG$1:$AK$482,4,FALSE)</f>
        <v>2546</v>
      </c>
      <c r="AC14" s="19" t="str">
        <f>VLOOKUP(merged__4[[#This Row],[model_name]],lookup!$AG$1:$AK$482,2,FALSE)</f>
        <v>3165</v>
      </c>
      <c r="AD14" s="19" t="str">
        <f>VLOOKUP(merged__4[[#This Row],[model_name]],lookup!$AG$1:$AK$482,3,FALSE)</f>
        <v>1079</v>
      </c>
      <c r="AE14" s="16">
        <f>merged__4[[#This Row],[mcs_count]]/merged__4[[#This Row],[reactions]]</f>
        <v>0.22778129617901627</v>
      </c>
      <c r="AF14" s="16">
        <f>merged__4[[#This Row],[mcs_count]]/merged__4[[#This Row],[metabolites]]</f>
        <v>0.20085629188384213</v>
      </c>
    </row>
    <row r="15" spans="1:32" x14ac:dyDescent="0.25">
      <c r="A15" s="12" t="s">
        <v>1315</v>
      </c>
      <c r="B15">
        <v>4.07E-2</v>
      </c>
      <c r="C15">
        <v>2</v>
      </c>
      <c r="D15">
        <v>6</v>
      </c>
      <c r="E15" t="b">
        <v>1</v>
      </c>
      <c r="F15" t="b">
        <v>0</v>
      </c>
      <c r="G15">
        <v>3936</v>
      </c>
      <c r="H15">
        <v>4417</v>
      </c>
      <c r="I15">
        <v>0</v>
      </c>
      <c r="J15" s="12" t="s">
        <v>1317</v>
      </c>
      <c r="K15" s="2">
        <v>6.3495370370370369E-2</v>
      </c>
      <c r="L15" s="20">
        <f>((HOUR(K15))+MINUTE(K15)/60+(SECOND(K15)/3600))</f>
        <v>1.5238888888888888</v>
      </c>
      <c r="M15" s="12" t="s">
        <v>665</v>
      </c>
      <c r="N15" s="12" t="s">
        <v>1384</v>
      </c>
      <c r="O15" s="12" t="s">
        <v>1469</v>
      </c>
      <c r="Q15" s="12" t="s">
        <v>1469</v>
      </c>
      <c r="R15" s="12" t="s">
        <v>1469</v>
      </c>
      <c r="S15" s="12" t="s">
        <v>1469</v>
      </c>
      <c r="T15" s="12" t="s">
        <v>1469</v>
      </c>
      <c r="U15" s="12" t="s">
        <v>1469</v>
      </c>
      <c r="V15" s="12" t="s">
        <v>1469</v>
      </c>
      <c r="W15" s="12" t="s">
        <v>1469</v>
      </c>
      <c r="Y15" s="12" t="s">
        <v>1469</v>
      </c>
      <c r="Z15" s="12">
        <v>0.25</v>
      </c>
      <c r="AA15" s="19">
        <f>VLOOKUP(merged__4[[#This Row],[model_name]],lookup!$AG$1:$AK$482,5,FALSE)</f>
        <v>0</v>
      </c>
      <c r="AB15" s="19">
        <f>VLOOKUP(merged__4[[#This Row],[model_name]],lookup!$AG$1:$AK$482,4,FALSE)</f>
        <v>0</v>
      </c>
      <c r="AC15" s="19" t="str">
        <f>VLOOKUP(merged__4[[#This Row],[model_name]],lookup!$AG$1:$AK$482,2,FALSE)</f>
        <v>1391</v>
      </c>
      <c r="AD15" s="19">
        <f>VLOOKUP(merged__4[[#This Row],[model_name]],lookup!$AG$1:$AK$482,3,FALSE)</f>
        <v>0</v>
      </c>
      <c r="AE15" s="16">
        <f>merged__4[[#This Row],[mcs_count]]/merged__4[[#This Row],[reactions]]</f>
        <v>0</v>
      </c>
      <c r="AF15" s="16">
        <f>merged__4[[#This Row],[mcs_count]]/merged__4[[#This Row],[metabolites]]</f>
        <v>0</v>
      </c>
    </row>
    <row r="16" spans="1:32" x14ac:dyDescent="0.25">
      <c r="A16" t="s">
        <v>1723</v>
      </c>
      <c r="B16">
        <v>4.4499999999999998E-2</v>
      </c>
      <c r="C16">
        <v>2</v>
      </c>
      <c r="D16">
        <v>8</v>
      </c>
      <c r="E16" t="b">
        <v>1</v>
      </c>
      <c r="F16" t="b">
        <v>0</v>
      </c>
      <c r="G16">
        <v>4680</v>
      </c>
      <c r="H16">
        <v>5245</v>
      </c>
      <c r="I16">
        <v>0</v>
      </c>
      <c r="J16" t="s">
        <v>1317</v>
      </c>
      <c r="K16" s="2">
        <v>6.7071759259259262E-2</v>
      </c>
      <c r="L16" s="20">
        <f>((HOUR(K16))+MINUTE(K16)/60+(SECOND(K16)/3600))</f>
        <v>1.6097222222222223</v>
      </c>
      <c r="M16" t="s">
        <v>665</v>
      </c>
      <c r="N16" s="12" t="s">
        <v>1369</v>
      </c>
      <c r="O16" s="12" t="s">
        <v>1380</v>
      </c>
      <c r="P16">
        <v>72</v>
      </c>
      <c r="Q16" s="12" t="s">
        <v>1725</v>
      </c>
      <c r="R16" s="12" t="s">
        <v>1498</v>
      </c>
      <c r="S16" s="12" t="s">
        <v>1726</v>
      </c>
      <c r="T16" s="12" t="s">
        <v>1479</v>
      </c>
      <c r="U16" s="12" t="s">
        <v>1724</v>
      </c>
      <c r="V16" s="12" t="s">
        <v>1480</v>
      </c>
      <c r="W16" s="12" t="s">
        <v>1495</v>
      </c>
      <c r="X16">
        <v>627</v>
      </c>
      <c r="Y16" s="12" t="s">
        <v>1369</v>
      </c>
      <c r="Z16" s="12">
        <v>0.95</v>
      </c>
      <c r="AA16" s="19" t="str">
        <f>VLOOKUP(merged__4[[#This Row],[model_name]],lookup!$AG$1:$AK$482,5,FALSE)</f>
        <v>1</v>
      </c>
      <c r="AB16" s="19" t="str">
        <f>VLOOKUP(merged__4[[#This Row],[model_name]],lookup!$AG$1:$AK$482,4,FALSE)</f>
        <v>2625</v>
      </c>
      <c r="AC16" s="19" t="str">
        <f>VLOOKUP(merged__4[[#This Row],[model_name]],lookup!$AG$1:$AK$482,2,FALSE)</f>
        <v>3162</v>
      </c>
      <c r="AD16" s="19" t="str">
        <f>VLOOKUP(merged__4[[#This Row],[model_name]],lookup!$AG$1:$AK$482,3,FALSE)</f>
        <v>1086</v>
      </c>
      <c r="AE16" s="16">
        <f>merged__4[[#This Row],[mcs_count]]/merged__4[[#This Row],[reactions]]</f>
        <v>0.23205128205128206</v>
      </c>
      <c r="AF16" s="16">
        <f>merged__4[[#This Row],[mcs_count]]/merged__4[[#This Row],[metabolites]]</f>
        <v>0.20705433746425167</v>
      </c>
    </row>
    <row r="17" spans="1:32" x14ac:dyDescent="0.25">
      <c r="A17" t="s">
        <v>1739</v>
      </c>
      <c r="B17">
        <v>4.4900000000000002E-2</v>
      </c>
      <c r="C17">
        <v>2</v>
      </c>
      <c r="D17">
        <v>8</v>
      </c>
      <c r="E17" t="b">
        <v>1</v>
      </c>
      <c r="F17" t="b">
        <v>0</v>
      </c>
      <c r="G17">
        <v>4160</v>
      </c>
      <c r="H17">
        <v>5013</v>
      </c>
      <c r="I17">
        <v>0</v>
      </c>
      <c r="J17" t="s">
        <v>1317</v>
      </c>
      <c r="K17" s="2">
        <v>5.8888888888888886E-2</v>
      </c>
      <c r="L17" s="20">
        <f>((HOUR(K17))+MINUTE(K17)/60+(SECOND(K17)/3600))</f>
        <v>1.4133333333333333</v>
      </c>
      <c r="M17" t="s">
        <v>665</v>
      </c>
      <c r="N17" s="12" t="s">
        <v>1369</v>
      </c>
      <c r="O17" s="12" t="s">
        <v>1388</v>
      </c>
      <c r="P17">
        <v>62</v>
      </c>
      <c r="Q17" s="12" t="s">
        <v>1741</v>
      </c>
      <c r="R17" s="12" t="s">
        <v>1498</v>
      </c>
      <c r="S17" s="12" t="s">
        <v>1742</v>
      </c>
      <c r="T17" s="12" t="s">
        <v>1474</v>
      </c>
      <c r="U17" s="12" t="s">
        <v>1740</v>
      </c>
      <c r="V17" s="12" t="s">
        <v>1480</v>
      </c>
      <c r="W17" s="12" t="s">
        <v>1467</v>
      </c>
      <c r="Y17" s="12" t="s">
        <v>1369</v>
      </c>
      <c r="Z17" s="12">
        <v>0.95</v>
      </c>
      <c r="AA17" s="19" t="str">
        <f>VLOOKUP(merged__4[[#This Row],[model_name]],lookup!$AG$1:$AK$482,5,FALSE)</f>
        <v>1</v>
      </c>
      <c r="AB17" s="19" t="str">
        <f>VLOOKUP(merged__4[[#This Row],[model_name]],lookup!$AG$1:$AK$482,4,FALSE)</f>
        <v>2214</v>
      </c>
      <c r="AC17" s="19" t="str">
        <f>VLOOKUP(merged__4[[#This Row],[model_name]],lookup!$AG$1:$AK$482,2,FALSE)</f>
        <v>3166</v>
      </c>
      <c r="AD17" s="19" t="str">
        <f>VLOOKUP(merged__4[[#This Row],[model_name]],lookup!$AG$1:$AK$482,3,FALSE)</f>
        <v>1093</v>
      </c>
      <c r="AE17" s="16">
        <f>merged__4[[#This Row],[mcs_count]]/merged__4[[#This Row],[reactions]]</f>
        <v>0.26274038461538463</v>
      </c>
      <c r="AF17" s="16">
        <f>merged__4[[#This Row],[mcs_count]]/merged__4[[#This Row],[metabolites]]</f>
        <v>0.21803311390385</v>
      </c>
    </row>
    <row r="18" spans="1:32" x14ac:dyDescent="0.25">
      <c r="A18" s="12" t="s">
        <v>1414</v>
      </c>
      <c r="B18">
        <v>4.5199999999999997E-2</v>
      </c>
      <c r="C18">
        <v>2</v>
      </c>
      <c r="D18">
        <v>8</v>
      </c>
      <c r="E18" t="b">
        <v>1</v>
      </c>
      <c r="F18" t="b">
        <v>0</v>
      </c>
      <c r="G18">
        <v>4608</v>
      </c>
      <c r="H18">
        <v>5254</v>
      </c>
      <c r="I18">
        <v>0</v>
      </c>
      <c r="J18" s="12" t="s">
        <v>1317</v>
      </c>
      <c r="K18" s="2">
        <v>7.0219907407407411E-2</v>
      </c>
      <c r="L18" s="20">
        <f>((HOUR(K18))+MINUTE(K18)/60+(SECOND(K18)/3600))</f>
        <v>1.6852777777777779</v>
      </c>
      <c r="M18" s="12" t="s">
        <v>665</v>
      </c>
      <c r="N18" s="12" t="s">
        <v>1354</v>
      </c>
      <c r="O18" s="12" t="s">
        <v>1380</v>
      </c>
      <c r="P18">
        <v>57</v>
      </c>
      <c r="Q18" s="12" t="s">
        <v>1550</v>
      </c>
      <c r="R18" s="12" t="s">
        <v>1385</v>
      </c>
      <c r="S18" s="12" t="s">
        <v>1551</v>
      </c>
      <c r="T18" s="12" t="s">
        <v>1479</v>
      </c>
      <c r="U18" s="12" t="s">
        <v>1549</v>
      </c>
      <c r="V18" s="12" t="s">
        <v>1480</v>
      </c>
      <c r="W18" s="12" t="s">
        <v>1467</v>
      </c>
      <c r="Y18" s="12" t="s">
        <v>1354</v>
      </c>
      <c r="Z18" s="12">
        <v>0.25</v>
      </c>
      <c r="AA18" s="19" t="str">
        <f>VLOOKUP(merged__4[[#This Row],[model_name]],lookup!$AG$1:$AK$482,5,FALSE)</f>
        <v>1</v>
      </c>
      <c r="AB18" s="19" t="str">
        <f>VLOOKUP(merged__4[[#This Row],[model_name]],lookup!$AG$1:$AK$482,4,FALSE)</f>
        <v>2458</v>
      </c>
      <c r="AC18" s="19" t="str">
        <f>VLOOKUP(merged__4[[#This Row],[model_name]],lookup!$AG$1:$AK$482,2,FALSE)</f>
        <v>3026</v>
      </c>
      <c r="AD18" s="19" t="str">
        <f>VLOOKUP(merged__4[[#This Row],[model_name]],lookup!$AG$1:$AK$482,3,FALSE)</f>
        <v>1116</v>
      </c>
      <c r="AE18" s="16">
        <f>merged__4[[#This Row],[mcs_count]]/merged__4[[#This Row],[reactions]]</f>
        <v>0.2421875</v>
      </c>
      <c r="AF18" s="16">
        <f>merged__4[[#This Row],[mcs_count]]/merged__4[[#This Row],[metabolites]]</f>
        <v>0.21240959269128284</v>
      </c>
    </row>
    <row r="19" spans="1:32" x14ac:dyDescent="0.25">
      <c r="A19" t="s">
        <v>1751</v>
      </c>
      <c r="B19">
        <v>4.5199999999999997E-2</v>
      </c>
      <c r="C19">
        <v>2</v>
      </c>
      <c r="D19">
        <v>8</v>
      </c>
      <c r="E19" t="b">
        <v>1</v>
      </c>
      <c r="F19" t="b">
        <v>0</v>
      </c>
      <c r="G19">
        <v>4665</v>
      </c>
      <c r="H19">
        <v>5363</v>
      </c>
      <c r="I19">
        <v>0</v>
      </c>
      <c r="J19" t="s">
        <v>1317</v>
      </c>
      <c r="K19" s="2">
        <v>8.5925925925925919E-2</v>
      </c>
      <c r="L19" s="20">
        <f>((HOUR(K19))+MINUTE(K19)/60+(SECOND(K19)/3600))</f>
        <v>2.0622222222222222</v>
      </c>
      <c r="M19" t="s">
        <v>665</v>
      </c>
      <c r="N19" s="12" t="s">
        <v>1369</v>
      </c>
      <c r="O19" s="12" t="s">
        <v>1388</v>
      </c>
      <c r="P19">
        <v>44</v>
      </c>
      <c r="Q19" s="12" t="s">
        <v>1753</v>
      </c>
      <c r="R19" s="12" t="s">
        <v>1498</v>
      </c>
      <c r="S19" s="12" t="s">
        <v>1754</v>
      </c>
      <c r="T19" s="12" t="s">
        <v>1479</v>
      </c>
      <c r="U19" s="12" t="s">
        <v>1752</v>
      </c>
      <c r="V19" s="12" t="s">
        <v>1480</v>
      </c>
      <c r="W19" s="12" t="s">
        <v>1467</v>
      </c>
      <c r="Y19" s="12" t="s">
        <v>1369</v>
      </c>
      <c r="Z19" s="12">
        <v>0.95</v>
      </c>
      <c r="AA19" s="19" t="str">
        <f>VLOOKUP(merged__4[[#This Row],[model_name]],lookup!$AG$1:$AK$482,5,FALSE)</f>
        <v>1</v>
      </c>
      <c r="AB19" s="19" t="str">
        <f>VLOOKUP(merged__4[[#This Row],[model_name]],lookup!$AG$1:$AK$482,4,FALSE)</f>
        <v>2387</v>
      </c>
      <c r="AC19" s="19" t="str">
        <f>VLOOKUP(merged__4[[#This Row],[model_name]],lookup!$AG$1:$AK$482,2,FALSE)</f>
        <v>3169</v>
      </c>
      <c r="AD19" s="19" t="str">
        <f>VLOOKUP(merged__4[[#This Row],[model_name]],lookup!$AG$1:$AK$482,3,FALSE)</f>
        <v>1080</v>
      </c>
      <c r="AE19" s="16">
        <f>merged__4[[#This Row],[mcs_count]]/merged__4[[#This Row],[reactions]]</f>
        <v>0.23151125401929259</v>
      </c>
      <c r="AF19" s="16">
        <f>merged__4[[#This Row],[mcs_count]]/merged__4[[#This Row],[metabolites]]</f>
        <v>0.20137982472496738</v>
      </c>
    </row>
    <row r="20" spans="1:32" x14ac:dyDescent="0.25">
      <c r="A20" s="12" t="s">
        <v>1376</v>
      </c>
      <c r="B20">
        <v>4.53E-2</v>
      </c>
      <c r="C20">
        <v>2</v>
      </c>
      <c r="D20">
        <v>8</v>
      </c>
      <c r="E20" t="b">
        <v>1</v>
      </c>
      <c r="F20" t="b">
        <v>0</v>
      </c>
      <c r="G20">
        <v>3839</v>
      </c>
      <c r="H20">
        <v>4782</v>
      </c>
      <c r="I20">
        <v>0</v>
      </c>
      <c r="J20" s="12" t="s">
        <v>1317</v>
      </c>
      <c r="K20" s="2">
        <v>4.7858796296296295E-2</v>
      </c>
      <c r="L20" s="20">
        <f>((HOUR(K20))+MINUTE(K20)/60+(SECOND(K20)/3600))</f>
        <v>1.148611111111111</v>
      </c>
      <c r="M20" s="12" t="s">
        <v>665</v>
      </c>
      <c r="N20" s="12" t="str">
        <f>VLOOKUP(merged__4[[#This Row],[model_name]],lookup!$W$99:$Y$126,2,FALSE)</f>
        <v>Stomach Adenocarcinoma</v>
      </c>
      <c r="O20" s="12" t="s">
        <v>1469</v>
      </c>
      <c r="Q20" s="12" t="s">
        <v>1469</v>
      </c>
      <c r="R20" s="12" t="s">
        <v>1469</v>
      </c>
      <c r="S20" s="12" t="s">
        <v>1469</v>
      </c>
      <c r="T20" s="12" t="s">
        <v>1469</v>
      </c>
      <c r="U20" s="12" t="s">
        <v>1469</v>
      </c>
      <c r="V20" s="12" t="s">
        <v>1469</v>
      </c>
      <c r="W20" s="12" t="s">
        <v>1469</v>
      </c>
      <c r="Y20" s="12" t="s">
        <v>1469</v>
      </c>
      <c r="Z20" s="12">
        <v>0.9</v>
      </c>
      <c r="AA20" s="19" t="str">
        <f>VLOOKUP(merged__4[[#This Row],[model_name]],lookup!$AG$1:$AK$482,5,FALSE)</f>
        <v>912</v>
      </c>
      <c r="AB20" s="19" t="str">
        <f>VLOOKUP(merged__4[[#This Row],[model_name]],lookup!$AG$1:$AK$482,4,FALSE)</f>
        <v>1873</v>
      </c>
      <c r="AC20" s="19" t="str">
        <f>VLOOKUP(merged__4[[#This Row],[model_name]],lookup!$AG$1:$AK$482,2,FALSE)</f>
        <v>3009</v>
      </c>
      <c r="AD20" s="19" t="str">
        <f>VLOOKUP(merged__4[[#This Row],[model_name]],lookup!$AG$1:$AK$482,3,FALSE)</f>
        <v>1102</v>
      </c>
      <c r="AE20" s="16">
        <f>merged__4[[#This Row],[mcs_count]]/merged__4[[#This Row],[reactions]]</f>
        <v>0.28705392029174265</v>
      </c>
      <c r="AF20" s="16">
        <f>merged__4[[#This Row],[mcs_count]]/merged__4[[#This Row],[metabolites]]</f>
        <v>0.23044751150146384</v>
      </c>
    </row>
    <row r="21" spans="1:32" x14ac:dyDescent="0.25">
      <c r="A21" s="12" t="s">
        <v>1410</v>
      </c>
      <c r="B21">
        <v>4.5699999999999998E-2</v>
      </c>
      <c r="C21">
        <v>2</v>
      </c>
      <c r="D21">
        <v>8</v>
      </c>
      <c r="E21" t="b">
        <v>1</v>
      </c>
      <c r="F21" t="b">
        <v>0</v>
      </c>
      <c r="G21">
        <v>4813</v>
      </c>
      <c r="H21">
        <v>5466</v>
      </c>
      <c r="I21">
        <v>0</v>
      </c>
      <c r="J21" s="12" t="s">
        <v>1317</v>
      </c>
      <c r="K21" s="2">
        <v>9.0462962962962967E-2</v>
      </c>
      <c r="L21" s="20">
        <f>((HOUR(K21))+MINUTE(K21)/60+(SECOND(K21)/3600))</f>
        <v>2.1711111111111108</v>
      </c>
      <c r="M21" s="12" t="s">
        <v>665</v>
      </c>
      <c r="N21" s="12" t="s">
        <v>1354</v>
      </c>
      <c r="O21" s="12" t="s">
        <v>1380</v>
      </c>
      <c r="P21">
        <v>43</v>
      </c>
      <c r="Q21" s="12" t="s">
        <v>1538</v>
      </c>
      <c r="R21" s="12" t="s">
        <v>1385</v>
      </c>
      <c r="S21" s="12" t="s">
        <v>1539</v>
      </c>
      <c r="T21" s="12" t="s">
        <v>1479</v>
      </c>
      <c r="U21" s="12" t="s">
        <v>1537</v>
      </c>
      <c r="V21" s="12" t="s">
        <v>1480</v>
      </c>
      <c r="W21" s="12" t="s">
        <v>1467</v>
      </c>
      <c r="Y21" s="12" t="s">
        <v>1354</v>
      </c>
      <c r="Z21" s="12">
        <v>0.25</v>
      </c>
      <c r="AA21" s="19" t="str">
        <f>VLOOKUP(merged__4[[#This Row],[model_name]],lookup!$AG$1:$AK$482,5,FALSE)</f>
        <v>1</v>
      </c>
      <c r="AB21" s="19" t="str">
        <f>VLOOKUP(merged__4[[#This Row],[model_name]],lookup!$AG$1:$AK$482,4,FALSE)</f>
        <v>2394</v>
      </c>
      <c r="AC21" s="19" t="str">
        <f>VLOOKUP(merged__4[[#This Row],[model_name]],lookup!$AG$1:$AK$482,2,FALSE)</f>
        <v>3022</v>
      </c>
      <c r="AD21" s="19" t="str">
        <f>VLOOKUP(merged__4[[#This Row],[model_name]],lookup!$AG$1:$AK$482,3,FALSE)</f>
        <v>1071</v>
      </c>
      <c r="AE21" s="16">
        <f>merged__4[[#This Row],[mcs_count]]/merged__4[[#This Row],[reactions]]</f>
        <v>0.22252233534178267</v>
      </c>
      <c r="AF21" s="16">
        <f>merged__4[[#This Row],[mcs_count]]/merged__4[[#This Row],[metabolites]]</f>
        <v>0.19593852908891329</v>
      </c>
    </row>
    <row r="22" spans="1:32" x14ac:dyDescent="0.25">
      <c r="A22" t="s">
        <v>1747</v>
      </c>
      <c r="B22">
        <v>5.1400000000000001E-2</v>
      </c>
      <c r="C22">
        <v>2</v>
      </c>
      <c r="D22">
        <v>8</v>
      </c>
      <c r="E22" t="b">
        <v>1</v>
      </c>
      <c r="F22" t="b">
        <v>0</v>
      </c>
      <c r="G22">
        <v>4300</v>
      </c>
      <c r="H22">
        <v>5348</v>
      </c>
      <c r="I22">
        <v>0</v>
      </c>
      <c r="J22" t="s">
        <v>1317</v>
      </c>
      <c r="K22" s="2">
        <v>7.1412037037037038E-2</v>
      </c>
      <c r="L22" s="20">
        <f>((HOUR(K22))+MINUTE(K22)/60+(SECOND(K22)/3600))</f>
        <v>1.7138888888888888</v>
      </c>
      <c r="M22" t="s">
        <v>665</v>
      </c>
      <c r="N22" s="12" t="s">
        <v>1369</v>
      </c>
      <c r="O22" s="12" t="s">
        <v>1388</v>
      </c>
      <c r="P22">
        <v>72</v>
      </c>
      <c r="Q22" s="12" t="s">
        <v>1749</v>
      </c>
      <c r="R22" s="12" t="s">
        <v>1498</v>
      </c>
      <c r="S22" s="12" t="s">
        <v>1750</v>
      </c>
      <c r="T22" s="12" t="s">
        <v>1479</v>
      </c>
      <c r="U22" s="12" t="s">
        <v>1748</v>
      </c>
      <c r="V22" s="12" t="s">
        <v>1480</v>
      </c>
      <c r="W22" s="12" t="s">
        <v>1467</v>
      </c>
      <c r="Y22" s="12" t="s">
        <v>1369</v>
      </c>
      <c r="Z22" s="12">
        <v>0.95</v>
      </c>
      <c r="AA22" s="19">
        <f>VLOOKUP(merged__4[[#This Row],[model_name]],lookup!$AG$1:$AK$482,5,FALSE)</f>
        <v>0</v>
      </c>
      <c r="AB22" s="19">
        <f>VLOOKUP(merged__4[[#This Row],[model_name]],lookup!$AG$1:$AK$482,4,FALSE)</f>
        <v>0</v>
      </c>
      <c r="AC22" s="19" t="str">
        <f>VLOOKUP(merged__4[[#This Row],[model_name]],lookup!$AG$1:$AK$482,2,FALSE)</f>
        <v>3168</v>
      </c>
      <c r="AD22" s="19" t="str">
        <f>VLOOKUP(merged__4[[#This Row],[model_name]],lookup!$AG$1:$AK$482,3,FALSE)</f>
        <v>1092</v>
      </c>
      <c r="AE22" s="16">
        <f>merged__4[[#This Row],[mcs_count]]/merged__4[[#This Row],[reactions]]</f>
        <v>0.25395348837209303</v>
      </c>
      <c r="AF22" s="16">
        <f>merged__4[[#This Row],[mcs_count]]/merged__4[[#This Row],[metabolites]]</f>
        <v>0.20418848167539266</v>
      </c>
    </row>
    <row r="23" spans="1:32" x14ac:dyDescent="0.25">
      <c r="A23" t="s">
        <v>1327</v>
      </c>
      <c r="B23">
        <v>5.62E-2</v>
      </c>
      <c r="C23">
        <v>2</v>
      </c>
      <c r="D23">
        <v>8</v>
      </c>
      <c r="E23" t="b">
        <v>1</v>
      </c>
      <c r="F23" t="b">
        <v>0</v>
      </c>
      <c r="G23">
        <v>3972</v>
      </c>
      <c r="H23">
        <v>4684</v>
      </c>
      <c r="I23">
        <v>0</v>
      </c>
      <c r="J23" t="s">
        <v>1317</v>
      </c>
      <c r="K23" s="2">
        <v>7.3877314814814812E-2</v>
      </c>
      <c r="L23" s="20">
        <f>((HOUR(K23))+MINUTE(K23)/60+(SECOND(K23)/3600))</f>
        <v>1.7730555555555556</v>
      </c>
      <c r="M23" t="s">
        <v>665</v>
      </c>
      <c r="N23" s="12" t="str">
        <f>VLOOKUP(merged__4[[#This Row],[model_name]],lookup!$W$99:$Y$126,2,FALSE)</f>
        <v>Kidney Renal Papillary Cell Carcinoma</v>
      </c>
      <c r="O23" s="12" t="s">
        <v>1388</v>
      </c>
      <c r="P23">
        <v>54</v>
      </c>
      <c r="Q23" s="12" t="s">
        <v>1663</v>
      </c>
      <c r="R23" s="12" t="s">
        <v>1486</v>
      </c>
      <c r="S23" s="12" t="s">
        <v>1664</v>
      </c>
      <c r="T23" s="12" t="s">
        <v>1474</v>
      </c>
      <c r="U23" s="12" t="s">
        <v>1662</v>
      </c>
      <c r="V23" s="12" t="s">
        <v>1480</v>
      </c>
      <c r="W23" s="12" t="s">
        <v>1467</v>
      </c>
      <c r="Y23" s="12" t="s">
        <v>1468</v>
      </c>
      <c r="Z23" s="12">
        <v>0.25</v>
      </c>
      <c r="AA23" s="19">
        <f>VLOOKUP(merged__4[[#This Row],[model_name]],lookup!$AG$1:$AK$482,5,FALSE)</f>
        <v>0</v>
      </c>
      <c r="AB23" s="19">
        <f>VLOOKUP(merged__4[[#This Row],[model_name]],lookup!$AG$1:$AK$482,4,FALSE)</f>
        <v>0</v>
      </c>
      <c r="AC23" s="19" t="str">
        <f>VLOOKUP(merged__4[[#This Row],[model_name]],lookup!$AG$1:$AK$482,2,FALSE)</f>
        <v>2977</v>
      </c>
      <c r="AD23" s="19">
        <f>VLOOKUP(merged__4[[#This Row],[model_name]],lookup!$AG$1:$AK$482,3,FALSE)</f>
        <v>0</v>
      </c>
      <c r="AE23" s="16">
        <f>merged__4[[#This Row],[mcs_count]]/merged__4[[#This Row],[reactions]]</f>
        <v>0</v>
      </c>
      <c r="AF23" s="16">
        <f>merged__4[[#This Row],[mcs_count]]/merged__4[[#This Row],[metabolites]]</f>
        <v>0</v>
      </c>
    </row>
    <row r="24" spans="1:32" x14ac:dyDescent="0.25">
      <c r="A24" s="12" t="s">
        <v>1349</v>
      </c>
      <c r="B24">
        <v>5.74E-2</v>
      </c>
      <c r="C24">
        <v>2</v>
      </c>
      <c r="D24">
        <v>8</v>
      </c>
      <c r="E24" t="b">
        <v>1</v>
      </c>
      <c r="F24" t="b">
        <v>0</v>
      </c>
      <c r="G24">
        <v>3908</v>
      </c>
      <c r="H24">
        <v>4694</v>
      </c>
      <c r="I24">
        <v>0</v>
      </c>
      <c r="J24" s="12" t="s">
        <v>1317</v>
      </c>
      <c r="K24" s="2">
        <v>4.8460648148148149E-2</v>
      </c>
      <c r="L24" s="20">
        <f>((HOUR(K24))+MINUTE(K24)/60+(SECOND(K24)/3600))</f>
        <v>1.1630555555555555</v>
      </c>
      <c r="M24" s="12" t="s">
        <v>665</v>
      </c>
      <c r="N24" s="12" t="s">
        <v>1369</v>
      </c>
      <c r="O24" s="12" t="s">
        <v>1388</v>
      </c>
      <c r="P24">
        <v>66</v>
      </c>
      <c r="Q24" s="12" t="s">
        <v>1497</v>
      </c>
      <c r="R24" s="12" t="s">
        <v>1498</v>
      </c>
      <c r="S24" s="12" t="s">
        <v>1499</v>
      </c>
      <c r="T24" s="12" t="s">
        <v>1500</v>
      </c>
      <c r="U24" s="12" t="s">
        <v>1496</v>
      </c>
      <c r="V24" s="12" t="s">
        <v>1480</v>
      </c>
      <c r="W24" s="12" t="s">
        <v>1495</v>
      </c>
      <c r="X24">
        <v>66</v>
      </c>
      <c r="Y24" s="12" t="s">
        <v>1468</v>
      </c>
      <c r="Z24" s="12">
        <v>0.95</v>
      </c>
      <c r="AA24" s="19" t="str">
        <f>VLOOKUP(merged__4[[#This Row],[model_name]],lookup!$AG$1:$AK$482,5,FALSE)</f>
        <v>985</v>
      </c>
      <c r="AB24" s="19" t="str">
        <f>VLOOKUP(merged__4[[#This Row],[model_name]],lookup!$AG$1:$AK$482,4,FALSE)</f>
        <v>2172</v>
      </c>
      <c r="AC24" s="19" t="str">
        <f>VLOOKUP(merged__4[[#This Row],[model_name]],lookup!$AG$1:$AK$482,2,FALSE)</f>
        <v>3007</v>
      </c>
      <c r="AD24" s="19" t="str">
        <f>VLOOKUP(merged__4[[#This Row],[model_name]],lookup!$AG$1:$AK$482,3,FALSE)</f>
        <v>1106</v>
      </c>
      <c r="AE24" s="16">
        <f>merged__4[[#This Row],[mcs_count]]/merged__4[[#This Row],[reactions]]</f>
        <v>0.28300921187308087</v>
      </c>
      <c r="AF24" s="16">
        <f>merged__4[[#This Row],[mcs_count]]/merged__4[[#This Row],[metabolites]]</f>
        <v>0.23561994034938219</v>
      </c>
    </row>
    <row r="25" spans="1:32" x14ac:dyDescent="0.25">
      <c r="A25" s="12" t="s">
        <v>1330</v>
      </c>
      <c r="B25">
        <v>5.9200000000000003E-2</v>
      </c>
      <c r="C25">
        <v>2</v>
      </c>
      <c r="D25">
        <v>6</v>
      </c>
      <c r="E25" t="b">
        <v>1</v>
      </c>
      <c r="F25" t="b">
        <v>0</v>
      </c>
      <c r="G25">
        <v>4166</v>
      </c>
      <c r="H25">
        <v>4958</v>
      </c>
      <c r="I25">
        <v>0</v>
      </c>
      <c r="J25" s="12" t="s">
        <v>1317</v>
      </c>
      <c r="K25" s="2">
        <v>4.7893518518518516E-2</v>
      </c>
      <c r="L25" s="20">
        <f>((HOUR(K25))+MINUTE(K25)/60+(SECOND(K25)/3600))</f>
        <v>1.1494444444444445</v>
      </c>
      <c r="M25" s="12" t="s">
        <v>665</v>
      </c>
      <c r="N25" s="12" t="s">
        <v>1361</v>
      </c>
      <c r="O25" s="12" t="s">
        <v>1388</v>
      </c>
      <c r="P25">
        <v>70</v>
      </c>
      <c r="Q25" s="12" t="s">
        <v>1485</v>
      </c>
      <c r="R25" s="12" t="s">
        <v>1486</v>
      </c>
      <c r="S25" s="12" t="s">
        <v>1487</v>
      </c>
      <c r="T25" s="12" t="s">
        <v>1474</v>
      </c>
      <c r="U25" s="12" t="s">
        <v>1484</v>
      </c>
      <c r="V25" s="12" t="s">
        <v>1466</v>
      </c>
      <c r="W25" s="12" t="s">
        <v>1467</v>
      </c>
      <c r="Y25" s="12" t="s">
        <v>1468</v>
      </c>
      <c r="Z25" s="12">
        <v>0.25</v>
      </c>
      <c r="AA25" s="19" t="str">
        <f>VLOOKUP(merged__4[[#This Row],[model_name]],lookup!$AG$1:$AK$482,5,FALSE)</f>
        <v>1</v>
      </c>
      <c r="AB25" s="19" t="str">
        <f>VLOOKUP(merged__4[[#This Row],[model_name]],lookup!$AG$1:$AK$482,4,FALSE)</f>
        <v>2313</v>
      </c>
      <c r="AC25" s="19" t="str">
        <f>VLOOKUP(merged__4[[#This Row],[model_name]],lookup!$AG$1:$AK$482,2,FALSE)</f>
        <v>2924</v>
      </c>
      <c r="AD25" s="19" t="str">
        <f>VLOOKUP(merged__4[[#This Row],[model_name]],lookup!$AG$1:$AK$482,3,FALSE)</f>
        <v>1101</v>
      </c>
      <c r="AE25" s="16">
        <f>merged__4[[#This Row],[mcs_count]]/merged__4[[#This Row],[reactions]]</f>
        <v>0.26428228516562652</v>
      </c>
      <c r="AF25" s="16">
        <f>merged__4[[#This Row],[mcs_count]]/merged__4[[#This Row],[metabolites]]</f>
        <v>0.22206534893102056</v>
      </c>
    </row>
    <row r="26" spans="1:32" x14ac:dyDescent="0.25">
      <c r="A26" s="12" t="s">
        <v>1351</v>
      </c>
      <c r="B26">
        <v>5.9200000000000003E-2</v>
      </c>
      <c r="C26">
        <v>2</v>
      </c>
      <c r="D26">
        <v>8</v>
      </c>
      <c r="E26" t="b">
        <v>1</v>
      </c>
      <c r="F26" t="b">
        <v>0</v>
      </c>
      <c r="G26">
        <v>4166</v>
      </c>
      <c r="H26">
        <v>4958</v>
      </c>
      <c r="I26">
        <v>0</v>
      </c>
      <c r="J26" s="12" t="s">
        <v>1317</v>
      </c>
      <c r="K26" s="2">
        <v>6.5509259259259253E-2</v>
      </c>
      <c r="L26" s="20">
        <f>((HOUR(K26))+MINUTE(K26)/60+(SECOND(K26)/3600))</f>
        <v>1.5722222222222222</v>
      </c>
      <c r="M26" s="12" t="s">
        <v>665</v>
      </c>
      <c r="N26" s="12" t="s">
        <v>1361</v>
      </c>
      <c r="O26" s="12" t="s">
        <v>1469</v>
      </c>
      <c r="Q26" s="12" t="s">
        <v>1469</v>
      </c>
      <c r="R26" s="12" t="s">
        <v>1469</v>
      </c>
      <c r="S26" s="12" t="s">
        <v>1469</v>
      </c>
      <c r="T26" s="12" t="s">
        <v>1469</v>
      </c>
      <c r="U26" s="12" t="s">
        <v>1469</v>
      </c>
      <c r="V26" s="12" t="s">
        <v>1469</v>
      </c>
      <c r="W26" s="12" t="s">
        <v>1469</v>
      </c>
      <c r="Y26" s="12" t="s">
        <v>1469</v>
      </c>
      <c r="Z26" s="12">
        <v>0.25</v>
      </c>
      <c r="AA26" s="19" t="str">
        <f>VLOOKUP(merged__4[[#This Row],[model_name]],lookup!$AG$1:$AK$482,5,FALSE)</f>
        <v>1</v>
      </c>
      <c r="AB26" s="19" t="str">
        <f>VLOOKUP(merged__4[[#This Row],[model_name]],lookup!$AG$1:$AK$482,4,FALSE)</f>
        <v>2313</v>
      </c>
      <c r="AC26" s="19" t="str">
        <f>VLOOKUP(merged__4[[#This Row],[model_name]],lookup!$AG$1:$AK$482,2,FALSE)</f>
        <v>3010</v>
      </c>
      <c r="AD26" s="19" t="str">
        <f>VLOOKUP(merged__4[[#This Row],[model_name]],lookup!$AG$1:$AK$482,3,FALSE)</f>
        <v>1101</v>
      </c>
      <c r="AE26" s="16">
        <f>merged__4[[#This Row],[mcs_count]]/merged__4[[#This Row],[reactions]]</f>
        <v>0.26428228516562652</v>
      </c>
      <c r="AF26" s="16">
        <f>merged__4[[#This Row],[mcs_count]]/merged__4[[#This Row],[metabolites]]</f>
        <v>0.22206534893102056</v>
      </c>
    </row>
    <row r="27" spans="1:32" x14ac:dyDescent="0.25">
      <c r="A27" s="12" t="s">
        <v>1430</v>
      </c>
      <c r="B27">
        <v>6.8199999999999997E-2</v>
      </c>
      <c r="C27">
        <v>2</v>
      </c>
      <c r="D27">
        <v>8</v>
      </c>
      <c r="E27" t="b">
        <v>1</v>
      </c>
      <c r="F27" t="b">
        <v>0</v>
      </c>
      <c r="G27">
        <v>3656</v>
      </c>
      <c r="H27">
        <v>4473</v>
      </c>
      <c r="I27">
        <v>0</v>
      </c>
      <c r="J27" s="12" t="s">
        <v>1317</v>
      </c>
      <c r="K27" s="2">
        <v>5.2847222222222219E-2</v>
      </c>
      <c r="L27" s="20">
        <f>((HOUR(K27))+MINUTE(K27)/60+(SECOND(K27)/3600))</f>
        <v>1.2683333333333333</v>
      </c>
      <c r="M27" s="12" t="s">
        <v>665</v>
      </c>
      <c r="N27" s="12" t="s">
        <v>1364</v>
      </c>
      <c r="O27" s="12" t="s">
        <v>1380</v>
      </c>
      <c r="P27">
        <v>80</v>
      </c>
      <c r="Q27" s="12" t="s">
        <v>1601</v>
      </c>
      <c r="R27" s="12" t="s">
        <v>1472</v>
      </c>
      <c r="S27" s="12" t="s">
        <v>1602</v>
      </c>
      <c r="T27" s="12" t="s">
        <v>1474</v>
      </c>
      <c r="U27" s="12" t="s">
        <v>1600</v>
      </c>
      <c r="V27" s="12" t="s">
        <v>1475</v>
      </c>
      <c r="W27" s="12" t="s">
        <v>1495</v>
      </c>
      <c r="X27">
        <v>121</v>
      </c>
      <c r="Y27" s="12" t="s">
        <v>1364</v>
      </c>
      <c r="Z27" s="12">
        <v>0.76</v>
      </c>
      <c r="AA27" s="19">
        <f>VLOOKUP(merged__4[[#This Row],[model_name]],lookup!$AG$1:$AK$482,5,FALSE)</f>
        <v>0</v>
      </c>
      <c r="AB27" s="19">
        <f>VLOOKUP(merged__4[[#This Row],[model_name]],lookup!$AG$1:$AK$482,4,FALSE)</f>
        <v>0</v>
      </c>
      <c r="AC27" s="19" t="str">
        <f>VLOOKUP(merged__4[[#This Row],[model_name]],lookup!$AG$1:$AK$482,2,FALSE)</f>
        <v>3043</v>
      </c>
      <c r="AD27" s="19" t="str">
        <f>VLOOKUP(merged__4[[#This Row],[model_name]],lookup!$AG$1:$AK$482,3,FALSE)</f>
        <v>1169</v>
      </c>
      <c r="AE27" s="16">
        <f>merged__4[[#This Row],[mcs_count]]/merged__4[[#This Row],[reactions]]</f>
        <v>0.31974835886214442</v>
      </c>
      <c r="AF27" s="16">
        <f>merged__4[[#This Row],[mcs_count]]/merged__4[[#This Row],[metabolites]]</f>
        <v>0.26134585289514867</v>
      </c>
    </row>
    <row r="28" spans="1:32" x14ac:dyDescent="0.25">
      <c r="A28" t="s">
        <v>1731</v>
      </c>
      <c r="B28">
        <v>7.22E-2</v>
      </c>
      <c r="C28">
        <v>2</v>
      </c>
      <c r="D28">
        <v>8</v>
      </c>
      <c r="E28" t="b">
        <v>1</v>
      </c>
      <c r="F28" t="b">
        <v>0</v>
      </c>
      <c r="G28">
        <v>4432</v>
      </c>
      <c r="H28">
        <v>5083</v>
      </c>
      <c r="I28">
        <v>0</v>
      </c>
      <c r="J28" t="s">
        <v>1317</v>
      </c>
      <c r="K28" s="2">
        <v>5.8819444444444445E-2</v>
      </c>
      <c r="L28" s="20">
        <f>((HOUR(K28))+MINUTE(K28)/60+(SECOND(K28)/3600))</f>
        <v>1.4116666666666666</v>
      </c>
      <c r="M28" t="s">
        <v>665</v>
      </c>
      <c r="N28" s="12" t="s">
        <v>1369</v>
      </c>
      <c r="O28" s="12" t="s">
        <v>1388</v>
      </c>
      <c r="P28">
        <v>74</v>
      </c>
      <c r="Q28" s="12" t="s">
        <v>1733</v>
      </c>
      <c r="R28" s="12" t="s">
        <v>1498</v>
      </c>
      <c r="S28" s="12" t="s">
        <v>1734</v>
      </c>
      <c r="T28" s="12" t="s">
        <v>1479</v>
      </c>
      <c r="U28" s="12" t="s">
        <v>1732</v>
      </c>
      <c r="V28" s="12" t="s">
        <v>1480</v>
      </c>
      <c r="W28" s="12" t="s">
        <v>1467</v>
      </c>
      <c r="Y28" s="12" t="s">
        <v>1369</v>
      </c>
      <c r="Z28" s="12">
        <v>0.95</v>
      </c>
      <c r="AA28" s="19" t="str">
        <f>VLOOKUP(merged__4[[#This Row],[model_name]],lookup!$AG$1:$AK$482,5,FALSE)</f>
        <v>969</v>
      </c>
      <c r="AB28" s="19" t="str">
        <f>VLOOKUP(merged__4[[#This Row],[model_name]],lookup!$AG$1:$AK$482,4,FALSE)</f>
        <v>2326</v>
      </c>
      <c r="AC28" s="19" t="str">
        <f>VLOOKUP(merged__4[[#This Row],[model_name]],lookup!$AG$1:$AK$482,2,FALSE)</f>
        <v>3164</v>
      </c>
      <c r="AD28" s="19" t="str">
        <f>VLOOKUP(merged__4[[#This Row],[model_name]],lookup!$AG$1:$AK$482,3,FALSE)</f>
        <v>1056</v>
      </c>
      <c r="AE28" s="16">
        <f>merged__4[[#This Row],[mcs_count]]/merged__4[[#This Row],[reactions]]</f>
        <v>0.23826714801444043</v>
      </c>
      <c r="AF28" s="16">
        <f>merged__4[[#This Row],[mcs_count]]/merged__4[[#This Row],[metabolites]]</f>
        <v>0.20775132795593154</v>
      </c>
    </row>
    <row r="29" spans="1:32" x14ac:dyDescent="0.25">
      <c r="A29" s="12" t="s">
        <v>1428</v>
      </c>
      <c r="B29">
        <v>0.1084</v>
      </c>
      <c r="C29">
        <v>2</v>
      </c>
      <c r="D29">
        <v>8</v>
      </c>
      <c r="E29" t="b">
        <v>1</v>
      </c>
      <c r="F29" t="b">
        <v>0</v>
      </c>
      <c r="G29">
        <v>4115</v>
      </c>
      <c r="H29">
        <v>4879</v>
      </c>
      <c r="I29">
        <v>0</v>
      </c>
      <c r="J29" s="12" t="s">
        <v>1317</v>
      </c>
      <c r="K29" s="2">
        <v>6.3032407407407412E-2</v>
      </c>
      <c r="L29" s="20">
        <f>((HOUR(K29))+MINUTE(K29)/60+(SECOND(K29)/3600))</f>
        <v>1.5127777777777778</v>
      </c>
      <c r="M29" s="12" t="s">
        <v>665</v>
      </c>
      <c r="N29" s="12" t="s">
        <v>1358</v>
      </c>
      <c r="O29" s="12" t="s">
        <v>1388</v>
      </c>
      <c r="P29">
        <v>58</v>
      </c>
      <c r="Q29" s="12" t="s">
        <v>1595</v>
      </c>
      <c r="R29" s="12" t="s">
        <v>1563</v>
      </c>
      <c r="S29" s="12" t="s">
        <v>1596</v>
      </c>
      <c r="T29" s="12" t="s">
        <v>1565</v>
      </c>
      <c r="U29" s="12" t="s">
        <v>1594</v>
      </c>
      <c r="V29" s="12" t="s">
        <v>1480</v>
      </c>
      <c r="W29" s="12" t="s">
        <v>1495</v>
      </c>
      <c r="X29">
        <v>178</v>
      </c>
      <c r="Y29" s="12" t="s">
        <v>1358</v>
      </c>
      <c r="Z29" s="12">
        <v>0.94</v>
      </c>
      <c r="AA29" s="19" t="str">
        <f>VLOOKUP(merged__4[[#This Row],[model_name]],lookup!$AG$1:$AK$482,5,FALSE)</f>
        <v>948</v>
      </c>
      <c r="AB29" s="19" t="str">
        <f>VLOOKUP(merged__4[[#This Row],[model_name]],lookup!$AG$1:$AK$482,4,FALSE)</f>
        <v>2266</v>
      </c>
      <c r="AC29" s="19" t="str">
        <f>VLOOKUP(merged__4[[#This Row],[model_name]],lookup!$AG$1:$AK$482,2,FALSE)</f>
        <v>3041</v>
      </c>
      <c r="AD29" s="19" t="str">
        <f>VLOOKUP(merged__4[[#This Row],[model_name]],lookup!$AG$1:$AK$482,3,FALSE)</f>
        <v>1123</v>
      </c>
      <c r="AE29" s="16">
        <f>merged__4[[#This Row],[mcs_count]]/merged__4[[#This Row],[reactions]]</f>
        <v>0.27290400972053463</v>
      </c>
      <c r="AF29" s="16">
        <f>merged__4[[#This Row],[mcs_count]]/merged__4[[#This Row],[metabolites]]</f>
        <v>0.23017011682721869</v>
      </c>
    </row>
    <row r="30" spans="1:32" x14ac:dyDescent="0.25">
      <c r="A30" s="12" t="s">
        <v>1385</v>
      </c>
      <c r="B30">
        <v>0.11599999999999999</v>
      </c>
      <c r="C30">
        <v>3</v>
      </c>
      <c r="D30">
        <v>5</v>
      </c>
      <c r="E30" t="b">
        <v>0</v>
      </c>
      <c r="F30" t="b">
        <v>0</v>
      </c>
      <c r="J30" s="12" t="s">
        <v>1386</v>
      </c>
      <c r="L30" s="20">
        <f>((HOUR(K30))+MINUTE(K30)/60+(SECOND(K30)/3600))</f>
        <v>0</v>
      </c>
      <c r="M30" s="12" t="s">
        <v>1469</v>
      </c>
      <c r="N30" s="12" t="str">
        <f>VLOOKUP(merged__4[[#This Row],[model_name]],lookup!$W$99:$Y$126,2,FALSE)</f>
        <v>Breast Invasive Carcinoma</v>
      </c>
      <c r="O30" s="12" t="s">
        <v>1469</v>
      </c>
      <c r="Q30" s="12" t="s">
        <v>1469</v>
      </c>
      <c r="R30" s="12" t="s">
        <v>1469</v>
      </c>
      <c r="S30" s="12" t="s">
        <v>1469</v>
      </c>
      <c r="T30" s="12" t="s">
        <v>1469</v>
      </c>
      <c r="U30" s="12" t="s">
        <v>1469</v>
      </c>
      <c r="V30" s="12" t="s">
        <v>1469</v>
      </c>
      <c r="W30" s="12" t="s">
        <v>1469</v>
      </c>
      <c r="Y30" s="12" t="s">
        <v>1469</v>
      </c>
      <c r="Z30" s="12">
        <v>0.25</v>
      </c>
      <c r="AA30" s="19" t="e">
        <f>AA29=VLOOKUP(merged__4[[#This Row],[model_name]],lookup!$AG$1:$AK$482,5,FALSE)</f>
        <v>#N/A</v>
      </c>
      <c r="AB30" s="19" t="e">
        <f>VLOOKUP(merged__4[[#This Row],[model_name]],lookup!$AG$1:$AK$482,4,FALSE)</f>
        <v>#N/A</v>
      </c>
      <c r="AC30" s="19" t="e">
        <f>VLOOKUP(merged__4[[#This Row],[model_name]],lookup!$AG$1:$AK$482,2,FALSE)</f>
        <v>#N/A</v>
      </c>
      <c r="AD30" s="19" t="e">
        <f>VLOOKUP(merged__4[[#This Row],[model_name]],lookup!$AG$1:$AK$482,3,FALSE)</f>
        <v>#N/A</v>
      </c>
      <c r="AE30" s="16" t="e">
        <f>merged__4[[#This Row],[mcs_count]]/merged__4[[#This Row],[reactions]]</f>
        <v>#N/A</v>
      </c>
      <c r="AF30" s="16" t="e">
        <f>merged__4[[#This Row],[mcs_count]]/merged__4[[#This Row],[metabolites]]</f>
        <v>#N/A</v>
      </c>
    </row>
    <row r="31" spans="1:32" x14ac:dyDescent="0.25">
      <c r="A31" s="12" t="s">
        <v>1325</v>
      </c>
      <c r="B31">
        <v>0.1389</v>
      </c>
      <c r="C31">
        <v>2</v>
      </c>
      <c r="D31">
        <v>6</v>
      </c>
      <c r="E31" t="b">
        <v>1</v>
      </c>
      <c r="F31" t="b">
        <v>0</v>
      </c>
      <c r="G31">
        <v>5106</v>
      </c>
      <c r="H31">
        <v>5734</v>
      </c>
      <c r="I31">
        <v>0</v>
      </c>
      <c r="J31" s="12" t="s">
        <v>1317</v>
      </c>
      <c r="K31" s="2">
        <v>8.1087962962962959E-2</v>
      </c>
      <c r="L31" s="20">
        <f>((HOUR(K31))+MINUTE(K31)/60+(SECOND(K31)/3600))</f>
        <v>1.9461111111111111</v>
      </c>
      <c r="M31" s="12" t="s">
        <v>665</v>
      </c>
      <c r="N31" s="12" t="s">
        <v>1358</v>
      </c>
      <c r="O31" s="12" t="s">
        <v>1469</v>
      </c>
      <c r="Q31" s="12" t="s">
        <v>1469</v>
      </c>
      <c r="R31" s="12" t="s">
        <v>1469</v>
      </c>
      <c r="S31" s="12" t="s">
        <v>1469</v>
      </c>
      <c r="T31" s="12" t="s">
        <v>1469</v>
      </c>
      <c r="U31" s="12" t="s">
        <v>1469</v>
      </c>
      <c r="V31" s="12" t="s">
        <v>1469</v>
      </c>
      <c r="W31" s="12" t="s">
        <v>1469</v>
      </c>
      <c r="Y31" s="12" t="s">
        <v>1469</v>
      </c>
      <c r="Z31" s="12">
        <v>0.94</v>
      </c>
      <c r="AA31" s="19" t="str">
        <f>VLOOKUP(merged__4[[#This Row],[model_name]],lookup!$AG$1:$AK$482,5,FALSE)</f>
        <v>1</v>
      </c>
      <c r="AB31" s="19" t="str">
        <f>VLOOKUP(merged__4[[#This Row],[model_name]],lookup!$AG$1:$AK$482,4,FALSE)</f>
        <v>2567</v>
      </c>
      <c r="AC31" s="19" t="str">
        <f>VLOOKUP(merged__4[[#This Row],[model_name]],lookup!$AG$1:$AK$482,2,FALSE)</f>
        <v>2973</v>
      </c>
      <c r="AD31" s="19" t="str">
        <f>VLOOKUP(merged__4[[#This Row],[model_name]],lookup!$AG$1:$AK$482,3,FALSE)</f>
        <v>362</v>
      </c>
      <c r="AE31" s="16">
        <f>merged__4[[#This Row],[mcs_count]]/merged__4[[#This Row],[reactions]]</f>
        <v>7.0896983940462205E-2</v>
      </c>
      <c r="AF31" s="16">
        <f>merged__4[[#This Row],[mcs_count]]/merged__4[[#This Row],[metabolites]]</f>
        <v>6.313219393093826E-2</v>
      </c>
    </row>
    <row r="32" spans="1:32" x14ac:dyDescent="0.25">
      <c r="A32" s="12" t="s">
        <v>1325</v>
      </c>
      <c r="B32">
        <v>0.1389</v>
      </c>
      <c r="C32">
        <v>3</v>
      </c>
      <c r="D32">
        <v>8</v>
      </c>
      <c r="E32" t="b">
        <v>1</v>
      </c>
      <c r="F32" t="b">
        <v>0</v>
      </c>
      <c r="G32">
        <v>5106</v>
      </c>
      <c r="H32">
        <v>5734</v>
      </c>
      <c r="I32">
        <v>0</v>
      </c>
      <c r="J32" s="12" t="s">
        <v>1317</v>
      </c>
      <c r="K32" s="2">
        <v>0.58788194444444442</v>
      </c>
      <c r="L32" s="20">
        <f>((HOUR(K32))+MINUTE(K32)/60+(SECOND(K32)/3600))</f>
        <v>14.109166666666667</v>
      </c>
      <c r="M32" s="12" t="s">
        <v>665</v>
      </c>
      <c r="N32" s="12" t="s">
        <v>1358</v>
      </c>
      <c r="O32" s="12" t="s">
        <v>1469</v>
      </c>
      <c r="Q32" s="12" t="s">
        <v>1469</v>
      </c>
      <c r="R32" s="12" t="s">
        <v>1469</v>
      </c>
      <c r="S32" s="12" t="s">
        <v>1469</v>
      </c>
      <c r="T32" s="12" t="s">
        <v>1469</v>
      </c>
      <c r="U32" s="12" t="s">
        <v>1469</v>
      </c>
      <c r="V32" s="12" t="s">
        <v>1469</v>
      </c>
      <c r="W32" s="12" t="s">
        <v>1469</v>
      </c>
      <c r="Y32" s="12" t="s">
        <v>1469</v>
      </c>
      <c r="Z32" s="12">
        <v>0.94</v>
      </c>
      <c r="AA32" s="19" t="str">
        <f>VLOOKUP(merged__4[[#This Row],[model_name]],lookup!$AG$1:$AK$482,5,FALSE)</f>
        <v>1</v>
      </c>
      <c r="AB32" s="19" t="str">
        <f>VLOOKUP(merged__4[[#This Row],[model_name]],lookup!$AG$1:$AK$482,4,FALSE)</f>
        <v>2567</v>
      </c>
      <c r="AC32" s="19" t="str">
        <f>VLOOKUP(merged__4[[#This Row],[model_name]],lookup!$AG$1:$AK$482,2,FALSE)</f>
        <v>2973</v>
      </c>
      <c r="AD32" s="19" t="str">
        <f>VLOOKUP(merged__4[[#This Row],[model_name]],lookup!$AG$1:$AK$482,3,FALSE)</f>
        <v>362</v>
      </c>
      <c r="AE32" s="16">
        <f>merged__4[[#This Row],[mcs_count]]/merged__4[[#This Row],[reactions]]</f>
        <v>7.0896983940462205E-2</v>
      </c>
      <c r="AF32" s="16">
        <f>merged__4[[#This Row],[mcs_count]]/merged__4[[#This Row],[metabolites]]</f>
        <v>6.313219393093826E-2</v>
      </c>
    </row>
    <row r="33" spans="1:32" x14ac:dyDescent="0.25">
      <c r="A33" s="12" t="s">
        <v>1378</v>
      </c>
      <c r="B33">
        <v>0.14400000000000002</v>
      </c>
      <c r="C33">
        <v>2</v>
      </c>
      <c r="D33">
        <v>8</v>
      </c>
      <c r="E33" t="b">
        <v>1</v>
      </c>
      <c r="F33" t="b">
        <v>0</v>
      </c>
      <c r="G33">
        <v>4940</v>
      </c>
      <c r="H33">
        <v>5496</v>
      </c>
      <c r="I33">
        <v>0</v>
      </c>
      <c r="J33" s="12" t="s">
        <v>1317</v>
      </c>
      <c r="K33" s="2">
        <v>0.11890046296296296</v>
      </c>
      <c r="L33" s="20">
        <f>((HOUR(K33))+MINUTE(K33)/60+(SECOND(K33)/3600))</f>
        <v>2.8536111111111113</v>
      </c>
      <c r="M33" s="12" t="s">
        <v>665</v>
      </c>
      <c r="N33" s="12" t="s">
        <v>1377</v>
      </c>
      <c r="O33" s="12" t="s">
        <v>1388</v>
      </c>
      <c r="P33">
        <v>32</v>
      </c>
      <c r="Q33" s="12" t="s">
        <v>1518</v>
      </c>
      <c r="R33" s="12" t="s">
        <v>1519</v>
      </c>
      <c r="S33" s="12" t="s">
        <v>1520</v>
      </c>
      <c r="T33" s="12" t="s">
        <v>1521</v>
      </c>
      <c r="U33" s="12" t="s">
        <v>1517</v>
      </c>
      <c r="V33" s="12" t="s">
        <v>1480</v>
      </c>
      <c r="W33" s="12" t="s">
        <v>1495</v>
      </c>
      <c r="X33">
        <v>618</v>
      </c>
      <c r="Y33" s="12" t="s">
        <v>1468</v>
      </c>
      <c r="Z33" s="12">
        <v>0.05</v>
      </c>
      <c r="AA33" s="19" t="str">
        <f>VLOOKUP(merged__4[[#This Row],[model_name]],lookup!$AG$1:$AK$482,5,FALSE)</f>
        <v>1</v>
      </c>
      <c r="AB33" s="19" t="str">
        <f>VLOOKUP(merged__4[[#This Row],[model_name]],lookup!$AG$1:$AK$482,4,FALSE)</f>
        <v>2579</v>
      </c>
      <c r="AC33" s="19" t="str">
        <f>VLOOKUP(merged__4[[#This Row],[model_name]],lookup!$AG$1:$AK$482,2,FALSE)</f>
        <v>3006</v>
      </c>
      <c r="AD33" s="19" t="str">
        <f>VLOOKUP(merged__4[[#This Row],[model_name]],lookup!$AG$1:$AK$482,3,FALSE)</f>
        <v>300</v>
      </c>
      <c r="AE33" s="16">
        <f>merged__4[[#This Row],[mcs_count]]/merged__4[[#This Row],[reactions]]</f>
        <v>6.0728744939271252E-2</v>
      </c>
      <c r="AF33" s="16">
        <f>merged__4[[#This Row],[mcs_count]]/merged__4[[#This Row],[metabolites]]</f>
        <v>5.458515283842795E-2</v>
      </c>
    </row>
    <row r="34" spans="1:32" x14ac:dyDescent="0.25">
      <c r="A34" s="12" t="s">
        <v>1435</v>
      </c>
      <c r="B34">
        <v>0.15290000000000001</v>
      </c>
      <c r="C34">
        <v>2</v>
      </c>
      <c r="D34">
        <v>8</v>
      </c>
      <c r="E34" t="b">
        <v>1</v>
      </c>
      <c r="F34" t="b">
        <v>0</v>
      </c>
      <c r="G34">
        <v>4957</v>
      </c>
      <c r="H34">
        <v>5574</v>
      </c>
      <c r="I34">
        <v>0</v>
      </c>
      <c r="J34" s="12" t="s">
        <v>1317</v>
      </c>
      <c r="K34" s="2">
        <v>8.3368055555555556E-2</v>
      </c>
      <c r="L34" s="20">
        <f>((HOUR(K34))+MINUTE(K34)/60+(SECOND(K34)/3600))</f>
        <v>2.0008333333333335</v>
      </c>
      <c r="M34" s="12" t="s">
        <v>665</v>
      </c>
      <c r="N34" s="12" t="s">
        <v>1364</v>
      </c>
      <c r="O34" s="12" t="s">
        <v>1388</v>
      </c>
      <c r="P34">
        <v>77</v>
      </c>
      <c r="Q34" s="12" t="s">
        <v>1616</v>
      </c>
      <c r="R34" s="12" t="s">
        <v>1472</v>
      </c>
      <c r="S34" s="12" t="s">
        <v>1617</v>
      </c>
      <c r="T34" s="12" t="s">
        <v>1474</v>
      </c>
      <c r="U34" s="12" t="s">
        <v>1615</v>
      </c>
      <c r="V34" s="12" t="s">
        <v>1475</v>
      </c>
      <c r="W34" s="12" t="s">
        <v>1495</v>
      </c>
      <c r="X34">
        <v>303</v>
      </c>
      <c r="Y34" s="12" t="s">
        <v>1364</v>
      </c>
      <c r="Z34" s="12">
        <v>0.76</v>
      </c>
      <c r="AA34" s="19" t="str">
        <f>VLOOKUP(merged__4[[#This Row],[model_name]],lookup!$AG$1:$AK$482,5,FALSE)</f>
        <v>1</v>
      </c>
      <c r="AB34" s="19" t="str">
        <f>VLOOKUP(merged__4[[#This Row],[model_name]],lookup!$AG$1:$AK$482,4,FALSE)</f>
        <v>2473</v>
      </c>
      <c r="AC34" s="19" t="str">
        <f>VLOOKUP(merged__4[[#This Row],[model_name]],lookup!$AG$1:$AK$482,2,FALSE)</f>
        <v>3048</v>
      </c>
      <c r="AD34" s="19" t="str">
        <f>VLOOKUP(merged__4[[#This Row],[model_name]],lookup!$AG$1:$AK$482,3,FALSE)</f>
        <v>339</v>
      </c>
      <c r="AE34" s="16">
        <f>merged__4[[#This Row],[mcs_count]]/merged__4[[#This Row],[reactions]]</f>
        <v>6.8388137986685499E-2</v>
      </c>
      <c r="AF34" s="16">
        <f>merged__4[[#This Row],[mcs_count]]/merged__4[[#This Row],[metabolites]]</f>
        <v>6.0818083961248652E-2</v>
      </c>
    </row>
    <row r="35" spans="1:32" x14ac:dyDescent="0.25">
      <c r="A35" t="s">
        <v>1685</v>
      </c>
      <c r="B35">
        <v>0.15340000000000001</v>
      </c>
      <c r="C35">
        <v>2</v>
      </c>
      <c r="D35">
        <v>8</v>
      </c>
      <c r="E35" t="b">
        <v>1</v>
      </c>
      <c r="F35" t="b">
        <v>0</v>
      </c>
      <c r="G35">
        <v>4485</v>
      </c>
      <c r="H35">
        <v>5073</v>
      </c>
      <c r="I35">
        <v>0</v>
      </c>
      <c r="J35" t="s">
        <v>1317</v>
      </c>
      <c r="K35" s="2">
        <v>6.5150462962962966E-2</v>
      </c>
      <c r="L35" s="20">
        <f>((HOUR(K35))+MINUTE(K35)/60+(SECOND(K35)/3600))</f>
        <v>1.5636111111111111</v>
      </c>
      <c r="M35" t="s">
        <v>665</v>
      </c>
      <c r="N35" s="12" t="s">
        <v>1366</v>
      </c>
      <c r="O35" s="12" t="s">
        <v>1388</v>
      </c>
      <c r="P35">
        <v>53</v>
      </c>
      <c r="Q35" s="12" t="s">
        <v>1687</v>
      </c>
      <c r="R35" s="12" t="s">
        <v>1472</v>
      </c>
      <c r="S35" s="12" t="s">
        <v>1688</v>
      </c>
      <c r="T35" s="12" t="s">
        <v>1465</v>
      </c>
      <c r="U35" s="12" t="s">
        <v>1686</v>
      </c>
      <c r="V35" s="12" t="s">
        <v>1480</v>
      </c>
      <c r="W35" s="12" t="s">
        <v>1495</v>
      </c>
      <c r="X35">
        <v>345</v>
      </c>
      <c r="Y35" s="12" t="s">
        <v>1366</v>
      </c>
      <c r="Z35" s="12">
        <v>0.84</v>
      </c>
      <c r="AA35" s="19">
        <f>VLOOKUP(merged__4[[#This Row],[model_name]],lookup!$AG$1:$AK$482,5,FALSE)</f>
        <v>0</v>
      </c>
      <c r="AB35" s="19">
        <f>VLOOKUP(merged__4[[#This Row],[model_name]],lookup!$AG$1:$AK$482,4,FALSE)</f>
        <v>0</v>
      </c>
      <c r="AC35" s="19" t="str">
        <f>VLOOKUP(merged__4[[#This Row],[model_name]],lookup!$AG$1:$AK$482,2,FALSE)</f>
        <v>3151</v>
      </c>
      <c r="AD35" s="19" t="str">
        <f>VLOOKUP(merged__4[[#This Row],[model_name]],lookup!$AG$1:$AK$482,3,FALSE)</f>
        <v>292</v>
      </c>
      <c r="AE35" s="16">
        <f>merged__4[[#This Row],[mcs_count]]/merged__4[[#This Row],[reactions]]</f>
        <v>6.5105908584169453E-2</v>
      </c>
      <c r="AF35" s="16">
        <f>merged__4[[#This Row],[mcs_count]]/merged__4[[#This Row],[metabolites]]</f>
        <v>5.7559629410605162E-2</v>
      </c>
    </row>
    <row r="36" spans="1:32" x14ac:dyDescent="0.25">
      <c r="A36" s="12" t="s">
        <v>1423</v>
      </c>
      <c r="B36">
        <v>0.15429999999999999</v>
      </c>
      <c r="C36">
        <v>2</v>
      </c>
      <c r="D36">
        <v>8</v>
      </c>
      <c r="E36" t="b">
        <v>1</v>
      </c>
      <c r="F36" t="b">
        <v>0</v>
      </c>
      <c r="G36">
        <v>4504</v>
      </c>
      <c r="H36">
        <v>5185</v>
      </c>
      <c r="I36">
        <v>0</v>
      </c>
      <c r="J36" s="12" t="s">
        <v>1317</v>
      </c>
      <c r="K36" s="2">
        <v>7.0011574074074073E-2</v>
      </c>
      <c r="L36" s="20">
        <f>((HOUR(K36))+MINUTE(K36)/60+(SECOND(K36)/3600))</f>
        <v>1.6802777777777775</v>
      </c>
      <c r="M36" s="12" t="s">
        <v>665</v>
      </c>
      <c r="N36" s="12" t="s">
        <v>1358</v>
      </c>
      <c r="O36" s="12" t="s">
        <v>1388</v>
      </c>
      <c r="P36">
        <v>55</v>
      </c>
      <c r="Q36" s="12" t="s">
        <v>1580</v>
      </c>
      <c r="R36" s="12" t="s">
        <v>1563</v>
      </c>
      <c r="S36" s="12" t="s">
        <v>1581</v>
      </c>
      <c r="T36" s="12" t="s">
        <v>1565</v>
      </c>
      <c r="U36" s="12" t="s">
        <v>1579</v>
      </c>
      <c r="V36" s="12" t="s">
        <v>1480</v>
      </c>
      <c r="W36" s="12" t="s">
        <v>1495</v>
      </c>
      <c r="X36">
        <v>394</v>
      </c>
      <c r="Y36" s="12" t="s">
        <v>1358</v>
      </c>
      <c r="Z36" s="12">
        <v>0.94</v>
      </c>
      <c r="AA36" s="19" t="str">
        <f>VLOOKUP(merged__4[[#This Row],[model_name]],lookup!$AG$1:$AK$482,5,FALSE)</f>
        <v>99</v>
      </c>
      <c r="AB36" s="19" t="str">
        <f>VLOOKUP(merged__4[[#This Row],[model_name]],lookup!$AG$1:$AK$482,4,FALSE)</f>
        <v>2369</v>
      </c>
      <c r="AC36" s="19" t="str">
        <f>VLOOKUP(merged__4[[#This Row],[model_name]],lookup!$AG$1:$AK$482,2,FALSE)</f>
        <v>3036</v>
      </c>
      <c r="AD36" s="19" t="str">
        <f>VLOOKUP(merged__4[[#This Row],[model_name]],lookup!$AG$1:$AK$482,3,FALSE)</f>
        <v>320</v>
      </c>
      <c r="AE36" s="16">
        <f>merged__4[[#This Row],[mcs_count]]/merged__4[[#This Row],[reactions]]</f>
        <v>7.1047957371225573E-2</v>
      </c>
      <c r="AF36" s="16">
        <f>merged__4[[#This Row],[mcs_count]]/merged__4[[#This Row],[metabolites]]</f>
        <v>6.1716489874638382E-2</v>
      </c>
    </row>
    <row r="37" spans="1:32" x14ac:dyDescent="0.25">
      <c r="A37" s="12" t="s">
        <v>1322</v>
      </c>
      <c r="B37">
        <v>0.15670000000000001</v>
      </c>
      <c r="C37">
        <v>2</v>
      </c>
      <c r="D37">
        <v>6</v>
      </c>
      <c r="E37" t="b">
        <v>1</v>
      </c>
      <c r="F37" t="b">
        <v>0</v>
      </c>
      <c r="G37">
        <v>4302</v>
      </c>
      <c r="H37">
        <v>4962</v>
      </c>
      <c r="I37">
        <v>0</v>
      </c>
      <c r="J37" s="12" t="s">
        <v>1317</v>
      </c>
      <c r="K37" s="2">
        <v>4.7372685185185184E-2</v>
      </c>
      <c r="L37" s="20">
        <f>((HOUR(K37))+MINUTE(K37)/60+(SECOND(K37)/3600))</f>
        <v>1.1369444444444443</v>
      </c>
      <c r="M37" s="12" t="s">
        <v>665</v>
      </c>
      <c r="N37" s="12" t="s">
        <v>1354</v>
      </c>
      <c r="O37" s="12" t="s">
        <v>1380</v>
      </c>
      <c r="P37">
        <v>56</v>
      </c>
      <c r="Q37" s="12" t="s">
        <v>1477</v>
      </c>
      <c r="R37" s="12" t="s">
        <v>1385</v>
      </c>
      <c r="S37" s="12" t="s">
        <v>1478</v>
      </c>
      <c r="T37" s="12" t="s">
        <v>1479</v>
      </c>
      <c r="U37" s="12" t="s">
        <v>1476</v>
      </c>
      <c r="V37" s="12" t="s">
        <v>1480</v>
      </c>
      <c r="W37" s="12" t="s">
        <v>1467</v>
      </c>
      <c r="Y37" s="12" t="s">
        <v>1468</v>
      </c>
      <c r="Z37" s="12">
        <v>0.25</v>
      </c>
      <c r="AA37" s="19" t="str">
        <f>VLOOKUP(merged__4[[#This Row],[model_name]],lookup!$AG$1:$AK$482,5,FALSE)</f>
        <v>94</v>
      </c>
      <c r="AB37" s="19" t="str">
        <f>VLOOKUP(merged__4[[#This Row],[model_name]],lookup!$AG$1:$AK$482,4,FALSE)</f>
        <v>2329</v>
      </c>
      <c r="AC37" s="19" t="str">
        <f>VLOOKUP(merged__4[[#This Row],[model_name]],lookup!$AG$1:$AK$482,2,FALSE)</f>
        <v>2922</v>
      </c>
      <c r="AD37" s="19" t="str">
        <f>VLOOKUP(merged__4[[#This Row],[model_name]],lookup!$AG$1:$AK$482,3,FALSE)</f>
        <v>194</v>
      </c>
      <c r="AE37" s="16">
        <f>merged__4[[#This Row],[mcs_count]]/merged__4[[#This Row],[reactions]]</f>
        <v>4.5095304509530448E-2</v>
      </c>
      <c r="AF37" s="16">
        <f>merged__4[[#This Row],[mcs_count]]/merged__4[[#This Row],[metabolites]]</f>
        <v>3.9097138250705363E-2</v>
      </c>
    </row>
    <row r="38" spans="1:32" x14ac:dyDescent="0.25">
      <c r="A38" s="12" t="s">
        <v>1416</v>
      </c>
      <c r="B38">
        <v>0.1578</v>
      </c>
      <c r="C38">
        <v>2</v>
      </c>
      <c r="D38">
        <v>8</v>
      </c>
      <c r="E38" t="b">
        <v>1</v>
      </c>
      <c r="F38" t="b">
        <v>0</v>
      </c>
      <c r="G38">
        <v>4104</v>
      </c>
      <c r="H38">
        <v>4560</v>
      </c>
      <c r="I38">
        <v>0</v>
      </c>
      <c r="J38" s="12" t="s">
        <v>1317</v>
      </c>
      <c r="K38" s="2">
        <v>5.0497685185185187E-2</v>
      </c>
      <c r="L38" s="20">
        <f>((HOUR(K38))+MINUTE(K38)/60+(SECOND(K38)/3600))</f>
        <v>1.2119444444444445</v>
      </c>
      <c r="M38" s="12" t="s">
        <v>665</v>
      </c>
      <c r="N38" s="12" t="s">
        <v>1354</v>
      </c>
      <c r="O38" s="12" t="s">
        <v>1380</v>
      </c>
      <c r="P38">
        <v>40</v>
      </c>
      <c r="Q38" s="12" t="s">
        <v>1556</v>
      </c>
      <c r="R38" s="12" t="s">
        <v>1385</v>
      </c>
      <c r="S38" s="12" t="s">
        <v>1557</v>
      </c>
      <c r="T38" s="12" t="s">
        <v>1479</v>
      </c>
      <c r="U38" s="12" t="s">
        <v>1555</v>
      </c>
      <c r="V38" s="12" t="s">
        <v>1480</v>
      </c>
      <c r="W38" s="12" t="s">
        <v>1467</v>
      </c>
      <c r="Y38" s="12" t="s">
        <v>1354</v>
      </c>
      <c r="Z38" s="12">
        <v>0.25</v>
      </c>
      <c r="AA38" s="19">
        <f>VLOOKUP(merged__4[[#This Row],[model_name]],lookup!$AG$1:$AK$482,5,FALSE)</f>
        <v>0</v>
      </c>
      <c r="AB38" s="19">
        <f>VLOOKUP(merged__4[[#This Row],[model_name]],lookup!$AG$1:$AK$482,4,FALSE)</f>
        <v>0</v>
      </c>
      <c r="AC38" s="19" t="str">
        <f>VLOOKUP(merged__4[[#This Row],[model_name]],lookup!$AG$1:$AK$482,2,FALSE)</f>
        <v>3028</v>
      </c>
      <c r="AD38" s="19" t="str">
        <f>VLOOKUP(merged__4[[#This Row],[model_name]],lookup!$AG$1:$AK$482,3,FALSE)</f>
        <v>225</v>
      </c>
      <c r="AE38" s="16">
        <f>merged__4[[#This Row],[mcs_count]]/merged__4[[#This Row],[reactions]]</f>
        <v>5.4824561403508769E-2</v>
      </c>
      <c r="AF38" s="16">
        <f>merged__4[[#This Row],[mcs_count]]/merged__4[[#This Row],[metabolites]]</f>
        <v>4.9342105263157895E-2</v>
      </c>
    </row>
    <row r="39" spans="1:32" x14ac:dyDescent="0.25">
      <c r="A39" s="12" t="s">
        <v>1446</v>
      </c>
      <c r="B39">
        <v>0.1598</v>
      </c>
      <c r="C39">
        <v>2</v>
      </c>
      <c r="D39">
        <v>8</v>
      </c>
      <c r="E39" t="b">
        <v>1</v>
      </c>
      <c r="F39" t="b">
        <v>0</v>
      </c>
      <c r="G39">
        <v>4502</v>
      </c>
      <c r="H39">
        <v>5128</v>
      </c>
      <c r="I39">
        <v>0</v>
      </c>
      <c r="J39" s="12" t="s">
        <v>1317</v>
      </c>
      <c r="K39" s="2">
        <v>9.6458333333333326E-2</v>
      </c>
      <c r="L39" s="20">
        <f>((HOUR(K39))+MINUTE(K39)/60+(SECOND(K39)/3600))</f>
        <v>2.3149999999999999</v>
      </c>
      <c r="M39" s="12" t="s">
        <v>665</v>
      </c>
      <c r="N39" s="12" t="s">
        <v>1366</v>
      </c>
      <c r="O39" s="12" t="s">
        <v>1380</v>
      </c>
      <c r="P39">
        <v>78</v>
      </c>
      <c r="Q39" s="12" t="s">
        <v>1649</v>
      </c>
      <c r="R39" s="12" t="s">
        <v>1472</v>
      </c>
      <c r="S39" s="12" t="s">
        <v>1650</v>
      </c>
      <c r="T39" s="12" t="s">
        <v>1465</v>
      </c>
      <c r="U39" s="12" t="s">
        <v>1648</v>
      </c>
      <c r="V39" s="12" t="s">
        <v>1480</v>
      </c>
      <c r="W39" s="12" t="s">
        <v>1495</v>
      </c>
      <c r="X39">
        <v>2304</v>
      </c>
      <c r="Y39" s="12" t="s">
        <v>1366</v>
      </c>
      <c r="Z39" s="12">
        <v>0.84</v>
      </c>
      <c r="AA39" s="19" t="str">
        <f>VLOOKUP(merged__4[[#This Row],[model_name]],lookup!$AG$1:$AK$482,5,FALSE)</f>
        <v>934</v>
      </c>
      <c r="AB39" s="19" t="str">
        <f>VLOOKUP(merged__4[[#This Row],[model_name]],lookup!$AG$1:$AK$482,4,FALSE)</f>
        <v>2317</v>
      </c>
      <c r="AC39" s="19" t="str">
        <f>VLOOKUP(merged__4[[#This Row],[model_name]],lookup!$AG$1:$AK$482,2,FALSE)</f>
        <v>3059</v>
      </c>
      <c r="AD39" s="19" t="str">
        <f>VLOOKUP(merged__4[[#This Row],[model_name]],lookup!$AG$1:$AK$482,3,FALSE)</f>
        <v>312</v>
      </c>
      <c r="AE39" s="16">
        <f>merged__4[[#This Row],[mcs_count]]/merged__4[[#This Row],[reactions]]</f>
        <v>6.9302532207907594E-2</v>
      </c>
      <c r="AF39" s="16">
        <f>merged__4[[#This Row],[mcs_count]]/merged__4[[#This Row],[metabolites]]</f>
        <v>6.0842433697347896E-2</v>
      </c>
    </row>
    <row r="40" spans="1:32" x14ac:dyDescent="0.25">
      <c r="A40" s="12" t="s">
        <v>1417</v>
      </c>
      <c r="B40">
        <v>0.16270000000000001</v>
      </c>
      <c r="C40">
        <v>2</v>
      </c>
      <c r="D40">
        <v>8</v>
      </c>
      <c r="E40" t="b">
        <v>1</v>
      </c>
      <c r="F40" t="b">
        <v>0</v>
      </c>
      <c r="G40">
        <v>4458</v>
      </c>
      <c r="H40">
        <v>5124</v>
      </c>
      <c r="I40">
        <v>0</v>
      </c>
      <c r="J40" s="12" t="s">
        <v>1317</v>
      </c>
      <c r="K40" s="2">
        <v>6.159722222222222E-2</v>
      </c>
      <c r="L40" s="20">
        <f>((HOUR(K40))+MINUTE(K40)/60+(SECOND(K40)/3600))</f>
        <v>1.4783333333333335</v>
      </c>
      <c r="M40" s="12" t="s">
        <v>665</v>
      </c>
      <c r="N40" s="12" t="s">
        <v>1354</v>
      </c>
      <c r="O40" s="12" t="s">
        <v>1380</v>
      </c>
      <c r="P40">
        <v>40</v>
      </c>
      <c r="Q40" s="12" t="s">
        <v>1559</v>
      </c>
      <c r="R40" s="12" t="s">
        <v>1385</v>
      </c>
      <c r="S40" s="12" t="s">
        <v>1560</v>
      </c>
      <c r="T40" s="12" t="s">
        <v>1479</v>
      </c>
      <c r="U40" s="12" t="s">
        <v>1558</v>
      </c>
      <c r="V40" s="12" t="s">
        <v>1466</v>
      </c>
      <c r="W40" s="12" t="s">
        <v>1467</v>
      </c>
      <c r="Y40" s="12" t="s">
        <v>1354</v>
      </c>
      <c r="Z40" s="12">
        <v>0.25</v>
      </c>
      <c r="AA40" s="19">
        <f>VLOOKUP(merged__4[[#This Row],[model_name]],lookup!$AG$1:$AK$482,5,FALSE)</f>
        <v>0</v>
      </c>
      <c r="AB40" s="19">
        <f>VLOOKUP(merged__4[[#This Row],[model_name]],lookup!$AG$1:$AK$482,4,FALSE)</f>
        <v>0</v>
      </c>
      <c r="AC40" s="19" t="str">
        <f>VLOOKUP(merged__4[[#This Row],[model_name]],lookup!$AG$1:$AK$482,2,FALSE)</f>
        <v>3030</v>
      </c>
      <c r="AD40" s="19" t="str">
        <f>VLOOKUP(merged__4[[#This Row],[model_name]],lookup!$AG$1:$AK$482,3,FALSE)</f>
        <v>198</v>
      </c>
      <c r="AE40" s="16">
        <f>merged__4[[#This Row],[mcs_count]]/merged__4[[#This Row],[reactions]]</f>
        <v>4.4414535666218037E-2</v>
      </c>
      <c r="AF40" s="16">
        <f>merged__4[[#This Row],[mcs_count]]/merged__4[[#This Row],[metabolites]]</f>
        <v>3.864168618266979E-2</v>
      </c>
    </row>
    <row r="41" spans="1:32" x14ac:dyDescent="0.25">
      <c r="A41" s="12" t="s">
        <v>1271</v>
      </c>
      <c r="B41">
        <v>0.1641</v>
      </c>
      <c r="C41">
        <v>2</v>
      </c>
      <c r="D41">
        <v>8</v>
      </c>
      <c r="E41" t="b">
        <v>1</v>
      </c>
      <c r="F41" t="b">
        <v>0</v>
      </c>
      <c r="G41">
        <v>3882</v>
      </c>
      <c r="H41">
        <v>4880</v>
      </c>
      <c r="I41">
        <v>0</v>
      </c>
      <c r="J41" s="12" t="s">
        <v>1317</v>
      </c>
      <c r="K41" s="2">
        <v>4.2280092592592591E-2</v>
      </c>
      <c r="L41" s="20">
        <f>((HOUR(K41))+MINUTE(K41)/60+(SECOND(K41)/3600))</f>
        <v>1.0147222222222223</v>
      </c>
      <c r="M41" s="12" t="s">
        <v>665</v>
      </c>
      <c r="N41" s="12" t="str">
        <f>VLOOKUP(merged__4[[#This Row],[model_name]],lookup!$W$99:$Y$126,2,FALSE)</f>
        <v>Thyroid Carcinoma</v>
      </c>
      <c r="O41" s="12" t="s">
        <v>1380</v>
      </c>
      <c r="P41">
        <v>75</v>
      </c>
      <c r="Q41" s="12" t="s">
        <v>1527</v>
      </c>
      <c r="R41" s="12" t="s">
        <v>1528</v>
      </c>
      <c r="S41" s="12" t="s">
        <v>1529</v>
      </c>
      <c r="T41" s="12" t="s">
        <v>1474</v>
      </c>
      <c r="U41" s="12" t="s">
        <v>1526</v>
      </c>
      <c r="V41" s="12" t="s">
        <v>1466</v>
      </c>
      <c r="W41" s="12" t="s">
        <v>1467</v>
      </c>
      <c r="Y41" s="12" t="s">
        <v>1468</v>
      </c>
      <c r="Z41" s="12">
        <v>0.02</v>
      </c>
      <c r="AA41" s="19" t="str">
        <f>VLOOKUP(merged__4[[#This Row],[model_name]],lookup!$AG$1:$AK$482,5,FALSE)</f>
        <v>892</v>
      </c>
      <c r="AB41" s="19" t="str">
        <f>VLOOKUP(merged__4[[#This Row],[model_name]],lookup!$AG$1:$AK$482,4,FALSE)</f>
        <v>1845</v>
      </c>
      <c r="AC41" s="19" t="str">
        <f>VLOOKUP(merged__4[[#This Row],[model_name]],lookup!$AG$1:$AK$482,2,FALSE)</f>
        <v>3014</v>
      </c>
      <c r="AD41" s="19" t="str">
        <f>VLOOKUP(merged__4[[#This Row],[model_name]],lookup!$AG$1:$AK$482,3,FALSE)</f>
        <v>289</v>
      </c>
      <c r="AE41" s="16">
        <f>merged__4[[#This Row],[mcs_count]]/merged__4[[#This Row],[reactions]]</f>
        <v>7.4446161772282332E-2</v>
      </c>
      <c r="AF41" s="16">
        <f>merged__4[[#This Row],[mcs_count]]/merged__4[[#This Row],[metabolites]]</f>
        <v>5.9221311475409835E-2</v>
      </c>
    </row>
    <row r="42" spans="1:32" x14ac:dyDescent="0.25">
      <c r="A42" t="s">
        <v>1681</v>
      </c>
      <c r="B42">
        <v>0.1653</v>
      </c>
      <c r="C42">
        <v>2</v>
      </c>
      <c r="D42">
        <v>8</v>
      </c>
      <c r="E42" t="b">
        <v>1</v>
      </c>
      <c r="F42" t="b">
        <v>0</v>
      </c>
      <c r="G42">
        <v>4283</v>
      </c>
      <c r="H42">
        <v>4691</v>
      </c>
      <c r="I42">
        <v>0</v>
      </c>
      <c r="J42" t="s">
        <v>1317</v>
      </c>
      <c r="K42" s="2">
        <v>0.15601851851851853</v>
      </c>
      <c r="L42" s="20">
        <f>((HOUR(K42))+MINUTE(K42)/60+(SECOND(K42)/3600))</f>
        <v>3.7444444444444445</v>
      </c>
      <c r="M42" t="s">
        <v>665</v>
      </c>
      <c r="N42" s="12" t="s">
        <v>1366</v>
      </c>
      <c r="O42" s="12" t="s">
        <v>1380</v>
      </c>
      <c r="P42">
        <v>65</v>
      </c>
      <c r="Q42" s="12" t="s">
        <v>1683</v>
      </c>
      <c r="R42" s="12" t="s">
        <v>1472</v>
      </c>
      <c r="S42" s="12" t="s">
        <v>1684</v>
      </c>
      <c r="T42" s="12" t="s">
        <v>1465</v>
      </c>
      <c r="U42" s="12" t="s">
        <v>1682</v>
      </c>
      <c r="V42" s="12" t="s">
        <v>1475</v>
      </c>
      <c r="W42" s="12" t="s">
        <v>1467</v>
      </c>
      <c r="Y42" s="12" t="s">
        <v>1366</v>
      </c>
      <c r="Z42" s="12">
        <v>0.84</v>
      </c>
      <c r="AA42" s="19" t="str">
        <f>VLOOKUP(merged__4[[#This Row],[model_name]],lookup!$AG$1:$AK$482,5,FALSE)</f>
        <v>1</v>
      </c>
      <c r="AB42" s="19" t="str">
        <f>VLOOKUP(merged__4[[#This Row],[model_name]],lookup!$AG$1:$AK$482,4,FALSE)</f>
        <v>2457</v>
      </c>
      <c r="AC42" s="19" t="str">
        <f>VLOOKUP(merged__4[[#This Row],[model_name]],lookup!$AG$1:$AK$482,2,FALSE)</f>
        <v>3150</v>
      </c>
      <c r="AD42" s="19" t="str">
        <f>VLOOKUP(merged__4[[#This Row],[model_name]],lookup!$AG$1:$AK$482,3,FALSE)</f>
        <v>1273</v>
      </c>
      <c r="AE42" s="16">
        <f>merged__4[[#This Row],[mcs_count]]/merged__4[[#This Row],[reactions]]</f>
        <v>0.29722157366332008</v>
      </c>
      <c r="AF42" s="16">
        <f>merged__4[[#This Row],[mcs_count]]/merged__4[[#This Row],[metabolites]]</f>
        <v>0.27137070986996376</v>
      </c>
    </row>
    <row r="43" spans="1:32" x14ac:dyDescent="0.25">
      <c r="A43" s="12" t="s">
        <v>1365</v>
      </c>
      <c r="B43">
        <v>0.1661</v>
      </c>
      <c r="C43">
        <v>2</v>
      </c>
      <c r="D43">
        <v>8</v>
      </c>
      <c r="E43" t="b">
        <v>1</v>
      </c>
      <c r="F43" t="b">
        <v>0</v>
      </c>
      <c r="G43">
        <v>3859</v>
      </c>
      <c r="H43">
        <v>4510</v>
      </c>
      <c r="I43">
        <v>0</v>
      </c>
      <c r="J43" s="12" t="s">
        <v>1317</v>
      </c>
      <c r="K43" s="2">
        <v>4.1851851851851848E-2</v>
      </c>
      <c r="L43" s="20">
        <f>((HOUR(K43))+MINUTE(K43)/60+(SECOND(K43)/3600))</f>
        <v>1.0044444444444445</v>
      </c>
      <c r="M43" s="12" t="s">
        <v>665</v>
      </c>
      <c r="N43" s="12" t="s">
        <v>1366</v>
      </c>
      <c r="O43" s="12" t="s">
        <v>1388</v>
      </c>
      <c r="P43">
        <v>68</v>
      </c>
      <c r="Q43" s="12" t="s">
        <v>1515</v>
      </c>
      <c r="R43" s="12" t="s">
        <v>1472</v>
      </c>
      <c r="S43" s="12" t="s">
        <v>1516</v>
      </c>
      <c r="T43" s="12" t="s">
        <v>1465</v>
      </c>
      <c r="U43" s="12" t="s">
        <v>1514</v>
      </c>
      <c r="V43" s="12" t="s">
        <v>1480</v>
      </c>
      <c r="W43" s="12" t="s">
        <v>1495</v>
      </c>
      <c r="X43">
        <v>371</v>
      </c>
      <c r="Y43" s="12" t="s">
        <v>1468</v>
      </c>
      <c r="Z43" s="12">
        <v>0.84</v>
      </c>
      <c r="AA43" s="19" t="str">
        <f>VLOOKUP(merged__4[[#This Row],[model_name]],lookup!$AG$1:$AK$482,5,FALSE)</f>
        <v>1</v>
      </c>
      <c r="AB43" s="19" t="str">
        <f>VLOOKUP(merged__4[[#This Row],[model_name]],lookup!$AG$1:$AK$482,4,FALSE)</f>
        <v>2133</v>
      </c>
      <c r="AC43" s="19" t="str">
        <f>VLOOKUP(merged__4[[#This Row],[model_name]],lookup!$AG$1:$AK$482,2,FALSE)</f>
        <v>3005</v>
      </c>
      <c r="AD43" s="19" t="str">
        <f>VLOOKUP(merged__4[[#This Row],[model_name]],lookup!$AG$1:$AK$482,3,FALSE)</f>
        <v>229</v>
      </c>
      <c r="AE43" s="16">
        <f>merged__4[[#This Row],[mcs_count]]/merged__4[[#This Row],[reactions]]</f>
        <v>5.934179839336616E-2</v>
      </c>
      <c r="AF43" s="16">
        <f>merged__4[[#This Row],[mcs_count]]/merged__4[[#This Row],[metabolites]]</f>
        <v>5.0776053215077603E-2</v>
      </c>
    </row>
    <row r="44" spans="1:32" x14ac:dyDescent="0.25">
      <c r="A44" s="12" t="s">
        <v>1340</v>
      </c>
      <c r="B44">
        <v>0.16619999999999999</v>
      </c>
      <c r="C44">
        <v>2</v>
      </c>
      <c r="D44">
        <v>6</v>
      </c>
      <c r="E44" t="b">
        <v>1</v>
      </c>
      <c r="F44" t="b">
        <v>0</v>
      </c>
      <c r="G44">
        <v>3972</v>
      </c>
      <c r="H44">
        <v>4497</v>
      </c>
      <c r="I44">
        <v>0</v>
      </c>
      <c r="J44" s="12" t="s">
        <v>1317</v>
      </c>
      <c r="K44" s="2">
        <v>4.3969907407407409E-2</v>
      </c>
      <c r="L44" s="20">
        <f>((HOUR(K44))+MINUTE(K44)/60+(SECOND(K44)/3600))</f>
        <v>1.0552777777777778</v>
      </c>
      <c r="M44" s="12" t="s">
        <v>665</v>
      </c>
      <c r="N44" s="12" t="s">
        <v>1357</v>
      </c>
      <c r="O44" s="12" t="s">
        <v>1388</v>
      </c>
      <c r="P44">
        <v>68</v>
      </c>
      <c r="Q44" s="12" t="s">
        <v>1489</v>
      </c>
      <c r="R44" s="12" t="s">
        <v>1490</v>
      </c>
      <c r="S44" s="12" t="s">
        <v>1491</v>
      </c>
      <c r="T44" s="12" t="s">
        <v>1474</v>
      </c>
      <c r="U44" s="12" t="s">
        <v>1488</v>
      </c>
      <c r="V44" s="12" t="s">
        <v>1466</v>
      </c>
      <c r="W44" s="12" t="s">
        <v>1467</v>
      </c>
      <c r="Y44" s="12" t="s">
        <v>1468</v>
      </c>
      <c r="Z44" s="12">
        <v>0.35</v>
      </c>
      <c r="AA44" s="19" t="str">
        <f>VLOOKUP(merged__4[[#This Row],[model_name]],lookup!$AG$1:$AK$482,5,FALSE)</f>
        <v>915</v>
      </c>
      <c r="AB44" s="19" t="str">
        <f>VLOOKUP(merged__4[[#This Row],[model_name]],lookup!$AG$1:$AK$482,4,FALSE)</f>
        <v>2258</v>
      </c>
      <c r="AC44" s="19" t="str">
        <f>VLOOKUP(merged__4[[#This Row],[model_name]],lookup!$AG$1:$AK$482,2,FALSE)</f>
        <v>2925</v>
      </c>
      <c r="AD44" s="19" t="str">
        <f>VLOOKUP(merged__4[[#This Row],[model_name]],lookup!$AG$1:$AK$482,3,FALSE)</f>
        <v>246</v>
      </c>
      <c r="AE44" s="16">
        <f>merged__4[[#This Row],[mcs_count]]/merged__4[[#This Row],[reactions]]</f>
        <v>6.1933534743202415E-2</v>
      </c>
      <c r="AF44" s="16">
        <f>merged__4[[#This Row],[mcs_count]]/merged__4[[#This Row],[metabolites]]</f>
        <v>5.4703135423615747E-2</v>
      </c>
    </row>
    <row r="45" spans="1:32" x14ac:dyDescent="0.25">
      <c r="A45" s="12" t="s">
        <v>1431</v>
      </c>
      <c r="B45">
        <v>0.16619999999999999</v>
      </c>
      <c r="C45">
        <v>2</v>
      </c>
      <c r="D45">
        <v>8</v>
      </c>
      <c r="E45" t="b">
        <v>1</v>
      </c>
      <c r="F45" t="b">
        <v>0</v>
      </c>
      <c r="G45">
        <v>4637</v>
      </c>
      <c r="H45">
        <v>5286</v>
      </c>
      <c r="I45">
        <v>0</v>
      </c>
      <c r="J45" s="12" t="s">
        <v>1317</v>
      </c>
      <c r="K45" s="2">
        <v>0.10746527777777778</v>
      </c>
      <c r="L45" s="20">
        <f>((HOUR(K45))+MINUTE(K45)/60+(SECOND(K45)/3600))</f>
        <v>2.5791666666666666</v>
      </c>
      <c r="M45" s="12" t="s">
        <v>665</v>
      </c>
      <c r="N45" s="12" t="s">
        <v>1364</v>
      </c>
      <c r="O45" s="12" t="s">
        <v>1388</v>
      </c>
      <c r="P45">
        <v>69</v>
      </c>
      <c r="Q45" s="12" t="s">
        <v>1604</v>
      </c>
      <c r="R45" s="12" t="s">
        <v>1472</v>
      </c>
      <c r="S45" s="12" t="s">
        <v>1605</v>
      </c>
      <c r="T45" s="12" t="s">
        <v>1474</v>
      </c>
      <c r="U45" s="12" t="s">
        <v>1603</v>
      </c>
      <c r="V45" s="12" t="s">
        <v>1475</v>
      </c>
      <c r="W45" s="12" t="s">
        <v>1467</v>
      </c>
      <c r="Y45" s="12" t="s">
        <v>1364</v>
      </c>
      <c r="Z45" s="12">
        <v>0.76</v>
      </c>
      <c r="AA45" s="19" t="str">
        <f>VLOOKUP(merged__4[[#This Row],[model_name]],lookup!$AG$1:$AK$482,5,FALSE)</f>
        <v>1</v>
      </c>
      <c r="AB45" s="19" t="str">
        <f>VLOOKUP(merged__4[[#This Row],[model_name]],lookup!$AG$1:$AK$482,4,FALSE)</f>
        <v>2491</v>
      </c>
      <c r="AC45" s="19" t="str">
        <f>VLOOKUP(merged__4[[#This Row],[model_name]],lookup!$AG$1:$AK$482,2,FALSE)</f>
        <v>3044</v>
      </c>
      <c r="AD45" s="19" t="str">
        <f>VLOOKUP(merged__4[[#This Row],[model_name]],lookup!$AG$1:$AK$482,3,FALSE)</f>
        <v>322</v>
      </c>
      <c r="AE45" s="16">
        <f>merged__4[[#This Row],[mcs_count]]/merged__4[[#This Row],[reactions]]</f>
        <v>6.944144921285314E-2</v>
      </c>
      <c r="AF45" s="16">
        <f>merged__4[[#This Row],[mcs_count]]/merged__4[[#This Row],[metabolites]]</f>
        <v>6.0915626182368524E-2</v>
      </c>
    </row>
    <row r="46" spans="1:32" x14ac:dyDescent="0.25">
      <c r="A46" t="s">
        <v>1727</v>
      </c>
      <c r="B46">
        <v>0.16689999999999999</v>
      </c>
      <c r="C46">
        <v>2</v>
      </c>
      <c r="D46">
        <v>8</v>
      </c>
      <c r="E46" t="b">
        <v>1</v>
      </c>
      <c r="F46" t="b">
        <v>0</v>
      </c>
      <c r="G46">
        <v>4168</v>
      </c>
      <c r="H46">
        <v>4744</v>
      </c>
      <c r="I46">
        <v>0</v>
      </c>
      <c r="J46" t="s">
        <v>1317</v>
      </c>
      <c r="K46" s="2">
        <v>5.136574074074074E-2</v>
      </c>
      <c r="L46" s="20">
        <f>((HOUR(K46))+MINUTE(K46)/60+(SECOND(K46)/3600))</f>
        <v>1.232777777777778</v>
      </c>
      <c r="M46" t="s">
        <v>665</v>
      </c>
      <c r="N46" s="12" t="s">
        <v>1369</v>
      </c>
      <c r="O46" s="12" t="s">
        <v>1388</v>
      </c>
      <c r="P46">
        <v>56</v>
      </c>
      <c r="Q46" s="12" t="s">
        <v>1729</v>
      </c>
      <c r="R46" s="12" t="s">
        <v>1498</v>
      </c>
      <c r="S46" s="12" t="s">
        <v>1730</v>
      </c>
      <c r="T46" s="12" t="s">
        <v>1479</v>
      </c>
      <c r="U46" s="12" t="s">
        <v>1728</v>
      </c>
      <c r="V46" s="12" t="s">
        <v>1480</v>
      </c>
      <c r="W46" s="12" t="s">
        <v>1495</v>
      </c>
      <c r="X46">
        <v>607</v>
      </c>
      <c r="Y46" s="12" t="s">
        <v>1369</v>
      </c>
      <c r="Z46" s="12">
        <v>0.95</v>
      </c>
      <c r="AA46" s="19" t="str">
        <f>VLOOKUP(merged__4[[#This Row],[model_name]],lookup!$AG$1:$AK$482,5,FALSE)</f>
        <v>96</v>
      </c>
      <c r="AB46" s="19" t="str">
        <f>VLOOKUP(merged__4[[#This Row],[model_name]],lookup!$AG$1:$AK$482,4,FALSE)</f>
        <v>2396</v>
      </c>
      <c r="AC46" s="19" t="str">
        <f>VLOOKUP(merged__4[[#This Row],[model_name]],lookup!$AG$1:$AK$482,2,FALSE)</f>
        <v>3163</v>
      </c>
      <c r="AD46" s="19" t="str">
        <f>VLOOKUP(merged__4[[#This Row],[model_name]],lookup!$AG$1:$AK$482,3,FALSE)</f>
        <v>209</v>
      </c>
      <c r="AE46" s="16">
        <f>merged__4[[#This Row],[mcs_count]]/merged__4[[#This Row],[reactions]]</f>
        <v>5.014395393474088E-2</v>
      </c>
      <c r="AF46" s="16">
        <f>merged__4[[#This Row],[mcs_count]]/merged__4[[#This Row],[metabolites]]</f>
        <v>4.4055649241146709E-2</v>
      </c>
    </row>
    <row r="47" spans="1:32" x14ac:dyDescent="0.25">
      <c r="A47" s="12" t="s">
        <v>1439</v>
      </c>
      <c r="B47">
        <v>0.16699999999999998</v>
      </c>
      <c r="C47">
        <v>2</v>
      </c>
      <c r="D47">
        <v>8</v>
      </c>
      <c r="E47" t="b">
        <v>1</v>
      </c>
      <c r="F47" t="b">
        <v>0</v>
      </c>
      <c r="G47">
        <v>4129</v>
      </c>
      <c r="H47">
        <v>4903</v>
      </c>
      <c r="I47">
        <v>0</v>
      </c>
      <c r="J47" s="12" t="s">
        <v>1317</v>
      </c>
      <c r="K47" s="2">
        <v>0.12302083333333333</v>
      </c>
      <c r="L47" s="20">
        <f>((HOUR(K47))+MINUTE(K47)/60+(SECOND(K47)/3600))</f>
        <v>2.9525000000000001</v>
      </c>
      <c r="M47" s="12" t="s">
        <v>665</v>
      </c>
      <c r="N47" s="12" t="s">
        <v>1364</v>
      </c>
      <c r="O47" s="12" t="s">
        <v>1388</v>
      </c>
      <c r="P47">
        <v>77</v>
      </c>
      <c r="Q47" s="12" t="s">
        <v>1628</v>
      </c>
      <c r="R47" s="12" t="s">
        <v>1472</v>
      </c>
      <c r="S47" s="12" t="s">
        <v>1629</v>
      </c>
      <c r="T47" s="12" t="s">
        <v>1474</v>
      </c>
      <c r="U47" s="12" t="s">
        <v>1627</v>
      </c>
      <c r="V47" s="12" t="s">
        <v>1475</v>
      </c>
      <c r="W47" s="12" t="s">
        <v>1467</v>
      </c>
      <c r="Y47" s="12" t="s">
        <v>1364</v>
      </c>
      <c r="Z47" s="12">
        <v>0.76</v>
      </c>
      <c r="AA47" s="19">
        <f>VLOOKUP(merged__4[[#This Row],[model_name]],lookup!$AG$1:$AK$482,5,FALSE)</f>
        <v>0</v>
      </c>
      <c r="AB47" s="19">
        <f>VLOOKUP(merged__4[[#This Row],[model_name]],lookup!$AG$1:$AK$482,4,FALSE)</f>
        <v>0</v>
      </c>
      <c r="AC47" s="19" t="str">
        <f>VLOOKUP(merged__4[[#This Row],[model_name]],lookup!$AG$1:$AK$482,2,FALSE)</f>
        <v>3052</v>
      </c>
      <c r="AD47" s="19" t="str">
        <f>VLOOKUP(merged__4[[#This Row],[model_name]],lookup!$AG$1:$AK$482,3,FALSE)</f>
        <v>1255</v>
      </c>
      <c r="AE47" s="16">
        <f>merged__4[[#This Row],[mcs_count]]/merged__4[[#This Row],[reactions]]</f>
        <v>0.30394768709130537</v>
      </c>
      <c r="AF47" s="16">
        <f>merged__4[[#This Row],[mcs_count]]/merged__4[[#This Row],[metabolites]]</f>
        <v>0.25596573526412403</v>
      </c>
    </row>
    <row r="48" spans="1:32" x14ac:dyDescent="0.25">
      <c r="A48" s="12" t="s">
        <v>1437</v>
      </c>
      <c r="B48">
        <v>0.1671</v>
      </c>
      <c r="C48">
        <v>2</v>
      </c>
      <c r="D48">
        <v>8</v>
      </c>
      <c r="E48" t="b">
        <v>1</v>
      </c>
      <c r="F48" t="b">
        <v>0</v>
      </c>
      <c r="G48">
        <v>4090</v>
      </c>
      <c r="H48">
        <v>4699</v>
      </c>
      <c r="I48">
        <v>0</v>
      </c>
      <c r="J48" s="12" t="s">
        <v>1317</v>
      </c>
      <c r="K48" s="2">
        <v>8.6597222222222228E-2</v>
      </c>
      <c r="L48" s="20">
        <f>((HOUR(K48))+MINUTE(K48)/60+(SECOND(K48)/3600))</f>
        <v>2.0783333333333336</v>
      </c>
      <c r="M48" s="12" t="s">
        <v>665</v>
      </c>
      <c r="N48" s="12" t="s">
        <v>1364</v>
      </c>
      <c r="O48" s="12" t="s">
        <v>1380</v>
      </c>
      <c r="P48">
        <v>48</v>
      </c>
      <c r="Q48" s="12" t="s">
        <v>1622</v>
      </c>
      <c r="R48" s="12" t="s">
        <v>1472</v>
      </c>
      <c r="S48" s="12" t="s">
        <v>1623</v>
      </c>
      <c r="T48" s="12" t="s">
        <v>1474</v>
      </c>
      <c r="U48" s="12" t="s">
        <v>1621</v>
      </c>
      <c r="V48" s="12" t="s">
        <v>1475</v>
      </c>
      <c r="W48" s="12" t="s">
        <v>1467</v>
      </c>
      <c r="Y48" s="12" t="s">
        <v>1364</v>
      </c>
      <c r="Z48" s="12">
        <v>0.76</v>
      </c>
      <c r="AA48" s="19" t="str">
        <f>VLOOKUP(merged__4[[#This Row],[model_name]],lookup!$AG$1:$AK$482,5,FALSE)</f>
        <v>948</v>
      </c>
      <c r="AB48" s="19" t="str">
        <f>VLOOKUP(merged__4[[#This Row],[model_name]],lookup!$AG$1:$AK$482,4,FALSE)</f>
        <v>2337</v>
      </c>
      <c r="AC48" s="19" t="str">
        <f>VLOOKUP(merged__4[[#This Row],[model_name]],lookup!$AG$1:$AK$482,2,FALSE)</f>
        <v>3050</v>
      </c>
      <c r="AD48" s="19" t="str">
        <f>VLOOKUP(merged__4[[#This Row],[model_name]],lookup!$AG$1:$AK$482,3,FALSE)</f>
        <v>196</v>
      </c>
      <c r="AE48" s="16">
        <f>merged__4[[#This Row],[mcs_count]]/merged__4[[#This Row],[reactions]]</f>
        <v>4.7921760391198047E-2</v>
      </c>
      <c r="AF48" s="16">
        <f>merged__4[[#This Row],[mcs_count]]/merged__4[[#This Row],[metabolites]]</f>
        <v>4.1711002340923599E-2</v>
      </c>
    </row>
    <row r="49" spans="1:32" x14ac:dyDescent="0.25">
      <c r="A49" t="s">
        <v>1715</v>
      </c>
      <c r="B49">
        <v>0.16789999999999999</v>
      </c>
      <c r="C49">
        <v>2</v>
      </c>
      <c r="D49">
        <v>8</v>
      </c>
      <c r="E49" t="b">
        <v>1</v>
      </c>
      <c r="F49" t="b">
        <v>0</v>
      </c>
      <c r="G49">
        <v>4202</v>
      </c>
      <c r="H49">
        <v>4672</v>
      </c>
      <c r="I49">
        <v>0</v>
      </c>
      <c r="J49" t="s">
        <v>1317</v>
      </c>
      <c r="K49" s="2">
        <v>5.4178240740740735E-2</v>
      </c>
      <c r="L49" s="20">
        <f>((HOUR(K49))+MINUTE(K49)/60+(SECOND(K49)/3600))</f>
        <v>1.3002777777777779</v>
      </c>
      <c r="M49" t="s">
        <v>665</v>
      </c>
      <c r="N49" s="12" t="s">
        <v>1369</v>
      </c>
      <c r="O49" s="12" t="s">
        <v>1388</v>
      </c>
      <c r="P49">
        <v>76</v>
      </c>
      <c r="Q49" s="12" t="s">
        <v>1717</v>
      </c>
      <c r="R49" s="12" t="s">
        <v>1498</v>
      </c>
      <c r="S49" s="12" t="s">
        <v>1718</v>
      </c>
      <c r="T49" s="12" t="s">
        <v>1479</v>
      </c>
      <c r="U49" s="12" t="s">
        <v>1716</v>
      </c>
      <c r="V49" s="12" t="s">
        <v>1480</v>
      </c>
      <c r="W49" s="12" t="s">
        <v>1495</v>
      </c>
      <c r="X49">
        <v>293</v>
      </c>
      <c r="Y49" s="12" t="s">
        <v>1369</v>
      </c>
      <c r="Z49" s="12">
        <v>0.95</v>
      </c>
      <c r="AA49" s="19" t="str">
        <f>VLOOKUP(merged__4[[#This Row],[model_name]],lookup!$AG$1:$AK$482,5,FALSE)</f>
        <v>1</v>
      </c>
      <c r="AB49" s="19" t="str">
        <f>VLOOKUP(merged__4[[#This Row],[model_name]],lookup!$AG$1:$AK$482,4,FALSE)</f>
        <v>2432</v>
      </c>
      <c r="AC49" s="19" t="str">
        <f>VLOOKUP(merged__4[[#This Row],[model_name]],lookup!$AG$1:$AK$482,2,FALSE)</f>
        <v>3160</v>
      </c>
      <c r="AD49" s="19" t="str">
        <f>VLOOKUP(merged__4[[#This Row],[model_name]],lookup!$AG$1:$AK$482,3,FALSE)</f>
        <v>307</v>
      </c>
      <c r="AE49" s="16">
        <f>merged__4[[#This Row],[mcs_count]]/merged__4[[#This Row],[reactions]]</f>
        <v>7.3060447405997139E-2</v>
      </c>
      <c r="AF49" s="16">
        <f>merged__4[[#This Row],[mcs_count]]/merged__4[[#This Row],[metabolites]]</f>
        <v>6.571061643835617E-2</v>
      </c>
    </row>
    <row r="50" spans="1:32" x14ac:dyDescent="0.25">
      <c r="A50" t="s">
        <v>1710</v>
      </c>
      <c r="B50">
        <v>0.16980000000000001</v>
      </c>
      <c r="C50">
        <v>2</v>
      </c>
      <c r="D50">
        <v>8</v>
      </c>
      <c r="E50" t="b">
        <v>1</v>
      </c>
      <c r="F50" t="b">
        <v>0</v>
      </c>
      <c r="G50">
        <v>4073</v>
      </c>
      <c r="H50">
        <v>4609</v>
      </c>
      <c r="I50">
        <v>0</v>
      </c>
      <c r="J50" t="s">
        <v>1317</v>
      </c>
      <c r="K50" s="2">
        <v>4.6076388888888882E-2</v>
      </c>
      <c r="L50" s="20">
        <f>((HOUR(K50))+MINUTE(K50)/60+(SECOND(K50)/3600))</f>
        <v>1.1058333333333334</v>
      </c>
      <c r="M50" t="s">
        <v>665</v>
      </c>
      <c r="N50" s="12" t="s">
        <v>1366</v>
      </c>
      <c r="O50" s="12" t="s">
        <v>1388</v>
      </c>
      <c r="P50">
        <v>66</v>
      </c>
      <c r="Q50" s="12" t="s">
        <v>1671</v>
      </c>
      <c r="R50" s="12" t="s">
        <v>1472</v>
      </c>
      <c r="S50" s="12" t="s">
        <v>1672</v>
      </c>
      <c r="T50" s="12" t="s">
        <v>1465</v>
      </c>
      <c r="U50" s="12" t="s">
        <v>1670</v>
      </c>
      <c r="V50" s="12" t="s">
        <v>1475</v>
      </c>
      <c r="W50" s="12" t="s">
        <v>1495</v>
      </c>
      <c r="X50">
        <v>85</v>
      </c>
      <c r="Y50" s="12" t="s">
        <v>1366</v>
      </c>
      <c r="Z50" s="12">
        <v>0.84</v>
      </c>
      <c r="AA50" s="19" t="str">
        <f>VLOOKUP(merged__4[[#This Row],[model_name]],lookup!$AG$1:$AK$482,5,FALSE)</f>
        <v>987</v>
      </c>
      <c r="AB50" s="19" t="str">
        <f>VLOOKUP(merged__4[[#This Row],[model_name]],lookup!$AG$1:$AK$482,4,FALSE)</f>
        <v>2351</v>
      </c>
      <c r="AC50" s="19" t="str">
        <f>VLOOKUP(merged__4[[#This Row],[model_name]],lookup!$AG$1:$AK$482,2,FALSE)</f>
        <v>3158</v>
      </c>
      <c r="AD50" s="19" t="str">
        <f>VLOOKUP(merged__4[[#This Row],[model_name]],lookup!$AG$1:$AK$482,3,FALSE)</f>
        <v>282</v>
      </c>
      <c r="AE50" s="16">
        <f>merged__4[[#This Row],[mcs_count]]/merged__4[[#This Row],[reactions]]</f>
        <v>6.9236435060152215E-2</v>
      </c>
      <c r="AF50" s="16">
        <f>merged__4[[#This Row],[mcs_count]]/merged__4[[#This Row],[metabolites]]</f>
        <v>6.1184638750271206E-2</v>
      </c>
    </row>
    <row r="51" spans="1:32" x14ac:dyDescent="0.25">
      <c r="A51" s="12" t="s">
        <v>1421</v>
      </c>
      <c r="B51">
        <v>0.17280000000000001</v>
      </c>
      <c r="C51">
        <v>2</v>
      </c>
      <c r="D51">
        <v>8</v>
      </c>
      <c r="E51" t="b">
        <v>1</v>
      </c>
      <c r="F51" t="b">
        <v>0</v>
      </c>
      <c r="G51">
        <v>4074</v>
      </c>
      <c r="H51">
        <v>4989</v>
      </c>
      <c r="I51">
        <v>0</v>
      </c>
      <c r="J51" s="12" t="s">
        <v>1317</v>
      </c>
      <c r="K51" s="2">
        <v>4.5694444444444447E-2</v>
      </c>
      <c r="L51" s="20">
        <f>((HOUR(K51))+MINUTE(K51)/60+(SECOND(K51)/3600))</f>
        <v>1.0966666666666667</v>
      </c>
      <c r="M51" s="12" t="s">
        <v>665</v>
      </c>
      <c r="N51" s="12" t="s">
        <v>1358</v>
      </c>
      <c r="O51" s="12" t="s">
        <v>1388</v>
      </c>
      <c r="P51">
        <v>65</v>
      </c>
      <c r="Q51" s="12" t="s">
        <v>1574</v>
      </c>
      <c r="R51" s="12" t="s">
        <v>1563</v>
      </c>
      <c r="S51" s="12" t="s">
        <v>1575</v>
      </c>
      <c r="T51" s="12" t="s">
        <v>1565</v>
      </c>
      <c r="U51" s="12" t="s">
        <v>1573</v>
      </c>
      <c r="V51" s="12" t="s">
        <v>1480</v>
      </c>
      <c r="W51" s="12" t="s">
        <v>1495</v>
      </c>
      <c r="X51">
        <v>618</v>
      </c>
      <c r="Y51" s="12" t="s">
        <v>1358</v>
      </c>
      <c r="Z51" s="12">
        <v>0.94</v>
      </c>
      <c r="AA51" s="19">
        <f>VLOOKUP(merged__4[[#This Row],[model_name]],lookup!$AG$1:$AK$482,5,FALSE)</f>
        <v>0</v>
      </c>
      <c r="AB51" s="19">
        <f>VLOOKUP(merged__4[[#This Row],[model_name]],lookup!$AG$1:$AK$482,4,FALSE)</f>
        <v>0</v>
      </c>
      <c r="AC51" s="19" t="str">
        <f>VLOOKUP(merged__4[[#This Row],[model_name]],lookup!$AG$1:$AK$482,2,FALSE)</f>
        <v>3034</v>
      </c>
      <c r="AD51" s="19" t="str">
        <f>VLOOKUP(merged__4[[#This Row],[model_name]],lookup!$AG$1:$AK$482,3,FALSE)</f>
        <v>239</v>
      </c>
      <c r="AE51" s="16">
        <f>merged__4[[#This Row],[mcs_count]]/merged__4[[#This Row],[reactions]]</f>
        <v>5.8664702994599902E-2</v>
      </c>
      <c r="AF51" s="16">
        <f>merged__4[[#This Row],[mcs_count]]/merged__4[[#This Row],[metabolites]]</f>
        <v>4.7905391862096615E-2</v>
      </c>
    </row>
    <row r="52" spans="1:32" x14ac:dyDescent="0.25">
      <c r="A52" s="12" t="s">
        <v>1426</v>
      </c>
      <c r="B52">
        <v>0.18049999999999999</v>
      </c>
      <c r="C52">
        <v>2</v>
      </c>
      <c r="D52">
        <v>8</v>
      </c>
      <c r="E52" t="b">
        <v>1</v>
      </c>
      <c r="F52" t="b">
        <v>0</v>
      </c>
      <c r="G52">
        <v>4311</v>
      </c>
      <c r="H52">
        <v>5048</v>
      </c>
      <c r="I52">
        <v>0</v>
      </c>
      <c r="J52" s="12" t="s">
        <v>1317</v>
      </c>
      <c r="K52" s="2">
        <v>0.10056712962962963</v>
      </c>
      <c r="L52" s="20">
        <f>((HOUR(K52))+MINUTE(K52)/60+(SECOND(K52)/3600))</f>
        <v>2.4136111111111109</v>
      </c>
      <c r="M52" s="12" t="s">
        <v>665</v>
      </c>
      <c r="N52" s="12" t="s">
        <v>1358</v>
      </c>
      <c r="O52" s="12" t="s">
        <v>1388</v>
      </c>
      <c r="P52">
        <v>41</v>
      </c>
      <c r="Q52" s="12" t="s">
        <v>1589</v>
      </c>
      <c r="R52" s="12" t="s">
        <v>1563</v>
      </c>
      <c r="S52" s="12" t="s">
        <v>1590</v>
      </c>
      <c r="T52" s="12" t="s">
        <v>1565</v>
      </c>
      <c r="U52" s="12" t="s">
        <v>1588</v>
      </c>
      <c r="V52" s="12" t="s">
        <v>1480</v>
      </c>
      <c r="W52" s="12" t="s">
        <v>1495</v>
      </c>
      <c r="X52">
        <v>362</v>
      </c>
      <c r="Y52" s="12" t="s">
        <v>1358</v>
      </c>
      <c r="Z52" s="12">
        <v>0.94</v>
      </c>
      <c r="AA52" s="19" t="str">
        <f>VLOOKUP(merged__4[[#This Row],[model_name]],lookup!$AG$1:$AK$482,5,FALSE)</f>
        <v>9</v>
      </c>
      <c r="AB52" s="19" t="str">
        <f>VLOOKUP(merged__4[[#This Row],[model_name]],lookup!$AG$1:$AK$482,4,FALSE)</f>
        <v>2254</v>
      </c>
      <c r="AC52" s="19" t="str">
        <f>VLOOKUP(merged__4[[#This Row],[model_name]],lookup!$AG$1:$AK$482,2,FALSE)</f>
        <v>3039</v>
      </c>
      <c r="AD52" s="19" t="str">
        <f>VLOOKUP(merged__4[[#This Row],[model_name]],lookup!$AG$1:$AK$482,3,FALSE)</f>
        <v>1303</v>
      </c>
      <c r="AE52" s="16">
        <f>merged__4[[#This Row],[mcs_count]]/merged__4[[#This Row],[reactions]]</f>
        <v>0.30225005799118532</v>
      </c>
      <c r="AF52" s="16">
        <f>merged__4[[#This Row],[mcs_count]]/merged__4[[#This Row],[metabolites]]</f>
        <v>0.25812202852614896</v>
      </c>
    </row>
    <row r="53" spans="1:32" x14ac:dyDescent="0.25">
      <c r="A53" s="12" t="s">
        <v>1424</v>
      </c>
      <c r="B53">
        <v>0.18429999999999999</v>
      </c>
      <c r="C53">
        <v>2</v>
      </c>
      <c r="D53">
        <v>8</v>
      </c>
      <c r="E53" t="b">
        <v>1</v>
      </c>
      <c r="F53" t="b">
        <v>0</v>
      </c>
      <c r="G53">
        <v>3072</v>
      </c>
      <c r="H53">
        <v>4132</v>
      </c>
      <c r="I53">
        <v>0</v>
      </c>
      <c r="J53" s="12" t="s">
        <v>1317</v>
      </c>
      <c r="K53" s="2">
        <v>3.1018518518518518E-2</v>
      </c>
      <c r="L53" s="20">
        <f>((HOUR(K53))+MINUTE(K53)/60+(SECOND(K53)/3600))</f>
        <v>0.74444444444444435</v>
      </c>
      <c r="M53" s="12" t="s">
        <v>665</v>
      </c>
      <c r="N53" s="12" t="s">
        <v>1358</v>
      </c>
      <c r="O53" s="12" t="s">
        <v>1388</v>
      </c>
      <c r="P53">
        <v>50</v>
      </c>
      <c r="Q53" s="12" t="s">
        <v>1583</v>
      </c>
      <c r="R53" s="12" t="s">
        <v>1563</v>
      </c>
      <c r="S53" s="12" t="s">
        <v>1584</v>
      </c>
      <c r="T53" s="12" t="s">
        <v>1565</v>
      </c>
      <c r="U53" s="12" t="s">
        <v>1582</v>
      </c>
      <c r="V53" s="12" t="s">
        <v>1480</v>
      </c>
      <c r="W53" s="12" t="s">
        <v>1495</v>
      </c>
      <c r="X53">
        <v>771</v>
      </c>
      <c r="Y53" s="12" t="s">
        <v>1358</v>
      </c>
      <c r="Z53" s="12">
        <v>0.94</v>
      </c>
      <c r="AA53" s="19" t="str">
        <f>VLOOKUP(merged__4[[#This Row],[model_name]],lookup!$AG$1:$AK$482,5,FALSE)</f>
        <v>7</v>
      </c>
      <c r="AB53" s="19" t="str">
        <f>VLOOKUP(merged__4[[#This Row],[model_name]],lookup!$AG$1:$AK$482,4,FALSE)</f>
        <v>1229</v>
      </c>
      <c r="AC53" s="19" t="str">
        <f>VLOOKUP(merged__4[[#This Row],[model_name]],lookup!$AG$1:$AK$482,2,FALSE)</f>
        <v>3037</v>
      </c>
      <c r="AD53" s="19" t="str">
        <f>VLOOKUP(merged__4[[#This Row],[model_name]],lookup!$AG$1:$AK$482,3,FALSE)</f>
        <v>322</v>
      </c>
      <c r="AE53" s="16">
        <f>merged__4[[#This Row],[mcs_count]]/merged__4[[#This Row],[reactions]]</f>
        <v>0.10481770833333333</v>
      </c>
      <c r="AF53" s="16">
        <f>merged__4[[#This Row],[mcs_count]]/merged__4[[#This Row],[metabolites]]</f>
        <v>7.7928363988383348E-2</v>
      </c>
    </row>
    <row r="54" spans="1:32" x14ac:dyDescent="0.25">
      <c r="A54" s="12" t="s">
        <v>1448</v>
      </c>
      <c r="B54">
        <v>0.18809999999999999</v>
      </c>
      <c r="C54">
        <v>2</v>
      </c>
      <c r="D54">
        <v>8</v>
      </c>
      <c r="E54" t="b">
        <v>1</v>
      </c>
      <c r="F54" t="b">
        <v>0</v>
      </c>
      <c r="G54">
        <v>4410</v>
      </c>
      <c r="H54">
        <v>5075</v>
      </c>
      <c r="I54">
        <v>0</v>
      </c>
      <c r="J54" s="12" t="s">
        <v>1317</v>
      </c>
      <c r="K54" s="2">
        <v>5.9224537037037034E-2</v>
      </c>
      <c r="L54" s="20">
        <f>((HOUR(K54))+MINUTE(K54)/60+(SECOND(K54)/3600))</f>
        <v>1.421388888888889</v>
      </c>
      <c r="M54" s="12" t="s">
        <v>665</v>
      </c>
      <c r="N54" s="12" t="s">
        <v>1366</v>
      </c>
      <c r="O54" s="12" t="s">
        <v>1388</v>
      </c>
      <c r="P54">
        <v>82</v>
      </c>
      <c r="Q54" s="12" t="s">
        <v>1655</v>
      </c>
      <c r="R54" s="12" t="s">
        <v>1472</v>
      </c>
      <c r="S54" s="12" t="s">
        <v>1656</v>
      </c>
      <c r="T54" s="12" t="s">
        <v>1465</v>
      </c>
      <c r="U54" s="12" t="s">
        <v>1654</v>
      </c>
      <c r="V54" s="12" t="s">
        <v>1475</v>
      </c>
      <c r="W54" s="12" t="s">
        <v>1495</v>
      </c>
      <c r="X54">
        <v>146</v>
      </c>
      <c r="Y54" s="12" t="s">
        <v>1366</v>
      </c>
      <c r="Z54" s="12">
        <v>0.84</v>
      </c>
      <c r="AA54" s="19" t="str">
        <f>VLOOKUP(merged__4[[#This Row],[model_name]],lookup!$AG$1:$AK$482,5,FALSE)</f>
        <v>891</v>
      </c>
      <c r="AB54" s="19" t="str">
        <f>VLOOKUP(merged__4[[#This Row],[model_name]],lookup!$AG$1:$AK$482,4,FALSE)</f>
        <v>2181</v>
      </c>
      <c r="AC54" s="19" t="str">
        <f>VLOOKUP(merged__4[[#This Row],[model_name]],lookup!$AG$1:$AK$482,2,FALSE)</f>
        <v>3061</v>
      </c>
      <c r="AD54" s="19" t="str">
        <f>VLOOKUP(merged__4[[#This Row],[model_name]],lookup!$AG$1:$AK$482,3,FALSE)</f>
        <v>98</v>
      </c>
      <c r="AE54" s="16">
        <f>merged__4[[#This Row],[mcs_count]]/merged__4[[#This Row],[reactions]]</f>
        <v>2.2222222222222223E-2</v>
      </c>
      <c r="AF54" s="16">
        <f>merged__4[[#This Row],[mcs_count]]/merged__4[[#This Row],[metabolites]]</f>
        <v>1.9310344827586208E-2</v>
      </c>
    </row>
    <row r="55" spans="1:32" x14ac:dyDescent="0.25">
      <c r="A55" t="s">
        <v>1689</v>
      </c>
      <c r="B55">
        <v>0.19159999999999999</v>
      </c>
      <c r="C55">
        <v>2</v>
      </c>
      <c r="D55">
        <v>8</v>
      </c>
      <c r="E55" t="b">
        <v>1</v>
      </c>
      <c r="F55" t="b">
        <v>0</v>
      </c>
      <c r="G55">
        <v>4496</v>
      </c>
      <c r="H55">
        <v>5118</v>
      </c>
      <c r="I55">
        <v>0</v>
      </c>
      <c r="J55" t="s">
        <v>1317</v>
      </c>
      <c r="K55" s="2">
        <v>5.559027777777778E-2</v>
      </c>
      <c r="L55" s="20">
        <f>((HOUR(K55))+MINUTE(K55)/60+(SECOND(K55)/3600))</f>
        <v>1.3341666666666665</v>
      </c>
      <c r="M55" t="s">
        <v>665</v>
      </c>
      <c r="N55" s="12" t="s">
        <v>1366</v>
      </c>
      <c r="O55" s="12" t="s">
        <v>1388</v>
      </c>
      <c r="P55">
        <v>74</v>
      </c>
      <c r="Q55" s="12" t="s">
        <v>1691</v>
      </c>
      <c r="R55" s="12" t="s">
        <v>1472</v>
      </c>
      <c r="S55" s="12" t="s">
        <v>1692</v>
      </c>
      <c r="T55" s="12" t="s">
        <v>1465</v>
      </c>
      <c r="U55" s="12" t="s">
        <v>1690</v>
      </c>
      <c r="V55" s="12" t="s">
        <v>1569</v>
      </c>
      <c r="W55" s="12" t="s">
        <v>1495</v>
      </c>
      <c r="X55">
        <v>716</v>
      </c>
      <c r="Y55" s="12" t="s">
        <v>1366</v>
      </c>
      <c r="Z55" s="12">
        <v>0.84</v>
      </c>
      <c r="AA55" s="19" t="str">
        <f>VLOOKUP(merged__4[[#This Row],[model_name]],lookup!$AG$1:$AK$482,5,FALSE)</f>
        <v>874</v>
      </c>
      <c r="AB55" s="19" t="str">
        <f>VLOOKUP(merged__4[[#This Row],[model_name]],lookup!$AG$1:$AK$482,4,FALSE)</f>
        <v>2229</v>
      </c>
      <c r="AC55" s="19" t="str">
        <f>VLOOKUP(merged__4[[#This Row],[model_name]],lookup!$AG$1:$AK$482,2,FALSE)</f>
        <v>3152</v>
      </c>
      <c r="AD55" s="19" t="str">
        <f>VLOOKUP(merged__4[[#This Row],[model_name]],lookup!$AG$1:$AK$482,3,FALSE)</f>
        <v>192</v>
      </c>
      <c r="AE55" s="16">
        <f>merged__4[[#This Row],[mcs_count]]/merged__4[[#This Row],[reactions]]</f>
        <v>4.2704626334519574E-2</v>
      </c>
      <c r="AF55" s="16">
        <f>merged__4[[#This Row],[mcs_count]]/merged__4[[#This Row],[metabolites]]</f>
        <v>3.7514654161781943E-2</v>
      </c>
    </row>
    <row r="56" spans="1:32" x14ac:dyDescent="0.25">
      <c r="A56" s="12" t="s">
        <v>1422</v>
      </c>
      <c r="B56">
        <v>0.19620000000000001</v>
      </c>
      <c r="C56">
        <v>2</v>
      </c>
      <c r="D56">
        <v>8</v>
      </c>
      <c r="E56" t="b">
        <v>1</v>
      </c>
      <c r="F56" t="b">
        <v>0</v>
      </c>
      <c r="G56">
        <v>4142</v>
      </c>
      <c r="H56">
        <v>4733</v>
      </c>
      <c r="I56">
        <v>0</v>
      </c>
      <c r="J56" s="12" t="s">
        <v>1317</v>
      </c>
      <c r="K56" s="2">
        <v>4.9131944444444443E-2</v>
      </c>
      <c r="L56" s="20">
        <f>((HOUR(K56))+MINUTE(K56)/60+(SECOND(K56)/3600))</f>
        <v>1.1791666666666667</v>
      </c>
      <c r="M56" s="12" t="s">
        <v>665</v>
      </c>
      <c r="N56" s="12" t="s">
        <v>1358</v>
      </c>
      <c r="O56" s="12" t="s">
        <v>1388</v>
      </c>
      <c r="P56">
        <v>31</v>
      </c>
      <c r="Q56" s="12" t="s">
        <v>1577</v>
      </c>
      <c r="R56" s="12" t="s">
        <v>1563</v>
      </c>
      <c r="S56" s="12" t="s">
        <v>1578</v>
      </c>
      <c r="T56" s="12" t="s">
        <v>1565</v>
      </c>
      <c r="U56" s="12" t="s">
        <v>1576</v>
      </c>
      <c r="V56" s="12" t="s">
        <v>1569</v>
      </c>
      <c r="W56" s="12" t="s">
        <v>1495</v>
      </c>
      <c r="X56">
        <v>1024</v>
      </c>
      <c r="Y56" s="12" t="s">
        <v>1358</v>
      </c>
      <c r="Z56" s="12">
        <v>0.94</v>
      </c>
      <c r="AA56" s="19" t="str">
        <f>VLOOKUP(merged__4[[#This Row],[model_name]],lookup!$AG$1:$AK$482,5,FALSE)</f>
        <v>973</v>
      </c>
      <c r="AB56" s="19" t="str">
        <f>VLOOKUP(merged__4[[#This Row],[model_name]],lookup!$AG$1:$AK$482,4,FALSE)</f>
        <v>2425</v>
      </c>
      <c r="AC56" s="19" t="str">
        <f>VLOOKUP(merged__4[[#This Row],[model_name]],lookup!$AG$1:$AK$482,2,FALSE)</f>
        <v>3035</v>
      </c>
      <c r="AD56" s="19" t="str">
        <f>VLOOKUP(merged__4[[#This Row],[model_name]],lookup!$AG$1:$AK$482,3,FALSE)</f>
        <v>191</v>
      </c>
      <c r="AE56" s="16">
        <f>merged__4[[#This Row],[mcs_count]]/merged__4[[#This Row],[reactions]]</f>
        <v>4.6112988894253984E-2</v>
      </c>
      <c r="AF56" s="16">
        <f>merged__4[[#This Row],[mcs_count]]/merged__4[[#This Row],[metabolites]]</f>
        <v>4.0354954574265793E-2</v>
      </c>
    </row>
    <row r="57" spans="1:32" x14ac:dyDescent="0.25">
      <c r="A57" t="s">
        <v>1702</v>
      </c>
      <c r="B57">
        <v>0.19670000000000001</v>
      </c>
      <c r="C57">
        <v>2</v>
      </c>
      <c r="D57">
        <v>8</v>
      </c>
      <c r="E57" t="b">
        <v>1</v>
      </c>
      <c r="F57" t="b">
        <v>0</v>
      </c>
      <c r="G57">
        <v>3065</v>
      </c>
      <c r="H57">
        <v>4163</v>
      </c>
      <c r="I57">
        <v>0</v>
      </c>
      <c r="J57" t="s">
        <v>1317</v>
      </c>
      <c r="K57" s="2">
        <v>2.8495370370370369E-2</v>
      </c>
      <c r="L57" s="20">
        <f>((HOUR(K57))+MINUTE(K57)/60+(SECOND(K57)/3600))</f>
        <v>0.68388888888888888</v>
      </c>
      <c r="M57" t="s">
        <v>665</v>
      </c>
      <c r="N57" s="12" t="s">
        <v>1366</v>
      </c>
      <c r="O57" s="12" t="s">
        <v>1388</v>
      </c>
      <c r="P57">
        <v>66</v>
      </c>
      <c r="Q57" s="12" t="s">
        <v>1704</v>
      </c>
      <c r="R57" s="12" t="s">
        <v>1472</v>
      </c>
      <c r="S57" s="12" t="s">
        <v>1705</v>
      </c>
      <c r="T57" s="12" t="s">
        <v>1465</v>
      </c>
      <c r="U57" s="12" t="s">
        <v>1703</v>
      </c>
      <c r="V57" s="12" t="s">
        <v>1480</v>
      </c>
      <c r="W57" s="12" t="s">
        <v>1467</v>
      </c>
      <c r="Y57" s="12" t="s">
        <v>1366</v>
      </c>
      <c r="Z57" s="12">
        <v>0.84</v>
      </c>
      <c r="AA57" s="19">
        <f>VLOOKUP(merged__4[[#This Row],[model_name]],lookup!$AG$1:$AK$482,5,FALSE)</f>
        <v>0</v>
      </c>
      <c r="AB57" s="19">
        <f>VLOOKUP(merged__4[[#This Row],[model_name]],lookup!$AG$1:$AK$482,4,FALSE)</f>
        <v>0</v>
      </c>
      <c r="AC57" s="19" t="str">
        <f>VLOOKUP(merged__4[[#This Row],[model_name]],lookup!$AG$1:$AK$482,2,FALSE)</f>
        <v>3156</v>
      </c>
      <c r="AD57" s="19" t="str">
        <f>VLOOKUP(merged__4[[#This Row],[model_name]],lookup!$AG$1:$AK$482,3,FALSE)</f>
        <v>404</v>
      </c>
      <c r="AE57" s="16">
        <f>merged__4[[#This Row],[mcs_count]]/merged__4[[#This Row],[reactions]]</f>
        <v>0.13181076672104405</v>
      </c>
      <c r="AF57" s="16">
        <f>merged__4[[#This Row],[mcs_count]]/merged__4[[#This Row],[metabolites]]</f>
        <v>9.7045399951957725E-2</v>
      </c>
    </row>
    <row r="58" spans="1:32" x14ac:dyDescent="0.25">
      <c r="A58" t="s">
        <v>1677</v>
      </c>
      <c r="B58">
        <v>0.19939999999999999</v>
      </c>
      <c r="C58">
        <v>2</v>
      </c>
      <c r="D58">
        <v>8</v>
      </c>
      <c r="E58" t="b">
        <v>1</v>
      </c>
      <c r="F58" t="b">
        <v>0</v>
      </c>
      <c r="G58">
        <v>4716</v>
      </c>
      <c r="H58">
        <v>5469</v>
      </c>
      <c r="I58">
        <v>0</v>
      </c>
      <c r="J58" t="s">
        <v>1317</v>
      </c>
      <c r="K58" s="2">
        <v>5.3414351851851859E-2</v>
      </c>
      <c r="L58" s="20">
        <f>((HOUR(K58))+MINUTE(K58)/60+(SECOND(K58)/3600))</f>
        <v>1.2819444444444443</v>
      </c>
      <c r="M58" t="s">
        <v>665</v>
      </c>
      <c r="N58" s="12" t="s">
        <v>1354</v>
      </c>
      <c r="O58" s="12" t="s">
        <v>1380</v>
      </c>
      <c r="P58">
        <v>53</v>
      </c>
      <c r="Q58" s="12" t="s">
        <v>1679</v>
      </c>
      <c r="R58" s="12" t="s">
        <v>1385</v>
      </c>
      <c r="S58" s="12" t="s">
        <v>1680</v>
      </c>
      <c r="T58" s="12" t="s">
        <v>1479</v>
      </c>
      <c r="U58" s="12" t="s">
        <v>1678</v>
      </c>
      <c r="V58" s="12" t="s">
        <v>1480</v>
      </c>
      <c r="W58" s="12" t="s">
        <v>1467</v>
      </c>
      <c r="Y58" s="12" t="s">
        <v>1354</v>
      </c>
      <c r="Z58" s="12">
        <v>0.25</v>
      </c>
      <c r="AA58" s="19" t="str">
        <f>VLOOKUP(merged__4[[#This Row],[model_name]],lookup!$AG$1:$AK$482,5,FALSE)</f>
        <v>826</v>
      </c>
      <c r="AB58" s="19" t="str">
        <f>VLOOKUP(merged__4[[#This Row],[model_name]],lookup!$AG$1:$AK$482,4,FALSE)</f>
        <v>2214</v>
      </c>
      <c r="AC58" s="19" t="str">
        <f>VLOOKUP(merged__4[[#This Row],[model_name]],lookup!$AG$1:$AK$482,2,FALSE)</f>
        <v>3029</v>
      </c>
      <c r="AD58" s="19" t="str">
        <f>VLOOKUP(merged__4[[#This Row],[model_name]],lookup!$AG$1:$AK$482,3,FALSE)</f>
        <v>84</v>
      </c>
      <c r="AE58" s="16">
        <f>merged__4[[#This Row],[mcs_count]]/merged__4[[#This Row],[reactions]]</f>
        <v>1.7811704834605598E-2</v>
      </c>
      <c r="AF58" s="16">
        <f>merged__4[[#This Row],[mcs_count]]/merged__4[[#This Row],[metabolites]]</f>
        <v>1.5359297860669226E-2</v>
      </c>
    </row>
    <row r="59" spans="1:32" x14ac:dyDescent="0.25">
      <c r="A59" s="12" t="s">
        <v>1420</v>
      </c>
      <c r="B59">
        <v>0.20030000000000001</v>
      </c>
      <c r="C59">
        <v>2</v>
      </c>
      <c r="D59">
        <v>8</v>
      </c>
      <c r="E59" t="b">
        <v>1</v>
      </c>
      <c r="F59" t="b">
        <v>0</v>
      </c>
      <c r="G59">
        <v>4219</v>
      </c>
      <c r="H59">
        <v>4924</v>
      </c>
      <c r="I59">
        <v>0</v>
      </c>
      <c r="J59" s="12" t="s">
        <v>1317</v>
      </c>
      <c r="K59" s="2">
        <v>7.1840277777777781E-2</v>
      </c>
      <c r="L59" s="20">
        <f>((HOUR(K59))+MINUTE(K59)/60+(SECOND(K59)/3600))</f>
        <v>1.7241666666666668</v>
      </c>
      <c r="M59" s="12" t="s">
        <v>665</v>
      </c>
      <c r="N59" s="12" t="s">
        <v>1358</v>
      </c>
      <c r="O59" s="12" t="s">
        <v>1388</v>
      </c>
      <c r="P59">
        <v>54</v>
      </c>
      <c r="Q59" s="12" t="s">
        <v>1571</v>
      </c>
      <c r="R59" s="12" t="s">
        <v>1563</v>
      </c>
      <c r="S59" s="12" t="s">
        <v>1572</v>
      </c>
      <c r="T59" s="12" t="s">
        <v>1565</v>
      </c>
      <c r="U59" s="12" t="s">
        <v>1570</v>
      </c>
      <c r="V59" s="12" t="s">
        <v>1466</v>
      </c>
      <c r="W59" s="12" t="s">
        <v>1467</v>
      </c>
      <c r="Y59" s="12" t="s">
        <v>1358</v>
      </c>
      <c r="Z59" s="12">
        <v>0.94</v>
      </c>
      <c r="AA59" s="19" t="str">
        <f>VLOOKUP(merged__4[[#This Row],[model_name]],lookup!$AG$1:$AK$482,5,FALSE)</f>
        <v>827</v>
      </c>
      <c r="AB59" s="19" t="str">
        <f>VLOOKUP(merged__4[[#This Row],[model_name]],lookup!$AG$1:$AK$482,4,FALSE)</f>
        <v>2179</v>
      </c>
      <c r="AC59" s="19" t="str">
        <f>VLOOKUP(merged__4[[#This Row],[model_name]],lookup!$AG$1:$AK$482,2,FALSE)</f>
        <v>3033</v>
      </c>
      <c r="AD59" s="19" t="str">
        <f>VLOOKUP(merged__4[[#This Row],[model_name]],lookup!$AG$1:$AK$482,3,FALSE)</f>
        <v>127</v>
      </c>
      <c r="AE59" s="16">
        <f>merged__4[[#This Row],[mcs_count]]/merged__4[[#This Row],[reactions]]</f>
        <v>3.0101919886228963E-2</v>
      </c>
      <c r="AF59" s="16">
        <f>merged__4[[#This Row],[mcs_count]]/merged__4[[#This Row],[metabolites]]</f>
        <v>2.5792038992688872E-2</v>
      </c>
    </row>
    <row r="60" spans="1:32" x14ac:dyDescent="0.25">
      <c r="A60" t="s">
        <v>1693</v>
      </c>
      <c r="B60">
        <v>0.20039999999999999</v>
      </c>
      <c r="C60">
        <v>2</v>
      </c>
      <c r="D60">
        <v>8</v>
      </c>
      <c r="E60" t="b">
        <v>1</v>
      </c>
      <c r="F60" t="b">
        <v>0</v>
      </c>
      <c r="G60">
        <v>4630</v>
      </c>
      <c r="H60">
        <v>5250</v>
      </c>
      <c r="I60">
        <v>0</v>
      </c>
      <c r="J60" t="s">
        <v>1317</v>
      </c>
      <c r="K60" s="2">
        <v>5.8946759259259261E-2</v>
      </c>
      <c r="L60" s="20">
        <f>((HOUR(K60))+MINUTE(K60)/60+(SECOND(K60)/3600))</f>
        <v>1.4147222222222222</v>
      </c>
      <c r="M60" t="s">
        <v>665</v>
      </c>
      <c r="N60" s="12" t="s">
        <v>1366</v>
      </c>
      <c r="O60" s="12" t="s">
        <v>1388</v>
      </c>
      <c r="P60">
        <v>78</v>
      </c>
      <c r="Q60" s="12" t="s">
        <v>1695</v>
      </c>
      <c r="R60" s="12" t="s">
        <v>1472</v>
      </c>
      <c r="S60" s="12" t="s">
        <v>1696</v>
      </c>
      <c r="T60" s="12" t="s">
        <v>1465</v>
      </c>
      <c r="U60" s="12" t="s">
        <v>1694</v>
      </c>
      <c r="V60" s="12" t="s">
        <v>1475</v>
      </c>
      <c r="W60" s="12" t="s">
        <v>1495</v>
      </c>
      <c r="X60">
        <v>2803</v>
      </c>
      <c r="Y60" s="12" t="s">
        <v>1366</v>
      </c>
      <c r="Z60" s="12">
        <v>0.84</v>
      </c>
      <c r="AA60" s="19" t="str">
        <f>VLOOKUP(merged__4[[#This Row],[model_name]],lookup!$AG$1:$AK$482,5,FALSE)</f>
        <v>863</v>
      </c>
      <c r="AB60" s="19" t="str">
        <f>VLOOKUP(merged__4[[#This Row],[model_name]],lookup!$AG$1:$AK$482,4,FALSE)</f>
        <v>2189</v>
      </c>
      <c r="AC60" s="19" t="str">
        <f>VLOOKUP(merged__4[[#This Row],[model_name]],lookup!$AG$1:$AK$482,2,FALSE)</f>
        <v>3153</v>
      </c>
      <c r="AD60" s="19" t="str">
        <f>VLOOKUP(merged__4[[#This Row],[model_name]],lookup!$AG$1:$AK$482,3,FALSE)</f>
        <v>105</v>
      </c>
      <c r="AE60" s="16">
        <f>merged__4[[#This Row],[mcs_count]]/merged__4[[#This Row],[reactions]]</f>
        <v>2.267818574514039E-2</v>
      </c>
      <c r="AF60" s="16">
        <f>merged__4[[#This Row],[mcs_count]]/merged__4[[#This Row],[metabolites]]</f>
        <v>0.02</v>
      </c>
    </row>
    <row r="61" spans="1:32" x14ac:dyDescent="0.25">
      <c r="A61" s="12" t="s">
        <v>1433</v>
      </c>
      <c r="B61">
        <v>0.20250000000000001</v>
      </c>
      <c r="C61">
        <v>2</v>
      </c>
      <c r="D61">
        <v>8</v>
      </c>
      <c r="E61" t="b">
        <v>1</v>
      </c>
      <c r="F61" t="b">
        <v>0</v>
      </c>
      <c r="G61">
        <v>4424</v>
      </c>
      <c r="H61">
        <v>5065</v>
      </c>
      <c r="I61">
        <v>0</v>
      </c>
      <c r="J61" s="12" t="s">
        <v>1317</v>
      </c>
      <c r="K61" s="2">
        <v>5.4074074074074073E-2</v>
      </c>
      <c r="L61" s="20">
        <f>((HOUR(K61))+MINUTE(K61)/60+(SECOND(K61)/3600))</f>
        <v>1.2977777777777777</v>
      </c>
      <c r="M61" s="12" t="s">
        <v>665</v>
      </c>
      <c r="N61" s="12" t="s">
        <v>1364</v>
      </c>
      <c r="O61" s="12" t="s">
        <v>1388</v>
      </c>
      <c r="P61">
        <v>71</v>
      </c>
      <c r="Q61" s="12" t="s">
        <v>1610</v>
      </c>
      <c r="R61" s="12" t="s">
        <v>1472</v>
      </c>
      <c r="S61" s="12" t="s">
        <v>1611</v>
      </c>
      <c r="T61" s="12" t="s">
        <v>1474</v>
      </c>
      <c r="U61" s="12" t="s">
        <v>1609</v>
      </c>
      <c r="V61" s="12" t="s">
        <v>1475</v>
      </c>
      <c r="W61" s="12" t="s">
        <v>1467</v>
      </c>
      <c r="Y61" s="12" t="s">
        <v>1364</v>
      </c>
      <c r="Z61" s="12">
        <v>0.76</v>
      </c>
      <c r="AA61" s="19" t="str">
        <f>VLOOKUP(merged__4[[#This Row],[model_name]],lookup!$AG$1:$AK$482,5,FALSE)</f>
        <v>863</v>
      </c>
      <c r="AB61" s="19" t="str">
        <f>VLOOKUP(merged__4[[#This Row],[model_name]],lookup!$AG$1:$AK$482,4,FALSE)</f>
        <v>2221</v>
      </c>
      <c r="AC61" s="19" t="str">
        <f>VLOOKUP(merged__4[[#This Row],[model_name]],lookup!$AG$1:$AK$482,2,FALSE)</f>
        <v>3046</v>
      </c>
      <c r="AD61" s="19" t="str">
        <f>VLOOKUP(merged__4[[#This Row],[model_name]],lookup!$AG$1:$AK$482,3,FALSE)</f>
        <v>176</v>
      </c>
      <c r="AE61" s="16">
        <f>merged__4[[#This Row],[mcs_count]]/merged__4[[#This Row],[reactions]]</f>
        <v>3.9783001808318265E-2</v>
      </c>
      <c r="AF61" s="16">
        <f>merged__4[[#This Row],[mcs_count]]/merged__4[[#This Row],[metabolites]]</f>
        <v>3.4748272458045411E-2</v>
      </c>
    </row>
    <row r="62" spans="1:32" x14ac:dyDescent="0.25">
      <c r="A62" s="12" t="s">
        <v>1438</v>
      </c>
      <c r="B62">
        <v>0.2034</v>
      </c>
      <c r="C62">
        <v>2</v>
      </c>
      <c r="D62">
        <v>8</v>
      </c>
      <c r="E62" t="b">
        <v>1</v>
      </c>
      <c r="F62" t="b">
        <v>0</v>
      </c>
      <c r="G62">
        <v>4820</v>
      </c>
      <c r="H62">
        <v>5590</v>
      </c>
      <c r="I62">
        <v>0</v>
      </c>
      <c r="J62" s="12" t="s">
        <v>1317</v>
      </c>
      <c r="K62" s="2">
        <v>6.2256944444444441E-2</v>
      </c>
      <c r="L62" s="20">
        <f>((HOUR(K62))+MINUTE(K62)/60+(SECOND(K62)/3600))</f>
        <v>1.4941666666666666</v>
      </c>
      <c r="M62" s="12" t="s">
        <v>665</v>
      </c>
      <c r="N62" s="12" t="s">
        <v>1364</v>
      </c>
      <c r="O62" s="12" t="s">
        <v>1380</v>
      </c>
      <c r="P62">
        <v>58</v>
      </c>
      <c r="Q62" s="12" t="s">
        <v>1625</v>
      </c>
      <c r="R62" s="12" t="s">
        <v>1472</v>
      </c>
      <c r="S62" s="12" t="s">
        <v>1626</v>
      </c>
      <c r="T62" s="12" t="s">
        <v>1474</v>
      </c>
      <c r="U62" s="12" t="s">
        <v>1624</v>
      </c>
      <c r="V62" s="12" t="s">
        <v>1475</v>
      </c>
      <c r="W62" s="12" t="s">
        <v>1495</v>
      </c>
      <c r="X62">
        <v>244</v>
      </c>
      <c r="Y62" s="12" t="s">
        <v>1364</v>
      </c>
      <c r="Z62" s="12">
        <v>0.76</v>
      </c>
      <c r="AA62" s="19" t="str">
        <f>VLOOKUP(merged__4[[#This Row],[model_name]],lookup!$AG$1:$AK$482,5,FALSE)</f>
        <v>888</v>
      </c>
      <c r="AB62" s="19" t="str">
        <f>VLOOKUP(merged__4[[#This Row],[model_name]],lookup!$AG$1:$AK$482,4,FALSE)</f>
        <v>2245</v>
      </c>
      <c r="AC62" s="19" t="str">
        <f>VLOOKUP(merged__4[[#This Row],[model_name]],lookup!$AG$1:$AK$482,2,FALSE)</f>
        <v>3051</v>
      </c>
      <c r="AD62" s="19" t="str">
        <f>VLOOKUP(merged__4[[#This Row],[model_name]],lookup!$AG$1:$AK$482,3,FALSE)</f>
        <v>118</v>
      </c>
      <c r="AE62" s="16">
        <f>merged__4[[#This Row],[mcs_count]]/merged__4[[#This Row],[reactions]]</f>
        <v>2.4481327800829875E-2</v>
      </c>
      <c r="AF62" s="16">
        <f>merged__4[[#This Row],[mcs_count]]/merged__4[[#This Row],[metabolites]]</f>
        <v>2.1109123434704832E-2</v>
      </c>
    </row>
    <row r="63" spans="1:32" x14ac:dyDescent="0.25">
      <c r="A63" t="s">
        <v>1673</v>
      </c>
      <c r="B63">
        <v>0.20419999999999999</v>
      </c>
      <c r="C63">
        <v>2</v>
      </c>
      <c r="D63">
        <v>8</v>
      </c>
      <c r="E63" t="b">
        <v>1</v>
      </c>
      <c r="F63" t="b">
        <v>0</v>
      </c>
      <c r="G63">
        <v>4117</v>
      </c>
      <c r="H63">
        <v>5213</v>
      </c>
      <c r="I63">
        <v>0</v>
      </c>
      <c r="J63" t="s">
        <v>1317</v>
      </c>
      <c r="K63" s="2">
        <v>4.9004629629629627E-2</v>
      </c>
      <c r="L63" s="20">
        <f>((HOUR(K63))+MINUTE(K63)/60+(SECOND(K63)/3600))</f>
        <v>1.1761111111111111</v>
      </c>
      <c r="M63" t="s">
        <v>665</v>
      </c>
      <c r="N63" s="12" t="s">
        <v>1354</v>
      </c>
      <c r="O63" s="12" t="s">
        <v>1380</v>
      </c>
      <c r="P63">
        <v>51</v>
      </c>
      <c r="Q63" s="12" t="s">
        <v>1675</v>
      </c>
      <c r="R63" s="12" t="s">
        <v>1385</v>
      </c>
      <c r="S63" s="12" t="s">
        <v>1676</v>
      </c>
      <c r="T63" s="12" t="s">
        <v>1479</v>
      </c>
      <c r="U63" s="12" t="s">
        <v>1674</v>
      </c>
      <c r="V63" s="12" t="s">
        <v>1480</v>
      </c>
      <c r="W63" s="12" t="s">
        <v>1467</v>
      </c>
      <c r="Y63" s="12" t="s">
        <v>1354</v>
      </c>
      <c r="Z63" s="12">
        <v>0.25</v>
      </c>
      <c r="AA63" s="19">
        <f>VLOOKUP(merged__4[[#This Row],[model_name]],lookup!$AG$1:$AK$482,5,FALSE)</f>
        <v>0</v>
      </c>
      <c r="AB63" s="19">
        <f>VLOOKUP(merged__4[[#This Row],[model_name]],lookup!$AG$1:$AK$482,4,FALSE)</f>
        <v>0</v>
      </c>
      <c r="AC63" s="19" t="str">
        <f>VLOOKUP(merged__4[[#This Row],[model_name]],lookup!$AG$1:$AK$482,2,FALSE)</f>
        <v>3021</v>
      </c>
      <c r="AD63" s="19" t="str">
        <f>VLOOKUP(merged__4[[#This Row],[model_name]],lookup!$AG$1:$AK$482,3,FALSE)</f>
        <v>78</v>
      </c>
      <c r="AE63" s="16">
        <f>merged__4[[#This Row],[mcs_count]]/merged__4[[#This Row],[reactions]]</f>
        <v>1.8945834345397133E-2</v>
      </c>
      <c r="AF63" s="16">
        <f>merged__4[[#This Row],[mcs_count]]/merged__4[[#This Row],[metabolites]]</f>
        <v>1.4962593516209476E-2</v>
      </c>
    </row>
    <row r="64" spans="1:32" x14ac:dyDescent="0.25">
      <c r="A64" s="12" t="s">
        <v>1442</v>
      </c>
      <c r="B64">
        <v>0.2044</v>
      </c>
      <c r="C64">
        <v>2</v>
      </c>
      <c r="D64">
        <v>8</v>
      </c>
      <c r="E64" t="b">
        <v>1</v>
      </c>
      <c r="F64" t="b">
        <v>0</v>
      </c>
      <c r="G64">
        <v>3833</v>
      </c>
      <c r="H64">
        <v>4578</v>
      </c>
      <c r="I64">
        <v>0</v>
      </c>
      <c r="J64" s="12" t="s">
        <v>1317</v>
      </c>
      <c r="K64" s="2">
        <v>4.3946759259259262E-2</v>
      </c>
      <c r="L64" s="20">
        <f>((HOUR(K64))+MINUTE(K64)/60+(SECOND(K64)/3600))</f>
        <v>1.0547222222222223</v>
      </c>
      <c r="M64" s="12" t="s">
        <v>665</v>
      </c>
      <c r="N64" s="12" t="s">
        <v>1364</v>
      </c>
      <c r="O64" s="12" t="s">
        <v>1388</v>
      </c>
      <c r="P64">
        <v>70</v>
      </c>
      <c r="Q64" s="12" t="s">
        <v>1637</v>
      </c>
      <c r="R64" s="12" t="s">
        <v>1472</v>
      </c>
      <c r="S64" s="12" t="s">
        <v>1638</v>
      </c>
      <c r="T64" s="12" t="s">
        <v>1474</v>
      </c>
      <c r="U64" s="12" t="s">
        <v>1636</v>
      </c>
      <c r="V64" s="12" t="s">
        <v>1475</v>
      </c>
      <c r="W64" s="12" t="s">
        <v>1495</v>
      </c>
      <c r="X64">
        <v>274</v>
      </c>
      <c r="Y64" s="12" t="s">
        <v>1364</v>
      </c>
      <c r="Z64" s="12">
        <v>0.76</v>
      </c>
      <c r="AA64" s="19" t="str">
        <f>VLOOKUP(merged__4[[#This Row],[model_name]],lookup!$AG$1:$AK$482,5,FALSE)</f>
        <v>849</v>
      </c>
      <c r="AB64" s="19" t="str">
        <f>VLOOKUP(merged__4[[#This Row],[model_name]],lookup!$AG$1:$AK$482,4,FALSE)</f>
        <v>1935</v>
      </c>
      <c r="AC64" s="19" t="str">
        <f>VLOOKUP(merged__4[[#This Row],[model_name]],lookup!$AG$1:$AK$482,2,FALSE)</f>
        <v>3055</v>
      </c>
      <c r="AD64" s="19" t="str">
        <f>VLOOKUP(merged__4[[#This Row],[model_name]],lookup!$AG$1:$AK$482,3,FALSE)</f>
        <v>142</v>
      </c>
      <c r="AE64" s="16">
        <f>merged__4[[#This Row],[mcs_count]]/merged__4[[#This Row],[reactions]]</f>
        <v>3.7046699713018522E-2</v>
      </c>
      <c r="AF64" s="16">
        <f>merged__4[[#This Row],[mcs_count]]/merged__4[[#This Row],[metabolites]]</f>
        <v>3.1017911751856708E-2</v>
      </c>
    </row>
    <row r="65" spans="1:32" x14ac:dyDescent="0.25">
      <c r="A65" s="12" t="s">
        <v>1436</v>
      </c>
      <c r="B65">
        <v>0.20519999999999999</v>
      </c>
      <c r="C65">
        <v>2</v>
      </c>
      <c r="D65">
        <v>8</v>
      </c>
      <c r="E65" t="b">
        <v>1</v>
      </c>
      <c r="F65" t="b">
        <v>0</v>
      </c>
      <c r="G65">
        <v>4169</v>
      </c>
      <c r="H65">
        <v>5220</v>
      </c>
      <c r="I65">
        <v>0</v>
      </c>
      <c r="J65" s="12" t="s">
        <v>1317</v>
      </c>
      <c r="K65" s="2">
        <v>5.0509259259259261E-2</v>
      </c>
      <c r="L65" s="20">
        <f>((HOUR(K65))+MINUTE(K65)/60+(SECOND(K65)/3600))</f>
        <v>1.2122222222222221</v>
      </c>
      <c r="M65" s="12" t="s">
        <v>665</v>
      </c>
      <c r="N65" s="12" t="s">
        <v>1364</v>
      </c>
      <c r="O65" s="12" t="s">
        <v>1388</v>
      </c>
      <c r="P65">
        <v>66</v>
      </c>
      <c r="Q65" s="12" t="s">
        <v>1619</v>
      </c>
      <c r="R65" s="12" t="s">
        <v>1472</v>
      </c>
      <c r="S65" s="12" t="s">
        <v>1620</v>
      </c>
      <c r="T65" s="12" t="s">
        <v>1474</v>
      </c>
      <c r="U65" s="12" t="s">
        <v>1618</v>
      </c>
      <c r="V65" s="12" t="s">
        <v>1475</v>
      </c>
      <c r="W65" s="12" t="s">
        <v>1495</v>
      </c>
      <c r="X65">
        <v>731</v>
      </c>
      <c r="Y65" s="12" t="s">
        <v>1364</v>
      </c>
      <c r="Z65" s="12">
        <v>0.76</v>
      </c>
      <c r="AA65" s="19" t="str">
        <f>VLOOKUP(merged__4[[#This Row],[model_name]],lookup!$AG$1:$AK$482,5,FALSE)</f>
        <v>83</v>
      </c>
      <c r="AB65" s="19" t="str">
        <f>VLOOKUP(merged__4[[#This Row],[model_name]],lookup!$AG$1:$AK$482,4,FALSE)</f>
        <v>1878</v>
      </c>
      <c r="AC65" s="19" t="str">
        <f>VLOOKUP(merged__4[[#This Row],[model_name]],lookup!$AG$1:$AK$482,2,FALSE)</f>
        <v>3049</v>
      </c>
      <c r="AD65" s="19" t="str">
        <f>VLOOKUP(merged__4[[#This Row],[model_name]],lookup!$AG$1:$AK$482,3,FALSE)</f>
        <v>87</v>
      </c>
      <c r="AE65" s="16">
        <f>merged__4[[#This Row],[mcs_count]]/merged__4[[#This Row],[reactions]]</f>
        <v>2.0868313744303191E-2</v>
      </c>
      <c r="AF65" s="16">
        <f>merged__4[[#This Row],[mcs_count]]/merged__4[[#This Row],[metabolites]]</f>
        <v>1.6666666666666666E-2</v>
      </c>
    </row>
    <row r="66" spans="1:32" x14ac:dyDescent="0.25">
      <c r="A66" s="12" t="s">
        <v>1445</v>
      </c>
      <c r="B66">
        <v>0.20660000000000001</v>
      </c>
      <c r="C66">
        <v>2</v>
      </c>
      <c r="D66">
        <v>8</v>
      </c>
      <c r="E66" t="b">
        <v>1</v>
      </c>
      <c r="F66" t="b">
        <v>0</v>
      </c>
      <c r="G66">
        <v>4515</v>
      </c>
      <c r="H66">
        <v>5235</v>
      </c>
      <c r="I66">
        <v>0</v>
      </c>
      <c r="J66" s="12" t="s">
        <v>1317</v>
      </c>
      <c r="K66" s="2">
        <v>5.6006944444444443E-2</v>
      </c>
      <c r="L66" s="20">
        <f>((HOUR(K66))+MINUTE(K66)/60+(SECOND(K66)/3600))</f>
        <v>1.3441666666666665</v>
      </c>
      <c r="M66" s="12" t="s">
        <v>665</v>
      </c>
      <c r="N66" s="12" t="s">
        <v>1366</v>
      </c>
      <c r="O66" s="12" t="s">
        <v>1388</v>
      </c>
      <c r="P66">
        <v>73</v>
      </c>
      <c r="Q66" s="12" t="s">
        <v>1646</v>
      </c>
      <c r="R66" s="12" t="s">
        <v>1472</v>
      </c>
      <c r="S66" s="12" t="s">
        <v>1647</v>
      </c>
      <c r="T66" s="12" t="s">
        <v>1465</v>
      </c>
      <c r="U66" s="12" t="s">
        <v>1645</v>
      </c>
      <c r="V66" s="12" t="s">
        <v>1569</v>
      </c>
      <c r="W66" s="12" t="s">
        <v>1495</v>
      </c>
      <c r="X66">
        <v>136</v>
      </c>
      <c r="Y66" s="12" t="s">
        <v>1366</v>
      </c>
      <c r="Z66" s="12">
        <v>0.84</v>
      </c>
      <c r="AA66" s="19" t="str">
        <f>VLOOKUP(merged__4[[#This Row],[model_name]],lookup!$AG$1:$AK$482,5,FALSE)</f>
        <v>83</v>
      </c>
      <c r="AB66" s="19" t="str">
        <f>VLOOKUP(merged__4[[#This Row],[model_name]],lookup!$AG$1:$AK$482,4,FALSE)</f>
        <v>2128</v>
      </c>
      <c r="AC66" s="19" t="str">
        <f>VLOOKUP(merged__4[[#This Row],[model_name]],lookup!$AG$1:$AK$482,2,FALSE)</f>
        <v>3058</v>
      </c>
      <c r="AD66" s="19" t="str">
        <f>VLOOKUP(merged__4[[#This Row],[model_name]],lookup!$AG$1:$AK$482,3,FALSE)</f>
        <v>108</v>
      </c>
      <c r="AE66" s="16">
        <f>merged__4[[#This Row],[mcs_count]]/merged__4[[#This Row],[reactions]]</f>
        <v>2.3920265780730896E-2</v>
      </c>
      <c r="AF66" s="16">
        <f>merged__4[[#This Row],[mcs_count]]/merged__4[[#This Row],[metabolites]]</f>
        <v>2.0630372492836675E-2</v>
      </c>
    </row>
    <row r="67" spans="1:32" x14ac:dyDescent="0.25">
      <c r="A67" s="12" t="s">
        <v>1350</v>
      </c>
      <c r="B67">
        <v>0.20730000000000001</v>
      </c>
      <c r="C67">
        <v>2</v>
      </c>
      <c r="D67">
        <v>8</v>
      </c>
      <c r="E67" t="b">
        <v>1</v>
      </c>
      <c r="F67" t="b">
        <v>0</v>
      </c>
      <c r="G67">
        <v>4786</v>
      </c>
      <c r="H67">
        <v>5550</v>
      </c>
      <c r="I67">
        <v>0</v>
      </c>
      <c r="J67" s="12" t="s">
        <v>1317</v>
      </c>
      <c r="K67" s="2">
        <v>6.4502314814814818E-2</v>
      </c>
      <c r="L67" s="20">
        <f>((HOUR(K67))+MINUTE(K67)/60+(SECOND(K67)/3600))</f>
        <v>1.5480555555555555</v>
      </c>
      <c r="M67" s="12" t="s">
        <v>665</v>
      </c>
      <c r="N67" s="12" t="s">
        <v>1363</v>
      </c>
      <c r="O67" s="12" t="s">
        <v>1388</v>
      </c>
      <c r="P67">
        <v>59</v>
      </c>
      <c r="Q67" s="12" t="s">
        <v>1502</v>
      </c>
      <c r="R67" s="12" t="s">
        <v>1503</v>
      </c>
      <c r="S67" s="12" t="s">
        <v>1504</v>
      </c>
      <c r="T67" s="12" t="s">
        <v>1474</v>
      </c>
      <c r="U67" s="12" t="s">
        <v>1501</v>
      </c>
      <c r="V67" s="12" t="s">
        <v>1480</v>
      </c>
      <c r="W67" s="12" t="s">
        <v>1495</v>
      </c>
      <c r="X67">
        <v>724</v>
      </c>
      <c r="Y67" s="12" t="s">
        <v>1468</v>
      </c>
      <c r="Z67" s="12">
        <v>0.82</v>
      </c>
      <c r="AA67" s="19" t="str">
        <f>VLOOKUP(merged__4[[#This Row],[model_name]],lookup!$AG$1:$AK$482,5,FALSE)</f>
        <v>96</v>
      </c>
      <c r="AB67" s="19" t="str">
        <f>VLOOKUP(merged__4[[#This Row],[model_name]],lookup!$AG$1:$AK$482,4,FALSE)</f>
        <v>2275</v>
      </c>
      <c r="AC67" s="19" t="str">
        <f>VLOOKUP(merged__4[[#This Row],[model_name]],lookup!$AG$1:$AK$482,2,FALSE)</f>
        <v>3008</v>
      </c>
      <c r="AD67" s="19" t="str">
        <f>VLOOKUP(merged__4[[#This Row],[model_name]],lookup!$AG$1:$AK$482,3,FALSE)</f>
        <v>130</v>
      </c>
      <c r="AE67" s="16">
        <f>merged__4[[#This Row],[mcs_count]]/merged__4[[#This Row],[reactions]]</f>
        <v>2.7162557459256165E-2</v>
      </c>
      <c r="AF67" s="16">
        <f>merged__4[[#This Row],[mcs_count]]/merged__4[[#This Row],[metabolites]]</f>
        <v>2.3423423423423424E-2</v>
      </c>
    </row>
    <row r="68" spans="1:32" x14ac:dyDescent="0.25">
      <c r="A68" s="12" t="s">
        <v>1409</v>
      </c>
      <c r="B68">
        <v>0.20849999999999999</v>
      </c>
      <c r="C68">
        <v>2</v>
      </c>
      <c r="D68">
        <v>8</v>
      </c>
      <c r="E68" t="b">
        <v>1</v>
      </c>
      <c r="F68" t="b">
        <v>0</v>
      </c>
      <c r="G68">
        <v>3476</v>
      </c>
      <c r="H68">
        <v>4286</v>
      </c>
      <c r="I68">
        <v>0</v>
      </c>
      <c r="J68" s="12" t="s">
        <v>1317</v>
      </c>
      <c r="K68" s="2">
        <v>3.3912037037037039E-2</v>
      </c>
      <c r="L68" s="20">
        <f>((HOUR(K68))+MINUTE(K68)/60+(SECOND(K68)/3600))</f>
        <v>0.81388888888888888</v>
      </c>
      <c r="M68" s="12" t="s">
        <v>665</v>
      </c>
      <c r="N68" s="12" t="s">
        <v>1354</v>
      </c>
      <c r="O68" s="12" t="s">
        <v>1380</v>
      </c>
      <c r="P68">
        <v>53</v>
      </c>
      <c r="Q68" s="12" t="s">
        <v>1535</v>
      </c>
      <c r="R68" s="12" t="s">
        <v>1385</v>
      </c>
      <c r="S68" s="12" t="s">
        <v>1536</v>
      </c>
      <c r="T68" s="12" t="s">
        <v>1479</v>
      </c>
      <c r="U68" s="12" t="s">
        <v>1534</v>
      </c>
      <c r="V68" s="12" t="s">
        <v>1466</v>
      </c>
      <c r="W68" s="12" t="s">
        <v>1467</v>
      </c>
      <c r="Y68" s="12" t="s">
        <v>1354</v>
      </c>
      <c r="Z68" s="12">
        <v>0.25</v>
      </c>
      <c r="AA68" s="19" t="str">
        <f>VLOOKUP(merged__4[[#This Row],[model_name]],lookup!$AG$1:$AK$482,5,FALSE)</f>
        <v>861</v>
      </c>
      <c r="AB68" s="19" t="str">
        <f>VLOOKUP(merged__4[[#This Row],[model_name]],lookup!$AG$1:$AK$482,4,FALSE)</f>
        <v>1823</v>
      </c>
      <c r="AC68" s="19" t="str">
        <f>VLOOKUP(merged__4[[#This Row],[model_name]],lookup!$AG$1:$AK$482,2,FALSE)</f>
        <v>3020</v>
      </c>
      <c r="AD68" s="19" t="str">
        <f>VLOOKUP(merged__4[[#This Row],[model_name]],lookup!$AG$1:$AK$482,3,FALSE)</f>
        <v>194</v>
      </c>
      <c r="AE68" s="16">
        <f>merged__4[[#This Row],[mcs_count]]/merged__4[[#This Row],[reactions]]</f>
        <v>5.5811277330264669E-2</v>
      </c>
      <c r="AF68" s="16">
        <f>merged__4[[#This Row],[mcs_count]]/merged__4[[#This Row],[metabolites]]</f>
        <v>4.5263649090060663E-2</v>
      </c>
    </row>
    <row r="69" spans="1:32" x14ac:dyDescent="0.25">
      <c r="A69" s="12" t="s">
        <v>1411</v>
      </c>
      <c r="B69">
        <v>0.20849999999999999</v>
      </c>
      <c r="C69">
        <v>2</v>
      </c>
      <c r="D69">
        <v>8</v>
      </c>
      <c r="E69" t="b">
        <v>1</v>
      </c>
      <c r="F69" t="b">
        <v>0</v>
      </c>
      <c r="G69">
        <v>3861</v>
      </c>
      <c r="H69">
        <v>4640</v>
      </c>
      <c r="I69">
        <v>0</v>
      </c>
      <c r="J69" s="12" t="s">
        <v>1317</v>
      </c>
      <c r="K69" s="2">
        <v>6.1747685185185183E-2</v>
      </c>
      <c r="L69" s="20">
        <f>((HOUR(K69))+MINUTE(K69)/60+(SECOND(K69)/3600))</f>
        <v>1.4819444444444445</v>
      </c>
      <c r="M69" s="12" t="s">
        <v>665</v>
      </c>
      <c r="N69" s="12" t="s">
        <v>1354</v>
      </c>
      <c r="O69" s="12" t="s">
        <v>1380</v>
      </c>
      <c r="P69">
        <v>64</v>
      </c>
      <c r="Q69" s="12" t="s">
        <v>1541</v>
      </c>
      <c r="R69" s="12" t="s">
        <v>1385</v>
      </c>
      <c r="S69" s="12" t="s">
        <v>1542</v>
      </c>
      <c r="T69" s="12" t="s">
        <v>1479</v>
      </c>
      <c r="U69" s="12" t="s">
        <v>1540</v>
      </c>
      <c r="V69" s="12" t="s">
        <v>1480</v>
      </c>
      <c r="W69" s="12" t="s">
        <v>1467</v>
      </c>
      <c r="Y69" s="12" t="s">
        <v>1354</v>
      </c>
      <c r="Z69" s="12">
        <v>0.25</v>
      </c>
      <c r="AA69" s="19">
        <f>VLOOKUP(merged__4[[#This Row],[model_name]],lookup!$AG$1:$AK$482,5,FALSE)</f>
        <v>0</v>
      </c>
      <c r="AB69" s="19">
        <f>VLOOKUP(merged__4[[#This Row],[model_name]],lookup!$AG$1:$AK$482,4,FALSE)</f>
        <v>0</v>
      </c>
      <c r="AC69" s="19" t="str">
        <f>VLOOKUP(merged__4[[#This Row],[model_name]],lookup!$AG$1:$AK$482,2,FALSE)</f>
        <v>3023</v>
      </c>
      <c r="AD69" s="19" t="str">
        <f>VLOOKUP(merged__4[[#This Row],[model_name]],lookup!$AG$1:$AK$482,3,FALSE)</f>
        <v>1345</v>
      </c>
      <c r="AE69" s="16">
        <f>merged__4[[#This Row],[mcs_count]]/merged__4[[#This Row],[reactions]]</f>
        <v>0.34835534835534837</v>
      </c>
      <c r="AF69" s="16">
        <f>merged__4[[#This Row],[mcs_count]]/merged__4[[#This Row],[metabolites]]</f>
        <v>0.28987068965517243</v>
      </c>
    </row>
    <row r="70" spans="1:32" x14ac:dyDescent="0.25">
      <c r="A70" s="12" t="s">
        <v>1418</v>
      </c>
      <c r="B70">
        <v>0.2102</v>
      </c>
      <c r="C70">
        <v>2</v>
      </c>
      <c r="D70">
        <v>8</v>
      </c>
      <c r="E70" t="b">
        <v>1</v>
      </c>
      <c r="F70" t="b">
        <v>0</v>
      </c>
      <c r="G70">
        <v>3699</v>
      </c>
      <c r="H70">
        <v>4319</v>
      </c>
      <c r="I70">
        <v>0</v>
      </c>
      <c r="J70" s="12" t="s">
        <v>1317</v>
      </c>
      <c r="K70" s="2">
        <v>3.7210648148148145E-2</v>
      </c>
      <c r="L70" s="20">
        <f>((HOUR(K70))+MINUTE(K70)/60+(SECOND(K70)/3600))</f>
        <v>0.89305555555555549</v>
      </c>
      <c r="M70" s="12" t="s">
        <v>665</v>
      </c>
      <c r="N70" s="12" t="s">
        <v>1358</v>
      </c>
      <c r="O70" s="12" t="s">
        <v>1380</v>
      </c>
      <c r="P70">
        <v>63</v>
      </c>
      <c r="Q70" s="12" t="s">
        <v>1562</v>
      </c>
      <c r="R70" s="12" t="s">
        <v>1563</v>
      </c>
      <c r="S70" s="12" t="s">
        <v>1564</v>
      </c>
      <c r="T70" s="12" t="s">
        <v>1565</v>
      </c>
      <c r="U70" s="12" t="s">
        <v>1561</v>
      </c>
      <c r="V70" s="12" t="s">
        <v>1480</v>
      </c>
      <c r="W70" s="12" t="s">
        <v>1495</v>
      </c>
      <c r="X70">
        <v>76</v>
      </c>
      <c r="Y70" s="12" t="s">
        <v>1358</v>
      </c>
      <c r="Z70" s="12">
        <v>0.94</v>
      </c>
      <c r="AA70" s="19" t="str">
        <f>VLOOKUP(merged__4[[#This Row],[model_name]],lookup!$AG$1:$AK$482,5,FALSE)</f>
        <v>754</v>
      </c>
      <c r="AB70" s="19" t="str">
        <f>VLOOKUP(merged__4[[#This Row],[model_name]],lookup!$AG$1:$AK$482,4,FALSE)</f>
        <v>1951</v>
      </c>
      <c r="AC70" s="19" t="str">
        <f>VLOOKUP(merged__4[[#This Row],[model_name]],lookup!$AG$1:$AK$482,2,FALSE)</f>
        <v>3031</v>
      </c>
      <c r="AD70" s="19" t="str">
        <f>VLOOKUP(merged__4[[#This Row],[model_name]],lookup!$AG$1:$AK$482,3,FALSE)</f>
        <v>236</v>
      </c>
      <c r="AE70" s="16">
        <f>merged__4[[#This Row],[mcs_count]]/merged__4[[#This Row],[reactions]]</f>
        <v>6.3801027304676947E-2</v>
      </c>
      <c r="AF70" s="16">
        <f>merged__4[[#This Row],[mcs_count]]/merged__4[[#This Row],[metabolites]]</f>
        <v>5.464227830516323E-2</v>
      </c>
    </row>
    <row r="71" spans="1:32" x14ac:dyDescent="0.25">
      <c r="A71" s="12" t="s">
        <v>1443</v>
      </c>
      <c r="B71">
        <v>0.2132</v>
      </c>
      <c r="C71">
        <v>2</v>
      </c>
      <c r="D71">
        <v>8</v>
      </c>
      <c r="E71" t="b">
        <v>1</v>
      </c>
      <c r="F71" t="b">
        <v>0</v>
      </c>
      <c r="G71">
        <v>3712</v>
      </c>
      <c r="H71">
        <v>4418</v>
      </c>
      <c r="I71">
        <v>0</v>
      </c>
      <c r="J71" s="12" t="s">
        <v>1317</v>
      </c>
      <c r="K71" s="2">
        <v>3.740740740740741E-2</v>
      </c>
      <c r="L71" s="20">
        <f>((HOUR(K71))+MINUTE(K71)/60+(SECOND(K71)/3600))</f>
        <v>0.89777777777777779</v>
      </c>
      <c r="M71" s="12" t="s">
        <v>665</v>
      </c>
      <c r="N71" s="12" t="s">
        <v>1364</v>
      </c>
      <c r="O71" s="12" t="s">
        <v>1388</v>
      </c>
      <c r="P71">
        <v>42</v>
      </c>
      <c r="Q71" s="12" t="s">
        <v>1640</v>
      </c>
      <c r="R71" s="12" t="s">
        <v>1472</v>
      </c>
      <c r="S71" s="12" t="s">
        <v>1641</v>
      </c>
      <c r="T71" s="12" t="s">
        <v>1474</v>
      </c>
      <c r="U71" s="12" t="s">
        <v>1639</v>
      </c>
      <c r="V71" s="12" t="s">
        <v>1475</v>
      </c>
      <c r="W71" s="12" t="s">
        <v>1467</v>
      </c>
      <c r="Y71" s="12" t="s">
        <v>1364</v>
      </c>
      <c r="Z71" s="12">
        <v>0.76</v>
      </c>
      <c r="AA71" s="19" t="str">
        <f>VLOOKUP(merged__4[[#This Row],[model_name]],lookup!$AG$1:$AK$482,5,FALSE)</f>
        <v>719</v>
      </c>
      <c r="AB71" s="19" t="str">
        <f>VLOOKUP(merged__4[[#This Row],[model_name]],lookup!$AG$1:$AK$482,4,FALSE)</f>
        <v>1843</v>
      </c>
      <c r="AC71" s="19" t="str">
        <f>VLOOKUP(merged__4[[#This Row],[model_name]],lookup!$AG$1:$AK$482,2,FALSE)</f>
        <v>3056</v>
      </c>
      <c r="AD71" s="19" t="str">
        <f>VLOOKUP(merged__4[[#This Row],[model_name]],lookup!$AG$1:$AK$482,3,FALSE)</f>
        <v>176</v>
      </c>
      <c r="AE71" s="16">
        <f>merged__4[[#This Row],[mcs_count]]/merged__4[[#This Row],[reactions]]</f>
        <v>4.7413793103448273E-2</v>
      </c>
      <c r="AF71" s="16">
        <f>merged__4[[#This Row],[mcs_count]]/merged__4[[#This Row],[metabolites]]</f>
        <v>3.9837030330466275E-2</v>
      </c>
    </row>
    <row r="72" spans="1:32" x14ac:dyDescent="0.25">
      <c r="A72" s="12" t="s">
        <v>1429</v>
      </c>
      <c r="B72">
        <v>0.21460000000000001</v>
      </c>
      <c r="C72">
        <v>2</v>
      </c>
      <c r="D72">
        <v>8</v>
      </c>
      <c r="E72" t="b">
        <v>1</v>
      </c>
      <c r="F72" t="b">
        <v>0</v>
      </c>
      <c r="G72">
        <v>4333</v>
      </c>
      <c r="H72">
        <v>4958</v>
      </c>
      <c r="I72">
        <v>0</v>
      </c>
      <c r="J72" s="12" t="s">
        <v>1317</v>
      </c>
      <c r="K72" s="2">
        <v>5.4733796296296294E-2</v>
      </c>
      <c r="L72" s="20">
        <f>((HOUR(K72))+MINUTE(K72)/60+(SECOND(K72)/3600))</f>
        <v>1.3136111111111111</v>
      </c>
      <c r="M72" s="12" t="s">
        <v>665</v>
      </c>
      <c r="N72" s="12" t="s">
        <v>1358</v>
      </c>
      <c r="O72" s="12" t="s">
        <v>1380</v>
      </c>
      <c r="P72">
        <v>64</v>
      </c>
      <c r="Q72" s="12" t="s">
        <v>1598</v>
      </c>
      <c r="R72" s="12" t="s">
        <v>1563</v>
      </c>
      <c r="S72" s="12" t="s">
        <v>1599</v>
      </c>
      <c r="T72" s="12" t="s">
        <v>1565</v>
      </c>
      <c r="U72" s="12" t="s">
        <v>1597</v>
      </c>
      <c r="V72" s="12" t="s">
        <v>1480</v>
      </c>
      <c r="W72" s="12" t="s">
        <v>1495</v>
      </c>
      <c r="X72">
        <v>97</v>
      </c>
      <c r="Y72" s="12" t="s">
        <v>1358</v>
      </c>
      <c r="Z72" s="12">
        <v>0.94</v>
      </c>
      <c r="AA72" s="19" t="str">
        <f>VLOOKUP(merged__4[[#This Row],[model_name]],lookup!$AG$1:$AK$482,5,FALSE)</f>
        <v>879</v>
      </c>
      <c r="AB72" s="19" t="str">
        <f>VLOOKUP(merged__4[[#This Row],[model_name]],lookup!$AG$1:$AK$482,4,FALSE)</f>
        <v>2317</v>
      </c>
      <c r="AC72" s="19" t="str">
        <f>VLOOKUP(merged__4[[#This Row],[model_name]],lookup!$AG$1:$AK$482,2,FALSE)</f>
        <v>3042</v>
      </c>
      <c r="AD72" s="19" t="str">
        <f>VLOOKUP(merged__4[[#This Row],[model_name]],lookup!$AG$1:$AK$482,3,FALSE)</f>
        <v>81</v>
      </c>
      <c r="AE72" s="16">
        <f>merged__4[[#This Row],[mcs_count]]/merged__4[[#This Row],[reactions]]</f>
        <v>1.8693745672744056E-2</v>
      </c>
      <c r="AF72" s="16">
        <f>merged__4[[#This Row],[mcs_count]]/merged__4[[#This Row],[metabolites]]</f>
        <v>1.6337232755143202E-2</v>
      </c>
    </row>
    <row r="73" spans="1:32" x14ac:dyDescent="0.25">
      <c r="A73" s="12" t="s">
        <v>1348</v>
      </c>
      <c r="B73">
        <v>0.21540000000000001</v>
      </c>
      <c r="C73">
        <v>2</v>
      </c>
      <c r="D73">
        <v>6</v>
      </c>
      <c r="E73" t="b">
        <v>1</v>
      </c>
      <c r="F73" t="b">
        <v>0</v>
      </c>
      <c r="G73">
        <v>4303</v>
      </c>
      <c r="H73">
        <v>5003</v>
      </c>
      <c r="I73">
        <v>0</v>
      </c>
      <c r="J73" s="12" t="s">
        <v>1317</v>
      </c>
      <c r="K73" s="2">
        <v>4.8622685185185185E-2</v>
      </c>
      <c r="L73" s="20">
        <f>((HOUR(K73))+MINUTE(K73)/60+(SECOND(K73)/3600))</f>
        <v>1.1669444444444446</v>
      </c>
      <c r="M73" s="12" t="s">
        <v>665</v>
      </c>
      <c r="N73" s="12" t="s">
        <v>1364</v>
      </c>
      <c r="O73" s="12" t="s">
        <v>1388</v>
      </c>
      <c r="P73">
        <v>68</v>
      </c>
      <c r="Q73" s="12" t="s">
        <v>1471</v>
      </c>
      <c r="R73" s="12" t="s">
        <v>1472</v>
      </c>
      <c r="S73" s="12" t="s">
        <v>1473</v>
      </c>
      <c r="T73" s="12" t="s">
        <v>1474</v>
      </c>
      <c r="U73" s="12" t="s">
        <v>1470</v>
      </c>
      <c r="V73" s="12" t="s">
        <v>1475</v>
      </c>
      <c r="W73" s="12" t="s">
        <v>1467</v>
      </c>
      <c r="Y73" s="12" t="s">
        <v>1468</v>
      </c>
      <c r="Z73" s="12">
        <v>0.76</v>
      </c>
      <c r="AA73" s="19">
        <f>VLOOKUP(merged__4[[#This Row],[model_name]],lookup!$AG$1:$AK$482,5,FALSE)</f>
        <v>0</v>
      </c>
      <c r="AB73" s="19">
        <f>VLOOKUP(merged__4[[#This Row],[model_name]],lookup!$AG$1:$AK$482,4,FALSE)</f>
        <v>0</v>
      </c>
      <c r="AC73" s="19" t="str">
        <f>VLOOKUP(merged__4[[#This Row],[model_name]],lookup!$AG$1:$AK$482,2,FALSE)</f>
        <v>2975</v>
      </c>
      <c r="AD73" s="19">
        <f>VLOOKUP(merged__4[[#This Row],[model_name]],lookup!$AG$1:$AK$482,3,FALSE)</f>
        <v>0</v>
      </c>
      <c r="AE73" s="16">
        <f>merged__4[[#This Row],[mcs_count]]/merged__4[[#This Row],[reactions]]</f>
        <v>0</v>
      </c>
      <c r="AF73" s="16">
        <f>merged__4[[#This Row],[mcs_count]]/merged__4[[#This Row],[metabolites]]</f>
        <v>0</v>
      </c>
    </row>
    <row r="74" spans="1:32" x14ac:dyDescent="0.25">
      <c r="A74" s="12" t="s">
        <v>1314</v>
      </c>
      <c r="B74">
        <v>0.2157</v>
      </c>
      <c r="C74">
        <v>2</v>
      </c>
      <c r="D74">
        <v>6</v>
      </c>
      <c r="E74" t="b">
        <v>1</v>
      </c>
      <c r="F74" t="b">
        <v>0</v>
      </c>
      <c r="G74">
        <v>4364</v>
      </c>
      <c r="H74">
        <v>5016</v>
      </c>
      <c r="I74">
        <v>0</v>
      </c>
      <c r="J74" s="12" t="s">
        <v>1317</v>
      </c>
      <c r="K74" s="2">
        <v>4.7025462962962963E-2</v>
      </c>
      <c r="L74" s="20">
        <f>((HOUR(K74))+MINUTE(K74)/60+(SECOND(K74)/3600))</f>
        <v>1.1286111111111112</v>
      </c>
      <c r="M74" s="12" t="s">
        <v>665</v>
      </c>
      <c r="N74" s="12" t="s">
        <v>1354</v>
      </c>
      <c r="O74" s="12" t="s">
        <v>1380</v>
      </c>
      <c r="P74">
        <v>63</v>
      </c>
      <c r="Q74" s="12" t="s">
        <v>1482</v>
      </c>
      <c r="R74" s="12" t="s">
        <v>1385</v>
      </c>
      <c r="S74" s="12" t="s">
        <v>1483</v>
      </c>
      <c r="T74" s="12" t="s">
        <v>1479</v>
      </c>
      <c r="U74" s="12" t="s">
        <v>1481</v>
      </c>
      <c r="V74" s="12" t="s">
        <v>1466</v>
      </c>
      <c r="W74" s="12" t="s">
        <v>1467</v>
      </c>
      <c r="Y74" s="12" t="s">
        <v>1354</v>
      </c>
      <c r="Z74" s="12">
        <v>0.25</v>
      </c>
      <c r="AA74" s="19">
        <f>VLOOKUP(merged__4[[#This Row],[model_name]],lookup!$AG$1:$AK$482,5,FALSE)</f>
        <v>0</v>
      </c>
      <c r="AB74" s="19">
        <f>VLOOKUP(merged__4[[#This Row],[model_name]],lookup!$AG$1:$AK$482,4,FALSE)</f>
        <v>0</v>
      </c>
      <c r="AC74" s="19" t="str">
        <f>VLOOKUP(merged__4[[#This Row],[model_name]],lookup!$AG$1:$AK$482,2,FALSE)</f>
        <v>3019</v>
      </c>
      <c r="AD74" s="19" t="str">
        <f>VLOOKUP(merged__4[[#This Row],[model_name]],lookup!$AG$1:$AK$482,3,FALSE)</f>
        <v>214</v>
      </c>
      <c r="AE74" s="16">
        <f>merged__4[[#This Row],[mcs_count]]/merged__4[[#This Row],[reactions]]</f>
        <v>4.9037580201649861E-2</v>
      </c>
      <c r="AF74" s="16">
        <f>merged__4[[#This Row],[mcs_count]]/merged__4[[#This Row],[metabolites]]</f>
        <v>4.2663476874003188E-2</v>
      </c>
    </row>
    <row r="75" spans="1:32" x14ac:dyDescent="0.25">
      <c r="A75" s="12" t="s">
        <v>1432</v>
      </c>
      <c r="B75">
        <v>0.21629999999999999</v>
      </c>
      <c r="C75">
        <v>2</v>
      </c>
      <c r="D75">
        <v>8</v>
      </c>
      <c r="E75" t="b">
        <v>1</v>
      </c>
      <c r="F75" t="b">
        <v>0</v>
      </c>
      <c r="G75">
        <v>4200</v>
      </c>
      <c r="H75">
        <v>4922</v>
      </c>
      <c r="I75">
        <v>0</v>
      </c>
      <c r="J75" s="12" t="s">
        <v>1317</v>
      </c>
      <c r="K75" s="2">
        <v>4.2199074074074076E-2</v>
      </c>
      <c r="L75" s="20">
        <f>((HOUR(K75))+MINUTE(K75)/60+(SECOND(K75)/3600))</f>
        <v>1.0127777777777778</v>
      </c>
      <c r="M75" s="12" t="s">
        <v>665</v>
      </c>
      <c r="N75" s="12" t="s">
        <v>1364</v>
      </c>
      <c r="O75" s="12" t="s">
        <v>1388</v>
      </c>
      <c r="P75">
        <v>67</v>
      </c>
      <c r="Q75" s="12" t="s">
        <v>1607</v>
      </c>
      <c r="R75" s="12" t="s">
        <v>1472</v>
      </c>
      <c r="S75" s="12" t="s">
        <v>1608</v>
      </c>
      <c r="T75" s="12" t="s">
        <v>1474</v>
      </c>
      <c r="U75" s="12" t="s">
        <v>1606</v>
      </c>
      <c r="V75" s="12" t="s">
        <v>1475</v>
      </c>
      <c r="W75" s="12" t="s">
        <v>1467</v>
      </c>
      <c r="Y75" s="12" t="s">
        <v>1364</v>
      </c>
      <c r="Z75" s="12">
        <v>0.76</v>
      </c>
      <c r="AA75" s="19">
        <f>VLOOKUP(merged__4[[#This Row],[model_name]],lookup!$AG$1:$AK$482,5,FALSE)</f>
        <v>0</v>
      </c>
      <c r="AB75" s="19">
        <f>VLOOKUP(merged__4[[#This Row],[model_name]],lookup!$AG$1:$AK$482,4,FALSE)</f>
        <v>0</v>
      </c>
      <c r="AC75" s="19" t="str">
        <f>VLOOKUP(merged__4[[#This Row],[model_name]],lookup!$AG$1:$AK$482,2,FALSE)</f>
        <v>3045</v>
      </c>
      <c r="AD75" s="19" t="str">
        <f>VLOOKUP(merged__4[[#This Row],[model_name]],lookup!$AG$1:$AK$482,3,FALSE)</f>
        <v>101</v>
      </c>
      <c r="AE75" s="16">
        <f>merged__4[[#This Row],[mcs_count]]/merged__4[[#This Row],[reactions]]</f>
        <v>2.4047619047619047E-2</v>
      </c>
      <c r="AF75" s="16">
        <f>merged__4[[#This Row],[mcs_count]]/merged__4[[#This Row],[metabolites]]</f>
        <v>2.0520113774888257E-2</v>
      </c>
    </row>
    <row r="76" spans="1:32" x14ac:dyDescent="0.25">
      <c r="A76" s="12" t="s">
        <v>1373</v>
      </c>
      <c r="B76">
        <v>0.2195</v>
      </c>
      <c r="C76">
        <v>2</v>
      </c>
      <c r="D76">
        <v>8</v>
      </c>
      <c r="E76" t="b">
        <v>1</v>
      </c>
      <c r="F76" t="b">
        <v>0</v>
      </c>
      <c r="G76">
        <v>3826</v>
      </c>
      <c r="H76">
        <v>4490</v>
      </c>
      <c r="I76">
        <v>0</v>
      </c>
      <c r="J76" s="12" t="s">
        <v>1317</v>
      </c>
      <c r="K76" s="2">
        <v>7.0162037037037037E-2</v>
      </c>
      <c r="L76" s="20">
        <f>((HOUR(K76))+MINUTE(K76)/60+(SECOND(K76)/3600))</f>
        <v>1.683888888888889</v>
      </c>
      <c r="M76" s="12" t="s">
        <v>665</v>
      </c>
      <c r="N76" s="12" t="str">
        <f>VLOOKUP(merged__4[[#This Row],[model_name]],lookup!$W$99:$Y$126,2,FALSE)</f>
        <v>Rectum Adenocarcinoma</v>
      </c>
      <c r="O76" s="12" t="s">
        <v>1388</v>
      </c>
      <c r="P76">
        <v>58</v>
      </c>
      <c r="Q76" s="12" t="s">
        <v>1531</v>
      </c>
      <c r="R76" s="12" t="s">
        <v>1532</v>
      </c>
      <c r="S76" s="12" t="s">
        <v>1533</v>
      </c>
      <c r="T76" s="12" t="s">
        <v>1474</v>
      </c>
      <c r="U76" s="12" t="s">
        <v>1530</v>
      </c>
      <c r="V76" s="12" t="s">
        <v>1480</v>
      </c>
      <c r="W76" s="12" t="s">
        <v>1467</v>
      </c>
      <c r="Y76" s="12" t="s">
        <v>1468</v>
      </c>
      <c r="Z76" s="12">
        <v>0.35</v>
      </c>
      <c r="AA76" s="19">
        <f>VLOOKUP(merged__4[[#This Row],[model_name]],lookup!$AG$1:$AK$482,5,FALSE)</f>
        <v>0</v>
      </c>
      <c r="AB76" s="19">
        <f>VLOOKUP(merged__4[[#This Row],[model_name]],lookup!$AG$1:$AK$482,4,FALSE)</f>
        <v>0</v>
      </c>
      <c r="AC76" s="19" t="str">
        <f>VLOOKUP(merged__4[[#This Row],[model_name]],lookup!$AG$1:$AK$482,2,FALSE)</f>
        <v>3015</v>
      </c>
      <c r="AD76" s="19" t="str">
        <f>VLOOKUP(merged__4[[#This Row],[model_name]],lookup!$AG$1:$AK$482,3,FALSE)</f>
        <v>209</v>
      </c>
      <c r="AE76" s="16">
        <f>merged__4[[#This Row],[mcs_count]]/merged__4[[#This Row],[reactions]]</f>
        <v>5.4626241505488761E-2</v>
      </c>
      <c r="AF76" s="16">
        <f>merged__4[[#This Row],[mcs_count]]/merged__4[[#This Row],[metabolites]]</f>
        <v>4.6547884187082403E-2</v>
      </c>
    </row>
    <row r="77" spans="1:32" x14ac:dyDescent="0.25">
      <c r="A77" s="12" t="s">
        <v>1371</v>
      </c>
      <c r="B77">
        <v>0.22009999999999999</v>
      </c>
      <c r="C77">
        <v>2</v>
      </c>
      <c r="D77">
        <v>8</v>
      </c>
      <c r="E77" t="b">
        <v>1</v>
      </c>
      <c r="F77" t="b">
        <v>0</v>
      </c>
      <c r="G77">
        <v>3360</v>
      </c>
      <c r="H77">
        <v>4302</v>
      </c>
      <c r="I77">
        <v>0</v>
      </c>
      <c r="J77" s="12" t="s">
        <v>1317</v>
      </c>
      <c r="K77" s="2">
        <v>3.2071759259259258E-2</v>
      </c>
      <c r="L77" s="20">
        <f>((HOUR(K77))+MINUTE(K77)/60+(SECOND(K77)/3600))</f>
        <v>0.76972222222222231</v>
      </c>
      <c r="M77" s="12" t="s">
        <v>665</v>
      </c>
      <c r="N77" s="12" t="str">
        <f>VLOOKUP(merged__4[[#This Row],[model_name]],lookup!$W$99:$Y$126,2,FALSE)</f>
        <v>Prostate Adenocarcinoma</v>
      </c>
      <c r="O77" s="12" t="s">
        <v>1388</v>
      </c>
      <c r="P77">
        <v>52</v>
      </c>
      <c r="Q77" s="12" t="s">
        <v>1523</v>
      </c>
      <c r="R77" s="12" t="s">
        <v>1524</v>
      </c>
      <c r="S77" s="12" t="s">
        <v>1525</v>
      </c>
      <c r="T77" s="12" t="s">
        <v>1474</v>
      </c>
      <c r="U77" s="12" t="s">
        <v>1522</v>
      </c>
      <c r="V77" s="12" t="s">
        <v>1480</v>
      </c>
      <c r="W77" s="12" t="s">
        <v>1467</v>
      </c>
      <c r="Y77" s="12" t="s">
        <v>1468</v>
      </c>
      <c r="Z77" s="12">
        <v>0.01</v>
      </c>
      <c r="AA77" s="19" t="str">
        <f>VLOOKUP(merged__4[[#This Row],[model_name]],lookup!$AG$1:$AK$482,5,FALSE)</f>
        <v>716</v>
      </c>
      <c r="AB77" s="19" t="str">
        <f>VLOOKUP(merged__4[[#This Row],[model_name]],lookup!$AG$1:$AK$482,4,FALSE)</f>
        <v>1546</v>
      </c>
      <c r="AC77" s="19" t="str">
        <f>VLOOKUP(merged__4[[#This Row],[model_name]],lookup!$AG$1:$AK$482,2,FALSE)</f>
        <v>3013</v>
      </c>
      <c r="AD77" s="19" t="str">
        <f>VLOOKUP(merged__4[[#This Row],[model_name]],lookup!$AG$1:$AK$482,3,FALSE)</f>
        <v>93</v>
      </c>
      <c r="AE77" s="16">
        <f>merged__4[[#This Row],[mcs_count]]/merged__4[[#This Row],[reactions]]</f>
        <v>2.7678571428571427E-2</v>
      </c>
      <c r="AF77" s="16">
        <f>merged__4[[#This Row],[mcs_count]]/merged__4[[#This Row],[metabolites]]</f>
        <v>2.1617852161785217E-2</v>
      </c>
    </row>
    <row r="78" spans="1:32" x14ac:dyDescent="0.25">
      <c r="A78" s="12" t="s">
        <v>1447</v>
      </c>
      <c r="B78">
        <v>0.221</v>
      </c>
      <c r="C78">
        <v>2</v>
      </c>
      <c r="D78">
        <v>8</v>
      </c>
      <c r="E78" t="b">
        <v>1</v>
      </c>
      <c r="F78" t="b">
        <v>0</v>
      </c>
      <c r="G78">
        <v>2720</v>
      </c>
      <c r="H78">
        <v>3889</v>
      </c>
      <c r="I78">
        <v>0</v>
      </c>
      <c r="J78" s="12" t="s">
        <v>1317</v>
      </c>
      <c r="K78" s="2">
        <v>2.2175925925925925E-2</v>
      </c>
      <c r="L78" s="20">
        <f>((HOUR(K78))+MINUTE(K78)/60+(SECOND(K78)/3600))</f>
        <v>0.53222222222222226</v>
      </c>
      <c r="M78" s="12" t="s">
        <v>665</v>
      </c>
      <c r="N78" s="12" t="s">
        <v>1366</v>
      </c>
      <c r="O78" s="12" t="s">
        <v>1388</v>
      </c>
      <c r="P78">
        <v>75</v>
      </c>
      <c r="Q78" s="12" t="s">
        <v>1652</v>
      </c>
      <c r="R78" s="12" t="s">
        <v>1472</v>
      </c>
      <c r="S78" s="12" t="s">
        <v>1653</v>
      </c>
      <c r="T78" s="12" t="s">
        <v>1465</v>
      </c>
      <c r="U78" s="12" t="s">
        <v>1651</v>
      </c>
      <c r="V78" s="12" t="s">
        <v>1480</v>
      </c>
      <c r="W78" s="12" t="s">
        <v>1467</v>
      </c>
      <c r="Y78" s="12" t="s">
        <v>1366</v>
      </c>
      <c r="Z78" s="12">
        <v>0.84</v>
      </c>
      <c r="AA78" s="19" t="str">
        <f>VLOOKUP(merged__4[[#This Row],[model_name]],lookup!$AG$1:$AK$482,5,FALSE)</f>
        <v>537</v>
      </c>
      <c r="AB78" s="19" t="str">
        <f>VLOOKUP(merged__4[[#This Row],[model_name]],lookup!$AG$1:$AK$482,4,FALSE)</f>
        <v>928</v>
      </c>
      <c r="AC78" s="19" t="str">
        <f>VLOOKUP(merged__4[[#This Row],[model_name]],lookup!$AG$1:$AK$482,2,FALSE)</f>
        <v>3060</v>
      </c>
      <c r="AD78" s="19" t="str">
        <f>VLOOKUP(merged__4[[#This Row],[model_name]],lookup!$AG$1:$AK$482,3,FALSE)</f>
        <v>130</v>
      </c>
      <c r="AE78" s="16">
        <f>merged__4[[#This Row],[mcs_count]]/merged__4[[#This Row],[reactions]]</f>
        <v>4.779411764705882E-2</v>
      </c>
      <c r="AF78" s="16">
        <f>merged__4[[#This Row],[mcs_count]]/merged__4[[#This Row],[metabolites]]</f>
        <v>3.3427616353818461E-2</v>
      </c>
    </row>
    <row r="79" spans="1:32" x14ac:dyDescent="0.25">
      <c r="A79" s="12" t="s">
        <v>1336</v>
      </c>
      <c r="B79">
        <v>0.22120000000000001</v>
      </c>
      <c r="C79">
        <v>3</v>
      </c>
      <c r="D79">
        <v>6</v>
      </c>
      <c r="E79" t="b">
        <v>1</v>
      </c>
      <c r="F79" t="b">
        <v>0</v>
      </c>
      <c r="G79">
        <v>3809</v>
      </c>
      <c r="H79">
        <v>4435</v>
      </c>
      <c r="I79">
        <v>0</v>
      </c>
      <c r="J79" s="12" t="s">
        <v>1317</v>
      </c>
      <c r="K79" s="2">
        <v>0.40749999999999997</v>
      </c>
      <c r="L79" s="20">
        <f>((HOUR(K79))+MINUTE(K79)/60+(SECOND(K79)/3600))</f>
        <v>9.7800000000000011</v>
      </c>
      <c r="M79" s="12" t="s">
        <v>665</v>
      </c>
      <c r="N79" s="12" t="s">
        <v>1359</v>
      </c>
      <c r="O79" s="12" t="s">
        <v>1388</v>
      </c>
      <c r="P79">
        <v>67</v>
      </c>
      <c r="Q79" s="12" t="s">
        <v>1462</v>
      </c>
      <c r="R79" s="12" t="s">
        <v>1463</v>
      </c>
      <c r="S79" s="12" t="s">
        <v>1464</v>
      </c>
      <c r="T79" s="12" t="s">
        <v>1465</v>
      </c>
      <c r="U79" s="12" t="s">
        <v>1461</v>
      </c>
      <c r="V79" s="12" t="s">
        <v>1466</v>
      </c>
      <c r="W79" s="12" t="s">
        <v>1467</v>
      </c>
      <c r="Y79" s="12" t="s">
        <v>1468</v>
      </c>
      <c r="Z79" s="12">
        <v>0.25</v>
      </c>
      <c r="AA79" s="19" t="str">
        <f>VLOOKUP(merged__4[[#This Row],[model_name]],lookup!$AG$1:$AK$482,5,FALSE)</f>
        <v>774</v>
      </c>
      <c r="AB79" s="19" t="str">
        <f>VLOOKUP(merged__4[[#This Row],[model_name]],lookup!$AG$1:$AK$482,4,FALSE)</f>
        <v>1988</v>
      </c>
      <c r="AC79" s="19" t="str">
        <f>VLOOKUP(merged__4[[#This Row],[model_name]],lookup!$AG$1:$AK$482,2,FALSE)</f>
        <v>2926</v>
      </c>
      <c r="AD79" s="19" t="str">
        <f>VLOOKUP(merged__4[[#This Row],[model_name]],lookup!$AG$1:$AK$482,3,FALSE)</f>
        <v>183</v>
      </c>
      <c r="AE79" s="16">
        <f>merged__4[[#This Row],[mcs_count]]/merged__4[[#This Row],[reactions]]</f>
        <v>4.8044106064583883E-2</v>
      </c>
      <c r="AF79" s="16">
        <f>merged__4[[#This Row],[mcs_count]]/merged__4[[#This Row],[metabolites]]</f>
        <v>4.1262683201803832E-2</v>
      </c>
    </row>
    <row r="80" spans="1:32" x14ac:dyDescent="0.25">
      <c r="A80" t="s">
        <v>1743</v>
      </c>
      <c r="B80">
        <v>0.2326</v>
      </c>
      <c r="C80">
        <v>2</v>
      </c>
      <c r="D80">
        <v>8</v>
      </c>
      <c r="E80" t="b">
        <v>1</v>
      </c>
      <c r="F80" t="b">
        <v>0</v>
      </c>
      <c r="G80">
        <v>3531</v>
      </c>
      <c r="H80">
        <v>4134</v>
      </c>
      <c r="I80">
        <v>0</v>
      </c>
      <c r="J80" t="s">
        <v>1317</v>
      </c>
      <c r="K80" s="2">
        <v>3.9097222222222221E-2</v>
      </c>
      <c r="L80" s="20">
        <f>((HOUR(K80))+MINUTE(K80)/60+(SECOND(K80)/3600))</f>
        <v>0.93833333333333335</v>
      </c>
      <c r="M80" t="s">
        <v>665</v>
      </c>
      <c r="N80" s="12" t="s">
        <v>1369</v>
      </c>
      <c r="O80" s="12" t="s">
        <v>1380</v>
      </c>
      <c r="P80">
        <v>56</v>
      </c>
      <c r="Q80" s="12" t="s">
        <v>1745</v>
      </c>
      <c r="R80" s="12" t="s">
        <v>1498</v>
      </c>
      <c r="S80" s="12" t="s">
        <v>1746</v>
      </c>
      <c r="T80" s="12" t="s">
        <v>1474</v>
      </c>
      <c r="U80" s="12" t="s">
        <v>1744</v>
      </c>
      <c r="V80" s="12" t="s">
        <v>1480</v>
      </c>
      <c r="W80" s="12" t="s">
        <v>1467</v>
      </c>
      <c r="Y80" s="12" t="s">
        <v>1369</v>
      </c>
      <c r="Z80" s="12">
        <v>0.95</v>
      </c>
      <c r="AA80" s="19">
        <f>VLOOKUP(merged__4[[#This Row],[model_name]],lookup!$AG$1:$AK$482,5,FALSE)</f>
        <v>0</v>
      </c>
      <c r="AB80" s="19">
        <f>VLOOKUP(merged__4[[#This Row],[model_name]],lookup!$AG$1:$AK$482,4,FALSE)</f>
        <v>0</v>
      </c>
      <c r="AC80" s="19" t="str">
        <f>VLOOKUP(merged__4[[#This Row],[model_name]],lookup!$AG$1:$AK$482,2,FALSE)</f>
        <v>3167</v>
      </c>
      <c r="AD80" s="19" t="str">
        <f>VLOOKUP(merged__4[[#This Row],[model_name]],lookup!$AG$1:$AK$482,3,FALSE)</f>
        <v>1107</v>
      </c>
      <c r="AE80" s="16">
        <f>merged__4[[#This Row],[mcs_count]]/merged__4[[#This Row],[reactions]]</f>
        <v>0.31350892098555649</v>
      </c>
      <c r="AF80" s="16">
        <f>merged__4[[#This Row],[mcs_count]]/merged__4[[#This Row],[metabolites]]</f>
        <v>0.26777939042089988</v>
      </c>
    </row>
    <row r="81" spans="1:32" x14ac:dyDescent="0.25">
      <c r="A81" s="12" t="s">
        <v>1415</v>
      </c>
      <c r="B81">
        <v>0.2354</v>
      </c>
      <c r="C81">
        <v>2</v>
      </c>
      <c r="D81">
        <v>8</v>
      </c>
      <c r="E81" t="b">
        <v>1</v>
      </c>
      <c r="F81" t="b">
        <v>0</v>
      </c>
      <c r="G81">
        <v>3762</v>
      </c>
      <c r="H81">
        <v>4750</v>
      </c>
      <c r="I81">
        <v>0</v>
      </c>
      <c r="J81" s="12" t="s">
        <v>1317</v>
      </c>
      <c r="K81" s="2">
        <v>3.8981481481481478E-2</v>
      </c>
      <c r="L81" s="20">
        <f>((HOUR(K81))+MINUTE(K81)/60+(SECOND(K81)/3600))</f>
        <v>0.93555555555555558</v>
      </c>
      <c r="M81" s="12" t="s">
        <v>665</v>
      </c>
      <c r="N81" s="12" t="s">
        <v>1354</v>
      </c>
      <c r="O81" s="12" t="s">
        <v>1380</v>
      </c>
      <c r="P81">
        <v>55</v>
      </c>
      <c r="Q81" s="12" t="s">
        <v>1553</v>
      </c>
      <c r="R81" s="12" t="s">
        <v>1385</v>
      </c>
      <c r="S81" s="12" t="s">
        <v>1554</v>
      </c>
      <c r="T81" s="12" t="s">
        <v>1479</v>
      </c>
      <c r="U81" s="12" t="s">
        <v>1552</v>
      </c>
      <c r="V81" s="12" t="s">
        <v>1480</v>
      </c>
      <c r="W81" s="12" t="s">
        <v>1467</v>
      </c>
      <c r="Y81" s="12" t="s">
        <v>1354</v>
      </c>
      <c r="Z81" s="12">
        <v>0.25</v>
      </c>
      <c r="AA81" s="19" t="str">
        <f>VLOOKUP(merged__4[[#This Row],[model_name]],lookup!$AG$1:$AK$482,5,FALSE)</f>
        <v>78</v>
      </c>
      <c r="AB81" s="19" t="str">
        <f>VLOOKUP(merged__4[[#This Row],[model_name]],lookup!$AG$1:$AK$482,4,FALSE)</f>
        <v>1769</v>
      </c>
      <c r="AC81" s="19" t="str">
        <f>VLOOKUP(merged__4[[#This Row],[model_name]],lookup!$AG$1:$AK$482,2,FALSE)</f>
        <v>3027</v>
      </c>
      <c r="AD81" s="19" t="str">
        <f>VLOOKUP(merged__4[[#This Row],[model_name]],lookup!$AG$1:$AK$482,3,FALSE)</f>
        <v>120</v>
      </c>
      <c r="AE81" s="16">
        <f>merged__4[[#This Row],[mcs_count]]/merged__4[[#This Row],[reactions]]</f>
        <v>3.1897926634768738E-2</v>
      </c>
      <c r="AF81" s="16">
        <f>merged__4[[#This Row],[mcs_count]]/merged__4[[#This Row],[metabolites]]</f>
        <v>2.5263157894736842E-2</v>
      </c>
    </row>
    <row r="82" spans="1:32" x14ac:dyDescent="0.25">
      <c r="A82" s="12" t="s">
        <v>1333</v>
      </c>
      <c r="B82">
        <v>0.2359</v>
      </c>
      <c r="C82">
        <v>2</v>
      </c>
      <c r="D82">
        <v>6</v>
      </c>
      <c r="E82" t="b">
        <v>1</v>
      </c>
      <c r="F82" t="b">
        <v>0</v>
      </c>
      <c r="G82">
        <v>4046</v>
      </c>
      <c r="H82">
        <v>5053</v>
      </c>
      <c r="I82">
        <v>0</v>
      </c>
      <c r="J82" s="12" t="s">
        <v>1317</v>
      </c>
      <c r="K82" s="2">
        <v>4.3842592592592593E-2</v>
      </c>
      <c r="L82" s="20">
        <f>((HOUR(K82))+MINUTE(K82)/60+(SECOND(K82)/3600))</f>
        <v>1.0522222222222222</v>
      </c>
      <c r="M82" s="12" t="s">
        <v>665</v>
      </c>
      <c r="N82" s="12" t="s">
        <v>1360</v>
      </c>
      <c r="O82" s="12" t="s">
        <v>1380</v>
      </c>
      <c r="P82">
        <v>58</v>
      </c>
      <c r="Q82" s="12" t="s">
        <v>1493</v>
      </c>
      <c r="R82" s="12" t="s">
        <v>1486</v>
      </c>
      <c r="S82" s="12" t="s">
        <v>1494</v>
      </c>
      <c r="T82" s="12" t="s">
        <v>1474</v>
      </c>
      <c r="U82" s="12" t="s">
        <v>1492</v>
      </c>
      <c r="V82" s="12" t="s">
        <v>1480</v>
      </c>
      <c r="W82" s="12" t="s">
        <v>1495</v>
      </c>
      <c r="X82">
        <v>1158</v>
      </c>
      <c r="Y82" s="12" t="s">
        <v>1468</v>
      </c>
      <c r="Z82" s="12">
        <v>0.25</v>
      </c>
      <c r="AA82" s="19" t="str">
        <f>VLOOKUP(merged__4[[#This Row],[model_name]],lookup!$AG$1:$AK$482,5,FALSE)</f>
        <v>733</v>
      </c>
      <c r="AB82" s="19" t="str">
        <f>VLOOKUP(merged__4[[#This Row],[model_name]],lookup!$AG$1:$AK$482,4,FALSE)</f>
        <v>1646</v>
      </c>
      <c r="AC82" s="19" t="str">
        <f>VLOOKUP(merged__4[[#This Row],[model_name]],lookup!$AG$1:$AK$482,2,FALSE)</f>
        <v>2928</v>
      </c>
      <c r="AD82" s="19" t="str">
        <f>VLOOKUP(merged__4[[#This Row],[model_name]],lookup!$AG$1:$AK$482,3,FALSE)</f>
        <v>209</v>
      </c>
      <c r="AE82" s="16">
        <f>merged__4[[#This Row],[mcs_count]]/merged__4[[#This Row],[reactions]]</f>
        <v>5.1655956500247159E-2</v>
      </c>
      <c r="AF82" s="16">
        <f>merged__4[[#This Row],[mcs_count]]/merged__4[[#This Row],[metabolites]]</f>
        <v>4.1361567385711458E-2</v>
      </c>
    </row>
    <row r="83" spans="1:32" x14ac:dyDescent="0.25">
      <c r="A83" s="12" t="s">
        <v>1353</v>
      </c>
      <c r="B83">
        <v>0.2429</v>
      </c>
      <c r="C83">
        <v>2</v>
      </c>
      <c r="D83">
        <v>8</v>
      </c>
      <c r="E83" t="b">
        <v>1</v>
      </c>
      <c r="F83" t="b">
        <v>0</v>
      </c>
      <c r="G83">
        <v>3002</v>
      </c>
      <c r="H83">
        <v>4069</v>
      </c>
      <c r="I83">
        <v>0</v>
      </c>
      <c r="J83" s="12" t="s">
        <v>1317</v>
      </c>
      <c r="K83" s="2">
        <v>2.6226851851851852E-2</v>
      </c>
      <c r="L83" s="20">
        <f>((HOUR(K83))+MINUTE(K83)/60+(SECOND(K83)/3600))</f>
        <v>0.62944444444444447</v>
      </c>
      <c r="M83" s="12" t="s">
        <v>665</v>
      </c>
      <c r="N83" s="12" t="s">
        <v>1374</v>
      </c>
      <c r="O83" s="12" t="s">
        <v>1380</v>
      </c>
      <c r="P83">
        <v>47</v>
      </c>
      <c r="Q83" s="12" t="s">
        <v>1510</v>
      </c>
      <c r="R83" s="12" t="s">
        <v>1511</v>
      </c>
      <c r="S83" s="12" t="s">
        <v>1512</v>
      </c>
      <c r="T83" s="12" t="s">
        <v>1513</v>
      </c>
      <c r="U83" s="12" t="s">
        <v>1509</v>
      </c>
      <c r="V83" s="12" t="s">
        <v>1480</v>
      </c>
      <c r="W83" s="12" t="s">
        <v>1467</v>
      </c>
      <c r="Y83" s="12" t="s">
        <v>1468</v>
      </c>
      <c r="Z83" s="12">
        <v>0.01</v>
      </c>
      <c r="AA83" s="19">
        <f>VLOOKUP(merged__4[[#This Row],[model_name]],lookup!$AG$1:$AK$482,5,FALSE)</f>
        <v>0</v>
      </c>
      <c r="AB83" s="19">
        <f>VLOOKUP(merged__4[[#This Row],[model_name]],lookup!$AG$1:$AK$482,4,FALSE)</f>
        <v>0</v>
      </c>
      <c r="AC83" s="19" t="str">
        <f>VLOOKUP(merged__4[[#This Row],[model_name]],lookup!$AG$1:$AK$482,2,FALSE)</f>
        <v>3012</v>
      </c>
      <c r="AD83" s="19" t="str">
        <f>VLOOKUP(merged__4[[#This Row],[model_name]],lookup!$AG$1:$AK$482,3,FALSE)</f>
        <v>217</v>
      </c>
      <c r="AE83" s="16">
        <f>merged__4[[#This Row],[mcs_count]]/merged__4[[#This Row],[reactions]]</f>
        <v>7.2285143237841437E-2</v>
      </c>
      <c r="AF83" s="16">
        <f>merged__4[[#This Row],[mcs_count]]/merged__4[[#This Row],[metabolites]]</f>
        <v>5.3330056524944706E-2</v>
      </c>
    </row>
    <row r="84" spans="1:32" x14ac:dyDescent="0.25">
      <c r="A84" s="12" t="s">
        <v>1419</v>
      </c>
      <c r="B84">
        <v>0.24349999999999999</v>
      </c>
      <c r="C84">
        <v>2</v>
      </c>
      <c r="D84">
        <v>8</v>
      </c>
      <c r="E84" t="b">
        <v>1</v>
      </c>
      <c r="F84" t="b">
        <v>0</v>
      </c>
      <c r="G84">
        <v>3711</v>
      </c>
      <c r="H84">
        <v>4390</v>
      </c>
      <c r="I84">
        <v>0</v>
      </c>
      <c r="J84" s="12" t="s">
        <v>1317</v>
      </c>
      <c r="K84" s="2">
        <v>3.8182870370370367E-2</v>
      </c>
      <c r="L84" s="20">
        <f>((HOUR(K84))+MINUTE(K84)/60+(SECOND(K84)/3600))</f>
        <v>0.91638888888888892</v>
      </c>
      <c r="M84" s="12" t="s">
        <v>665</v>
      </c>
      <c r="N84" s="12" t="s">
        <v>1358</v>
      </c>
      <c r="O84" s="12" t="s">
        <v>1388</v>
      </c>
      <c r="P84">
        <v>44</v>
      </c>
      <c r="Q84" s="12" t="s">
        <v>1567</v>
      </c>
      <c r="R84" s="12" t="s">
        <v>1563</v>
      </c>
      <c r="S84" s="12" t="s">
        <v>1568</v>
      </c>
      <c r="T84" s="12" t="s">
        <v>1565</v>
      </c>
      <c r="U84" s="12" t="s">
        <v>1566</v>
      </c>
      <c r="V84" s="12" t="s">
        <v>1569</v>
      </c>
      <c r="W84" s="12" t="s">
        <v>1467</v>
      </c>
      <c r="Y84" s="12" t="s">
        <v>1358</v>
      </c>
      <c r="Z84" s="12">
        <v>0.94</v>
      </c>
      <c r="AA84" s="19">
        <f>VLOOKUP(merged__4[[#This Row],[model_name]],lookup!$AG$1:$AK$482,5,FALSE)</f>
        <v>0</v>
      </c>
      <c r="AB84" s="19">
        <f>VLOOKUP(merged__4[[#This Row],[model_name]],lookup!$AG$1:$AK$482,4,FALSE)</f>
        <v>0</v>
      </c>
      <c r="AC84" s="19" t="str">
        <f>VLOOKUP(merged__4[[#This Row],[model_name]],lookup!$AG$1:$AK$482,2,FALSE)</f>
        <v>3032</v>
      </c>
      <c r="AD84" s="19" t="str">
        <f>VLOOKUP(merged__4[[#This Row],[model_name]],lookup!$AG$1:$AK$482,3,FALSE)</f>
        <v>290</v>
      </c>
      <c r="AE84" s="16">
        <f>merged__4[[#This Row],[mcs_count]]/merged__4[[#This Row],[reactions]]</f>
        <v>7.814605227701428E-2</v>
      </c>
      <c r="AF84" s="16">
        <f>merged__4[[#This Row],[mcs_count]]/merged__4[[#This Row],[metabolites]]</f>
        <v>6.6059225512528477E-2</v>
      </c>
    </row>
    <row r="85" spans="1:32" x14ac:dyDescent="0.25">
      <c r="A85" t="s">
        <v>1342</v>
      </c>
      <c r="B85">
        <v>0.2437</v>
      </c>
      <c r="C85">
        <v>2</v>
      </c>
      <c r="D85">
        <v>8</v>
      </c>
      <c r="E85" t="b">
        <v>1</v>
      </c>
      <c r="F85" t="b">
        <v>0</v>
      </c>
      <c r="G85">
        <v>2645</v>
      </c>
      <c r="H85">
        <v>3515</v>
      </c>
      <c r="I85">
        <v>0</v>
      </c>
      <c r="J85" t="s">
        <v>1317</v>
      </c>
      <c r="K85" s="2">
        <v>2.8206018518518519E-2</v>
      </c>
      <c r="L85" s="20">
        <f>((HOUR(K85))+MINUTE(K85)/60+(SECOND(K85)/3600))</f>
        <v>0.67694444444444446</v>
      </c>
      <c r="M85" t="s">
        <v>665</v>
      </c>
      <c r="N85" s="12" t="str">
        <f>VLOOKUP(merged__4[[#This Row],[model_name]],lookup!$W$99:$Y$126,2,FALSE)</f>
        <v>Cervical Squamous Cell Carcinoma and Endocervical Adenocarcinoma</v>
      </c>
      <c r="O85" s="12" t="s">
        <v>1380</v>
      </c>
      <c r="P85">
        <v>52</v>
      </c>
      <c r="Q85" s="12" t="s">
        <v>1666</v>
      </c>
      <c r="R85" s="12" t="s">
        <v>1667</v>
      </c>
      <c r="S85" s="12" t="s">
        <v>1668</v>
      </c>
      <c r="T85" s="12" t="s">
        <v>1669</v>
      </c>
      <c r="U85" s="12" t="s">
        <v>1665</v>
      </c>
      <c r="V85" s="12" t="s">
        <v>1480</v>
      </c>
      <c r="W85" s="12" t="s">
        <v>1467</v>
      </c>
      <c r="Y85" s="12" t="s">
        <v>1468</v>
      </c>
      <c r="Z85" s="12">
        <v>0.32</v>
      </c>
      <c r="AA85" s="19">
        <f>VLOOKUP(merged__4[[#This Row],[model_name]],lookup!$AG$1:$AK$482,5,FALSE)</f>
        <v>0</v>
      </c>
      <c r="AB85" s="19">
        <f>VLOOKUP(merged__4[[#This Row],[model_name]],lookup!$AG$1:$AK$482,4,FALSE)</f>
        <v>0</v>
      </c>
      <c r="AC85" s="19" t="str">
        <f>VLOOKUP(merged__4[[#This Row],[model_name]],lookup!$AG$1:$AK$482,2,FALSE)</f>
        <v>2856</v>
      </c>
      <c r="AD85" s="19">
        <f>VLOOKUP(merged__4[[#This Row],[model_name]],lookup!$AG$1:$AK$482,3,FALSE)</f>
        <v>0</v>
      </c>
      <c r="AE85" s="16">
        <f>merged__4[[#This Row],[mcs_count]]/merged__4[[#This Row],[reactions]]</f>
        <v>0</v>
      </c>
      <c r="AF85" s="16">
        <f>merged__4[[#This Row],[mcs_count]]/merged__4[[#This Row],[metabolites]]</f>
        <v>0</v>
      </c>
    </row>
    <row r="86" spans="1:32" x14ac:dyDescent="0.25">
      <c r="A86" s="12" t="s">
        <v>1412</v>
      </c>
      <c r="B86">
        <v>0.245</v>
      </c>
      <c r="C86">
        <v>2</v>
      </c>
      <c r="D86">
        <v>8</v>
      </c>
      <c r="E86" t="b">
        <v>1</v>
      </c>
      <c r="F86" t="b">
        <v>0</v>
      </c>
      <c r="G86">
        <v>2420</v>
      </c>
      <c r="H86">
        <v>3271</v>
      </c>
      <c r="I86">
        <v>0</v>
      </c>
      <c r="J86" s="12" t="s">
        <v>1317</v>
      </c>
      <c r="K86" s="2">
        <v>1.9166666666666665E-2</v>
      </c>
      <c r="L86" s="20">
        <f>((HOUR(K86))+MINUTE(K86)/60+(SECOND(K86)/3600))</f>
        <v>0.46</v>
      </c>
      <c r="M86" s="12" t="s">
        <v>665</v>
      </c>
      <c r="N86" s="12" t="s">
        <v>1354</v>
      </c>
      <c r="O86" s="12" t="s">
        <v>1380</v>
      </c>
      <c r="P86">
        <v>71</v>
      </c>
      <c r="Q86" s="12" t="s">
        <v>1544</v>
      </c>
      <c r="R86" s="12" t="s">
        <v>1385</v>
      </c>
      <c r="S86" s="12" t="s">
        <v>1545</v>
      </c>
      <c r="T86" s="12" t="s">
        <v>1474</v>
      </c>
      <c r="U86" s="12" t="s">
        <v>1543</v>
      </c>
      <c r="V86" s="12" t="s">
        <v>1480</v>
      </c>
      <c r="W86" s="12" t="s">
        <v>1467</v>
      </c>
      <c r="Y86" s="12" t="s">
        <v>1354</v>
      </c>
      <c r="Z86" s="12">
        <v>0.25</v>
      </c>
      <c r="AA86" s="19" t="str">
        <f>VLOOKUP(merged__4[[#This Row],[model_name]],lookup!$AG$1:$AK$482,5,FALSE)</f>
        <v>525</v>
      </c>
      <c r="AB86" s="19" t="str">
        <f>VLOOKUP(merged__4[[#This Row],[model_name]],lookup!$AG$1:$AK$482,4,FALSE)</f>
        <v>983</v>
      </c>
      <c r="AC86" s="19" t="str">
        <f>VLOOKUP(merged__4[[#This Row],[model_name]],lookup!$AG$1:$AK$482,2,FALSE)</f>
        <v>3024</v>
      </c>
      <c r="AD86" s="19" t="str">
        <f>VLOOKUP(merged__4[[#This Row],[model_name]],lookup!$AG$1:$AK$482,3,FALSE)</f>
        <v>260</v>
      </c>
      <c r="AE86" s="16">
        <f>merged__4[[#This Row],[mcs_count]]/merged__4[[#This Row],[reactions]]</f>
        <v>0.10743801652892562</v>
      </c>
      <c r="AF86" s="16">
        <f>merged__4[[#This Row],[mcs_count]]/merged__4[[#This Row],[metabolites]]</f>
        <v>7.9486395597676548E-2</v>
      </c>
    </row>
    <row r="87" spans="1:32" x14ac:dyDescent="0.25">
      <c r="A87" t="s">
        <v>1711</v>
      </c>
      <c r="B87">
        <v>0.25330000000000003</v>
      </c>
      <c r="C87">
        <v>2</v>
      </c>
      <c r="D87">
        <v>8</v>
      </c>
      <c r="E87" t="b">
        <v>1</v>
      </c>
      <c r="F87" t="b">
        <v>0</v>
      </c>
      <c r="G87">
        <v>2604</v>
      </c>
      <c r="H87">
        <v>3544</v>
      </c>
      <c r="I87">
        <v>0</v>
      </c>
      <c r="J87" t="s">
        <v>1317</v>
      </c>
      <c r="K87" s="2">
        <v>1.8842592592592591E-2</v>
      </c>
      <c r="L87" s="20">
        <f>((HOUR(K87))+MINUTE(K87)/60+(SECOND(K87)/3600))</f>
        <v>0.45222222222222225</v>
      </c>
      <c r="M87" t="s">
        <v>665</v>
      </c>
      <c r="N87" s="12" t="s">
        <v>1369</v>
      </c>
      <c r="O87" s="12" t="s">
        <v>1388</v>
      </c>
      <c r="P87">
        <v>49</v>
      </c>
      <c r="Q87" s="12" t="s">
        <v>1713</v>
      </c>
      <c r="R87" s="12" t="s">
        <v>1498</v>
      </c>
      <c r="S87" s="12" t="s">
        <v>1714</v>
      </c>
      <c r="T87" s="12" t="s">
        <v>1474</v>
      </c>
      <c r="U87" s="12" t="s">
        <v>1712</v>
      </c>
      <c r="V87" s="12" t="s">
        <v>1480</v>
      </c>
      <c r="W87" s="12" t="s">
        <v>1467</v>
      </c>
      <c r="Y87" s="12" t="s">
        <v>1369</v>
      </c>
      <c r="Z87" s="12">
        <v>0.95</v>
      </c>
      <c r="AA87" s="19" t="str">
        <f>VLOOKUP(merged__4[[#This Row],[model_name]],lookup!$AG$1:$AK$482,5,FALSE)</f>
        <v>5</v>
      </c>
      <c r="AB87" s="19" t="str">
        <f>VLOOKUP(merged__4[[#This Row],[model_name]],lookup!$AG$1:$AK$482,4,FALSE)</f>
        <v>961</v>
      </c>
      <c r="AC87" s="19" t="str">
        <f>VLOOKUP(merged__4[[#This Row],[model_name]],lookup!$AG$1:$AK$482,2,FALSE)</f>
        <v>3159</v>
      </c>
      <c r="AD87" s="19" t="str">
        <f>VLOOKUP(merged__4[[#This Row],[model_name]],lookup!$AG$1:$AK$482,3,FALSE)</f>
        <v>322</v>
      </c>
      <c r="AE87" s="16">
        <f>merged__4[[#This Row],[mcs_count]]/merged__4[[#This Row],[reactions]]</f>
        <v>0.12365591397849462</v>
      </c>
      <c r="AF87" s="16">
        <f>merged__4[[#This Row],[mcs_count]]/merged__4[[#This Row],[metabolites]]</f>
        <v>9.0857787810383742E-2</v>
      </c>
    </row>
    <row r="88" spans="1:32" x14ac:dyDescent="0.25">
      <c r="A88" s="12" t="s">
        <v>1444</v>
      </c>
      <c r="B88">
        <v>0.2626</v>
      </c>
      <c r="C88">
        <v>2</v>
      </c>
      <c r="D88">
        <v>8</v>
      </c>
      <c r="E88" t="b">
        <v>1</v>
      </c>
      <c r="F88" t="b">
        <v>0</v>
      </c>
      <c r="G88">
        <v>3955</v>
      </c>
      <c r="H88">
        <v>4606</v>
      </c>
      <c r="I88">
        <v>0</v>
      </c>
      <c r="J88" s="12" t="s">
        <v>1317</v>
      </c>
      <c r="K88" s="2">
        <v>4.1458333333333333E-2</v>
      </c>
      <c r="L88" s="20">
        <f>((HOUR(K88))+MINUTE(K88)/60+(SECOND(K88)/3600))</f>
        <v>0.995</v>
      </c>
      <c r="M88" s="12" t="s">
        <v>665</v>
      </c>
      <c r="N88" s="12" t="s">
        <v>1364</v>
      </c>
      <c r="O88" s="12" t="s">
        <v>1388</v>
      </c>
      <c r="P88">
        <v>71</v>
      </c>
      <c r="Q88" s="12" t="s">
        <v>1643</v>
      </c>
      <c r="R88" s="12" t="s">
        <v>1472</v>
      </c>
      <c r="S88" s="12" t="s">
        <v>1644</v>
      </c>
      <c r="T88" s="12" t="s">
        <v>1474</v>
      </c>
      <c r="U88" s="12" t="s">
        <v>1642</v>
      </c>
      <c r="V88" s="12" t="s">
        <v>1475</v>
      </c>
      <c r="W88" s="12" t="s">
        <v>1467</v>
      </c>
      <c r="Y88" s="12" t="s">
        <v>1364</v>
      </c>
      <c r="Z88" s="12">
        <v>0.76</v>
      </c>
      <c r="AA88" s="19">
        <f>VLOOKUP(merged__4[[#This Row],[model_name]],lookup!$AG$1:$AK$482,5,FALSE)</f>
        <v>0</v>
      </c>
      <c r="AB88" s="19">
        <f>VLOOKUP(merged__4[[#This Row],[model_name]],lookup!$AG$1:$AK$482,4,FALSE)</f>
        <v>0</v>
      </c>
      <c r="AC88" s="19" t="str">
        <f>VLOOKUP(merged__4[[#This Row],[model_name]],lookup!$AG$1:$AK$482,2,FALSE)</f>
        <v>3057</v>
      </c>
      <c r="AD88" s="19" t="str">
        <f>VLOOKUP(merged__4[[#This Row],[model_name]],lookup!$AG$1:$AK$482,3,FALSE)</f>
        <v>93</v>
      </c>
      <c r="AE88" s="16">
        <f>merged__4[[#This Row],[mcs_count]]/merged__4[[#This Row],[reactions]]</f>
        <v>2.3514538558786345E-2</v>
      </c>
      <c r="AF88" s="16">
        <f>merged__4[[#This Row],[mcs_count]]/merged__4[[#This Row],[metabolites]]</f>
        <v>2.019105514546244E-2</v>
      </c>
    </row>
  </sheetData>
  <conditionalFormatting sqref="F89">
    <cfRule type="duplicateValues" dxfId="30" priority="2"/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14"/>
  <sheetViews>
    <sheetView tabSelected="1" topLeftCell="A61" zoomScale="70" zoomScaleNormal="70" workbookViewId="0">
      <selection activeCell="N100" sqref="N100"/>
    </sheetView>
  </sheetViews>
  <sheetFormatPr defaultRowHeight="15" x14ac:dyDescent="0.25"/>
  <cols>
    <col min="1" max="1" width="42.85546875" bestFit="1" customWidth="1"/>
    <col min="2" max="2" width="9.140625" style="15"/>
    <col min="3" max="3" width="16.85546875" customWidth="1"/>
    <col min="4" max="4" width="16.42578125" customWidth="1"/>
    <col min="5" max="5" width="14.42578125" customWidth="1"/>
    <col min="6" max="6" width="18.140625" customWidth="1"/>
    <col min="7" max="7" width="11.28515625" customWidth="1"/>
    <col min="8" max="8" width="13.85546875" customWidth="1"/>
    <col min="10" max="10" width="44.5703125" customWidth="1"/>
    <col min="11" max="11" width="10.7109375" style="2" customWidth="1"/>
    <col min="12" max="12" width="10.7109375" customWidth="1"/>
    <col min="13" max="13" width="21.42578125" bestFit="1" customWidth="1"/>
    <col min="14" max="14" width="50.85546875" bestFit="1" customWidth="1"/>
    <col min="15" max="15" width="20" bestFit="1" customWidth="1"/>
    <col min="16" max="16" width="21.140625" bestFit="1" customWidth="1"/>
    <col min="17" max="17" width="16.140625" bestFit="1" customWidth="1"/>
    <col min="18" max="18" width="18.42578125" bestFit="1" customWidth="1"/>
    <col min="19" max="19" width="12.28515625" bestFit="1" customWidth="1"/>
    <col min="21" max="21" width="24.140625" bestFit="1" customWidth="1"/>
    <col min="22" max="22" width="21.140625" bestFit="1" customWidth="1"/>
    <col min="23" max="23" width="11.140625" bestFit="1" customWidth="1"/>
    <col min="24" max="24" width="15" bestFit="1" customWidth="1"/>
  </cols>
  <sheetData>
    <row r="1" spans="1:24" x14ac:dyDescent="0.25">
      <c r="A1" s="1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1" t="s">
        <v>10</v>
      </c>
      <c r="L1" s="1" t="s">
        <v>3067</v>
      </c>
      <c r="M1" s="4" t="s">
        <v>1356</v>
      </c>
      <c r="N1" s="4" t="s">
        <v>1355</v>
      </c>
      <c r="O1" s="18" t="s">
        <v>1992</v>
      </c>
      <c r="P1" s="17" t="s">
        <v>1830</v>
      </c>
      <c r="Q1" s="17" t="s">
        <v>1831</v>
      </c>
      <c r="R1" s="17" t="s">
        <v>1832</v>
      </c>
      <c r="S1" s="18" t="s">
        <v>1836</v>
      </c>
      <c r="T1" s="18" t="s">
        <v>1847</v>
      </c>
      <c r="U1" s="17" t="s">
        <v>2044</v>
      </c>
      <c r="V1" s="17" t="s">
        <v>2043</v>
      </c>
      <c r="W1" s="17" t="s">
        <v>2041</v>
      </c>
      <c r="X1" s="17" t="s">
        <v>2042</v>
      </c>
    </row>
    <row r="2" spans="1:24" x14ac:dyDescent="0.25">
      <c r="A2" t="s">
        <v>650</v>
      </c>
      <c r="B2" s="16">
        <v>0.99</v>
      </c>
      <c r="C2">
        <v>3</v>
      </c>
      <c r="D2">
        <v>5</v>
      </c>
      <c r="E2" t="b">
        <v>0</v>
      </c>
      <c r="F2" t="b">
        <v>0</v>
      </c>
      <c r="G2">
        <v>3826</v>
      </c>
      <c r="H2">
        <v>2872</v>
      </c>
      <c r="I2">
        <v>813</v>
      </c>
      <c r="J2" t="s">
        <v>644</v>
      </c>
      <c r="K2" s="2" t="s">
        <v>651</v>
      </c>
      <c r="L2" s="20">
        <f t="shared" ref="L2:L65" si="0">((HOUR(K2))+MINUTE(K2)/60+(SECOND(K2)/3600))</f>
        <v>6.0000000000000005E-2</v>
      </c>
      <c r="N2" t="str">
        <f>VLOOKUP(A2,lookup!$P$5:$Q$121,2,FALSE)</f>
        <v>Acidianus hospitalis</v>
      </c>
      <c r="O2" t="s">
        <v>1993</v>
      </c>
      <c r="P2" t="s">
        <v>1980</v>
      </c>
      <c r="Q2" t="s">
        <v>1981</v>
      </c>
      <c r="R2" t="s">
        <v>1982</v>
      </c>
      <c r="S2" t="s">
        <v>1841</v>
      </c>
      <c r="U2" t="e">
        <f>VLOOKUP(Table7[[#This Row],[model_name]],lookup!$AG$1:$AK$482,5,FALSE)</f>
        <v>#N/A</v>
      </c>
      <c r="V2" t="e">
        <f>VLOOKUP(Table7[[#This Row],[model_name]],lookup!$AG$1:$AK$482,4,FALSE)</f>
        <v>#N/A</v>
      </c>
      <c r="W2" t="e">
        <f>VLOOKUP(Table7[[#This Row],[model_name]],lookup!$AG$1:$AK$482,2,FALSE)</f>
        <v>#N/A</v>
      </c>
      <c r="X2" t="e">
        <f>VLOOKUP(Table7[[#This Row],[model_name]],lookup!$AG$1:$AK$482,3,FALSE)</f>
        <v>#N/A</v>
      </c>
    </row>
    <row r="3" spans="1:24" x14ac:dyDescent="0.25">
      <c r="A3" t="s">
        <v>396</v>
      </c>
      <c r="B3" s="16">
        <v>0.12740000000000001</v>
      </c>
      <c r="C3">
        <v>3</v>
      </c>
      <c r="D3">
        <v>8</v>
      </c>
      <c r="E3" t="b">
        <v>0</v>
      </c>
      <c r="F3" t="b">
        <v>0</v>
      </c>
      <c r="G3">
        <v>1015</v>
      </c>
      <c r="H3">
        <v>888</v>
      </c>
      <c r="I3">
        <v>709</v>
      </c>
      <c r="J3" t="s">
        <v>398</v>
      </c>
      <c r="K3" s="2" t="s">
        <v>399</v>
      </c>
      <c r="L3" s="20">
        <f t="shared" si="0"/>
        <v>0.25277777777777777</v>
      </c>
      <c r="M3" t="s">
        <v>396</v>
      </c>
      <c r="N3" t="s">
        <v>400</v>
      </c>
      <c r="O3" t="s">
        <v>1994</v>
      </c>
      <c r="P3" t="s">
        <v>1833</v>
      </c>
      <c r="Q3" t="s">
        <v>1850</v>
      </c>
      <c r="R3" t="s">
        <v>1870</v>
      </c>
      <c r="S3" t="s">
        <v>1845</v>
      </c>
      <c r="T3" t="s">
        <v>1848</v>
      </c>
      <c r="U3">
        <f>VLOOKUP(Table7[[#This Row],[model_name]],lookup!$AG$1:$AK$482,5,FALSE)</f>
        <v>0</v>
      </c>
      <c r="V3">
        <f>VLOOKUP(Table7[[#This Row],[model_name]],lookup!$AG$1:$AK$482,4,FALSE)</f>
        <v>0</v>
      </c>
      <c r="W3" t="str">
        <f>VLOOKUP(Table7[[#This Row],[model_name]],lookup!$AG$1:$AK$482,2,FALSE)</f>
        <v>1429</v>
      </c>
      <c r="X3" t="str">
        <f>VLOOKUP(Table7[[#This Row],[model_name]],lookup!$AG$1:$AK$482,3,FALSE)</f>
        <v>247</v>
      </c>
    </row>
    <row r="4" spans="1:24" x14ac:dyDescent="0.25">
      <c r="A4" t="s">
        <v>255</v>
      </c>
      <c r="B4" s="16">
        <v>0.1497</v>
      </c>
      <c r="C4">
        <v>3</v>
      </c>
      <c r="D4">
        <v>8</v>
      </c>
      <c r="E4" t="b">
        <v>1</v>
      </c>
      <c r="F4" t="b">
        <v>0</v>
      </c>
      <c r="G4">
        <v>891</v>
      </c>
      <c r="H4">
        <v>916</v>
      </c>
      <c r="I4">
        <v>0</v>
      </c>
      <c r="J4" t="s">
        <v>257</v>
      </c>
      <c r="K4" s="2" t="s">
        <v>258</v>
      </c>
      <c r="L4" s="20">
        <f t="shared" si="0"/>
        <v>5.1111111111111114E-2</v>
      </c>
      <c r="N4" t="str">
        <f>VLOOKUP(A4,lookup!$P$5:$Q$90,2,FALSE)</f>
        <v>Acinetobacter baumannii</v>
      </c>
      <c r="O4" t="s">
        <v>1994</v>
      </c>
      <c r="P4" t="s">
        <v>1833</v>
      </c>
      <c r="Q4" t="s">
        <v>1850</v>
      </c>
      <c r="R4" t="s">
        <v>1870</v>
      </c>
      <c r="S4" t="s">
        <v>1845</v>
      </c>
      <c r="T4" t="s">
        <v>1848</v>
      </c>
      <c r="U4" t="str">
        <f>VLOOKUP(Table7[[#This Row],[model_name]],lookup!$AG$1:$AK$482,5,FALSE)</f>
        <v>199</v>
      </c>
      <c r="V4" t="str">
        <f>VLOOKUP(Table7[[#This Row],[model_name]],lookup!$AG$1:$AK$482,4,FALSE)</f>
        <v>391</v>
      </c>
      <c r="W4" t="str">
        <f>VLOOKUP(Table7[[#This Row],[model_name]],lookup!$AG$1:$AK$482,2,FALSE)</f>
        <v>1543</v>
      </c>
      <c r="X4" t="str">
        <f>VLOOKUP(Table7[[#This Row],[model_name]],lookup!$AG$1:$AK$482,3,FALSE)</f>
        <v>155</v>
      </c>
    </row>
    <row r="5" spans="1:24" x14ac:dyDescent="0.25">
      <c r="A5" t="s">
        <v>396</v>
      </c>
      <c r="B5" s="16">
        <v>0.25180000000000002</v>
      </c>
      <c r="C5">
        <v>2</v>
      </c>
      <c r="D5">
        <v>4</v>
      </c>
      <c r="E5" t="b">
        <v>0</v>
      </c>
      <c r="F5" t="b">
        <v>0</v>
      </c>
      <c r="G5">
        <v>1015</v>
      </c>
      <c r="H5">
        <v>888</v>
      </c>
      <c r="I5">
        <v>709</v>
      </c>
      <c r="J5" t="s">
        <v>398</v>
      </c>
      <c r="K5" s="2" t="s">
        <v>525</v>
      </c>
      <c r="L5" s="20">
        <f t="shared" si="0"/>
        <v>1.1111111111111112E-2</v>
      </c>
      <c r="M5" t="s">
        <v>396</v>
      </c>
      <c r="N5" t="s">
        <v>400</v>
      </c>
      <c r="O5" t="s">
        <v>1994</v>
      </c>
      <c r="P5" t="s">
        <v>1833</v>
      </c>
      <c r="Q5" t="s">
        <v>1850</v>
      </c>
      <c r="R5" t="s">
        <v>1870</v>
      </c>
      <c r="S5" t="s">
        <v>1845</v>
      </c>
      <c r="T5" t="s">
        <v>1848</v>
      </c>
      <c r="U5">
        <f>VLOOKUP(Table7[[#This Row],[model_name]],lookup!$AG$1:$AK$482,5,FALSE)</f>
        <v>0</v>
      </c>
      <c r="V5">
        <f>VLOOKUP(Table7[[#This Row],[model_name]],lookup!$AG$1:$AK$482,4,FALSE)</f>
        <v>0</v>
      </c>
      <c r="W5" t="str">
        <f>VLOOKUP(Table7[[#This Row],[model_name]],lookup!$AG$1:$AK$482,2,FALSE)</f>
        <v>1429</v>
      </c>
      <c r="X5" t="str">
        <f>VLOOKUP(Table7[[#This Row],[model_name]],lookup!$AG$1:$AK$482,3,FALSE)</f>
        <v>247</v>
      </c>
    </row>
    <row r="6" spans="1:24" x14ac:dyDescent="0.25">
      <c r="A6" t="s">
        <v>643</v>
      </c>
      <c r="B6" s="16">
        <v>0.99</v>
      </c>
      <c r="C6">
        <v>3</v>
      </c>
      <c r="D6">
        <v>5</v>
      </c>
      <c r="E6" t="b">
        <v>0</v>
      </c>
      <c r="F6" t="b">
        <v>0</v>
      </c>
      <c r="G6">
        <v>3756</v>
      </c>
      <c r="H6">
        <v>2711</v>
      </c>
      <c r="I6">
        <v>653</v>
      </c>
      <c r="J6" t="s">
        <v>644</v>
      </c>
      <c r="K6" s="2" t="s">
        <v>645</v>
      </c>
      <c r="L6" s="20">
        <f t="shared" si="0"/>
        <v>5.8888888888888893E-2</v>
      </c>
      <c r="N6" t="s">
        <v>1781</v>
      </c>
      <c r="O6" t="s">
        <v>1994</v>
      </c>
      <c r="P6" t="s">
        <v>1833</v>
      </c>
      <c r="Q6" t="s">
        <v>1850</v>
      </c>
      <c r="R6" t="s">
        <v>1870</v>
      </c>
      <c r="S6" t="s">
        <v>1845</v>
      </c>
      <c r="T6" t="s">
        <v>1848</v>
      </c>
      <c r="U6" t="e">
        <f>VLOOKUP(Table7[[#This Row],[model_name]],lookup!$AG$1:$AK$482,5,FALSE)</f>
        <v>#N/A</v>
      </c>
      <c r="V6" t="e">
        <f>VLOOKUP(Table7[[#This Row],[model_name]],lookup!$AG$1:$AK$482,4,FALSE)</f>
        <v>#N/A</v>
      </c>
      <c r="W6" t="e">
        <f>VLOOKUP(Table7[[#This Row],[model_name]],lookup!$AG$1:$AK$482,2,FALSE)</f>
        <v>#N/A</v>
      </c>
      <c r="X6" t="e">
        <f>VLOOKUP(Table7[[#This Row],[model_name]],lookup!$AG$1:$AK$482,3,FALSE)</f>
        <v>#N/A</v>
      </c>
    </row>
    <row r="7" spans="1:24" x14ac:dyDescent="0.25">
      <c r="A7" t="s">
        <v>652</v>
      </c>
      <c r="B7" s="16">
        <v>0.99</v>
      </c>
      <c r="C7">
        <v>3</v>
      </c>
      <c r="D7">
        <v>5</v>
      </c>
      <c r="E7" t="b">
        <v>0</v>
      </c>
      <c r="F7" t="b">
        <v>0</v>
      </c>
      <c r="G7">
        <v>3756</v>
      </c>
      <c r="H7">
        <v>2711</v>
      </c>
      <c r="I7">
        <v>653</v>
      </c>
      <c r="J7" t="s">
        <v>644</v>
      </c>
      <c r="K7" s="2" t="s">
        <v>653</v>
      </c>
      <c r="L7" s="20">
        <f t="shared" si="0"/>
        <v>5.7500000000000002E-2</v>
      </c>
      <c r="N7" t="s">
        <v>1866</v>
      </c>
      <c r="O7" t="s">
        <v>1994</v>
      </c>
      <c r="P7" t="s">
        <v>1833</v>
      </c>
      <c r="Q7" t="s">
        <v>1850</v>
      </c>
      <c r="R7" t="s">
        <v>1870</v>
      </c>
      <c r="S7" t="s">
        <v>1845</v>
      </c>
      <c r="T7" t="s">
        <v>1848</v>
      </c>
      <c r="U7">
        <f>VLOOKUP(Table7[[#This Row],[model_name]],lookup!$AG$1:$AK$482,5,FALSE)</f>
        <v>0</v>
      </c>
      <c r="V7">
        <f>VLOOKUP(Table7[[#This Row],[model_name]],lookup!$AG$1:$AK$482,4,FALSE)</f>
        <v>0</v>
      </c>
      <c r="W7" t="str">
        <f>VLOOKUP(Table7[[#This Row],[model_name]],lookup!$AG$1:$AK$482,2,FALSE)</f>
        <v>1405</v>
      </c>
      <c r="X7" t="str">
        <f>VLOOKUP(Table7[[#This Row],[model_name]],lookup!$AG$1:$AK$482,3,FALSE)</f>
        <v>6818</v>
      </c>
    </row>
    <row r="8" spans="1:24" x14ac:dyDescent="0.25">
      <c r="A8" t="s">
        <v>251</v>
      </c>
      <c r="B8" s="16">
        <v>2E-3</v>
      </c>
      <c r="C8">
        <v>3</v>
      </c>
      <c r="D8">
        <v>8</v>
      </c>
      <c r="E8" t="b">
        <v>1</v>
      </c>
      <c r="F8" t="b">
        <v>0</v>
      </c>
      <c r="G8">
        <v>1601</v>
      </c>
      <c r="H8">
        <v>1737</v>
      </c>
      <c r="I8">
        <v>1404</v>
      </c>
      <c r="J8" t="s">
        <v>253</v>
      </c>
      <c r="K8" s="2" t="s">
        <v>254</v>
      </c>
      <c r="L8" s="20">
        <f t="shared" si="0"/>
        <v>0.11805555555555555</v>
      </c>
      <c r="N8" t="str">
        <f>VLOOKUP(A8,lookup!$P$5:$Q$90,2,FALSE)</f>
        <v>Arabidopsis thaliana</v>
      </c>
      <c r="O8" t="s">
        <v>1885</v>
      </c>
      <c r="P8" t="s">
        <v>1873</v>
      </c>
      <c r="Q8" t="s">
        <v>1871</v>
      </c>
      <c r="R8" t="s">
        <v>1872</v>
      </c>
      <c r="S8" t="s">
        <v>1853</v>
      </c>
      <c r="U8" t="str">
        <f>VLOOKUP(Table7[[#This Row],[model_name]],lookup!$AG$1:$AK$482,5,FALSE)</f>
        <v>239</v>
      </c>
      <c r="V8" t="str">
        <f>VLOOKUP(Table7[[#This Row],[model_name]],lookup!$AG$1:$AK$482,4,FALSE)</f>
        <v>412</v>
      </c>
      <c r="W8" t="str">
        <f>VLOOKUP(Table7[[#This Row],[model_name]],lookup!$AG$1:$AK$482,2,FALSE)</f>
        <v>1542</v>
      </c>
      <c r="X8" t="str">
        <f>VLOOKUP(Table7[[#This Row],[model_name]],lookup!$AG$1:$AK$482,3,FALSE)</f>
        <v>31</v>
      </c>
    </row>
    <row r="9" spans="1:24" x14ac:dyDescent="0.25">
      <c r="A9" t="s">
        <v>639</v>
      </c>
      <c r="B9" s="16">
        <v>0.29620000000000002</v>
      </c>
      <c r="C9">
        <v>3</v>
      </c>
      <c r="D9">
        <v>8</v>
      </c>
      <c r="E9" t="b">
        <v>1</v>
      </c>
      <c r="F9" t="b">
        <v>0</v>
      </c>
      <c r="G9">
        <v>1576</v>
      </c>
      <c r="H9">
        <v>1913</v>
      </c>
      <c r="I9">
        <v>1195</v>
      </c>
      <c r="J9" t="s">
        <v>261</v>
      </c>
      <c r="K9" s="2" t="s">
        <v>641</v>
      </c>
      <c r="L9" s="20">
        <f t="shared" si="0"/>
        <v>8.8055555555555554E-2</v>
      </c>
      <c r="N9" t="str">
        <f>VLOOKUP(A9,lookup!$P$5:$Q$121,2,FALSE)</f>
        <v>Arabidopsis thaliana</v>
      </c>
      <c r="O9" t="s">
        <v>1885</v>
      </c>
      <c r="P9" t="s">
        <v>1873</v>
      </c>
      <c r="Q9" t="s">
        <v>1871</v>
      </c>
      <c r="R9" t="s">
        <v>1872</v>
      </c>
      <c r="S9" t="s">
        <v>1853</v>
      </c>
      <c r="U9">
        <f>VLOOKUP(Table7[[#This Row],[model_name]],lookup!$AG$1:$AK$482,5,FALSE)</f>
        <v>0</v>
      </c>
      <c r="V9">
        <f>VLOOKUP(Table7[[#This Row],[model_name]],lookup!$AG$1:$AK$482,4,FALSE)</f>
        <v>0</v>
      </c>
      <c r="W9" t="str">
        <f>VLOOKUP(Table7[[#This Row],[model_name]],lookup!$AG$1:$AK$482,2,FALSE)</f>
        <v>1399</v>
      </c>
      <c r="X9" t="str">
        <f>VLOOKUP(Table7[[#This Row],[model_name]],lookup!$AG$1:$AK$482,3,FALSE)</f>
        <v>3180</v>
      </c>
    </row>
    <row r="10" spans="1:24" x14ac:dyDescent="0.25">
      <c r="A10" t="s">
        <v>367</v>
      </c>
      <c r="B10" s="16">
        <v>1E-3</v>
      </c>
      <c r="C10">
        <v>3</v>
      </c>
      <c r="D10">
        <v>8</v>
      </c>
      <c r="E10" t="b">
        <v>1</v>
      </c>
      <c r="F10" t="b">
        <v>0</v>
      </c>
      <c r="G10">
        <v>2361</v>
      </c>
      <c r="H10">
        <v>1104</v>
      </c>
      <c r="I10">
        <v>1346</v>
      </c>
      <c r="J10" t="s">
        <v>208</v>
      </c>
      <c r="K10" s="2" t="s">
        <v>369</v>
      </c>
      <c r="L10" s="20">
        <f t="shared" si="0"/>
        <v>0.32861111111111108</v>
      </c>
      <c r="N10" t="str">
        <f>VLOOKUP(A10,lookup!$P$5:$Q$90,2,FALSE)</f>
        <v>Aspergillus oryzae</v>
      </c>
      <c r="O10" t="s">
        <v>1995</v>
      </c>
      <c r="P10" t="s">
        <v>1874</v>
      </c>
      <c r="Q10" t="s">
        <v>1875</v>
      </c>
      <c r="R10" t="s">
        <v>1876</v>
      </c>
      <c r="S10" t="s">
        <v>1853</v>
      </c>
      <c r="U10" t="str">
        <f>VLOOKUP(Table7[[#This Row],[model_name]],lookup!$AG$1:$AK$482,5,FALSE)</f>
        <v>451</v>
      </c>
      <c r="V10" t="str">
        <f>VLOOKUP(Table7[[#This Row],[model_name]],lookup!$AG$1:$AK$482,4,FALSE)</f>
        <v>1452</v>
      </c>
      <c r="W10" t="str">
        <f>VLOOKUP(Table7[[#This Row],[model_name]],lookup!$AG$1:$AK$482,2,FALSE)</f>
        <v>1596</v>
      </c>
      <c r="X10" t="str">
        <f>VLOOKUP(Table7[[#This Row],[model_name]],lookup!$AG$1:$AK$482,3,FALSE)</f>
        <v>63</v>
      </c>
    </row>
    <row r="11" spans="1:24" x14ac:dyDescent="0.25">
      <c r="A11" t="s">
        <v>214</v>
      </c>
      <c r="B11" s="16">
        <v>0.1017</v>
      </c>
      <c r="C11">
        <v>3</v>
      </c>
      <c r="D11">
        <v>8</v>
      </c>
      <c r="E11" t="b">
        <v>1</v>
      </c>
      <c r="F11" t="b">
        <v>0</v>
      </c>
      <c r="G11">
        <v>1373</v>
      </c>
      <c r="H11">
        <v>732</v>
      </c>
      <c r="I11">
        <v>0</v>
      </c>
      <c r="J11" t="s">
        <v>216</v>
      </c>
      <c r="K11" s="2" t="s">
        <v>217</v>
      </c>
      <c r="L11" s="20">
        <f t="shared" si="0"/>
        <v>0.33361111111111108</v>
      </c>
      <c r="N11" t="str">
        <f>VLOOKUP(A11,lookup!$P$5:$Q$90,2,FALSE)</f>
        <v>Aspergillus nidulans</v>
      </c>
      <c r="O11" t="s">
        <v>1995</v>
      </c>
      <c r="P11" t="s">
        <v>1874</v>
      </c>
      <c r="Q11" t="s">
        <v>1875</v>
      </c>
      <c r="R11" t="s">
        <v>1876</v>
      </c>
      <c r="S11" t="s">
        <v>1853</v>
      </c>
      <c r="U11" t="str">
        <f>VLOOKUP(Table7[[#This Row],[model_name]],lookup!$AG$1:$AK$482,5,FALSE)</f>
        <v>356</v>
      </c>
      <c r="V11" t="str">
        <f>VLOOKUP(Table7[[#This Row],[model_name]],lookup!$AG$1:$AK$482,4,FALSE)</f>
        <v>981</v>
      </c>
      <c r="W11" t="str">
        <f>VLOOKUP(Table7[[#This Row],[model_name]],lookup!$AG$1:$AK$482,2,FALSE)</f>
        <v>1580</v>
      </c>
      <c r="X11" t="str">
        <f>VLOOKUP(Table7[[#This Row],[model_name]],lookup!$AG$1:$AK$482,3,FALSE)</f>
        <v>180</v>
      </c>
    </row>
    <row r="12" spans="1:24" x14ac:dyDescent="0.25">
      <c r="A12" t="s">
        <v>214</v>
      </c>
      <c r="B12" s="16">
        <v>0.1017</v>
      </c>
      <c r="C12">
        <v>3</v>
      </c>
      <c r="D12">
        <v>8</v>
      </c>
      <c r="E12" t="b">
        <v>1</v>
      </c>
      <c r="F12" t="b">
        <v>0</v>
      </c>
      <c r="G12">
        <v>1373</v>
      </c>
      <c r="H12">
        <v>732</v>
      </c>
      <c r="I12">
        <v>0</v>
      </c>
      <c r="J12" t="s">
        <v>216</v>
      </c>
      <c r="K12" s="2" t="s">
        <v>352</v>
      </c>
      <c r="L12" s="20">
        <f t="shared" si="0"/>
        <v>0.28722222222222221</v>
      </c>
      <c r="N12" t="str">
        <f>VLOOKUP(A12,lookup!$P$5:$Q$90,2,FALSE)</f>
        <v>Aspergillus nidulans</v>
      </c>
      <c r="O12" t="s">
        <v>1995</v>
      </c>
      <c r="P12" t="s">
        <v>1874</v>
      </c>
      <c r="Q12" t="s">
        <v>1875</v>
      </c>
      <c r="R12" t="s">
        <v>1876</v>
      </c>
      <c r="S12" t="s">
        <v>1853</v>
      </c>
      <c r="U12" t="str">
        <f>VLOOKUP(Table7[[#This Row],[model_name]],lookup!$AG$1:$AK$482,5,FALSE)</f>
        <v>356</v>
      </c>
      <c r="V12" t="str">
        <f>VLOOKUP(Table7[[#This Row],[model_name]],lookup!$AG$1:$AK$482,4,FALSE)</f>
        <v>981</v>
      </c>
      <c r="W12" t="str">
        <f>VLOOKUP(Table7[[#This Row],[model_name]],lookup!$AG$1:$AK$482,2,FALSE)</f>
        <v>1580</v>
      </c>
      <c r="X12" t="str">
        <f>VLOOKUP(Table7[[#This Row],[model_name]],lookup!$AG$1:$AK$482,3,FALSE)</f>
        <v>180</v>
      </c>
    </row>
    <row r="13" spans="1:24" x14ac:dyDescent="0.25">
      <c r="A13" t="s">
        <v>301</v>
      </c>
      <c r="B13" s="16">
        <v>0.12479999999999999</v>
      </c>
      <c r="C13">
        <v>3</v>
      </c>
      <c r="D13">
        <v>8</v>
      </c>
      <c r="E13" t="b">
        <v>1</v>
      </c>
      <c r="F13" t="b">
        <v>0</v>
      </c>
      <c r="G13">
        <v>1400</v>
      </c>
      <c r="H13">
        <v>1900</v>
      </c>
      <c r="I13">
        <v>0</v>
      </c>
      <c r="J13" t="s">
        <v>208</v>
      </c>
      <c r="K13" s="2" t="s">
        <v>303</v>
      </c>
      <c r="L13" s="20">
        <f t="shared" si="0"/>
        <v>0.88583333333333325</v>
      </c>
      <c r="N13" t="str">
        <f>VLOOKUP(A13,lookup!$P$5:$Q$90,2,FALSE)</f>
        <v>Aspergillus niger</v>
      </c>
      <c r="O13" t="s">
        <v>1995</v>
      </c>
      <c r="P13" t="s">
        <v>1874</v>
      </c>
      <c r="Q13" t="s">
        <v>1875</v>
      </c>
      <c r="R13" t="s">
        <v>1876</v>
      </c>
      <c r="S13" t="s">
        <v>1853</v>
      </c>
      <c r="U13" t="str">
        <f>VLOOKUP(Table7[[#This Row],[model_name]],lookup!$AG$1:$AK$482,5,FALSE)</f>
        <v>348</v>
      </c>
      <c r="V13" t="str">
        <f>VLOOKUP(Table7[[#This Row],[model_name]],lookup!$AG$1:$AK$482,4,FALSE)</f>
        <v>687</v>
      </c>
      <c r="W13" t="str">
        <f>VLOOKUP(Table7[[#This Row],[model_name]],lookup!$AG$1:$AK$482,2,FALSE)</f>
        <v>1558</v>
      </c>
      <c r="X13" t="str">
        <f>VLOOKUP(Table7[[#This Row],[model_name]],lookup!$AG$1:$AK$482,3,FALSE)</f>
        <v>367</v>
      </c>
    </row>
    <row r="14" spans="1:24" x14ac:dyDescent="0.25">
      <c r="A14" t="s">
        <v>636</v>
      </c>
      <c r="B14" s="16">
        <v>0.25380000000000003</v>
      </c>
      <c r="C14">
        <v>3</v>
      </c>
      <c r="D14">
        <v>8</v>
      </c>
      <c r="E14" t="b">
        <v>1</v>
      </c>
      <c r="F14" t="b">
        <v>0</v>
      </c>
      <c r="G14">
        <v>1681</v>
      </c>
      <c r="H14">
        <v>1381</v>
      </c>
      <c r="I14">
        <v>1109</v>
      </c>
      <c r="J14" t="s">
        <v>212</v>
      </c>
      <c r="K14" s="2" t="s">
        <v>638</v>
      </c>
      <c r="L14" s="20">
        <f t="shared" si="0"/>
        <v>0.24222222222222223</v>
      </c>
      <c r="N14" t="str">
        <f>VLOOKUP(A14,lookup!$P$5:$Q$121,2,FALSE)</f>
        <v>Bacillus subtilis</v>
      </c>
      <c r="O14" t="s">
        <v>1996</v>
      </c>
      <c r="P14" t="s">
        <v>1877</v>
      </c>
      <c r="Q14" t="s">
        <v>1878</v>
      </c>
      <c r="R14" t="s">
        <v>1879</v>
      </c>
      <c r="S14" t="s">
        <v>1845</v>
      </c>
      <c r="T14" t="s">
        <v>1880</v>
      </c>
      <c r="U14">
        <f>VLOOKUP(Table7[[#This Row],[model_name]],lookup!$AG$1:$AK$482,5,FALSE)</f>
        <v>0</v>
      </c>
      <c r="V14">
        <f>VLOOKUP(Table7[[#This Row],[model_name]],lookup!$AG$1:$AK$482,4,FALSE)</f>
        <v>0</v>
      </c>
      <c r="W14" t="str">
        <f>VLOOKUP(Table7[[#This Row],[model_name]],lookup!$AG$1:$AK$482,2,FALSE)</f>
        <v>1401</v>
      </c>
      <c r="X14" t="str">
        <f>VLOOKUP(Table7[[#This Row],[model_name]],lookup!$AG$1:$AK$482,3,FALSE)</f>
        <v>1411</v>
      </c>
    </row>
    <row r="15" spans="1:24" x14ac:dyDescent="0.25">
      <c r="A15" t="s">
        <v>636</v>
      </c>
      <c r="B15" s="16">
        <v>0.25380000000000003</v>
      </c>
      <c r="C15">
        <v>3</v>
      </c>
      <c r="D15">
        <v>6</v>
      </c>
      <c r="E15" t="b">
        <v>0</v>
      </c>
      <c r="F15" t="b">
        <v>0</v>
      </c>
      <c r="G15">
        <v>1681</v>
      </c>
      <c r="H15">
        <v>1381</v>
      </c>
      <c r="I15">
        <v>1109</v>
      </c>
      <c r="J15" t="s">
        <v>212</v>
      </c>
      <c r="K15" s="2">
        <v>0.74370370370370376</v>
      </c>
      <c r="L15" s="20">
        <f t="shared" si="0"/>
        <v>17.848888888888887</v>
      </c>
      <c r="N15" t="str">
        <f>VLOOKUP(A15,lookup!$P$5:$Q$121,2,FALSE)</f>
        <v>Bacillus subtilis</v>
      </c>
      <c r="O15" t="s">
        <v>1996</v>
      </c>
      <c r="P15" t="s">
        <v>1877</v>
      </c>
      <c r="Q15" t="s">
        <v>1878</v>
      </c>
      <c r="R15" t="s">
        <v>1879</v>
      </c>
      <c r="S15" t="s">
        <v>1845</v>
      </c>
      <c r="T15" t="s">
        <v>1880</v>
      </c>
      <c r="U15">
        <f>VLOOKUP(Table7[[#This Row],[model_name]],lookup!$AG$1:$AK$482,5,FALSE)</f>
        <v>0</v>
      </c>
      <c r="V15">
        <f>VLOOKUP(Table7[[#This Row],[model_name]],lookup!$AG$1:$AK$482,4,FALSE)</f>
        <v>0</v>
      </c>
      <c r="W15" t="str">
        <f>VLOOKUP(Table7[[#This Row],[model_name]],lookup!$AG$1:$AK$482,2,FALSE)</f>
        <v>1401</v>
      </c>
      <c r="X15" t="str">
        <f>VLOOKUP(Table7[[#This Row],[model_name]],lookup!$AG$1:$AK$482,3,FALSE)</f>
        <v>1411</v>
      </c>
    </row>
    <row r="16" spans="1:24" x14ac:dyDescent="0.25">
      <c r="A16" t="s">
        <v>210</v>
      </c>
      <c r="B16" s="16">
        <v>0.47599999999999998</v>
      </c>
      <c r="C16">
        <v>3</v>
      </c>
      <c r="D16">
        <v>8</v>
      </c>
      <c r="E16" t="b">
        <v>1</v>
      </c>
      <c r="F16" t="b">
        <v>0</v>
      </c>
      <c r="G16">
        <v>1681</v>
      </c>
      <c r="H16">
        <v>1381</v>
      </c>
      <c r="I16">
        <v>1109</v>
      </c>
      <c r="J16" t="s">
        <v>212</v>
      </c>
      <c r="K16" s="2" t="s">
        <v>213</v>
      </c>
      <c r="L16" s="20">
        <f t="shared" si="0"/>
        <v>0.26527777777777778</v>
      </c>
      <c r="N16" t="str">
        <f>VLOOKUP(A16,lookup!$P$5:$Q$90,2,FALSE)</f>
        <v>Bacillus subtilis</v>
      </c>
      <c r="O16" t="s">
        <v>1996</v>
      </c>
      <c r="P16" t="s">
        <v>1877</v>
      </c>
      <c r="Q16" t="s">
        <v>1878</v>
      </c>
      <c r="R16" t="s">
        <v>1879</v>
      </c>
      <c r="S16" t="s">
        <v>1845</v>
      </c>
      <c r="T16" t="s">
        <v>1880</v>
      </c>
      <c r="U16" t="str">
        <f>VLOOKUP(Table7[[#This Row],[model_name]],lookup!$AG$1:$AK$482,5,FALSE)</f>
        <v>379</v>
      </c>
      <c r="V16" t="str">
        <f>VLOOKUP(Table7[[#This Row],[model_name]],lookup!$AG$1:$AK$482,4,FALSE)</f>
        <v>742</v>
      </c>
      <c r="W16" t="str">
        <f>VLOOKUP(Table7[[#This Row],[model_name]],lookup!$AG$1:$AK$482,2,FALSE)</f>
        <v>1530</v>
      </c>
      <c r="X16" t="str">
        <f>VLOOKUP(Table7[[#This Row],[model_name]],lookup!$AG$1:$AK$482,3,FALSE)</f>
        <v>267</v>
      </c>
    </row>
    <row r="17" spans="1:24" x14ac:dyDescent="0.25">
      <c r="A17" t="s">
        <v>571</v>
      </c>
      <c r="B17" s="16">
        <v>0.71020000000000005</v>
      </c>
      <c r="C17">
        <v>2</v>
      </c>
      <c r="D17">
        <v>4</v>
      </c>
      <c r="E17" t="b">
        <v>0</v>
      </c>
      <c r="F17" t="b">
        <v>0</v>
      </c>
      <c r="G17">
        <v>1250</v>
      </c>
      <c r="H17">
        <v>990</v>
      </c>
      <c r="I17">
        <v>844</v>
      </c>
      <c r="J17" t="s">
        <v>573</v>
      </c>
      <c r="K17" s="2" t="s">
        <v>574</v>
      </c>
      <c r="L17" s="20">
        <f t="shared" si="0"/>
        <v>1.3333333333333334E-2</v>
      </c>
      <c r="M17" t="s">
        <v>571</v>
      </c>
      <c r="N17" t="s">
        <v>1828</v>
      </c>
      <c r="O17" t="s">
        <v>1996</v>
      </c>
      <c r="P17" t="s">
        <v>1877</v>
      </c>
      <c r="Q17" t="s">
        <v>1878</v>
      </c>
      <c r="R17" t="s">
        <v>1879</v>
      </c>
      <c r="S17" t="s">
        <v>1845</v>
      </c>
      <c r="T17" t="s">
        <v>1880</v>
      </c>
      <c r="U17" t="str">
        <f>VLOOKUP(Table7[[#This Row],[model_name]],lookup!$AG$1:$AK$482,5,FALSE)</f>
        <v>167</v>
      </c>
      <c r="V17" t="str">
        <f>VLOOKUP(Table7[[#This Row],[model_name]],lookup!$AG$1:$AK$482,4,FALSE)</f>
        <v>325</v>
      </c>
      <c r="W17" t="str">
        <f>VLOOKUP(Table7[[#This Row],[model_name]],lookup!$AG$1:$AK$482,2,FALSE)</f>
        <v>1512</v>
      </c>
      <c r="X17">
        <f>VLOOKUP(Table7[[#This Row],[model_name]],lookup!$AG$1:$AK$482,3,FALSE)</f>
        <v>0</v>
      </c>
    </row>
    <row r="18" spans="1:24" x14ac:dyDescent="0.25">
      <c r="A18" t="s">
        <v>646</v>
      </c>
      <c r="B18" s="16">
        <v>0.99</v>
      </c>
      <c r="C18">
        <v>3</v>
      </c>
      <c r="D18">
        <v>5</v>
      </c>
      <c r="E18" t="b">
        <v>0</v>
      </c>
      <c r="F18" t="b">
        <v>0</v>
      </c>
      <c r="G18">
        <v>3927</v>
      </c>
      <c r="H18">
        <v>2818</v>
      </c>
      <c r="I18">
        <v>734</v>
      </c>
      <c r="J18" t="s">
        <v>644</v>
      </c>
      <c r="K18" s="2" t="s">
        <v>647</v>
      </c>
      <c r="L18" s="20">
        <f t="shared" si="0"/>
        <v>6.3055555555555559E-2</v>
      </c>
      <c r="N18" t="s">
        <v>1770</v>
      </c>
      <c r="O18" t="s">
        <v>1996</v>
      </c>
      <c r="P18" t="s">
        <v>1877</v>
      </c>
      <c r="Q18" t="s">
        <v>1878</v>
      </c>
      <c r="R18" t="s">
        <v>1879</v>
      </c>
      <c r="S18" t="s">
        <v>1845</v>
      </c>
      <c r="T18" t="s">
        <v>1880</v>
      </c>
      <c r="U18" t="str">
        <f>VLOOKUP(Table7[[#This Row],[model_name]],lookup!$AG$1:$AK$482,5,FALSE)</f>
        <v>349</v>
      </c>
      <c r="V18" t="str">
        <f>VLOOKUP(Table7[[#This Row],[model_name]],lookup!$AG$1:$AK$482,4,FALSE)</f>
        <v>952</v>
      </c>
      <c r="W18" t="str">
        <f>VLOOKUP(Table7[[#This Row],[model_name]],lookup!$AG$1:$AK$482,2,FALSE)</f>
        <v>1590</v>
      </c>
      <c r="X18">
        <f>VLOOKUP(Table7[[#This Row],[model_name]],lookup!$AG$1:$AK$482,3,FALSE)</f>
        <v>0</v>
      </c>
    </row>
    <row r="19" spans="1:24" x14ac:dyDescent="0.25">
      <c r="A19" t="s">
        <v>586</v>
      </c>
      <c r="B19" s="16">
        <v>0.33579999999999999</v>
      </c>
      <c r="C19">
        <v>2</v>
      </c>
      <c r="D19">
        <v>4</v>
      </c>
      <c r="E19" t="b">
        <v>0</v>
      </c>
      <c r="F19" t="b">
        <v>0</v>
      </c>
      <c r="G19">
        <v>412</v>
      </c>
      <c r="H19">
        <v>405</v>
      </c>
      <c r="I19">
        <v>230</v>
      </c>
      <c r="J19" t="s">
        <v>588</v>
      </c>
      <c r="K19" s="2" t="s">
        <v>585</v>
      </c>
      <c r="L19" s="20">
        <f t="shared" si="0"/>
        <v>3.6111111111111109E-3</v>
      </c>
      <c r="N19" t="s">
        <v>2035</v>
      </c>
      <c r="O19" t="s">
        <v>1997</v>
      </c>
      <c r="P19" t="s">
        <v>1937</v>
      </c>
      <c r="Q19" t="s">
        <v>1936</v>
      </c>
      <c r="R19" t="s">
        <v>1935</v>
      </c>
      <c r="S19" t="s">
        <v>1845</v>
      </c>
      <c r="U19">
        <f>VLOOKUP(Table7[[#This Row],[model_name]],lookup!$AG$1:$AK$482,5,FALSE)</f>
        <v>0</v>
      </c>
      <c r="V19">
        <f>VLOOKUP(Table7[[#This Row],[model_name]],lookup!$AG$1:$AK$482,4,FALSE)</f>
        <v>0</v>
      </c>
      <c r="W19" t="str">
        <f>VLOOKUP(Table7[[#This Row],[model_name]],lookup!$AG$1:$AK$482,2,FALSE)</f>
        <v>2782</v>
      </c>
      <c r="X19" t="str">
        <f>VLOOKUP(Table7[[#This Row],[model_name]],lookup!$AG$1:$AK$482,3,FALSE)</f>
        <v>818</v>
      </c>
    </row>
    <row r="20" spans="1:24" x14ac:dyDescent="0.25">
      <c r="A20" t="s">
        <v>582</v>
      </c>
      <c r="B20" s="16">
        <v>0.34050000000000002</v>
      </c>
      <c r="C20">
        <v>2</v>
      </c>
      <c r="D20">
        <v>4</v>
      </c>
      <c r="E20" t="b">
        <v>0</v>
      </c>
      <c r="F20" t="b">
        <v>0</v>
      </c>
      <c r="G20">
        <v>419</v>
      </c>
      <c r="H20">
        <v>411</v>
      </c>
      <c r="I20">
        <v>238</v>
      </c>
      <c r="J20" t="s">
        <v>584</v>
      </c>
      <c r="K20" s="2" t="s">
        <v>585</v>
      </c>
      <c r="L20" s="20">
        <f t="shared" si="0"/>
        <v>3.6111111111111109E-3</v>
      </c>
      <c r="N20" t="s">
        <v>2036</v>
      </c>
      <c r="O20" t="s">
        <v>1997</v>
      </c>
      <c r="P20" t="s">
        <v>1937</v>
      </c>
      <c r="Q20" t="s">
        <v>1936</v>
      </c>
      <c r="R20" t="s">
        <v>1935</v>
      </c>
      <c r="S20" t="s">
        <v>1845</v>
      </c>
      <c r="U20" t="e">
        <f>VLOOKUP(Table7[[#This Row],[model_name]],lookup!$AG$1:$AK$482,5,FALSE)</f>
        <v>#N/A</v>
      </c>
      <c r="V20" t="e">
        <f>VLOOKUP(Table7[[#This Row],[model_name]],lookup!$AG$1:$AK$482,4,FALSE)</f>
        <v>#N/A</v>
      </c>
      <c r="W20" t="e">
        <f>VLOOKUP(Table7[[#This Row],[model_name]],lookup!$AG$1:$AK$482,2,FALSE)</f>
        <v>#N/A</v>
      </c>
      <c r="X20" t="e">
        <f>VLOOKUP(Table7[[#This Row],[model_name]],lookup!$AG$1:$AK$482,3,FALSE)</f>
        <v>#N/A</v>
      </c>
    </row>
    <row r="21" spans="1:24" x14ac:dyDescent="0.25">
      <c r="A21" t="s">
        <v>598</v>
      </c>
      <c r="B21" s="16">
        <v>0.36630000000000001</v>
      </c>
      <c r="C21">
        <v>2</v>
      </c>
      <c r="D21">
        <v>4</v>
      </c>
      <c r="E21" t="b">
        <v>0</v>
      </c>
      <c r="F21" t="b">
        <v>0</v>
      </c>
      <c r="G21">
        <v>460</v>
      </c>
      <c r="H21">
        <v>413</v>
      </c>
      <c r="I21">
        <v>240</v>
      </c>
      <c r="J21" t="s">
        <v>584</v>
      </c>
      <c r="K21" s="2" t="s">
        <v>600</v>
      </c>
      <c r="L21" s="20">
        <f t="shared" si="0"/>
        <v>4.1666666666666666E-3</v>
      </c>
      <c r="N21" t="str">
        <f>VLOOKUP(A21,lookup!$P$5:$Q$121,2,FALSE)</f>
        <v>Blattabacterium cuenoti (iMP240)</v>
      </c>
      <c r="O21" t="s">
        <v>1997</v>
      </c>
      <c r="P21" t="s">
        <v>1937</v>
      </c>
      <c r="Q21" t="s">
        <v>1936</v>
      </c>
      <c r="R21" t="s">
        <v>1935</v>
      </c>
      <c r="S21" t="s">
        <v>1845</v>
      </c>
      <c r="U21">
        <f>VLOOKUP(Table7[[#This Row],[model_name]],lookup!$AG$1:$AK$482,5,FALSE)</f>
        <v>0</v>
      </c>
      <c r="V21">
        <f>VLOOKUP(Table7[[#This Row],[model_name]],lookup!$AG$1:$AK$482,4,FALSE)</f>
        <v>0</v>
      </c>
      <c r="W21" t="str">
        <f>VLOOKUP(Table7[[#This Row],[model_name]],lookup!$AG$1:$AK$482,2,FALSE)</f>
        <v>2790</v>
      </c>
      <c r="X21" t="str">
        <f>VLOOKUP(Table7[[#This Row],[model_name]],lookup!$AG$1:$AK$482,3,FALSE)</f>
        <v>863</v>
      </c>
    </row>
    <row r="22" spans="1:24" x14ac:dyDescent="0.25">
      <c r="A22" t="s">
        <v>624</v>
      </c>
      <c r="B22" s="16">
        <v>0.21659999999999999</v>
      </c>
      <c r="C22">
        <v>2</v>
      </c>
      <c r="D22">
        <v>6</v>
      </c>
      <c r="E22" t="b">
        <v>1</v>
      </c>
      <c r="F22" t="b">
        <v>0</v>
      </c>
      <c r="G22">
        <v>261</v>
      </c>
      <c r="H22">
        <v>255</v>
      </c>
      <c r="I22">
        <v>0</v>
      </c>
      <c r="J22" t="s">
        <v>204</v>
      </c>
      <c r="K22" s="2" t="s">
        <v>570</v>
      </c>
      <c r="L22" s="20">
        <f t="shared" si="0"/>
        <v>7.7777777777777776E-3</v>
      </c>
      <c r="N22" t="str">
        <f>VLOOKUP(A22,lookup!$P$5:$Q$121,2,FALSE)</f>
        <v>Buchnere aphidicola</v>
      </c>
      <c r="O22" t="s">
        <v>1999</v>
      </c>
      <c r="P22" t="s">
        <v>1833</v>
      </c>
      <c r="Q22" t="s">
        <v>1834</v>
      </c>
      <c r="R22" t="s">
        <v>1983</v>
      </c>
      <c r="S22" t="s">
        <v>1845</v>
      </c>
      <c r="T22" t="s">
        <v>1848</v>
      </c>
      <c r="U22">
        <f>VLOOKUP(Table7[[#This Row],[model_name]],lookup!$AG$1:$AK$482,5,FALSE)</f>
        <v>0</v>
      </c>
      <c r="V22">
        <f>VLOOKUP(Table7[[#This Row],[model_name]],lookup!$AG$1:$AK$482,4,FALSE)</f>
        <v>0</v>
      </c>
      <c r="W22" t="str">
        <f>VLOOKUP(Table7[[#This Row],[model_name]],lookup!$AG$1:$AK$482,2,FALSE)</f>
        <v>2806</v>
      </c>
      <c r="X22" t="str">
        <f>VLOOKUP(Table7[[#This Row],[model_name]],lookup!$AG$1:$AK$482,3,FALSE)</f>
        <v>99</v>
      </c>
    </row>
    <row r="23" spans="1:24" x14ac:dyDescent="0.25">
      <c r="A23" t="s">
        <v>656</v>
      </c>
      <c r="B23" s="16">
        <v>0.99</v>
      </c>
      <c r="C23">
        <v>3</v>
      </c>
      <c r="D23">
        <v>5</v>
      </c>
      <c r="E23" t="b">
        <v>0</v>
      </c>
      <c r="F23" t="b">
        <v>0</v>
      </c>
      <c r="G23">
        <v>3242</v>
      </c>
      <c r="H23">
        <v>2349</v>
      </c>
      <c r="I23">
        <v>472</v>
      </c>
      <c r="J23" t="s">
        <v>644</v>
      </c>
      <c r="K23" s="2" t="s">
        <v>657</v>
      </c>
      <c r="L23" s="20">
        <f t="shared" si="0"/>
        <v>4.8333333333333332E-2</v>
      </c>
      <c r="N23" t="s">
        <v>1869</v>
      </c>
      <c r="O23" t="s">
        <v>1986</v>
      </c>
      <c r="P23" t="s">
        <v>1986</v>
      </c>
      <c r="Q23" t="s">
        <v>1985</v>
      </c>
      <c r="R23" t="s">
        <v>1984</v>
      </c>
      <c r="S23" t="s">
        <v>1845</v>
      </c>
      <c r="T23" t="s">
        <v>1848</v>
      </c>
      <c r="U23">
        <f>VLOOKUP(Table7[[#This Row],[model_name]],lookup!$AG$1:$AK$482,5,FALSE)</f>
        <v>0</v>
      </c>
      <c r="V23">
        <f>VLOOKUP(Table7[[#This Row],[model_name]],lookup!$AG$1:$AK$482,4,FALSE)</f>
        <v>0</v>
      </c>
      <c r="W23" t="str">
        <f>VLOOKUP(Table7[[#This Row],[model_name]],lookup!$AG$1:$AK$482,2,FALSE)</f>
        <v>1392</v>
      </c>
      <c r="X23" t="str">
        <f>VLOOKUP(Table7[[#This Row],[model_name]],lookup!$AG$1:$AK$482,3,FALSE)</f>
        <v>5817</v>
      </c>
    </row>
    <row r="24" spans="1:24" x14ac:dyDescent="0.25">
      <c r="A24" t="s">
        <v>526</v>
      </c>
      <c r="B24" s="16">
        <v>0.70550000000000002</v>
      </c>
      <c r="C24">
        <v>2</v>
      </c>
      <c r="D24">
        <v>4</v>
      </c>
      <c r="E24" t="b">
        <v>0</v>
      </c>
      <c r="F24" t="b">
        <v>0</v>
      </c>
      <c r="G24">
        <v>1229</v>
      </c>
      <c r="H24">
        <v>885</v>
      </c>
      <c r="I24">
        <v>900</v>
      </c>
      <c r="J24" t="s">
        <v>528</v>
      </c>
      <c r="K24" s="2" t="s">
        <v>529</v>
      </c>
      <c r="L24" s="20">
        <f t="shared" si="0"/>
        <v>1.4444444444444444E-2</v>
      </c>
      <c r="M24" t="s">
        <v>526</v>
      </c>
      <c r="N24" t="s">
        <v>530</v>
      </c>
      <c r="O24" t="s">
        <v>1998</v>
      </c>
      <c r="P24" t="s">
        <v>1916</v>
      </c>
      <c r="Q24" t="s">
        <v>1918</v>
      </c>
      <c r="R24" t="s">
        <v>1917</v>
      </c>
      <c r="S24" t="s">
        <v>1845</v>
      </c>
      <c r="T24" t="s">
        <v>1880</v>
      </c>
      <c r="U24" t="str">
        <f>VLOOKUP(Table7[[#This Row],[model_name]],lookup!$AG$1:$AK$482,5,FALSE)</f>
        <v>199</v>
      </c>
      <c r="V24" t="str">
        <f>VLOOKUP(Table7[[#This Row],[model_name]],lookup!$AG$1:$AK$482,4,FALSE)</f>
        <v>397</v>
      </c>
      <c r="W24" t="str">
        <f>VLOOKUP(Table7[[#This Row],[model_name]],lookup!$AG$1:$AK$482,2,FALSE)</f>
        <v>1430</v>
      </c>
      <c r="X24">
        <f>VLOOKUP(Table7[[#This Row],[model_name]],lookup!$AG$1:$AK$482,3,FALSE)</f>
        <v>0</v>
      </c>
    </row>
    <row r="25" spans="1:24" x14ac:dyDescent="0.25">
      <c r="A25" t="s">
        <v>259</v>
      </c>
      <c r="B25" s="16">
        <v>0.1186</v>
      </c>
      <c r="C25">
        <v>3</v>
      </c>
      <c r="D25">
        <v>8</v>
      </c>
      <c r="E25" t="b">
        <v>1</v>
      </c>
      <c r="F25" t="b">
        <v>0</v>
      </c>
      <c r="G25">
        <v>560</v>
      </c>
      <c r="H25">
        <v>479</v>
      </c>
      <c r="I25">
        <v>427</v>
      </c>
      <c r="J25" t="s">
        <v>261</v>
      </c>
      <c r="K25" s="2" t="s">
        <v>262</v>
      </c>
      <c r="L25" s="20">
        <f t="shared" si="0"/>
        <v>2.6666666666666665E-2</v>
      </c>
      <c r="N25" t="str">
        <f>VLOOKUP(A25,lookup!$P$5:$Q$90,2,FALSE)</f>
        <v>Clostridium acetobutylicum</v>
      </c>
      <c r="O25" t="s">
        <v>1889</v>
      </c>
      <c r="P25" t="s">
        <v>1916</v>
      </c>
      <c r="Q25" t="s">
        <v>1918</v>
      </c>
      <c r="R25" t="s">
        <v>1917</v>
      </c>
      <c r="S25" t="s">
        <v>1845</v>
      </c>
      <c r="T25" t="s">
        <v>1880</v>
      </c>
      <c r="U25" t="str">
        <f>VLOOKUP(Table7[[#This Row],[model_name]],lookup!$AG$1:$AK$482,5,FALSE)</f>
        <v>145</v>
      </c>
      <c r="V25" t="str">
        <f>VLOOKUP(Table7[[#This Row],[model_name]],lookup!$AG$1:$AK$482,4,FALSE)</f>
        <v>246</v>
      </c>
      <c r="W25" t="str">
        <f>VLOOKUP(Table7[[#This Row],[model_name]],lookup!$AG$1:$AK$482,2,FALSE)</f>
        <v>1544</v>
      </c>
      <c r="X25" t="str">
        <f>VLOOKUP(Table7[[#This Row],[model_name]],lookup!$AG$1:$AK$482,3,FALSE)</f>
        <v>231</v>
      </c>
    </row>
    <row r="26" spans="1:24" x14ac:dyDescent="0.25">
      <c r="A26" t="s">
        <v>248</v>
      </c>
      <c r="B26" s="16">
        <v>0.1484</v>
      </c>
      <c r="C26">
        <v>3</v>
      </c>
      <c r="D26">
        <v>8</v>
      </c>
      <c r="E26" t="b">
        <v>1</v>
      </c>
      <c r="F26" t="b">
        <v>0</v>
      </c>
      <c r="G26">
        <v>1462</v>
      </c>
      <c r="H26">
        <v>1253</v>
      </c>
      <c r="I26">
        <v>803</v>
      </c>
      <c r="J26" t="s">
        <v>192</v>
      </c>
      <c r="K26" s="2" t="s">
        <v>250</v>
      </c>
      <c r="L26" s="20">
        <f t="shared" si="0"/>
        <v>0.14583333333333334</v>
      </c>
      <c r="N26" t="str">
        <f>VLOOKUP(A26,lookup!$P$5:$Q$90,2,FALSE)</f>
        <v>Clostridium acetobutylicum</v>
      </c>
      <c r="O26" t="s">
        <v>1889</v>
      </c>
      <c r="P26" t="s">
        <v>1916</v>
      </c>
      <c r="Q26" t="s">
        <v>1918</v>
      </c>
      <c r="R26" t="s">
        <v>1917</v>
      </c>
      <c r="S26" t="s">
        <v>1845</v>
      </c>
      <c r="T26" t="s">
        <v>1880</v>
      </c>
      <c r="U26">
        <f>VLOOKUP(Table7[[#This Row],[model_name]],lookup!$AG$1:$AK$482,5,FALSE)</f>
        <v>0</v>
      </c>
      <c r="V26">
        <f>VLOOKUP(Table7[[#This Row],[model_name]],lookup!$AG$1:$AK$482,4,FALSE)</f>
        <v>0</v>
      </c>
      <c r="W26" t="str">
        <f>VLOOKUP(Table7[[#This Row],[model_name]],lookup!$AG$1:$AK$482,2,FALSE)</f>
        <v>1541</v>
      </c>
      <c r="X26" t="str">
        <f>VLOOKUP(Table7[[#This Row],[model_name]],lookup!$AG$1:$AK$482,3,FALSE)</f>
        <v>368</v>
      </c>
    </row>
    <row r="27" spans="1:24" x14ac:dyDescent="0.25">
      <c r="A27" t="s">
        <v>271</v>
      </c>
      <c r="B27" s="16">
        <v>0.1489</v>
      </c>
      <c r="C27">
        <v>3</v>
      </c>
      <c r="D27">
        <v>8</v>
      </c>
      <c r="E27" t="b">
        <v>1</v>
      </c>
      <c r="F27" t="b">
        <v>0</v>
      </c>
      <c r="G27">
        <v>938</v>
      </c>
      <c r="H27">
        <v>881</v>
      </c>
      <c r="I27">
        <v>926</v>
      </c>
      <c r="J27" t="s">
        <v>273</v>
      </c>
      <c r="K27" s="2" t="s">
        <v>274</v>
      </c>
      <c r="L27" s="20">
        <f t="shared" si="0"/>
        <v>9.9166666666666667E-2</v>
      </c>
      <c r="N27" t="str">
        <f>VLOOKUP(A27,lookup!$P$5:$Q$90,2,FALSE)</f>
        <v>Clostridium beijerinckii</v>
      </c>
      <c r="O27" t="s">
        <v>1889</v>
      </c>
      <c r="P27" t="s">
        <v>1916</v>
      </c>
      <c r="Q27" t="s">
        <v>1918</v>
      </c>
      <c r="R27" t="s">
        <v>1917</v>
      </c>
      <c r="S27" t="s">
        <v>1845</v>
      </c>
      <c r="T27" t="s">
        <v>1880</v>
      </c>
      <c r="U27" t="str">
        <f>VLOOKUP(Table7[[#This Row],[model_name]],lookup!$AG$1:$AK$482,5,FALSE)</f>
        <v>212</v>
      </c>
      <c r="V27" t="str">
        <f>VLOOKUP(Table7[[#This Row],[model_name]],lookup!$AG$1:$AK$482,4,FALSE)</f>
        <v>359</v>
      </c>
      <c r="W27" t="str">
        <f>VLOOKUP(Table7[[#This Row],[model_name]],lookup!$AG$1:$AK$482,2,FALSE)</f>
        <v>1547</v>
      </c>
      <c r="X27" t="str">
        <f>VLOOKUP(Table7[[#This Row],[model_name]],lookup!$AG$1:$AK$482,3,FALSE)</f>
        <v>500</v>
      </c>
    </row>
    <row r="28" spans="1:24" x14ac:dyDescent="0.25">
      <c r="A28" t="s">
        <v>534</v>
      </c>
      <c r="B28" s="16">
        <v>0.53859999999999997</v>
      </c>
      <c r="C28">
        <v>2</v>
      </c>
      <c r="D28">
        <v>4</v>
      </c>
      <c r="E28" t="b">
        <v>0</v>
      </c>
      <c r="F28" t="b">
        <v>0</v>
      </c>
      <c r="G28">
        <v>785</v>
      </c>
      <c r="H28">
        <v>698</v>
      </c>
      <c r="I28">
        <v>637</v>
      </c>
      <c r="J28" t="s">
        <v>536</v>
      </c>
      <c r="K28" s="2" t="s">
        <v>537</v>
      </c>
      <c r="L28" s="20">
        <f t="shared" si="0"/>
        <v>7.4999999999999997E-3</v>
      </c>
      <c r="M28" t="s">
        <v>534</v>
      </c>
      <c r="N28" t="s">
        <v>538</v>
      </c>
      <c r="O28" t="s">
        <v>1889</v>
      </c>
      <c r="P28" t="s">
        <v>1916</v>
      </c>
      <c r="Q28" t="s">
        <v>1918</v>
      </c>
      <c r="R28" t="s">
        <v>1917</v>
      </c>
      <c r="S28" t="s">
        <v>1845</v>
      </c>
      <c r="T28" t="s">
        <v>1880</v>
      </c>
      <c r="U28" t="str">
        <f>VLOOKUP(Table7[[#This Row],[model_name]],lookup!$AG$1:$AK$482,5,FALSE)</f>
        <v>1</v>
      </c>
      <c r="V28" t="str">
        <f>VLOOKUP(Table7[[#This Row],[model_name]],lookup!$AG$1:$AK$482,4,FALSE)</f>
        <v>165</v>
      </c>
      <c r="W28" t="str">
        <f>VLOOKUP(Table7[[#This Row],[model_name]],lookup!$AG$1:$AK$482,2,FALSE)</f>
        <v>1472</v>
      </c>
      <c r="X28">
        <f>VLOOKUP(Table7[[#This Row],[model_name]],lookup!$AG$1:$AK$482,3,FALSE)</f>
        <v>0</v>
      </c>
    </row>
    <row r="29" spans="1:24" x14ac:dyDescent="0.25">
      <c r="A29" t="s">
        <v>654</v>
      </c>
      <c r="B29" s="16">
        <v>0.99</v>
      </c>
      <c r="C29">
        <v>3</v>
      </c>
      <c r="D29">
        <v>5</v>
      </c>
      <c r="E29" t="b">
        <v>0</v>
      </c>
      <c r="F29" t="b">
        <v>0</v>
      </c>
      <c r="G29">
        <v>2770</v>
      </c>
      <c r="H29">
        <v>2014</v>
      </c>
      <c r="I29">
        <v>482</v>
      </c>
      <c r="J29" t="s">
        <v>644</v>
      </c>
      <c r="K29" s="2" t="s">
        <v>655</v>
      </c>
      <c r="L29" s="20">
        <f t="shared" si="0"/>
        <v>3.5555555555555556E-2</v>
      </c>
      <c r="N29" t="s">
        <v>1867</v>
      </c>
      <c r="O29" t="s">
        <v>1889</v>
      </c>
      <c r="P29" t="s">
        <v>1916</v>
      </c>
      <c r="Q29" t="s">
        <v>1918</v>
      </c>
      <c r="R29" t="s">
        <v>1917</v>
      </c>
      <c r="S29" t="s">
        <v>1845</v>
      </c>
      <c r="T29" t="s">
        <v>1880</v>
      </c>
      <c r="U29">
        <f>VLOOKUP(Table7[[#This Row],[model_name]],lookup!$AG$1:$AK$482,5,FALSE)</f>
        <v>0</v>
      </c>
      <c r="V29">
        <f>VLOOKUP(Table7[[#This Row],[model_name]],lookup!$AG$1:$AK$482,4,FALSE)</f>
        <v>0</v>
      </c>
      <c r="W29" t="str">
        <f>VLOOKUP(Table7[[#This Row],[model_name]],lookup!$AG$1:$AK$482,2,FALSE)</f>
        <v>1393</v>
      </c>
      <c r="X29" t="str">
        <f>VLOOKUP(Table7[[#This Row],[model_name]],lookup!$AG$1:$AK$482,3,FALSE)</f>
        <v>4965</v>
      </c>
    </row>
    <row r="30" spans="1:24" x14ac:dyDescent="0.25">
      <c r="A30" t="s">
        <v>626</v>
      </c>
      <c r="B30" s="16">
        <v>6.0299999999999999E-2</v>
      </c>
      <c r="C30">
        <v>2</v>
      </c>
      <c r="D30">
        <v>4</v>
      </c>
      <c r="E30" t="b">
        <v>0</v>
      </c>
      <c r="F30" t="b">
        <v>0</v>
      </c>
      <c r="G30">
        <v>6663</v>
      </c>
      <c r="H30">
        <v>4456</v>
      </c>
      <c r="I30">
        <v>1766</v>
      </c>
      <c r="J30" t="s">
        <v>628</v>
      </c>
      <c r="K30" s="2" t="s">
        <v>629</v>
      </c>
      <c r="L30" s="20">
        <f t="shared" si="0"/>
        <v>2.222777777777778</v>
      </c>
      <c r="M30" t="s">
        <v>626</v>
      </c>
      <c r="N30" t="s">
        <v>630</v>
      </c>
      <c r="O30" t="s">
        <v>1987</v>
      </c>
      <c r="P30" t="s">
        <v>1854</v>
      </c>
      <c r="Q30" t="s">
        <v>1945</v>
      </c>
      <c r="R30" t="s">
        <v>1989</v>
      </c>
      <c r="S30" t="s">
        <v>1853</v>
      </c>
      <c r="U30" t="str">
        <f>VLOOKUP(Table7[[#This Row],[model_name]],lookup!$AG$1:$AK$482,5,FALSE)</f>
        <v>1233</v>
      </c>
      <c r="V30" t="str">
        <f>VLOOKUP(Table7[[#This Row],[model_name]],lookup!$AG$1:$AK$482,4,FALSE)</f>
        <v>3574</v>
      </c>
      <c r="W30" t="str">
        <f>VLOOKUP(Table7[[#This Row],[model_name]],lookup!$AG$1:$AK$482,2,FALSE)</f>
        <v>1427</v>
      </c>
      <c r="X30">
        <f>VLOOKUP(Table7[[#This Row],[model_name]],lookup!$AG$1:$AK$482,3,FALSE)</f>
        <v>0</v>
      </c>
    </row>
    <row r="31" spans="1:24" x14ac:dyDescent="0.25">
      <c r="A31" t="s">
        <v>626</v>
      </c>
      <c r="B31" s="16">
        <v>6.0299999999999999E-2</v>
      </c>
      <c r="C31">
        <v>3</v>
      </c>
      <c r="D31">
        <v>6</v>
      </c>
      <c r="E31" t="b">
        <v>0</v>
      </c>
      <c r="F31" t="b">
        <v>0</v>
      </c>
      <c r="G31">
        <v>6663</v>
      </c>
      <c r="H31">
        <v>4456</v>
      </c>
      <c r="I31">
        <v>1766</v>
      </c>
      <c r="J31" t="s">
        <v>628</v>
      </c>
      <c r="K31" s="2">
        <v>0.37561342592592589</v>
      </c>
      <c r="L31" s="20">
        <f t="shared" si="0"/>
        <v>9.0147222222222219</v>
      </c>
      <c r="N31" t="s">
        <v>630</v>
      </c>
      <c r="O31" t="s">
        <v>1987</v>
      </c>
      <c r="P31" t="s">
        <v>1854</v>
      </c>
      <c r="Q31" t="s">
        <v>1945</v>
      </c>
      <c r="R31" t="s">
        <v>1989</v>
      </c>
      <c r="S31" t="s">
        <v>1853</v>
      </c>
      <c r="U31" t="str">
        <f>VLOOKUP(Table7[[#This Row],[model_name]],lookup!$AG$1:$AK$482,5,FALSE)</f>
        <v>1233</v>
      </c>
      <c r="V31" t="str">
        <f>VLOOKUP(Table7[[#This Row],[model_name]],lookup!$AG$1:$AK$482,4,FALSE)</f>
        <v>3574</v>
      </c>
      <c r="W31" t="str">
        <f>VLOOKUP(Table7[[#This Row],[model_name]],lookup!$AG$1:$AK$482,2,FALSE)</f>
        <v>1427</v>
      </c>
      <c r="X31">
        <f>VLOOKUP(Table7[[#This Row],[model_name]],lookup!$AG$1:$AK$482,3,FALSE)</f>
        <v>0</v>
      </c>
    </row>
    <row r="32" spans="1:24" x14ac:dyDescent="0.25">
      <c r="A32" t="s">
        <v>631</v>
      </c>
      <c r="B32" s="16">
        <v>0.99</v>
      </c>
      <c r="C32">
        <v>2</v>
      </c>
      <c r="D32">
        <v>4</v>
      </c>
      <c r="E32" t="b">
        <v>0</v>
      </c>
      <c r="F32" t="b">
        <v>0</v>
      </c>
      <c r="G32">
        <v>3942</v>
      </c>
      <c r="H32">
        <v>2751</v>
      </c>
      <c r="I32">
        <v>1184</v>
      </c>
      <c r="J32" t="s">
        <v>632</v>
      </c>
      <c r="K32" s="2" t="s">
        <v>633</v>
      </c>
      <c r="L32" s="20">
        <f t="shared" si="0"/>
        <v>0.10083333333333334</v>
      </c>
      <c r="M32" t="s">
        <v>631</v>
      </c>
      <c r="N32" t="s">
        <v>630</v>
      </c>
      <c r="O32" t="s">
        <v>1987</v>
      </c>
      <c r="P32" t="s">
        <v>1854</v>
      </c>
      <c r="Q32" t="s">
        <v>1945</v>
      </c>
      <c r="R32" t="s">
        <v>1989</v>
      </c>
      <c r="S32" t="s">
        <v>1853</v>
      </c>
      <c r="U32" t="str">
        <f>VLOOKUP(Table7[[#This Row],[model_name]],lookup!$AG$1:$AK$482,5,FALSE)</f>
        <v>817</v>
      </c>
      <c r="V32" t="str">
        <f>VLOOKUP(Table7[[#This Row],[model_name]],lookup!$AG$1:$AK$482,4,FALSE)</f>
        <v>1899</v>
      </c>
      <c r="W32" t="str">
        <f>VLOOKUP(Table7[[#This Row],[model_name]],lookup!$AG$1:$AK$482,2,FALSE)</f>
        <v>1428</v>
      </c>
      <c r="X32">
        <f>VLOOKUP(Table7[[#This Row],[model_name]],lookup!$AG$1:$AK$482,3,FALSE)</f>
        <v>0</v>
      </c>
    </row>
    <row r="33" spans="1:24" x14ac:dyDescent="0.25">
      <c r="A33" t="s">
        <v>110</v>
      </c>
      <c r="B33" s="16">
        <v>0.23769999999999999</v>
      </c>
      <c r="C33">
        <v>3</v>
      </c>
      <c r="D33">
        <v>8</v>
      </c>
      <c r="E33" t="b">
        <v>1</v>
      </c>
      <c r="F33" t="b">
        <v>0</v>
      </c>
      <c r="G33">
        <v>2712</v>
      </c>
      <c r="H33">
        <v>1877</v>
      </c>
      <c r="I33">
        <v>1516</v>
      </c>
      <c r="J33" t="s">
        <v>111</v>
      </c>
      <c r="K33" s="2" t="s">
        <v>112</v>
      </c>
      <c r="L33" s="20">
        <f>((HOUR(K33))+MINUTE(K33)/60+(SECOND(K33)/3600))</f>
        <v>0.86138888888888887</v>
      </c>
      <c r="M33" t="s">
        <v>110</v>
      </c>
      <c r="N33" t="s">
        <v>1816</v>
      </c>
      <c r="O33" t="s">
        <v>1988</v>
      </c>
      <c r="P33" t="s">
        <v>1833</v>
      </c>
      <c r="Q33" t="s">
        <v>1834</v>
      </c>
      <c r="R33" t="s">
        <v>1835</v>
      </c>
      <c r="S33" t="s">
        <v>1845</v>
      </c>
      <c r="T33" t="s">
        <v>1848</v>
      </c>
      <c r="U33" t="str">
        <f>VLOOKUP(Table7[[#This Row],[model_name]],lookup!$AG$1:$AK$482,5,FALSE)</f>
        <v>597</v>
      </c>
      <c r="V33" t="str">
        <f>VLOOKUP(Table7[[#This Row],[model_name]],lookup!$AG$1:$AK$482,4,FALSE)</f>
        <v>1247</v>
      </c>
      <c r="W33" t="str">
        <f>VLOOKUP(Table7[[#This Row],[model_name]],lookup!$AG$1:$AK$482,2,FALSE)</f>
        <v>1487</v>
      </c>
      <c r="X33" t="str">
        <f>VLOOKUP(Table7[[#This Row],[model_name]],lookup!$AG$1:$AK$482,3,FALSE)</f>
        <v>500</v>
      </c>
    </row>
    <row r="34" spans="1:24" x14ac:dyDescent="0.25">
      <c r="A34" t="s">
        <v>31</v>
      </c>
      <c r="B34" s="16">
        <v>0.23849999999999999</v>
      </c>
      <c r="C34">
        <v>3</v>
      </c>
      <c r="D34">
        <v>8</v>
      </c>
      <c r="E34" t="b">
        <v>1</v>
      </c>
      <c r="F34" t="b">
        <v>0</v>
      </c>
      <c r="G34">
        <v>2721</v>
      </c>
      <c r="H34">
        <v>1953</v>
      </c>
      <c r="I34">
        <v>1321</v>
      </c>
      <c r="J34" t="s">
        <v>12</v>
      </c>
      <c r="K34" s="2" t="s">
        <v>32</v>
      </c>
      <c r="L34" s="20">
        <f>((HOUR(K34))+MINUTE(K34)/60+(SECOND(K34)/3600))</f>
        <v>0.76166666666666671</v>
      </c>
      <c r="M34" t="s">
        <v>31</v>
      </c>
      <c r="N34" t="s">
        <v>33</v>
      </c>
      <c r="O34" t="s">
        <v>1988</v>
      </c>
      <c r="P34" t="s">
        <v>1833</v>
      </c>
      <c r="Q34" t="s">
        <v>1834</v>
      </c>
      <c r="R34" t="s">
        <v>1835</v>
      </c>
      <c r="S34" t="s">
        <v>1845</v>
      </c>
      <c r="T34" t="s">
        <v>1848</v>
      </c>
      <c r="U34" t="str">
        <f>VLOOKUP(Table7[[#This Row],[model_name]],lookup!$AG$1:$AK$482,5,FALSE)</f>
        <v>574</v>
      </c>
      <c r="V34" t="str">
        <f>VLOOKUP(Table7[[#This Row],[model_name]],lookup!$AG$1:$AK$482,4,FALSE)</f>
        <v>1164</v>
      </c>
      <c r="W34" t="str">
        <f>VLOOKUP(Table7[[#This Row],[model_name]],lookup!$AG$1:$AK$482,2,FALSE)</f>
        <v>1452</v>
      </c>
      <c r="X34" t="str">
        <f>VLOOKUP(Table7[[#This Row],[model_name]],lookup!$AG$1:$AK$482,3,FALSE)</f>
        <v>564</v>
      </c>
    </row>
    <row r="35" spans="1:24" x14ac:dyDescent="0.25">
      <c r="A35" t="s">
        <v>198</v>
      </c>
      <c r="B35" s="16">
        <v>0.2422</v>
      </c>
      <c r="C35">
        <v>3</v>
      </c>
      <c r="D35">
        <v>8</v>
      </c>
      <c r="E35" t="b">
        <v>1</v>
      </c>
      <c r="F35" t="b">
        <v>0</v>
      </c>
      <c r="G35">
        <v>2477</v>
      </c>
      <c r="H35">
        <v>1747</v>
      </c>
      <c r="I35">
        <v>1273</v>
      </c>
      <c r="J35" t="s">
        <v>200</v>
      </c>
      <c r="K35" s="2" t="s">
        <v>201</v>
      </c>
      <c r="L35" s="20">
        <f>((HOUR(K35))+MINUTE(K35)/60+(SECOND(K35)/3600))</f>
        <v>0.62083333333333335</v>
      </c>
      <c r="N35" t="s">
        <v>1798</v>
      </c>
      <c r="O35" t="s">
        <v>1988</v>
      </c>
      <c r="P35" t="s">
        <v>1833</v>
      </c>
      <c r="Q35" t="s">
        <v>1834</v>
      </c>
      <c r="R35" t="s">
        <v>1835</v>
      </c>
      <c r="S35" t="s">
        <v>1845</v>
      </c>
      <c r="T35" t="s">
        <v>1848</v>
      </c>
      <c r="U35">
        <f>VLOOKUP(Table7[[#This Row],[model_name]],lookup!$AG$1:$AK$482,5,FALSE)</f>
        <v>0</v>
      </c>
      <c r="V35">
        <f>VLOOKUP(Table7[[#This Row],[model_name]],lookup!$AG$1:$AK$482,4,FALSE)</f>
        <v>0</v>
      </c>
      <c r="W35" t="str">
        <f>VLOOKUP(Table7[[#This Row],[model_name]],lookup!$AG$1:$AK$482,2,FALSE)</f>
        <v>1526</v>
      </c>
      <c r="X35" t="str">
        <f>VLOOKUP(Table7[[#This Row],[model_name]],lookup!$AG$1:$AK$482,3,FALSE)</f>
        <v>459</v>
      </c>
    </row>
    <row r="36" spans="1:24" x14ac:dyDescent="0.25">
      <c r="A36" t="s">
        <v>374</v>
      </c>
      <c r="B36" s="16">
        <v>0.24429999999999999</v>
      </c>
      <c r="C36">
        <v>3</v>
      </c>
      <c r="D36">
        <v>8</v>
      </c>
      <c r="E36" t="b">
        <v>0</v>
      </c>
      <c r="F36" t="b">
        <v>0</v>
      </c>
      <c r="G36">
        <v>2382</v>
      </c>
      <c r="H36">
        <v>1668</v>
      </c>
      <c r="I36">
        <v>1261</v>
      </c>
      <c r="J36" t="s">
        <v>376</v>
      </c>
      <c r="K36" s="2" t="s">
        <v>377</v>
      </c>
      <c r="L36" s="20">
        <f>((HOUR(K36))+MINUTE(K36)/60+(SECOND(K36)/3600))</f>
        <v>1.0847222222222221</v>
      </c>
      <c r="M36" t="s">
        <v>374</v>
      </c>
      <c r="N36" t="s">
        <v>1816</v>
      </c>
      <c r="O36" t="s">
        <v>1988</v>
      </c>
      <c r="P36" t="s">
        <v>1833</v>
      </c>
      <c r="Q36" t="s">
        <v>1834</v>
      </c>
      <c r="R36" t="s">
        <v>1835</v>
      </c>
      <c r="S36" t="s">
        <v>1845</v>
      </c>
      <c r="T36" t="s">
        <v>1848</v>
      </c>
      <c r="U36">
        <f>VLOOKUP(Table7[[#This Row],[model_name]],lookup!$AG$1:$AK$482,5,FALSE)</f>
        <v>0</v>
      </c>
      <c r="V36">
        <f>VLOOKUP(Table7[[#This Row],[model_name]],lookup!$AG$1:$AK$482,4,FALSE)</f>
        <v>0</v>
      </c>
      <c r="W36" t="str">
        <f>VLOOKUP(Table7[[#This Row],[model_name]],lookup!$AG$1:$AK$482,2,FALSE)</f>
        <v>1413</v>
      </c>
      <c r="X36" t="str">
        <f>VLOOKUP(Table7[[#This Row],[model_name]],lookup!$AG$1:$AK$482,3,FALSE)</f>
        <v>413</v>
      </c>
    </row>
    <row r="37" spans="1:24" x14ac:dyDescent="0.25">
      <c r="A37" t="s">
        <v>378</v>
      </c>
      <c r="B37" s="16">
        <v>0.24440000000000001</v>
      </c>
      <c r="C37">
        <v>3</v>
      </c>
      <c r="D37">
        <v>8</v>
      </c>
      <c r="E37" t="b">
        <v>0</v>
      </c>
      <c r="F37" t="b">
        <v>0</v>
      </c>
      <c r="G37">
        <v>2388</v>
      </c>
      <c r="H37">
        <v>1668</v>
      </c>
      <c r="I37">
        <v>1261</v>
      </c>
      <c r="J37" t="s">
        <v>376</v>
      </c>
      <c r="K37" s="2" t="s">
        <v>380</v>
      </c>
      <c r="L37" s="20">
        <f>((HOUR(K37))+MINUTE(K37)/60+(SECOND(K37)/3600))</f>
        <v>1.6183333333333334</v>
      </c>
      <c r="M37" t="s">
        <v>378</v>
      </c>
      <c r="N37" t="s">
        <v>1816</v>
      </c>
      <c r="O37" t="s">
        <v>1988</v>
      </c>
      <c r="P37" t="s">
        <v>1833</v>
      </c>
      <c r="Q37" t="s">
        <v>1834</v>
      </c>
      <c r="R37" t="s">
        <v>1835</v>
      </c>
      <c r="S37" t="s">
        <v>1845</v>
      </c>
      <c r="T37" t="s">
        <v>1848</v>
      </c>
      <c r="U37">
        <f>VLOOKUP(Table7[[#This Row],[model_name]],lookup!$AG$1:$AK$482,5,FALSE)</f>
        <v>0</v>
      </c>
      <c r="V37">
        <f>VLOOKUP(Table7[[#This Row],[model_name]],lookup!$AG$1:$AK$482,4,FALSE)</f>
        <v>0</v>
      </c>
      <c r="W37" t="str">
        <f>VLOOKUP(Table7[[#This Row],[model_name]],lookup!$AG$1:$AK$482,2,FALSE)</f>
        <v>1414</v>
      </c>
      <c r="X37" t="str">
        <f>VLOOKUP(Table7[[#This Row],[model_name]],lookup!$AG$1:$AK$482,3,FALSE)</f>
        <v>417</v>
      </c>
    </row>
    <row r="38" spans="1:24" x14ac:dyDescent="0.25">
      <c r="A38" t="s">
        <v>434</v>
      </c>
      <c r="B38" s="16">
        <v>0.2452</v>
      </c>
      <c r="C38">
        <v>3</v>
      </c>
      <c r="D38">
        <v>8</v>
      </c>
      <c r="E38" t="b">
        <v>1</v>
      </c>
      <c r="F38" t="b">
        <v>0</v>
      </c>
      <c r="G38">
        <v>2378</v>
      </c>
      <c r="H38">
        <v>1669</v>
      </c>
      <c r="I38">
        <v>1234</v>
      </c>
      <c r="J38" t="s">
        <v>403</v>
      </c>
      <c r="K38" s="2" t="s">
        <v>436</v>
      </c>
      <c r="L38" s="20">
        <f>((HOUR(K38))+MINUTE(K38)/60+(SECOND(K38)/3600))</f>
        <v>0.44777777777777777</v>
      </c>
      <c r="N38" t="str">
        <f>VLOOKUP(A38,lookup!$P$5:$Q$121,2,FALSE)</f>
        <v>Ecoli FBA with membrane economics</v>
      </c>
      <c r="O38" t="s">
        <v>1988</v>
      </c>
      <c r="P38" t="s">
        <v>1833</v>
      </c>
      <c r="Q38" t="s">
        <v>1834</v>
      </c>
      <c r="R38" t="s">
        <v>1835</v>
      </c>
      <c r="S38" t="s">
        <v>1845</v>
      </c>
      <c r="T38" t="s">
        <v>1848</v>
      </c>
      <c r="U38">
        <f>VLOOKUP(Table7[[#This Row],[model_name]],lookup!$AG$1:$AK$482,5,FALSE)</f>
        <v>0</v>
      </c>
      <c r="V38">
        <f>VLOOKUP(Table7[[#This Row],[model_name]],lookup!$AG$1:$AK$482,4,FALSE)</f>
        <v>0</v>
      </c>
      <c r="W38" t="str">
        <f>VLOOKUP(Table7[[#This Row],[model_name]],lookup!$AG$1:$AK$482,2,FALSE)</f>
        <v>1890</v>
      </c>
      <c r="X38" t="str">
        <f>VLOOKUP(Table7[[#This Row],[model_name]],lookup!$AG$1:$AK$482,3,FALSE)</f>
        <v>417</v>
      </c>
    </row>
    <row r="39" spans="1:24" x14ac:dyDescent="0.25">
      <c r="A39" t="s">
        <v>392</v>
      </c>
      <c r="B39" s="16">
        <v>0.246</v>
      </c>
      <c r="C39">
        <v>3</v>
      </c>
      <c r="D39">
        <v>8</v>
      </c>
      <c r="E39" t="b">
        <v>0</v>
      </c>
      <c r="F39" t="b">
        <v>0</v>
      </c>
      <c r="G39">
        <v>2726</v>
      </c>
      <c r="H39">
        <v>1936</v>
      </c>
      <c r="I39">
        <v>1307</v>
      </c>
      <c r="J39" t="s">
        <v>12</v>
      </c>
      <c r="K39" s="2" t="s">
        <v>394</v>
      </c>
      <c r="L39" s="20">
        <f>((HOUR(K39))+MINUTE(K39)/60+(SECOND(K39)/3600))</f>
        <v>7.118611111111111</v>
      </c>
      <c r="M39" t="s">
        <v>392</v>
      </c>
      <c r="N39" t="s">
        <v>395</v>
      </c>
      <c r="O39" t="s">
        <v>1988</v>
      </c>
      <c r="P39" t="s">
        <v>1833</v>
      </c>
      <c r="Q39" t="s">
        <v>1834</v>
      </c>
      <c r="R39" t="s">
        <v>1835</v>
      </c>
      <c r="S39" t="s">
        <v>1845</v>
      </c>
      <c r="T39" t="s">
        <v>1848</v>
      </c>
      <c r="U39" t="str">
        <f>VLOOKUP(Table7[[#This Row],[model_name]],lookup!$AG$1:$AK$482,5,FALSE)</f>
        <v>6</v>
      </c>
      <c r="V39" t="str">
        <f>VLOOKUP(Table7[[#This Row],[model_name]],lookup!$AG$1:$AK$482,4,FALSE)</f>
        <v>1229</v>
      </c>
      <c r="W39" t="str">
        <f>VLOOKUP(Table7[[#This Row],[model_name]],lookup!$AG$1:$AK$482,2,FALSE)</f>
        <v>1426</v>
      </c>
      <c r="X39" t="str">
        <f>VLOOKUP(Table7[[#This Row],[model_name]],lookup!$AG$1:$AK$482,3,FALSE)</f>
        <v>557</v>
      </c>
    </row>
    <row r="40" spans="1:24" x14ac:dyDescent="0.25">
      <c r="A40" t="s">
        <v>49</v>
      </c>
      <c r="B40" s="16">
        <v>0.24979999999999999</v>
      </c>
      <c r="C40">
        <v>3</v>
      </c>
      <c r="D40">
        <v>8</v>
      </c>
      <c r="E40" t="b">
        <v>1</v>
      </c>
      <c r="F40" t="b">
        <v>0</v>
      </c>
      <c r="G40">
        <v>2739</v>
      </c>
      <c r="H40">
        <v>1941</v>
      </c>
      <c r="I40">
        <v>1309</v>
      </c>
      <c r="J40" t="s">
        <v>12</v>
      </c>
      <c r="K40" s="2" t="s">
        <v>50</v>
      </c>
      <c r="L40" s="20">
        <f>((HOUR(K40))+MINUTE(K40)/60+(SECOND(K40)/3600))</f>
        <v>0.68361111111111117</v>
      </c>
      <c r="M40" t="s">
        <v>49</v>
      </c>
      <c r="N40" t="s">
        <v>51</v>
      </c>
      <c r="O40" t="s">
        <v>1988</v>
      </c>
      <c r="P40" t="s">
        <v>1833</v>
      </c>
      <c r="Q40" t="s">
        <v>1834</v>
      </c>
      <c r="R40" t="s">
        <v>1835</v>
      </c>
      <c r="S40" t="s">
        <v>1845</v>
      </c>
      <c r="T40" t="s">
        <v>1848</v>
      </c>
      <c r="U40" t="str">
        <f>VLOOKUP(Table7[[#This Row],[model_name]],lookup!$AG$1:$AK$482,5,FALSE)</f>
        <v>6</v>
      </c>
      <c r="V40" t="str">
        <f>VLOOKUP(Table7[[#This Row],[model_name]],lookup!$AG$1:$AK$482,4,FALSE)</f>
        <v>1242</v>
      </c>
      <c r="W40" t="str">
        <f>VLOOKUP(Table7[[#This Row],[model_name]],lookup!$AG$1:$AK$482,2,FALSE)</f>
        <v>1459</v>
      </c>
      <c r="X40" t="str">
        <f>VLOOKUP(Table7[[#This Row],[model_name]],lookup!$AG$1:$AK$482,3,FALSE)</f>
        <v>571</v>
      </c>
    </row>
    <row r="41" spans="1:24" x14ac:dyDescent="0.25">
      <c r="A41" t="s">
        <v>389</v>
      </c>
      <c r="B41" s="16">
        <v>0.24979999999999999</v>
      </c>
      <c r="C41">
        <v>3</v>
      </c>
      <c r="D41">
        <v>8</v>
      </c>
      <c r="E41" t="b">
        <v>0</v>
      </c>
      <c r="F41" t="b">
        <v>0</v>
      </c>
      <c r="G41">
        <v>2741</v>
      </c>
      <c r="H41">
        <v>1949</v>
      </c>
      <c r="I41">
        <v>1329</v>
      </c>
      <c r="J41" t="s">
        <v>12</v>
      </c>
      <c r="K41" s="2" t="s">
        <v>390</v>
      </c>
      <c r="L41" s="20">
        <f>((HOUR(K41))+MINUTE(K41)/60+(SECOND(K41)/3600))</f>
        <v>7.6102777777777773</v>
      </c>
      <c r="M41" t="s">
        <v>389</v>
      </c>
      <c r="N41" t="s">
        <v>391</v>
      </c>
      <c r="O41" t="s">
        <v>1988</v>
      </c>
      <c r="P41" t="s">
        <v>1833</v>
      </c>
      <c r="Q41" t="s">
        <v>1834</v>
      </c>
      <c r="R41" t="s">
        <v>1835</v>
      </c>
      <c r="S41" t="s">
        <v>1845</v>
      </c>
      <c r="T41" t="s">
        <v>1848</v>
      </c>
      <c r="U41">
        <f>VLOOKUP(Table7[[#This Row],[model_name]],lookup!$AG$1:$AK$482,5,FALSE)</f>
        <v>0</v>
      </c>
      <c r="V41">
        <f>VLOOKUP(Table7[[#This Row],[model_name]],lookup!$AG$1:$AK$482,4,FALSE)</f>
        <v>0</v>
      </c>
      <c r="W41" t="str">
        <f>VLOOKUP(Table7[[#This Row],[model_name]],lookup!$AG$1:$AK$482,2,FALSE)</f>
        <v>1425</v>
      </c>
      <c r="X41" t="str">
        <f>VLOOKUP(Table7[[#This Row],[model_name]],lookup!$AG$1:$AK$482,3,FALSE)</f>
        <v>545</v>
      </c>
    </row>
    <row r="42" spans="1:24" x14ac:dyDescent="0.25">
      <c r="A42" t="s">
        <v>14</v>
      </c>
      <c r="B42" s="16">
        <v>0.24979999999999999</v>
      </c>
      <c r="C42">
        <v>3</v>
      </c>
      <c r="D42">
        <v>8</v>
      </c>
      <c r="E42" t="b">
        <v>1</v>
      </c>
      <c r="F42" t="b">
        <v>0</v>
      </c>
      <c r="G42">
        <v>2755</v>
      </c>
      <c r="H42">
        <v>1950</v>
      </c>
      <c r="I42">
        <v>1439</v>
      </c>
      <c r="J42" t="s">
        <v>12</v>
      </c>
      <c r="K42" s="2" t="s">
        <v>16</v>
      </c>
      <c r="L42" s="20">
        <f>((HOUR(K42))+MINUTE(K42)/60+(SECOND(K42)/3600))</f>
        <v>0.60944444444444446</v>
      </c>
      <c r="M42" t="s">
        <v>14</v>
      </c>
      <c r="N42" t="s">
        <v>17</v>
      </c>
      <c r="O42" t="s">
        <v>1988</v>
      </c>
      <c r="P42" t="s">
        <v>1833</v>
      </c>
      <c r="Q42" t="s">
        <v>1834</v>
      </c>
      <c r="R42" t="s">
        <v>1835</v>
      </c>
      <c r="S42" t="s">
        <v>1845</v>
      </c>
      <c r="T42" t="s">
        <v>1848</v>
      </c>
      <c r="U42" t="str">
        <f>VLOOKUP(Table7[[#This Row],[model_name]],lookup!$AG$1:$AK$482,5,FALSE)</f>
        <v>6</v>
      </c>
      <c r="V42" t="str">
        <f>VLOOKUP(Table7[[#This Row],[model_name]],lookup!$AG$1:$AK$482,4,FALSE)</f>
        <v>1239</v>
      </c>
      <c r="W42" t="str">
        <f>VLOOKUP(Table7[[#This Row],[model_name]],lookup!$AG$1:$AK$482,2,FALSE)</f>
        <v>1446</v>
      </c>
      <c r="X42" t="str">
        <f>VLOOKUP(Table7[[#This Row],[model_name]],lookup!$AG$1:$AK$482,3,FALSE)</f>
        <v>537</v>
      </c>
    </row>
    <row r="43" spans="1:24" x14ac:dyDescent="0.25">
      <c r="A43" t="s">
        <v>25</v>
      </c>
      <c r="B43" s="16">
        <v>0.24979999999999999</v>
      </c>
      <c r="C43">
        <v>3</v>
      </c>
      <c r="D43">
        <v>8</v>
      </c>
      <c r="E43" t="b">
        <v>1</v>
      </c>
      <c r="F43" t="b">
        <v>0</v>
      </c>
      <c r="G43">
        <v>2753</v>
      </c>
      <c r="H43">
        <v>1963</v>
      </c>
      <c r="I43">
        <v>1321</v>
      </c>
      <c r="J43" t="s">
        <v>12</v>
      </c>
      <c r="K43" s="2" t="s">
        <v>26</v>
      </c>
      <c r="L43" s="20">
        <f>((HOUR(K43))+MINUTE(K43)/60+(SECOND(K43)/3600))</f>
        <v>0.75222222222222224</v>
      </c>
      <c r="M43" t="s">
        <v>25</v>
      </c>
      <c r="N43" t="s">
        <v>27</v>
      </c>
      <c r="O43" t="s">
        <v>1988</v>
      </c>
      <c r="P43" t="s">
        <v>1833</v>
      </c>
      <c r="Q43" t="s">
        <v>1834</v>
      </c>
      <c r="R43" t="s">
        <v>1835</v>
      </c>
      <c r="S43" t="s">
        <v>1845</v>
      </c>
      <c r="T43" t="s">
        <v>1848</v>
      </c>
      <c r="U43">
        <f>VLOOKUP(Table7[[#This Row],[model_name]],lookup!$AG$1:$AK$482,5,FALSE)</f>
        <v>0</v>
      </c>
      <c r="V43">
        <f>VLOOKUP(Table7[[#This Row],[model_name]],lookup!$AG$1:$AK$482,4,FALSE)</f>
        <v>0</v>
      </c>
      <c r="W43" t="str">
        <f>VLOOKUP(Table7[[#This Row],[model_name]],lookup!$AG$1:$AK$482,2,FALSE)</f>
        <v>1450</v>
      </c>
      <c r="X43" t="str">
        <f>VLOOKUP(Table7[[#This Row],[model_name]],lookup!$AG$1:$AK$482,3,FALSE)</f>
        <v>536</v>
      </c>
    </row>
    <row r="44" spans="1:24" x14ac:dyDescent="0.25">
      <c r="A44" t="s">
        <v>43</v>
      </c>
      <c r="B44" s="16">
        <v>0.24979999999999999</v>
      </c>
      <c r="C44">
        <v>3</v>
      </c>
      <c r="D44">
        <v>8</v>
      </c>
      <c r="E44" t="b">
        <v>1</v>
      </c>
      <c r="F44" t="b">
        <v>0</v>
      </c>
      <c r="G44">
        <v>2729</v>
      </c>
      <c r="H44">
        <v>1941</v>
      </c>
      <c r="I44">
        <v>1304</v>
      </c>
      <c r="J44" t="s">
        <v>12</v>
      </c>
      <c r="K44" s="2" t="s">
        <v>44</v>
      </c>
      <c r="L44" s="20">
        <f>((HOUR(K44))+MINUTE(K44)/60+(SECOND(K44)/3600))</f>
        <v>0.58166666666666667</v>
      </c>
      <c r="M44" t="s">
        <v>43</v>
      </c>
      <c r="N44" t="s">
        <v>45</v>
      </c>
      <c r="O44" t="s">
        <v>1988</v>
      </c>
      <c r="P44" t="s">
        <v>1833</v>
      </c>
      <c r="Q44" t="s">
        <v>1834</v>
      </c>
      <c r="R44" t="s">
        <v>1835</v>
      </c>
      <c r="S44" t="s">
        <v>1845</v>
      </c>
      <c r="T44" t="s">
        <v>1848</v>
      </c>
      <c r="U44" t="str">
        <f>VLOOKUP(Table7[[#This Row],[model_name]],lookup!$AG$1:$AK$482,5,FALSE)</f>
        <v>6</v>
      </c>
      <c r="V44" t="str">
        <f>VLOOKUP(Table7[[#This Row],[model_name]],lookup!$AG$1:$AK$482,4,FALSE)</f>
        <v>1243</v>
      </c>
      <c r="W44" t="str">
        <f>VLOOKUP(Table7[[#This Row],[model_name]],lookup!$AG$1:$AK$482,2,FALSE)</f>
        <v>1457</v>
      </c>
      <c r="X44" t="str">
        <f>VLOOKUP(Table7[[#This Row],[model_name]],lookup!$AG$1:$AK$482,3,FALSE)</f>
        <v>571</v>
      </c>
    </row>
    <row r="45" spans="1:24" x14ac:dyDescent="0.25">
      <c r="A45" t="s">
        <v>52</v>
      </c>
      <c r="B45" s="16">
        <v>0.24979999999999999</v>
      </c>
      <c r="C45">
        <v>3</v>
      </c>
      <c r="D45">
        <v>8</v>
      </c>
      <c r="E45" t="b">
        <v>1</v>
      </c>
      <c r="F45" t="b">
        <v>0</v>
      </c>
      <c r="G45">
        <v>2720</v>
      </c>
      <c r="H45">
        <v>1923</v>
      </c>
      <c r="I45">
        <v>1301</v>
      </c>
      <c r="J45" t="s">
        <v>12</v>
      </c>
      <c r="K45" s="2" t="s">
        <v>53</v>
      </c>
      <c r="L45" s="20">
        <f>((HOUR(K45))+MINUTE(K45)/60+(SECOND(K45)/3600))</f>
        <v>0.71499999999999997</v>
      </c>
      <c r="M45" t="s">
        <v>52</v>
      </c>
      <c r="N45" t="s">
        <v>1813</v>
      </c>
      <c r="O45" t="s">
        <v>1988</v>
      </c>
      <c r="P45" t="s">
        <v>1833</v>
      </c>
      <c r="Q45" t="s">
        <v>1834</v>
      </c>
      <c r="R45" t="s">
        <v>1835</v>
      </c>
      <c r="S45" t="s">
        <v>1845</v>
      </c>
      <c r="T45" t="s">
        <v>1848</v>
      </c>
      <c r="U45" t="str">
        <f>VLOOKUP(Table7[[#This Row],[model_name]],lookup!$AG$1:$AK$482,5,FALSE)</f>
        <v>598</v>
      </c>
      <c r="V45" t="str">
        <f>VLOOKUP(Table7[[#This Row],[model_name]],lookup!$AG$1:$AK$482,4,FALSE)</f>
        <v>1219</v>
      </c>
      <c r="W45" t="str">
        <f>VLOOKUP(Table7[[#This Row],[model_name]],lookup!$AG$1:$AK$482,2,FALSE)</f>
        <v>1460</v>
      </c>
      <c r="X45" t="str">
        <f>VLOOKUP(Table7[[#This Row],[model_name]],lookup!$AG$1:$AK$482,3,FALSE)</f>
        <v>537</v>
      </c>
    </row>
    <row r="46" spans="1:24" x14ac:dyDescent="0.25">
      <c r="A46" t="s">
        <v>54</v>
      </c>
      <c r="B46" s="16">
        <v>0.24979999999999999</v>
      </c>
      <c r="C46">
        <v>3</v>
      </c>
      <c r="D46">
        <v>8</v>
      </c>
      <c r="E46" t="b">
        <v>1</v>
      </c>
      <c r="F46" t="b">
        <v>0</v>
      </c>
      <c r="G46">
        <v>2729</v>
      </c>
      <c r="H46">
        <v>1942</v>
      </c>
      <c r="I46">
        <v>1305</v>
      </c>
      <c r="J46" t="s">
        <v>12</v>
      </c>
      <c r="K46" s="2" t="s">
        <v>55</v>
      </c>
      <c r="L46" s="20">
        <f>((HOUR(K46))+MINUTE(K46)/60+(SECOND(K46)/3600))</f>
        <v>0.55722222222222229</v>
      </c>
      <c r="M46" t="s">
        <v>54</v>
      </c>
      <c r="N46" t="s">
        <v>56</v>
      </c>
      <c r="O46" t="s">
        <v>1988</v>
      </c>
      <c r="P46" t="s">
        <v>1833</v>
      </c>
      <c r="Q46" t="s">
        <v>1834</v>
      </c>
      <c r="R46" t="s">
        <v>1835</v>
      </c>
      <c r="S46" t="s">
        <v>1845</v>
      </c>
      <c r="T46" t="s">
        <v>1848</v>
      </c>
      <c r="U46" t="str">
        <f>VLOOKUP(Table7[[#This Row],[model_name]],lookup!$AG$1:$AK$482,5,FALSE)</f>
        <v>599</v>
      </c>
      <c r="V46" t="str">
        <f>VLOOKUP(Table7[[#This Row],[model_name]],lookup!$AG$1:$AK$482,4,FALSE)</f>
        <v>1225</v>
      </c>
      <c r="W46" t="str">
        <f>VLOOKUP(Table7[[#This Row],[model_name]],lookup!$AG$1:$AK$482,2,FALSE)</f>
        <v>1461</v>
      </c>
      <c r="X46" t="str">
        <f>VLOOKUP(Table7[[#This Row],[model_name]],lookup!$AG$1:$AK$482,3,FALSE)</f>
        <v>568</v>
      </c>
    </row>
    <row r="47" spans="1:24" x14ac:dyDescent="0.25">
      <c r="A47" t="s">
        <v>60</v>
      </c>
      <c r="B47" s="16">
        <v>0.24979999999999999</v>
      </c>
      <c r="C47">
        <v>3</v>
      </c>
      <c r="D47">
        <v>8</v>
      </c>
      <c r="E47" t="b">
        <v>1</v>
      </c>
      <c r="F47" t="b">
        <v>0</v>
      </c>
      <c r="G47">
        <v>2742</v>
      </c>
      <c r="H47">
        <v>1951</v>
      </c>
      <c r="I47">
        <v>1327</v>
      </c>
      <c r="J47" t="s">
        <v>12</v>
      </c>
      <c r="K47" s="2" t="s">
        <v>61</v>
      </c>
      <c r="L47" s="20">
        <f>((HOUR(K47))+MINUTE(K47)/60+(SECOND(K47)/3600))</f>
        <v>0.67972222222222223</v>
      </c>
      <c r="M47" t="s">
        <v>60</v>
      </c>
      <c r="N47" t="s">
        <v>62</v>
      </c>
      <c r="O47" t="s">
        <v>1988</v>
      </c>
      <c r="P47" t="s">
        <v>1833</v>
      </c>
      <c r="Q47" t="s">
        <v>1834</v>
      </c>
      <c r="R47" t="s">
        <v>1835</v>
      </c>
      <c r="S47" t="s">
        <v>1845</v>
      </c>
      <c r="T47" t="s">
        <v>1848</v>
      </c>
      <c r="U47" t="str">
        <f>VLOOKUP(Table7[[#This Row],[model_name]],lookup!$AG$1:$AK$482,5,FALSE)</f>
        <v>624</v>
      </c>
      <c r="V47" t="str">
        <f>VLOOKUP(Table7[[#This Row],[model_name]],lookup!$AG$1:$AK$482,4,FALSE)</f>
        <v>1258</v>
      </c>
      <c r="W47" t="str">
        <f>VLOOKUP(Table7[[#This Row],[model_name]],lookup!$AG$1:$AK$482,2,FALSE)</f>
        <v>1463</v>
      </c>
      <c r="X47" t="str">
        <f>VLOOKUP(Table7[[#This Row],[model_name]],lookup!$AG$1:$AK$482,3,FALSE)</f>
        <v>545</v>
      </c>
    </row>
    <row r="48" spans="1:24" x14ac:dyDescent="0.25">
      <c r="A48" t="s">
        <v>158</v>
      </c>
      <c r="B48" s="16">
        <v>0.24979999999999999</v>
      </c>
      <c r="C48">
        <v>3</v>
      </c>
      <c r="D48">
        <v>8</v>
      </c>
      <c r="E48" t="b">
        <v>1</v>
      </c>
      <c r="F48" t="b">
        <v>0</v>
      </c>
      <c r="G48">
        <v>2759</v>
      </c>
      <c r="H48">
        <v>1953</v>
      </c>
      <c r="I48">
        <v>1358</v>
      </c>
      <c r="J48" t="s">
        <v>12</v>
      </c>
      <c r="K48" s="2" t="s">
        <v>159</v>
      </c>
      <c r="L48" s="20">
        <f>((HOUR(K48))+MINUTE(K48)/60+(SECOND(K48)/3600))</f>
        <v>0.65500000000000003</v>
      </c>
      <c r="M48" t="s">
        <v>158</v>
      </c>
      <c r="N48" t="s">
        <v>1822</v>
      </c>
      <c r="O48" t="s">
        <v>1988</v>
      </c>
      <c r="P48" t="s">
        <v>1833</v>
      </c>
      <c r="Q48" t="s">
        <v>1834</v>
      </c>
      <c r="R48" t="s">
        <v>1835</v>
      </c>
      <c r="S48" t="s">
        <v>1845</v>
      </c>
      <c r="T48" t="s">
        <v>1848</v>
      </c>
      <c r="U48" t="str">
        <f>VLOOKUP(Table7[[#This Row],[model_name]],lookup!$AG$1:$AK$482,5,FALSE)</f>
        <v>6</v>
      </c>
      <c r="V48" t="str">
        <f>VLOOKUP(Table7[[#This Row],[model_name]],lookup!$AG$1:$AK$482,4,FALSE)</f>
        <v>1239</v>
      </c>
      <c r="W48" t="str">
        <f>VLOOKUP(Table7[[#This Row],[model_name]],lookup!$AG$1:$AK$482,2,FALSE)</f>
        <v>1510</v>
      </c>
      <c r="X48" t="str">
        <f>VLOOKUP(Table7[[#This Row],[model_name]],lookup!$AG$1:$AK$482,3,FALSE)</f>
        <v>535</v>
      </c>
    </row>
    <row r="49" spans="1:24" x14ac:dyDescent="0.25">
      <c r="A49" t="s">
        <v>147</v>
      </c>
      <c r="B49" s="16">
        <v>0.24979999999999999</v>
      </c>
      <c r="C49">
        <v>3</v>
      </c>
      <c r="D49">
        <v>8</v>
      </c>
      <c r="E49" t="b">
        <v>1</v>
      </c>
      <c r="F49" t="b">
        <v>0</v>
      </c>
      <c r="G49">
        <v>2735</v>
      </c>
      <c r="H49">
        <v>1942</v>
      </c>
      <c r="I49">
        <v>1319</v>
      </c>
      <c r="J49" t="s">
        <v>12</v>
      </c>
      <c r="K49" s="2" t="s">
        <v>148</v>
      </c>
      <c r="L49" s="20">
        <f>((HOUR(K49))+MINUTE(K49)/60+(SECOND(K49)/3600))</f>
        <v>0.95861111111111108</v>
      </c>
      <c r="M49" t="s">
        <v>147</v>
      </c>
      <c r="N49" t="s">
        <v>149</v>
      </c>
      <c r="O49" t="s">
        <v>1988</v>
      </c>
      <c r="P49" t="s">
        <v>1833</v>
      </c>
      <c r="Q49" t="s">
        <v>1834</v>
      </c>
      <c r="R49" t="s">
        <v>1835</v>
      </c>
      <c r="S49" t="s">
        <v>1845</v>
      </c>
      <c r="T49" t="s">
        <v>1848</v>
      </c>
      <c r="U49" t="str">
        <f>VLOOKUP(Table7[[#This Row],[model_name]],lookup!$AG$1:$AK$482,5,FALSE)</f>
        <v>6</v>
      </c>
      <c r="V49" t="str">
        <f>VLOOKUP(Table7[[#This Row],[model_name]],lookup!$AG$1:$AK$482,4,FALSE)</f>
        <v>1243</v>
      </c>
      <c r="W49" t="str">
        <f>VLOOKUP(Table7[[#This Row],[model_name]],lookup!$AG$1:$AK$482,2,FALSE)</f>
        <v>1506</v>
      </c>
      <c r="X49" t="str">
        <f>VLOOKUP(Table7[[#This Row],[model_name]],lookup!$AG$1:$AK$482,3,FALSE)</f>
        <v>571</v>
      </c>
    </row>
    <row r="50" spans="1:24" x14ac:dyDescent="0.25">
      <c r="A50" t="s">
        <v>37</v>
      </c>
      <c r="B50" s="16">
        <v>0.2505</v>
      </c>
      <c r="C50">
        <v>3</v>
      </c>
      <c r="D50">
        <v>8</v>
      </c>
      <c r="E50" t="b">
        <v>1</v>
      </c>
      <c r="F50" t="b">
        <v>0</v>
      </c>
      <c r="G50">
        <v>2758</v>
      </c>
      <c r="H50">
        <v>1958</v>
      </c>
      <c r="I50">
        <v>1327</v>
      </c>
      <c r="J50" t="s">
        <v>12</v>
      </c>
      <c r="K50" s="2" t="s">
        <v>38</v>
      </c>
      <c r="L50" s="20">
        <f>((HOUR(K50))+MINUTE(K50)/60+(SECOND(K50)/3600))</f>
        <v>0.5886111111111112</v>
      </c>
      <c r="M50" t="s">
        <v>37</v>
      </c>
      <c r="N50" t="s">
        <v>1810</v>
      </c>
      <c r="O50" t="s">
        <v>1988</v>
      </c>
      <c r="P50" t="s">
        <v>1833</v>
      </c>
      <c r="Q50" t="s">
        <v>1834</v>
      </c>
      <c r="R50" t="s">
        <v>1835</v>
      </c>
      <c r="S50" t="s">
        <v>1845</v>
      </c>
      <c r="T50" t="s">
        <v>1848</v>
      </c>
      <c r="U50" t="str">
        <f>VLOOKUP(Table7[[#This Row],[model_name]],lookup!$AG$1:$AK$482,5,FALSE)</f>
        <v>6</v>
      </c>
      <c r="V50" t="str">
        <f>VLOOKUP(Table7[[#This Row],[model_name]],lookup!$AG$1:$AK$482,4,FALSE)</f>
        <v>1235</v>
      </c>
      <c r="W50" t="str">
        <f>VLOOKUP(Table7[[#This Row],[model_name]],lookup!$AG$1:$AK$482,2,FALSE)</f>
        <v>1454</v>
      </c>
      <c r="X50" t="str">
        <f>VLOOKUP(Table7[[#This Row],[model_name]],lookup!$AG$1:$AK$482,3,FALSE)</f>
        <v>533</v>
      </c>
    </row>
    <row r="51" spans="1:24" x14ac:dyDescent="0.25">
      <c r="A51" t="s">
        <v>446</v>
      </c>
      <c r="B51" s="16">
        <v>0.25130000000000002</v>
      </c>
      <c r="C51">
        <v>3</v>
      </c>
      <c r="D51">
        <v>8</v>
      </c>
      <c r="E51" t="b">
        <v>1</v>
      </c>
      <c r="F51" t="b">
        <v>0</v>
      </c>
      <c r="G51">
        <v>2583</v>
      </c>
      <c r="H51">
        <v>1805</v>
      </c>
      <c r="I51">
        <v>1367</v>
      </c>
      <c r="J51" t="s">
        <v>447</v>
      </c>
      <c r="K51" s="2" t="s">
        <v>448</v>
      </c>
      <c r="L51" s="20">
        <f>((HOUR(K51))+MINUTE(K51)/60+(SECOND(K51)/3600))</f>
        <v>0.68722222222222229</v>
      </c>
      <c r="N51" t="str">
        <f>VLOOKUP(A51,lookup!$P$5:$Q$121,2,FALSE)</f>
        <v>Escherichia coli</v>
      </c>
      <c r="O51" t="s">
        <v>1988</v>
      </c>
      <c r="P51" t="s">
        <v>1833</v>
      </c>
      <c r="Q51" t="s">
        <v>1834</v>
      </c>
      <c r="R51" t="s">
        <v>1835</v>
      </c>
      <c r="S51" t="s">
        <v>1845</v>
      </c>
      <c r="T51" t="s">
        <v>1848</v>
      </c>
      <c r="U51" t="str">
        <f>VLOOKUP(Table7[[#This Row],[model_name]],lookup!$AG$1:$AK$482,5,FALSE)</f>
        <v>586</v>
      </c>
      <c r="V51" t="str">
        <f>VLOOKUP(Table7[[#This Row],[model_name]],lookup!$AG$1:$AK$482,4,FALSE)</f>
        <v>1183</v>
      </c>
      <c r="W51" t="str">
        <f>VLOOKUP(Table7[[#This Row],[model_name]],lookup!$AG$1:$AK$482,2,FALSE)</f>
        <v>1899</v>
      </c>
      <c r="X51" t="str">
        <f>VLOOKUP(Table7[[#This Row],[model_name]],lookup!$AG$1:$AK$482,3,FALSE)</f>
        <v>417</v>
      </c>
    </row>
    <row r="52" spans="1:24" x14ac:dyDescent="0.25">
      <c r="A52" t="s">
        <v>101</v>
      </c>
      <c r="B52" s="16">
        <v>0.25130000000000002</v>
      </c>
      <c r="C52">
        <v>3</v>
      </c>
      <c r="D52">
        <v>8</v>
      </c>
      <c r="E52" t="b">
        <v>1</v>
      </c>
      <c r="F52" t="b">
        <v>0</v>
      </c>
      <c r="G52">
        <v>2583</v>
      </c>
      <c r="H52">
        <v>1805</v>
      </c>
      <c r="I52">
        <v>1367</v>
      </c>
      <c r="J52" t="s">
        <v>12</v>
      </c>
      <c r="K52" s="2" t="s">
        <v>103</v>
      </c>
      <c r="L52" s="20">
        <f>((HOUR(K52))+MINUTE(K52)/60+(SECOND(K52)/3600))</f>
        <v>0.64666666666666661</v>
      </c>
      <c r="M52" t="s">
        <v>101</v>
      </c>
      <c r="N52" t="s">
        <v>1816</v>
      </c>
      <c r="O52" t="s">
        <v>1988</v>
      </c>
      <c r="P52" t="s">
        <v>1833</v>
      </c>
      <c r="Q52" t="s">
        <v>1834</v>
      </c>
      <c r="R52" t="s">
        <v>1835</v>
      </c>
      <c r="S52" t="s">
        <v>1845</v>
      </c>
      <c r="T52" t="s">
        <v>1848</v>
      </c>
      <c r="U52" t="str">
        <f>VLOOKUP(Table7[[#This Row],[model_name]],lookup!$AG$1:$AK$482,5,FALSE)</f>
        <v>586</v>
      </c>
      <c r="V52" t="str">
        <f>VLOOKUP(Table7[[#This Row],[model_name]],lookup!$AG$1:$AK$482,4,FALSE)</f>
        <v>1183</v>
      </c>
      <c r="W52" t="str">
        <f>VLOOKUP(Table7[[#This Row],[model_name]],lookup!$AG$1:$AK$482,2,FALSE)</f>
        <v>1482</v>
      </c>
      <c r="X52" t="str">
        <f>VLOOKUP(Table7[[#This Row],[model_name]],lookup!$AG$1:$AK$482,3,FALSE)</f>
        <v>417</v>
      </c>
    </row>
    <row r="53" spans="1:24" x14ac:dyDescent="0.25">
      <c r="A53" t="s">
        <v>20</v>
      </c>
      <c r="B53" s="16">
        <v>0.252</v>
      </c>
      <c r="C53">
        <v>3</v>
      </c>
      <c r="D53">
        <v>8</v>
      </c>
      <c r="E53" t="b">
        <v>1</v>
      </c>
      <c r="F53" t="b">
        <v>0</v>
      </c>
      <c r="G53">
        <v>2706</v>
      </c>
      <c r="H53">
        <v>1929</v>
      </c>
      <c r="I53">
        <v>1279</v>
      </c>
      <c r="J53" t="s">
        <v>12</v>
      </c>
      <c r="K53" s="2" t="s">
        <v>21</v>
      </c>
      <c r="L53" s="20">
        <f>((HOUR(K53))+MINUTE(K53)/60+(SECOND(K53)/3600))</f>
        <v>0.62</v>
      </c>
      <c r="M53" t="s">
        <v>20</v>
      </c>
      <c r="N53" t="s">
        <v>22</v>
      </c>
      <c r="O53" t="s">
        <v>1988</v>
      </c>
      <c r="P53" t="s">
        <v>1833</v>
      </c>
      <c r="Q53" t="s">
        <v>1834</v>
      </c>
      <c r="R53" t="s">
        <v>1835</v>
      </c>
      <c r="S53" t="s">
        <v>1845</v>
      </c>
      <c r="T53" t="s">
        <v>1848</v>
      </c>
      <c r="U53" t="str">
        <f>VLOOKUP(Table7[[#This Row],[model_name]],lookup!$AG$1:$AK$482,5,FALSE)</f>
        <v>596</v>
      </c>
      <c r="V53" t="str">
        <f>VLOOKUP(Table7[[#This Row],[model_name]],lookup!$AG$1:$AK$482,4,FALSE)</f>
        <v>1214</v>
      </c>
      <c r="W53" t="str">
        <f>VLOOKUP(Table7[[#This Row],[model_name]],lookup!$AG$1:$AK$482,2,FALSE)</f>
        <v>1448</v>
      </c>
      <c r="X53" t="str">
        <f>VLOOKUP(Table7[[#This Row],[model_name]],lookup!$AG$1:$AK$482,3,FALSE)</f>
        <v>520</v>
      </c>
    </row>
    <row r="54" spans="1:24" x14ac:dyDescent="0.25">
      <c r="A54" t="s">
        <v>401</v>
      </c>
      <c r="B54" s="16">
        <v>0.25569999999999998</v>
      </c>
      <c r="C54">
        <v>3</v>
      </c>
      <c r="D54">
        <v>8</v>
      </c>
      <c r="E54" t="b">
        <v>1</v>
      </c>
      <c r="F54" t="b">
        <v>0</v>
      </c>
      <c r="G54">
        <v>2686</v>
      </c>
      <c r="H54">
        <v>1972</v>
      </c>
      <c r="I54">
        <v>1261</v>
      </c>
      <c r="J54" t="s">
        <v>403</v>
      </c>
      <c r="K54" s="2" t="s">
        <v>404</v>
      </c>
      <c r="L54" s="20">
        <f>((HOUR(K54))+MINUTE(K54)/60+(SECOND(K54)/3600))</f>
        <v>0.56500000000000006</v>
      </c>
      <c r="M54" t="s">
        <v>374</v>
      </c>
      <c r="N54" t="s">
        <v>1849</v>
      </c>
      <c r="O54" t="s">
        <v>1988</v>
      </c>
      <c r="P54" t="s">
        <v>1833</v>
      </c>
      <c r="Q54" t="s">
        <v>1834</v>
      </c>
      <c r="R54" t="s">
        <v>1835</v>
      </c>
      <c r="S54" t="s">
        <v>1845</v>
      </c>
      <c r="T54" t="s">
        <v>1848</v>
      </c>
      <c r="U54">
        <f>VLOOKUP(Table7[[#This Row],[model_name]],lookup!$AG$1:$AK$482,5,FALSE)</f>
        <v>0</v>
      </c>
      <c r="V54">
        <f>VLOOKUP(Table7[[#This Row],[model_name]],lookup!$AG$1:$AK$482,4,FALSE)</f>
        <v>0</v>
      </c>
      <c r="W54" t="str">
        <f>VLOOKUP(Table7[[#This Row],[model_name]],lookup!$AG$1:$AK$482,2,FALSE)</f>
        <v>1711</v>
      </c>
      <c r="X54" t="str">
        <f>VLOOKUP(Table7[[#This Row],[model_name]],lookup!$AG$1:$AK$482,3,FALSE)</f>
        <v>413</v>
      </c>
    </row>
    <row r="55" spans="1:24" x14ac:dyDescent="0.25">
      <c r="A55" t="s">
        <v>405</v>
      </c>
      <c r="B55" s="16">
        <v>0.26090000000000002</v>
      </c>
      <c r="C55">
        <v>3</v>
      </c>
      <c r="D55">
        <v>8</v>
      </c>
      <c r="E55" t="b">
        <v>1</v>
      </c>
      <c r="F55" t="b">
        <v>0</v>
      </c>
      <c r="G55">
        <v>2686</v>
      </c>
      <c r="H55">
        <v>1972</v>
      </c>
      <c r="I55">
        <v>1261</v>
      </c>
      <c r="J55" t="s">
        <v>403</v>
      </c>
      <c r="K55" s="2" t="s">
        <v>407</v>
      </c>
      <c r="L55" s="20">
        <f>((HOUR(K55))+MINUTE(K55)/60+(SECOND(K55)/3600))</f>
        <v>0.44861111111111113</v>
      </c>
      <c r="M55" t="s">
        <v>374</v>
      </c>
      <c r="N55" t="s">
        <v>1849</v>
      </c>
      <c r="O55" t="s">
        <v>1988</v>
      </c>
      <c r="P55" t="s">
        <v>1833</v>
      </c>
      <c r="Q55" t="s">
        <v>1834</v>
      </c>
      <c r="R55" t="s">
        <v>1835</v>
      </c>
      <c r="S55" t="s">
        <v>1845</v>
      </c>
      <c r="T55" t="s">
        <v>1848</v>
      </c>
      <c r="U55">
        <f>VLOOKUP(Table7[[#This Row],[model_name]],lookup!$AG$1:$AK$482,5,FALSE)</f>
        <v>0</v>
      </c>
      <c r="V55">
        <f>VLOOKUP(Table7[[#This Row],[model_name]],lookup!$AG$1:$AK$482,4,FALSE)</f>
        <v>0</v>
      </c>
      <c r="W55" t="str">
        <f>VLOOKUP(Table7[[#This Row],[model_name]],lookup!$AG$1:$AK$482,2,FALSE)</f>
        <v>1712</v>
      </c>
      <c r="X55" t="str">
        <f>VLOOKUP(Table7[[#This Row],[model_name]],lookup!$AG$1:$AK$482,3,FALSE)</f>
        <v>386</v>
      </c>
    </row>
    <row r="56" spans="1:24" x14ac:dyDescent="0.25">
      <c r="A56" t="s">
        <v>104</v>
      </c>
      <c r="B56" s="16">
        <v>0.50900000000000001</v>
      </c>
      <c r="C56">
        <v>3</v>
      </c>
      <c r="D56">
        <v>8</v>
      </c>
      <c r="E56" t="b">
        <v>1</v>
      </c>
      <c r="F56" t="b">
        <v>0</v>
      </c>
      <c r="G56">
        <v>1075</v>
      </c>
      <c r="H56">
        <v>761</v>
      </c>
      <c r="I56">
        <v>904</v>
      </c>
      <c r="J56" t="s">
        <v>105</v>
      </c>
      <c r="K56" s="2" t="s">
        <v>106</v>
      </c>
      <c r="L56" s="20">
        <f>((HOUR(K56))+MINUTE(K56)/60+(SECOND(K56)/3600))</f>
        <v>5.2777777777777778E-2</v>
      </c>
      <c r="M56" t="s">
        <v>104</v>
      </c>
      <c r="N56" t="s">
        <v>1816</v>
      </c>
      <c r="O56" t="s">
        <v>1988</v>
      </c>
      <c r="P56" t="s">
        <v>1833</v>
      </c>
      <c r="Q56" t="s">
        <v>1834</v>
      </c>
      <c r="R56" t="s">
        <v>1835</v>
      </c>
      <c r="S56" t="s">
        <v>1845</v>
      </c>
      <c r="T56" t="s">
        <v>1848</v>
      </c>
      <c r="U56" t="str">
        <f>VLOOKUP(Table7[[#This Row],[model_name]],lookup!$AG$1:$AK$482,5,FALSE)</f>
        <v>244</v>
      </c>
      <c r="V56" t="str">
        <f>VLOOKUP(Table7[[#This Row],[model_name]],lookup!$AG$1:$AK$482,4,FALSE)</f>
        <v>478</v>
      </c>
      <c r="W56" t="str">
        <f>VLOOKUP(Table7[[#This Row],[model_name]],lookup!$AG$1:$AK$482,2,FALSE)</f>
        <v>1483</v>
      </c>
      <c r="X56" t="str">
        <f>VLOOKUP(Table7[[#This Row],[model_name]],lookup!$AG$1:$AK$482,3,FALSE)</f>
        <v>920</v>
      </c>
    </row>
    <row r="57" spans="1:24" x14ac:dyDescent="0.25">
      <c r="A57" t="s">
        <v>321</v>
      </c>
      <c r="B57" s="16">
        <v>0.51149999999999995</v>
      </c>
      <c r="C57">
        <v>3</v>
      </c>
      <c r="D57">
        <v>8</v>
      </c>
      <c r="E57" t="b">
        <v>1</v>
      </c>
      <c r="F57" t="b">
        <v>0</v>
      </c>
      <c r="G57">
        <v>1075</v>
      </c>
      <c r="H57">
        <v>761</v>
      </c>
      <c r="I57">
        <v>904</v>
      </c>
      <c r="J57" t="s">
        <v>323</v>
      </c>
      <c r="K57" s="2" t="s">
        <v>324</v>
      </c>
      <c r="L57" s="20">
        <f>((HOUR(K57))+MINUTE(K57)/60+(SECOND(K57)/3600))</f>
        <v>5.5E-2</v>
      </c>
      <c r="N57" t="str">
        <f>VLOOKUP(A57,lookup!$P$5:$Q$90,2,FALSE)</f>
        <v>Escherichia coli</v>
      </c>
      <c r="O57" t="s">
        <v>1988</v>
      </c>
      <c r="P57" t="s">
        <v>1833</v>
      </c>
      <c r="Q57" t="s">
        <v>1834</v>
      </c>
      <c r="R57" t="s">
        <v>1835</v>
      </c>
      <c r="S57" t="s">
        <v>1845</v>
      </c>
      <c r="T57" t="s">
        <v>1848</v>
      </c>
      <c r="U57">
        <f>VLOOKUP(Table7[[#This Row],[model_name]],lookup!$AG$1:$AK$482,5,FALSE)</f>
        <v>0</v>
      </c>
      <c r="V57">
        <f>VLOOKUP(Table7[[#This Row],[model_name]],lookup!$AG$1:$AK$482,4,FALSE)</f>
        <v>0</v>
      </c>
      <c r="W57" t="str">
        <f>VLOOKUP(Table7[[#This Row],[model_name]],lookup!$AG$1:$AK$482,2,FALSE)</f>
        <v>1568</v>
      </c>
      <c r="X57" t="str">
        <f>VLOOKUP(Table7[[#This Row],[model_name]],lookup!$AG$1:$AK$482,3,FALSE)</f>
        <v>924</v>
      </c>
    </row>
    <row r="58" spans="1:24" x14ac:dyDescent="0.25">
      <c r="A58" t="s">
        <v>156</v>
      </c>
      <c r="B58" s="16">
        <v>0.6119</v>
      </c>
      <c r="C58">
        <v>3</v>
      </c>
      <c r="D58">
        <v>8</v>
      </c>
      <c r="E58" t="b">
        <v>1</v>
      </c>
      <c r="F58" t="b">
        <v>0</v>
      </c>
      <c r="G58">
        <v>2782</v>
      </c>
      <c r="H58">
        <v>1973</v>
      </c>
      <c r="I58">
        <v>1372</v>
      </c>
      <c r="J58" t="s">
        <v>12</v>
      </c>
      <c r="K58" s="2" t="s">
        <v>157</v>
      </c>
      <c r="L58" s="20">
        <f>((HOUR(K58))+MINUTE(K58)/60+(SECOND(K58)/3600))</f>
        <v>0.70916666666666661</v>
      </c>
      <c r="M58" t="s">
        <v>156</v>
      </c>
      <c r="N58" t="s">
        <v>73</v>
      </c>
      <c r="O58" t="s">
        <v>1988</v>
      </c>
      <c r="P58" t="s">
        <v>1833</v>
      </c>
      <c r="Q58" t="s">
        <v>1834</v>
      </c>
      <c r="R58" t="s">
        <v>1835</v>
      </c>
      <c r="S58" t="s">
        <v>1845</v>
      </c>
      <c r="T58" t="s">
        <v>1848</v>
      </c>
      <c r="U58">
        <f>VLOOKUP(Table7[[#This Row],[model_name]],lookup!$AG$1:$AK$482,5,FALSE)</f>
        <v>0</v>
      </c>
      <c r="V58">
        <f>VLOOKUP(Table7[[#This Row],[model_name]],lookup!$AG$1:$AK$482,4,FALSE)</f>
        <v>0</v>
      </c>
      <c r="W58" t="str">
        <f>VLOOKUP(Table7[[#This Row],[model_name]],lookup!$AG$1:$AK$482,2,FALSE)</f>
        <v>1509</v>
      </c>
      <c r="X58" t="str">
        <f>VLOOKUP(Table7[[#This Row],[model_name]],lookup!$AG$1:$AK$482,3,FALSE)</f>
        <v>527</v>
      </c>
    </row>
    <row r="59" spans="1:24" x14ac:dyDescent="0.25">
      <c r="A59" t="s">
        <v>39</v>
      </c>
      <c r="B59" s="16">
        <v>0.62490000000000001</v>
      </c>
      <c r="C59">
        <v>3</v>
      </c>
      <c r="D59">
        <v>8</v>
      </c>
      <c r="E59" t="b">
        <v>1</v>
      </c>
      <c r="F59" t="b">
        <v>0</v>
      </c>
      <c r="G59">
        <v>2760</v>
      </c>
      <c r="H59">
        <v>1959</v>
      </c>
      <c r="I59">
        <v>1328</v>
      </c>
      <c r="J59" t="s">
        <v>12</v>
      </c>
      <c r="K59" s="2" t="s">
        <v>40</v>
      </c>
      <c r="L59" s="20">
        <f>((HOUR(K59))+MINUTE(K59)/60+(SECOND(K59)/3600))</f>
        <v>0.63083333333333336</v>
      </c>
      <c r="M59" t="s">
        <v>39</v>
      </c>
      <c r="N59" t="s">
        <v>1811</v>
      </c>
      <c r="O59" t="s">
        <v>1988</v>
      </c>
      <c r="P59" t="s">
        <v>1833</v>
      </c>
      <c r="Q59" t="s">
        <v>1834</v>
      </c>
      <c r="R59" t="s">
        <v>1835</v>
      </c>
      <c r="S59" t="s">
        <v>1845</v>
      </c>
      <c r="T59" t="s">
        <v>1848</v>
      </c>
      <c r="U59" t="str">
        <f>VLOOKUP(Table7[[#This Row],[model_name]],lookup!$AG$1:$AK$482,5,FALSE)</f>
        <v>595</v>
      </c>
      <c r="V59" t="str">
        <f>VLOOKUP(Table7[[#This Row],[model_name]],lookup!$AG$1:$AK$482,4,FALSE)</f>
        <v>1219</v>
      </c>
      <c r="W59" t="str">
        <f>VLOOKUP(Table7[[#This Row],[model_name]],lookup!$AG$1:$AK$482,2,FALSE)</f>
        <v>1455</v>
      </c>
      <c r="X59" t="str">
        <f>VLOOKUP(Table7[[#This Row],[model_name]],lookup!$AG$1:$AK$482,3,FALSE)</f>
        <v>533</v>
      </c>
    </row>
    <row r="60" spans="1:24" x14ac:dyDescent="0.25">
      <c r="A60" t="s">
        <v>68</v>
      </c>
      <c r="B60" s="16">
        <v>0.62560000000000004</v>
      </c>
      <c r="C60">
        <v>3</v>
      </c>
      <c r="D60">
        <v>8</v>
      </c>
      <c r="E60" t="b">
        <v>1</v>
      </c>
      <c r="F60" t="b">
        <v>0</v>
      </c>
      <c r="G60">
        <v>2740</v>
      </c>
      <c r="H60">
        <v>1935</v>
      </c>
      <c r="I60">
        <v>1332</v>
      </c>
      <c r="J60" t="s">
        <v>12</v>
      </c>
      <c r="K60" s="2" t="s">
        <v>69</v>
      </c>
      <c r="L60" s="20">
        <f>((HOUR(K60))+MINUTE(K60)/60+(SECOND(K60)/3600))</f>
        <v>0.77444444444444449</v>
      </c>
      <c r="M60" t="s">
        <v>68</v>
      </c>
      <c r="N60" t="s">
        <v>70</v>
      </c>
      <c r="O60" t="s">
        <v>1988</v>
      </c>
      <c r="P60" t="s">
        <v>1833</v>
      </c>
      <c r="Q60" t="s">
        <v>1834</v>
      </c>
      <c r="R60" t="s">
        <v>1835</v>
      </c>
      <c r="S60" t="s">
        <v>1845</v>
      </c>
      <c r="T60" t="s">
        <v>1848</v>
      </c>
      <c r="U60" t="str">
        <f>VLOOKUP(Table7[[#This Row],[model_name]],lookup!$AG$1:$AK$482,5,FALSE)</f>
        <v>6</v>
      </c>
      <c r="V60" t="str">
        <f>VLOOKUP(Table7[[#This Row],[model_name]],lookup!$AG$1:$AK$482,4,FALSE)</f>
        <v>1235</v>
      </c>
      <c r="W60" t="str">
        <f>VLOOKUP(Table7[[#This Row],[model_name]],lookup!$AG$1:$AK$482,2,FALSE)</f>
        <v>1466</v>
      </c>
      <c r="X60" t="str">
        <f>VLOOKUP(Table7[[#This Row],[model_name]],lookup!$AG$1:$AK$482,3,FALSE)</f>
        <v>532</v>
      </c>
    </row>
    <row r="61" spans="1:24" x14ac:dyDescent="0.25">
      <c r="A61" t="s">
        <v>107</v>
      </c>
      <c r="B61" s="16">
        <v>0.62709999999999999</v>
      </c>
      <c r="C61">
        <v>3</v>
      </c>
      <c r="D61">
        <v>8</v>
      </c>
      <c r="E61" t="b">
        <v>1</v>
      </c>
      <c r="F61" t="b">
        <v>0</v>
      </c>
      <c r="G61">
        <v>2726</v>
      </c>
      <c r="H61">
        <v>1938</v>
      </c>
      <c r="I61">
        <v>1302</v>
      </c>
      <c r="J61" t="s">
        <v>12</v>
      </c>
      <c r="K61" s="2" t="s">
        <v>108</v>
      </c>
      <c r="L61" s="20">
        <f>((HOUR(K61))+MINUTE(K61)/60+(SECOND(K61)/3600))</f>
        <v>0.70611111111111102</v>
      </c>
      <c r="M61" t="s">
        <v>107</v>
      </c>
      <c r="N61" t="s">
        <v>109</v>
      </c>
      <c r="O61" t="s">
        <v>1988</v>
      </c>
      <c r="P61" t="s">
        <v>1833</v>
      </c>
      <c r="Q61" t="s">
        <v>1834</v>
      </c>
      <c r="R61" t="s">
        <v>1835</v>
      </c>
      <c r="S61" t="s">
        <v>1845</v>
      </c>
      <c r="T61" t="s">
        <v>1848</v>
      </c>
      <c r="U61">
        <f>VLOOKUP(Table7[[#This Row],[model_name]],lookup!$AG$1:$AK$482,5,FALSE)</f>
        <v>0</v>
      </c>
      <c r="V61">
        <f>VLOOKUP(Table7[[#This Row],[model_name]],lookup!$AG$1:$AK$482,4,FALSE)</f>
        <v>0</v>
      </c>
      <c r="W61" t="str">
        <f>VLOOKUP(Table7[[#This Row],[model_name]],lookup!$AG$1:$AK$482,2,FALSE)</f>
        <v>1485</v>
      </c>
      <c r="X61" t="str">
        <f>VLOOKUP(Table7[[#This Row],[model_name]],lookup!$AG$1:$AK$482,3,FALSE)</f>
        <v>532</v>
      </c>
    </row>
    <row r="62" spans="1:24" x14ac:dyDescent="0.25">
      <c r="A62" t="s">
        <v>77</v>
      </c>
      <c r="B62" s="16">
        <v>0.62819999999999998</v>
      </c>
      <c r="C62">
        <v>3</v>
      </c>
      <c r="D62">
        <v>8</v>
      </c>
      <c r="E62" t="b">
        <v>1</v>
      </c>
      <c r="F62" t="b">
        <v>0</v>
      </c>
      <c r="G62">
        <v>2756</v>
      </c>
      <c r="H62">
        <v>1962</v>
      </c>
      <c r="I62">
        <v>1333</v>
      </c>
      <c r="J62" t="s">
        <v>12</v>
      </c>
      <c r="K62" s="2" t="s">
        <v>78</v>
      </c>
      <c r="L62" s="20">
        <f>((HOUR(K62))+MINUTE(K62)/60+(SECOND(K62)/3600))</f>
        <v>0.61805555555555558</v>
      </c>
      <c r="M62" t="s">
        <v>77</v>
      </c>
      <c r="N62" t="s">
        <v>79</v>
      </c>
      <c r="O62" t="s">
        <v>1988</v>
      </c>
      <c r="P62" t="s">
        <v>1833</v>
      </c>
      <c r="Q62" t="s">
        <v>1834</v>
      </c>
      <c r="R62" t="s">
        <v>1835</v>
      </c>
      <c r="S62" t="s">
        <v>1845</v>
      </c>
      <c r="T62" t="s">
        <v>1848</v>
      </c>
      <c r="U62" t="str">
        <f>VLOOKUP(Table7[[#This Row],[model_name]],lookup!$AG$1:$AK$482,5,FALSE)</f>
        <v>599</v>
      </c>
      <c r="V62" t="str">
        <f>VLOOKUP(Table7[[#This Row],[model_name]],lookup!$AG$1:$AK$482,4,FALSE)</f>
        <v>1227</v>
      </c>
      <c r="W62" t="str">
        <f>VLOOKUP(Table7[[#This Row],[model_name]],lookup!$AG$1:$AK$482,2,FALSE)</f>
        <v>1470</v>
      </c>
      <c r="X62" t="str">
        <f>VLOOKUP(Table7[[#This Row],[model_name]],lookup!$AG$1:$AK$482,3,FALSE)</f>
        <v>539</v>
      </c>
    </row>
    <row r="63" spans="1:24" x14ac:dyDescent="0.25">
      <c r="A63" t="s">
        <v>57</v>
      </c>
      <c r="B63" s="16">
        <v>0.63119999999999998</v>
      </c>
      <c r="C63">
        <v>3</v>
      </c>
      <c r="D63">
        <v>8</v>
      </c>
      <c r="E63" t="b">
        <v>1</v>
      </c>
      <c r="F63" t="b">
        <v>0</v>
      </c>
      <c r="G63">
        <v>2768</v>
      </c>
      <c r="H63">
        <v>1957</v>
      </c>
      <c r="I63">
        <v>1348</v>
      </c>
      <c r="J63" t="s">
        <v>12</v>
      </c>
      <c r="K63" s="2" t="s">
        <v>58</v>
      </c>
      <c r="L63" s="20">
        <f>((HOUR(K63))+MINUTE(K63)/60+(SECOND(K63)/3600))</f>
        <v>0.63222222222222224</v>
      </c>
      <c r="M63" t="s">
        <v>57</v>
      </c>
      <c r="N63" t="s">
        <v>59</v>
      </c>
      <c r="O63" t="s">
        <v>1988</v>
      </c>
      <c r="P63" t="s">
        <v>1833</v>
      </c>
      <c r="Q63" t="s">
        <v>1834</v>
      </c>
      <c r="R63" t="s">
        <v>1835</v>
      </c>
      <c r="S63" t="s">
        <v>1845</v>
      </c>
      <c r="T63" t="s">
        <v>1848</v>
      </c>
      <c r="U63" t="str">
        <f>VLOOKUP(Table7[[#This Row],[model_name]],lookup!$AG$1:$AK$482,5,FALSE)</f>
        <v>6</v>
      </c>
      <c r="V63" t="str">
        <f>VLOOKUP(Table7[[#This Row],[model_name]],lookup!$AG$1:$AK$482,4,FALSE)</f>
        <v>1236</v>
      </c>
      <c r="W63" t="str">
        <f>VLOOKUP(Table7[[#This Row],[model_name]],lookup!$AG$1:$AK$482,2,FALSE)</f>
        <v>1462</v>
      </c>
      <c r="X63" t="str">
        <f>VLOOKUP(Table7[[#This Row],[model_name]],lookup!$AG$1:$AK$482,3,FALSE)</f>
        <v>533</v>
      </c>
    </row>
    <row r="64" spans="1:24" x14ac:dyDescent="0.25">
      <c r="A64" t="s">
        <v>34</v>
      </c>
      <c r="B64" s="16">
        <v>0.63560000000000005</v>
      </c>
      <c r="C64">
        <v>3</v>
      </c>
      <c r="D64">
        <v>8</v>
      </c>
      <c r="E64" t="b">
        <v>1</v>
      </c>
      <c r="F64" t="b">
        <v>0</v>
      </c>
      <c r="G64">
        <v>2718</v>
      </c>
      <c r="H64">
        <v>1927</v>
      </c>
      <c r="I64">
        <v>1301</v>
      </c>
      <c r="J64" t="s">
        <v>12</v>
      </c>
      <c r="K64" s="2" t="s">
        <v>35</v>
      </c>
      <c r="L64" s="20">
        <f>((HOUR(K64))+MINUTE(K64)/60+(SECOND(K64)/3600))</f>
        <v>0.7713888888888889</v>
      </c>
      <c r="M64" t="s">
        <v>34</v>
      </c>
      <c r="N64" t="s">
        <v>36</v>
      </c>
      <c r="O64" t="s">
        <v>1988</v>
      </c>
      <c r="P64" t="s">
        <v>1833</v>
      </c>
      <c r="Q64" t="s">
        <v>1834</v>
      </c>
      <c r="R64" t="s">
        <v>1835</v>
      </c>
      <c r="S64" t="s">
        <v>1845</v>
      </c>
      <c r="T64" t="s">
        <v>1848</v>
      </c>
      <c r="U64" t="str">
        <f>VLOOKUP(Table7[[#This Row],[model_name]],lookup!$AG$1:$AK$482,5,FALSE)</f>
        <v>6</v>
      </c>
      <c r="V64" t="str">
        <f>VLOOKUP(Table7[[#This Row],[model_name]],lookup!$AG$1:$AK$482,4,FALSE)</f>
        <v>1227</v>
      </c>
      <c r="W64" t="str">
        <f>VLOOKUP(Table7[[#This Row],[model_name]],lookup!$AG$1:$AK$482,2,FALSE)</f>
        <v>1453</v>
      </c>
      <c r="X64" t="str">
        <f>VLOOKUP(Table7[[#This Row],[model_name]],lookup!$AG$1:$AK$482,3,FALSE)</f>
        <v>529</v>
      </c>
    </row>
    <row r="65" spans="1:24" x14ac:dyDescent="0.25">
      <c r="A65" t="s">
        <v>41</v>
      </c>
      <c r="B65" s="16">
        <v>0.63560000000000005</v>
      </c>
      <c r="C65">
        <v>3</v>
      </c>
      <c r="D65">
        <v>8</v>
      </c>
      <c r="E65" t="b">
        <v>1</v>
      </c>
      <c r="F65" t="b">
        <v>0</v>
      </c>
      <c r="G65">
        <v>2780</v>
      </c>
      <c r="H65">
        <v>1965</v>
      </c>
      <c r="I65">
        <v>1355</v>
      </c>
      <c r="J65" t="s">
        <v>12</v>
      </c>
      <c r="K65" s="2" t="s">
        <v>42</v>
      </c>
      <c r="L65" s="20">
        <f>((HOUR(K65))+MINUTE(K65)/60+(SECOND(K65)/3600))</f>
        <v>0.62250000000000005</v>
      </c>
      <c r="M65" t="s">
        <v>41</v>
      </c>
      <c r="N65" t="s">
        <v>1812</v>
      </c>
      <c r="O65" t="s">
        <v>1988</v>
      </c>
      <c r="P65" t="s">
        <v>1833</v>
      </c>
      <c r="Q65" t="s">
        <v>1834</v>
      </c>
      <c r="R65" t="s">
        <v>1835</v>
      </c>
      <c r="S65" t="s">
        <v>1845</v>
      </c>
      <c r="T65" t="s">
        <v>1848</v>
      </c>
      <c r="U65" t="str">
        <f>VLOOKUP(Table7[[#This Row],[model_name]],lookup!$AG$1:$AK$482,5,FALSE)</f>
        <v>6</v>
      </c>
      <c r="V65" t="str">
        <f>VLOOKUP(Table7[[#This Row],[model_name]],lookup!$AG$1:$AK$482,4,FALSE)</f>
        <v>1239</v>
      </c>
      <c r="W65" t="str">
        <f>VLOOKUP(Table7[[#This Row],[model_name]],lookup!$AG$1:$AK$482,2,FALSE)</f>
        <v>1456</v>
      </c>
      <c r="X65" t="str">
        <f>VLOOKUP(Table7[[#This Row],[model_name]],lookup!$AG$1:$AK$482,3,FALSE)</f>
        <v>533</v>
      </c>
    </row>
    <row r="66" spans="1:24" x14ac:dyDescent="0.25">
      <c r="A66" t="s">
        <v>28</v>
      </c>
      <c r="B66" s="16">
        <v>0.63780000000000003</v>
      </c>
      <c r="C66">
        <v>3</v>
      </c>
      <c r="D66">
        <v>8</v>
      </c>
      <c r="E66" t="b">
        <v>1</v>
      </c>
      <c r="F66" t="b">
        <v>0</v>
      </c>
      <c r="G66">
        <v>2765</v>
      </c>
      <c r="H66">
        <v>1968</v>
      </c>
      <c r="I66">
        <v>1343</v>
      </c>
      <c r="J66" t="s">
        <v>12</v>
      </c>
      <c r="K66" s="2" t="s">
        <v>29</v>
      </c>
      <c r="L66" s="20">
        <f>((HOUR(K66))+MINUTE(K66)/60+(SECOND(K66)/3600))</f>
        <v>0.90777777777777779</v>
      </c>
      <c r="M66" t="s">
        <v>28</v>
      </c>
      <c r="N66" t="s">
        <v>30</v>
      </c>
      <c r="O66" t="s">
        <v>1988</v>
      </c>
      <c r="P66" t="s">
        <v>1833</v>
      </c>
      <c r="Q66" t="s">
        <v>1834</v>
      </c>
      <c r="R66" t="s">
        <v>1835</v>
      </c>
      <c r="S66" t="s">
        <v>1845</v>
      </c>
      <c r="T66" t="s">
        <v>1848</v>
      </c>
      <c r="U66" t="str">
        <f>VLOOKUP(Table7[[#This Row],[model_name]],lookup!$AG$1:$AK$482,5,FALSE)</f>
        <v>6</v>
      </c>
      <c r="V66" t="str">
        <f>VLOOKUP(Table7[[#This Row],[model_name]],lookup!$AG$1:$AK$482,4,FALSE)</f>
        <v>1221</v>
      </c>
      <c r="W66" t="str">
        <f>VLOOKUP(Table7[[#This Row],[model_name]],lookup!$AG$1:$AK$482,2,FALSE)</f>
        <v>1451</v>
      </c>
      <c r="X66" t="str">
        <f>VLOOKUP(Table7[[#This Row],[model_name]],lookup!$AG$1:$AK$482,3,FALSE)</f>
        <v>613</v>
      </c>
    </row>
    <row r="67" spans="1:24" x14ac:dyDescent="0.25">
      <c r="A67" t="s">
        <v>74</v>
      </c>
      <c r="B67" s="16">
        <v>0.64249999999999996</v>
      </c>
      <c r="C67">
        <v>3</v>
      </c>
      <c r="D67">
        <v>8</v>
      </c>
      <c r="E67" t="b">
        <v>1</v>
      </c>
      <c r="F67" t="b">
        <v>0</v>
      </c>
      <c r="G67">
        <v>2778</v>
      </c>
      <c r="H67">
        <v>1972</v>
      </c>
      <c r="I67">
        <v>1354</v>
      </c>
      <c r="J67" t="s">
        <v>12</v>
      </c>
      <c r="K67" s="2" t="s">
        <v>75</v>
      </c>
      <c r="L67" s="20">
        <f>((HOUR(K67))+MINUTE(K67)/60+(SECOND(K67)/3600))</f>
        <v>0.79888888888888887</v>
      </c>
      <c r="M67" t="s">
        <v>74</v>
      </c>
      <c r="N67" t="s">
        <v>76</v>
      </c>
      <c r="O67" t="s">
        <v>1988</v>
      </c>
      <c r="P67" t="s">
        <v>1833</v>
      </c>
      <c r="Q67" t="s">
        <v>1834</v>
      </c>
      <c r="R67" t="s">
        <v>1835</v>
      </c>
      <c r="S67" t="s">
        <v>1845</v>
      </c>
      <c r="T67" t="s">
        <v>1848</v>
      </c>
      <c r="U67" t="str">
        <f>VLOOKUP(Table7[[#This Row],[model_name]],lookup!$AG$1:$AK$482,5,FALSE)</f>
        <v>6</v>
      </c>
      <c r="V67" t="str">
        <f>VLOOKUP(Table7[[#This Row],[model_name]],lookup!$AG$1:$AK$482,4,FALSE)</f>
        <v>1225</v>
      </c>
      <c r="W67" t="str">
        <f>VLOOKUP(Table7[[#This Row],[model_name]],lookup!$AG$1:$AK$482,2,FALSE)</f>
        <v>1469</v>
      </c>
      <c r="X67" t="str">
        <f>VLOOKUP(Table7[[#This Row],[model_name]],lookup!$AG$1:$AK$482,3,FALSE)</f>
        <v>534</v>
      </c>
    </row>
    <row r="68" spans="1:24" x14ac:dyDescent="0.25">
      <c r="A68" t="s">
        <v>18</v>
      </c>
      <c r="B68" s="16">
        <v>0.64280000000000004</v>
      </c>
      <c r="C68">
        <v>3</v>
      </c>
      <c r="D68">
        <v>8</v>
      </c>
      <c r="E68" t="b">
        <v>1</v>
      </c>
      <c r="F68" t="b">
        <v>0</v>
      </c>
      <c r="G68">
        <v>2763</v>
      </c>
      <c r="H68">
        <v>1972</v>
      </c>
      <c r="I68">
        <v>1341</v>
      </c>
      <c r="J68" t="s">
        <v>12</v>
      </c>
      <c r="K68" s="2" t="s">
        <v>19</v>
      </c>
      <c r="L68" s="20">
        <f>((HOUR(K68))+MINUTE(K68)/60+(SECOND(K68)/3600))</f>
        <v>0.94444444444444442</v>
      </c>
      <c r="M68" t="s">
        <v>18</v>
      </c>
      <c r="N68" t="s">
        <v>1808</v>
      </c>
      <c r="O68" t="s">
        <v>1988</v>
      </c>
      <c r="P68" t="s">
        <v>1833</v>
      </c>
      <c r="Q68" t="s">
        <v>1834</v>
      </c>
      <c r="R68" t="s">
        <v>1835</v>
      </c>
      <c r="S68" t="s">
        <v>1845</v>
      </c>
      <c r="T68" t="s">
        <v>1848</v>
      </c>
      <c r="U68" t="str">
        <f>VLOOKUP(Table7[[#This Row],[model_name]],lookup!$AG$1:$AK$482,5,FALSE)</f>
        <v>6</v>
      </c>
      <c r="V68" t="str">
        <f>VLOOKUP(Table7[[#This Row],[model_name]],lookup!$AG$1:$AK$482,4,FALSE)</f>
        <v>1231</v>
      </c>
      <c r="W68" t="str">
        <f>VLOOKUP(Table7[[#This Row],[model_name]],lookup!$AG$1:$AK$482,2,FALSE)</f>
        <v>1447</v>
      </c>
      <c r="X68" t="str">
        <f>VLOOKUP(Table7[[#This Row],[model_name]],lookup!$AG$1:$AK$482,3,FALSE)</f>
        <v>525</v>
      </c>
    </row>
    <row r="69" spans="1:24" x14ac:dyDescent="0.25">
      <c r="A69" t="s">
        <v>23</v>
      </c>
      <c r="B69" s="16">
        <v>0.64419999999999999</v>
      </c>
      <c r="C69">
        <v>3</v>
      </c>
      <c r="D69">
        <v>8</v>
      </c>
      <c r="E69" t="b">
        <v>1</v>
      </c>
      <c r="F69" t="b">
        <v>0</v>
      </c>
      <c r="G69">
        <v>2694</v>
      </c>
      <c r="H69">
        <v>1918</v>
      </c>
      <c r="I69">
        <v>1262</v>
      </c>
      <c r="J69" t="s">
        <v>12</v>
      </c>
      <c r="K69" s="2" t="s">
        <v>24</v>
      </c>
      <c r="L69" s="20">
        <f>((HOUR(K69))+MINUTE(K69)/60+(SECOND(K69)/3600))</f>
        <v>0.51750000000000007</v>
      </c>
      <c r="M69" t="s">
        <v>23</v>
      </c>
      <c r="N69" t="s">
        <v>1809</v>
      </c>
      <c r="O69" t="s">
        <v>1988</v>
      </c>
      <c r="P69" t="s">
        <v>1833</v>
      </c>
      <c r="Q69" t="s">
        <v>1834</v>
      </c>
      <c r="R69" t="s">
        <v>1835</v>
      </c>
      <c r="S69" t="s">
        <v>1845</v>
      </c>
      <c r="T69" t="s">
        <v>1848</v>
      </c>
      <c r="U69">
        <f>VLOOKUP(Table7[[#This Row],[model_name]],lookup!$AG$1:$AK$482,5,FALSE)</f>
        <v>0</v>
      </c>
      <c r="V69">
        <f>VLOOKUP(Table7[[#This Row],[model_name]],lookup!$AG$1:$AK$482,4,FALSE)</f>
        <v>0</v>
      </c>
      <c r="W69" t="str">
        <f>VLOOKUP(Table7[[#This Row],[model_name]],lookup!$AG$1:$AK$482,2,FALSE)</f>
        <v>1449</v>
      </c>
      <c r="X69" t="str">
        <f>VLOOKUP(Table7[[#This Row],[model_name]],lookup!$AG$1:$AK$482,3,FALSE)</f>
        <v>539</v>
      </c>
    </row>
    <row r="70" spans="1:24" x14ac:dyDescent="0.25">
      <c r="A70" t="s">
        <v>153</v>
      </c>
      <c r="B70" s="16">
        <v>0.64500000000000002</v>
      </c>
      <c r="C70">
        <v>3</v>
      </c>
      <c r="D70">
        <v>8</v>
      </c>
      <c r="E70" t="b">
        <v>1</v>
      </c>
      <c r="F70" t="b">
        <v>0</v>
      </c>
      <c r="G70">
        <v>2725</v>
      </c>
      <c r="H70">
        <v>1940</v>
      </c>
      <c r="I70">
        <v>1310</v>
      </c>
      <c r="J70" t="s">
        <v>12</v>
      </c>
      <c r="K70" s="2" t="s">
        <v>154</v>
      </c>
      <c r="L70" s="20">
        <f>((HOUR(K70))+MINUTE(K70)/60+(SECOND(K70)/3600))</f>
        <v>0.77111111111111119</v>
      </c>
      <c r="M70" t="s">
        <v>153</v>
      </c>
      <c r="N70" t="s">
        <v>155</v>
      </c>
      <c r="O70" t="s">
        <v>1988</v>
      </c>
      <c r="P70" t="s">
        <v>1833</v>
      </c>
      <c r="Q70" t="s">
        <v>1834</v>
      </c>
      <c r="R70" t="s">
        <v>1835</v>
      </c>
      <c r="S70" t="s">
        <v>1845</v>
      </c>
      <c r="T70" t="s">
        <v>1848</v>
      </c>
      <c r="U70">
        <f>VLOOKUP(Table7[[#This Row],[model_name]],lookup!$AG$1:$AK$482,5,FALSE)</f>
        <v>0</v>
      </c>
      <c r="V70">
        <f>VLOOKUP(Table7[[#This Row],[model_name]],lookup!$AG$1:$AK$482,4,FALSE)</f>
        <v>0</v>
      </c>
      <c r="W70" t="str">
        <f>VLOOKUP(Table7[[#This Row],[model_name]],lookup!$AG$1:$AK$482,2,FALSE)</f>
        <v>1508</v>
      </c>
      <c r="X70" t="str">
        <f>VLOOKUP(Table7[[#This Row],[model_name]],lookup!$AG$1:$AK$482,3,FALSE)</f>
        <v>542</v>
      </c>
    </row>
    <row r="71" spans="1:24" x14ac:dyDescent="0.25">
      <c r="A71" t="s">
        <v>150</v>
      </c>
      <c r="B71" s="16">
        <v>0.65410000000000001</v>
      </c>
      <c r="C71">
        <v>3</v>
      </c>
      <c r="D71">
        <v>8</v>
      </c>
      <c r="E71" t="b">
        <v>1</v>
      </c>
      <c r="F71" t="b">
        <v>0</v>
      </c>
      <c r="G71">
        <v>2777</v>
      </c>
      <c r="H71">
        <v>1969</v>
      </c>
      <c r="I71">
        <v>1353</v>
      </c>
      <c r="J71" t="s">
        <v>12</v>
      </c>
      <c r="K71" s="2" t="s">
        <v>151</v>
      </c>
      <c r="L71" s="20">
        <f>((HOUR(K71))+MINUTE(K71)/60+(SECOND(K71)/3600))</f>
        <v>0.87944444444444447</v>
      </c>
      <c r="M71" t="s">
        <v>150</v>
      </c>
      <c r="N71" t="s">
        <v>152</v>
      </c>
      <c r="O71" t="s">
        <v>1988</v>
      </c>
      <c r="P71" t="s">
        <v>1833</v>
      </c>
      <c r="Q71" t="s">
        <v>1834</v>
      </c>
      <c r="R71" t="s">
        <v>1835</v>
      </c>
      <c r="S71" t="s">
        <v>1845</v>
      </c>
      <c r="T71" t="s">
        <v>1848</v>
      </c>
      <c r="U71" t="str">
        <f>VLOOKUP(Table7[[#This Row],[model_name]],lookup!$AG$1:$AK$482,5,FALSE)</f>
        <v>6</v>
      </c>
      <c r="V71" t="str">
        <f>VLOOKUP(Table7[[#This Row],[model_name]],lookup!$AG$1:$AK$482,4,FALSE)</f>
        <v>1239</v>
      </c>
      <c r="W71" t="str">
        <f>VLOOKUP(Table7[[#This Row],[model_name]],lookup!$AG$1:$AK$482,2,FALSE)</f>
        <v>1507</v>
      </c>
      <c r="X71" t="str">
        <f>VLOOKUP(Table7[[#This Row],[model_name]],lookup!$AG$1:$AK$482,3,FALSE)</f>
        <v>527</v>
      </c>
    </row>
    <row r="72" spans="1:24" x14ac:dyDescent="0.25">
      <c r="A72" t="s">
        <v>120</v>
      </c>
      <c r="B72" s="16">
        <v>0.66059999999999997</v>
      </c>
      <c r="C72">
        <v>3</v>
      </c>
      <c r="D72">
        <v>8</v>
      </c>
      <c r="E72" t="b">
        <v>1</v>
      </c>
      <c r="F72" t="b">
        <v>0</v>
      </c>
      <c r="G72">
        <v>2735</v>
      </c>
      <c r="H72">
        <v>1943</v>
      </c>
      <c r="I72">
        <v>1311</v>
      </c>
      <c r="J72" t="s">
        <v>12</v>
      </c>
      <c r="K72" s="2" t="s">
        <v>121</v>
      </c>
      <c r="L72" s="20">
        <f>((HOUR(K72))+MINUTE(K72)/60+(SECOND(K72)/3600))</f>
        <v>0.63166666666666671</v>
      </c>
      <c r="M72" t="s">
        <v>120</v>
      </c>
      <c r="N72" t="s">
        <v>1818</v>
      </c>
      <c r="O72" t="s">
        <v>1988</v>
      </c>
      <c r="P72" t="s">
        <v>1833</v>
      </c>
      <c r="Q72" t="s">
        <v>1834</v>
      </c>
      <c r="R72" t="s">
        <v>1835</v>
      </c>
      <c r="S72" t="s">
        <v>1845</v>
      </c>
      <c r="T72" t="s">
        <v>1848</v>
      </c>
      <c r="U72" t="str">
        <f>VLOOKUP(Table7[[#This Row],[model_name]],lookup!$AG$1:$AK$482,5,FALSE)</f>
        <v>6</v>
      </c>
      <c r="V72" t="str">
        <f>VLOOKUP(Table7[[#This Row],[model_name]],lookup!$AG$1:$AK$482,4,FALSE)</f>
        <v>1245</v>
      </c>
      <c r="W72" t="str">
        <f>VLOOKUP(Table7[[#This Row],[model_name]],lookup!$AG$1:$AK$482,2,FALSE)</f>
        <v>1493</v>
      </c>
      <c r="X72" t="str">
        <f>VLOOKUP(Table7[[#This Row],[model_name]],lookup!$AG$1:$AK$482,3,FALSE)</f>
        <v>532</v>
      </c>
    </row>
    <row r="73" spans="1:24" x14ac:dyDescent="0.25">
      <c r="A73" t="s">
        <v>71</v>
      </c>
      <c r="B73" s="16">
        <v>0.6613</v>
      </c>
      <c r="C73">
        <v>3</v>
      </c>
      <c r="D73">
        <v>8</v>
      </c>
      <c r="E73" t="b">
        <v>1</v>
      </c>
      <c r="F73" t="b">
        <v>0</v>
      </c>
      <c r="G73">
        <v>2782</v>
      </c>
      <c r="H73">
        <v>1973</v>
      </c>
      <c r="I73">
        <v>1372</v>
      </c>
      <c r="J73" t="s">
        <v>12</v>
      </c>
      <c r="K73" s="2" t="s">
        <v>72</v>
      </c>
      <c r="L73" s="20">
        <f>((HOUR(K73))+MINUTE(K73)/60+(SECOND(K73)/3600))</f>
        <v>0.74805555555555547</v>
      </c>
      <c r="M73" t="s">
        <v>71</v>
      </c>
      <c r="N73" t="s">
        <v>73</v>
      </c>
      <c r="O73" t="s">
        <v>1988</v>
      </c>
      <c r="P73" t="s">
        <v>1833</v>
      </c>
      <c r="Q73" t="s">
        <v>1834</v>
      </c>
      <c r="R73" t="s">
        <v>1835</v>
      </c>
      <c r="S73" t="s">
        <v>1845</v>
      </c>
      <c r="T73" t="s">
        <v>1848</v>
      </c>
      <c r="U73">
        <f>VLOOKUP(Table7[[#This Row],[model_name]],lookup!$AG$1:$AK$482,5,FALSE)</f>
        <v>0</v>
      </c>
      <c r="V73">
        <f>VLOOKUP(Table7[[#This Row],[model_name]],lookup!$AG$1:$AK$482,4,FALSE)</f>
        <v>0</v>
      </c>
      <c r="W73" t="str">
        <f>VLOOKUP(Table7[[#This Row],[model_name]],lookup!$AG$1:$AK$482,2,FALSE)</f>
        <v>1467</v>
      </c>
      <c r="X73" t="str">
        <f>VLOOKUP(Table7[[#This Row],[model_name]],lookup!$AG$1:$AK$482,3,FALSE)</f>
        <v>527</v>
      </c>
    </row>
    <row r="74" spans="1:24" x14ac:dyDescent="0.25">
      <c r="A74" t="s">
        <v>169</v>
      </c>
      <c r="B74" s="16">
        <v>0.66930000000000001</v>
      </c>
      <c r="C74">
        <v>3</v>
      </c>
      <c r="D74">
        <v>8</v>
      </c>
      <c r="E74" t="b">
        <v>1</v>
      </c>
      <c r="F74" t="b">
        <v>0</v>
      </c>
      <c r="G74">
        <v>2721</v>
      </c>
      <c r="H74">
        <v>1923</v>
      </c>
      <c r="I74">
        <v>1308</v>
      </c>
      <c r="J74" t="s">
        <v>12</v>
      </c>
      <c r="K74" s="2" t="s">
        <v>171</v>
      </c>
      <c r="L74" s="20">
        <f>((HOUR(K74))+MINUTE(K74)/60+(SECOND(K74)/3600))</f>
        <v>0.77666666666666673</v>
      </c>
      <c r="M74" t="s">
        <v>169</v>
      </c>
      <c r="N74" t="s">
        <v>1824</v>
      </c>
      <c r="O74" t="s">
        <v>1988</v>
      </c>
      <c r="P74" t="s">
        <v>1833</v>
      </c>
      <c r="Q74" t="s">
        <v>1834</v>
      </c>
      <c r="R74" t="s">
        <v>1835</v>
      </c>
      <c r="S74" t="s">
        <v>1845</v>
      </c>
      <c r="T74" t="s">
        <v>1848</v>
      </c>
      <c r="U74" t="str">
        <f>VLOOKUP(Table7[[#This Row],[model_name]],lookup!$AG$1:$AK$482,5,FALSE)</f>
        <v>598</v>
      </c>
      <c r="V74" t="str">
        <f>VLOOKUP(Table7[[#This Row],[model_name]],lookup!$AG$1:$AK$482,4,FALSE)</f>
        <v>1219</v>
      </c>
      <c r="W74" t="str">
        <f>VLOOKUP(Table7[[#This Row],[model_name]],lookup!$AG$1:$AK$482,2,FALSE)</f>
        <v>1515</v>
      </c>
      <c r="X74" t="str">
        <f>VLOOKUP(Table7[[#This Row],[model_name]],lookup!$AG$1:$AK$482,3,FALSE)</f>
        <v>537</v>
      </c>
    </row>
    <row r="75" spans="1:24" x14ac:dyDescent="0.25">
      <c r="A75" t="s">
        <v>11</v>
      </c>
      <c r="B75" s="16">
        <v>0.67649999999999999</v>
      </c>
      <c r="C75">
        <v>3</v>
      </c>
      <c r="D75">
        <v>8</v>
      </c>
      <c r="E75" t="b">
        <v>1</v>
      </c>
      <c r="F75" t="b">
        <v>0</v>
      </c>
      <c r="G75">
        <v>2742</v>
      </c>
      <c r="H75">
        <v>1947</v>
      </c>
      <c r="I75">
        <v>1327</v>
      </c>
      <c r="J75" t="s">
        <v>12</v>
      </c>
      <c r="K75" s="2" t="s">
        <v>13</v>
      </c>
      <c r="L75" s="20">
        <f>((HOUR(K75))+MINUTE(K75)/60+(SECOND(K75)/3600))</f>
        <v>0.75083333333333335</v>
      </c>
      <c r="M75" t="s">
        <v>11</v>
      </c>
      <c r="N75" t="s">
        <v>1807</v>
      </c>
      <c r="O75" t="s">
        <v>1988</v>
      </c>
      <c r="P75" t="s">
        <v>1833</v>
      </c>
      <c r="Q75" t="s">
        <v>1834</v>
      </c>
      <c r="R75" t="s">
        <v>1835</v>
      </c>
      <c r="S75" t="s">
        <v>1845</v>
      </c>
      <c r="T75" t="s">
        <v>1848</v>
      </c>
      <c r="U75" t="str">
        <f>VLOOKUP(Table7[[#This Row],[model_name]],lookup!$AG$1:$AK$482,5,FALSE)</f>
        <v>625</v>
      </c>
      <c r="V75" t="str">
        <f>VLOOKUP(Table7[[#This Row],[model_name]],lookup!$AG$1:$AK$482,4,FALSE)</f>
        <v>1259</v>
      </c>
      <c r="W75" t="str">
        <f>VLOOKUP(Table7[[#This Row],[model_name]],lookup!$AG$1:$AK$482,2,FALSE)</f>
        <v>1445</v>
      </c>
      <c r="X75" t="str">
        <f>VLOOKUP(Table7[[#This Row],[model_name]],lookup!$AG$1:$AK$482,3,FALSE)</f>
        <v>547</v>
      </c>
    </row>
    <row r="76" spans="1:24" x14ac:dyDescent="0.25">
      <c r="A76" t="s">
        <v>46</v>
      </c>
      <c r="B76" s="16">
        <v>0.67710000000000004</v>
      </c>
      <c r="C76">
        <v>3</v>
      </c>
      <c r="D76">
        <v>8</v>
      </c>
      <c r="E76" t="b">
        <v>1</v>
      </c>
      <c r="F76" t="b">
        <v>0</v>
      </c>
      <c r="G76">
        <v>2768</v>
      </c>
      <c r="H76">
        <v>1969</v>
      </c>
      <c r="I76">
        <v>1368</v>
      </c>
      <c r="J76" t="s">
        <v>12</v>
      </c>
      <c r="K76" s="2" t="s">
        <v>47</v>
      </c>
      <c r="L76" s="20">
        <f>((HOUR(K76))+MINUTE(K76)/60+(SECOND(K76)/3600))</f>
        <v>0.67388888888888887</v>
      </c>
      <c r="M76" t="s">
        <v>46</v>
      </c>
      <c r="N76" t="s">
        <v>48</v>
      </c>
      <c r="O76" t="s">
        <v>1988</v>
      </c>
      <c r="P76" t="s">
        <v>1833</v>
      </c>
      <c r="Q76" t="s">
        <v>1834</v>
      </c>
      <c r="R76" t="s">
        <v>1835</v>
      </c>
      <c r="S76" t="s">
        <v>1845</v>
      </c>
      <c r="T76" t="s">
        <v>1848</v>
      </c>
      <c r="U76" t="str">
        <f>VLOOKUP(Table7[[#This Row],[model_name]],lookup!$AG$1:$AK$482,5,FALSE)</f>
        <v>599</v>
      </c>
      <c r="V76" t="str">
        <f>VLOOKUP(Table7[[#This Row],[model_name]],lookup!$AG$1:$AK$482,4,FALSE)</f>
        <v>1226</v>
      </c>
      <c r="W76" t="str">
        <f>VLOOKUP(Table7[[#This Row],[model_name]],lookup!$AG$1:$AK$482,2,FALSE)</f>
        <v>1458</v>
      </c>
      <c r="X76" t="str">
        <f>VLOOKUP(Table7[[#This Row],[model_name]],lookup!$AG$1:$AK$482,3,FALSE)</f>
        <v>533</v>
      </c>
    </row>
    <row r="77" spans="1:24" x14ac:dyDescent="0.25">
      <c r="A77" t="s">
        <v>66</v>
      </c>
      <c r="B77" s="16">
        <v>0.67910000000000004</v>
      </c>
      <c r="C77">
        <v>3</v>
      </c>
      <c r="D77">
        <v>8</v>
      </c>
      <c r="E77" t="b">
        <v>1</v>
      </c>
      <c r="F77" t="b">
        <v>0</v>
      </c>
      <c r="G77">
        <v>2712</v>
      </c>
      <c r="H77">
        <v>1920</v>
      </c>
      <c r="I77">
        <v>1299</v>
      </c>
      <c r="J77" t="s">
        <v>12</v>
      </c>
      <c r="K77" s="2" t="s">
        <v>67</v>
      </c>
      <c r="L77" s="20">
        <f>((HOUR(K77))+MINUTE(K77)/60+(SECOND(K77)/3600))</f>
        <v>0.60055555555555551</v>
      </c>
      <c r="M77" t="s">
        <v>66</v>
      </c>
      <c r="N77" t="s">
        <v>1814</v>
      </c>
      <c r="O77" t="s">
        <v>1988</v>
      </c>
      <c r="P77" t="s">
        <v>1833</v>
      </c>
      <c r="Q77" t="s">
        <v>1834</v>
      </c>
      <c r="R77" t="s">
        <v>1835</v>
      </c>
      <c r="S77" t="s">
        <v>1845</v>
      </c>
      <c r="T77" t="s">
        <v>1848</v>
      </c>
      <c r="U77" t="str">
        <f>VLOOKUP(Table7[[#This Row],[model_name]],lookup!$AG$1:$AK$482,5,FALSE)</f>
        <v>598</v>
      </c>
      <c r="V77" t="str">
        <f>VLOOKUP(Table7[[#This Row],[model_name]],lookup!$AG$1:$AK$482,4,FALSE)</f>
        <v>1219</v>
      </c>
      <c r="W77" t="str">
        <f>VLOOKUP(Table7[[#This Row],[model_name]],lookup!$AG$1:$AK$482,2,FALSE)</f>
        <v>1465</v>
      </c>
      <c r="X77" t="str">
        <f>VLOOKUP(Table7[[#This Row],[model_name]],lookup!$AG$1:$AK$482,3,FALSE)</f>
        <v>539</v>
      </c>
    </row>
    <row r="78" spans="1:24" x14ac:dyDescent="0.25">
      <c r="A78" t="s">
        <v>63</v>
      </c>
      <c r="B78" s="16">
        <v>0.67910000000000004</v>
      </c>
      <c r="C78">
        <v>3</v>
      </c>
      <c r="D78">
        <v>8</v>
      </c>
      <c r="E78" t="b">
        <v>1</v>
      </c>
      <c r="F78" t="b">
        <v>0</v>
      </c>
      <c r="G78">
        <v>2746</v>
      </c>
      <c r="H78">
        <v>1947</v>
      </c>
      <c r="I78">
        <v>1347</v>
      </c>
      <c r="J78" t="s">
        <v>12</v>
      </c>
      <c r="K78" s="2" t="s">
        <v>64</v>
      </c>
      <c r="L78" s="20">
        <f>((HOUR(K78))+MINUTE(K78)/60+(SECOND(K78)/3600))</f>
        <v>0.91222222222222227</v>
      </c>
      <c r="M78" t="s">
        <v>63</v>
      </c>
      <c r="N78" t="s">
        <v>65</v>
      </c>
      <c r="O78" t="s">
        <v>1988</v>
      </c>
      <c r="P78" t="s">
        <v>1833</v>
      </c>
      <c r="Q78" t="s">
        <v>1834</v>
      </c>
      <c r="R78" t="s">
        <v>1835</v>
      </c>
      <c r="S78" t="s">
        <v>1845</v>
      </c>
      <c r="T78" t="s">
        <v>1848</v>
      </c>
      <c r="U78" t="str">
        <f>VLOOKUP(Table7[[#This Row],[model_name]],lookup!$AG$1:$AK$482,5,FALSE)</f>
        <v>6</v>
      </c>
      <c r="V78" t="str">
        <f>VLOOKUP(Table7[[#This Row],[model_name]],lookup!$AG$1:$AK$482,4,FALSE)</f>
        <v>1238</v>
      </c>
      <c r="W78" t="str">
        <f>VLOOKUP(Table7[[#This Row],[model_name]],lookup!$AG$1:$AK$482,2,FALSE)</f>
        <v>1464</v>
      </c>
      <c r="X78" t="str">
        <f>VLOOKUP(Table7[[#This Row],[model_name]],lookup!$AG$1:$AK$482,3,FALSE)</f>
        <v>539</v>
      </c>
    </row>
    <row r="79" spans="1:24" x14ac:dyDescent="0.25">
      <c r="A79" t="s">
        <v>80</v>
      </c>
      <c r="B79" s="16">
        <v>0.68259999999999998</v>
      </c>
      <c r="C79">
        <v>3</v>
      </c>
      <c r="D79">
        <v>8</v>
      </c>
      <c r="E79" t="b">
        <v>1</v>
      </c>
      <c r="F79" t="b">
        <v>0</v>
      </c>
      <c r="G79">
        <v>2704</v>
      </c>
      <c r="H79">
        <v>1919</v>
      </c>
      <c r="I79">
        <v>1283</v>
      </c>
      <c r="J79" t="s">
        <v>12</v>
      </c>
      <c r="K79" s="2" t="s">
        <v>81</v>
      </c>
      <c r="L79" s="20">
        <f>((HOUR(K79))+MINUTE(K79)/60+(SECOND(K79)/3600))</f>
        <v>0.73972222222222217</v>
      </c>
      <c r="M79" t="s">
        <v>80</v>
      </c>
      <c r="N79" t="s">
        <v>1815</v>
      </c>
      <c r="O79" t="s">
        <v>1988</v>
      </c>
      <c r="P79" t="s">
        <v>1833</v>
      </c>
      <c r="Q79" t="s">
        <v>1834</v>
      </c>
      <c r="R79" t="s">
        <v>1835</v>
      </c>
      <c r="S79" t="s">
        <v>1845</v>
      </c>
      <c r="T79" t="s">
        <v>1848</v>
      </c>
      <c r="U79" t="str">
        <f>VLOOKUP(Table7[[#This Row],[model_name]],lookup!$AG$1:$AK$482,5,FALSE)</f>
        <v>596</v>
      </c>
      <c r="V79" t="str">
        <f>VLOOKUP(Table7[[#This Row],[model_name]],lookup!$AG$1:$AK$482,4,FALSE)</f>
        <v>1211</v>
      </c>
      <c r="W79" t="str">
        <f>VLOOKUP(Table7[[#This Row],[model_name]],lookup!$AG$1:$AK$482,2,FALSE)</f>
        <v>1471</v>
      </c>
      <c r="X79" t="str">
        <f>VLOOKUP(Table7[[#This Row],[model_name]],lookup!$AG$1:$AK$482,3,FALSE)</f>
        <v>545</v>
      </c>
    </row>
    <row r="80" spans="1:24" x14ac:dyDescent="0.25">
      <c r="A80" t="s">
        <v>604</v>
      </c>
      <c r="B80" s="16">
        <v>0.52880000000000005</v>
      </c>
      <c r="C80">
        <v>2</v>
      </c>
      <c r="D80">
        <v>4</v>
      </c>
      <c r="E80" t="b">
        <v>0</v>
      </c>
      <c r="F80" t="b">
        <v>0</v>
      </c>
      <c r="G80">
        <v>794</v>
      </c>
      <c r="H80">
        <v>690</v>
      </c>
      <c r="I80">
        <v>0</v>
      </c>
      <c r="J80" t="s">
        <v>606</v>
      </c>
      <c r="K80" s="2" t="s">
        <v>607</v>
      </c>
      <c r="L80" s="20">
        <f t="shared" ref="L66:L129" si="1">((HOUR(K80))+MINUTE(K80)/60+(SECOND(K80)/3600))</f>
        <v>7.2222222222222219E-3</v>
      </c>
      <c r="N80" t="str">
        <f>VLOOKUP(A80,lookup!$P$5:$Q$90,2,FALSE)</f>
        <v>Francisella tularensis</v>
      </c>
      <c r="O80" t="s">
        <v>2000</v>
      </c>
      <c r="P80" t="s">
        <v>1833</v>
      </c>
      <c r="Q80" t="s">
        <v>1990</v>
      </c>
      <c r="R80" t="s">
        <v>1991</v>
      </c>
      <c r="S80" t="s">
        <v>1845</v>
      </c>
      <c r="T80" t="s">
        <v>1848</v>
      </c>
      <c r="U80" t="str">
        <f>VLOOKUP(Table7[[#This Row],[model_name]],lookup!$AG$1:$AK$482,5,FALSE)</f>
        <v>144</v>
      </c>
      <c r="V80" t="str">
        <f>VLOOKUP(Table7[[#This Row],[model_name]],lookup!$AG$1:$AK$482,4,FALSE)</f>
        <v>276</v>
      </c>
      <c r="W80" t="str">
        <f>VLOOKUP(Table7[[#This Row],[model_name]],lookup!$AG$1:$AK$482,2,FALSE)</f>
        <v>1521</v>
      </c>
      <c r="X80">
        <f>VLOOKUP(Table7[[#This Row],[model_name]],lookup!$AG$1:$AK$482,3,FALSE)</f>
        <v>0</v>
      </c>
    </row>
    <row r="81" spans="1:24" x14ac:dyDescent="0.25">
      <c r="A81" t="s">
        <v>176</v>
      </c>
      <c r="B81" s="16">
        <v>0.16320000000000001</v>
      </c>
      <c r="C81">
        <v>3</v>
      </c>
      <c r="D81">
        <v>8</v>
      </c>
      <c r="E81" t="b">
        <v>1</v>
      </c>
      <c r="F81" t="b">
        <v>0</v>
      </c>
      <c r="G81">
        <v>608</v>
      </c>
      <c r="H81">
        <v>541</v>
      </c>
      <c r="I81">
        <v>588</v>
      </c>
      <c r="J81" t="s">
        <v>178</v>
      </c>
      <c r="K81" s="2" t="s">
        <v>179</v>
      </c>
      <c r="L81" s="20">
        <f t="shared" si="1"/>
        <v>0.59416666666666673</v>
      </c>
      <c r="N81" t="str">
        <f>VLOOKUP(A81,lookup!$P$5:$Q$90,2,FALSE)</f>
        <v>Geobacter sulfurreducens</v>
      </c>
      <c r="O81" t="s">
        <v>2001</v>
      </c>
      <c r="P81" t="s">
        <v>1928</v>
      </c>
      <c r="Q81" t="s">
        <v>1929</v>
      </c>
      <c r="R81" t="s">
        <v>1927</v>
      </c>
      <c r="S81" t="s">
        <v>1845</v>
      </c>
      <c r="T81" t="s">
        <v>1848</v>
      </c>
      <c r="U81" t="str">
        <f>VLOOKUP(Table7[[#This Row],[model_name]],lookup!$AG$1:$AK$482,5,FALSE)</f>
        <v>142</v>
      </c>
      <c r="V81" t="str">
        <f>VLOOKUP(Table7[[#This Row],[model_name]],lookup!$AG$1:$AK$482,4,FALSE)</f>
        <v>242</v>
      </c>
      <c r="W81" t="str">
        <f>VLOOKUP(Table7[[#This Row],[model_name]],lookup!$AG$1:$AK$482,2,FALSE)</f>
        <v>1519</v>
      </c>
      <c r="X81" t="str">
        <f>VLOOKUP(Table7[[#This Row],[model_name]],lookup!$AG$1:$AK$482,3,FALSE)</f>
        <v>168</v>
      </c>
    </row>
    <row r="82" spans="1:24" x14ac:dyDescent="0.25">
      <c r="A82" t="s">
        <v>180</v>
      </c>
      <c r="B82" s="16">
        <v>0.25180000000000002</v>
      </c>
      <c r="C82">
        <v>3</v>
      </c>
      <c r="D82">
        <v>8</v>
      </c>
      <c r="E82" t="b">
        <v>1</v>
      </c>
      <c r="F82" t="b">
        <v>0</v>
      </c>
      <c r="G82">
        <v>705</v>
      </c>
      <c r="H82">
        <v>698</v>
      </c>
      <c r="I82">
        <v>730</v>
      </c>
      <c r="J82" t="s">
        <v>182</v>
      </c>
      <c r="K82" s="2" t="s">
        <v>183</v>
      </c>
      <c r="L82" s="20">
        <f t="shared" si="1"/>
        <v>3.0277777777777778E-2</v>
      </c>
      <c r="N82" t="str">
        <f>VLOOKUP(A82,lookup!$P$5:$Q$90,2,FALSE)</f>
        <v>Geobacter metallireducens</v>
      </c>
      <c r="O82" t="s">
        <v>2001</v>
      </c>
      <c r="P82" t="s">
        <v>1928</v>
      </c>
      <c r="Q82" t="s">
        <v>1929</v>
      </c>
      <c r="R82" t="s">
        <v>1927</v>
      </c>
      <c r="S82" t="s">
        <v>1845</v>
      </c>
      <c r="T82" t="s">
        <v>1848</v>
      </c>
      <c r="U82" t="str">
        <f>VLOOKUP(Table7[[#This Row],[model_name]],lookup!$AG$1:$AK$482,5,FALSE)</f>
        <v>153</v>
      </c>
      <c r="V82" t="str">
        <f>VLOOKUP(Table7[[#This Row],[model_name]],lookup!$AG$1:$AK$482,4,FALSE)</f>
        <v>232</v>
      </c>
      <c r="W82" t="str">
        <f>VLOOKUP(Table7[[#This Row],[model_name]],lookup!$AG$1:$AK$482,2,FALSE)</f>
        <v>1520</v>
      </c>
      <c r="X82" t="str">
        <f>VLOOKUP(Table7[[#This Row],[model_name]],lookup!$AG$1:$AK$482,3,FALSE)</f>
        <v>148</v>
      </c>
    </row>
    <row r="83" spans="1:24" x14ac:dyDescent="0.25">
      <c r="A83" t="s">
        <v>385</v>
      </c>
      <c r="B83" s="16">
        <v>0.72330000000000005</v>
      </c>
      <c r="C83">
        <v>3</v>
      </c>
      <c r="D83">
        <v>8</v>
      </c>
      <c r="E83" t="b">
        <v>0</v>
      </c>
      <c r="F83" t="b">
        <v>0</v>
      </c>
      <c r="G83">
        <v>1285</v>
      </c>
      <c r="H83">
        <v>1109</v>
      </c>
      <c r="I83">
        <v>987</v>
      </c>
      <c r="J83" t="s">
        <v>387</v>
      </c>
      <c r="K83" s="2" t="s">
        <v>243</v>
      </c>
      <c r="L83" s="20">
        <f t="shared" si="1"/>
        <v>1.361111111111111E-2</v>
      </c>
      <c r="M83" t="s">
        <v>385</v>
      </c>
      <c r="N83" t="s">
        <v>388</v>
      </c>
      <c r="O83" t="s">
        <v>2001</v>
      </c>
      <c r="P83" t="s">
        <v>1928</v>
      </c>
      <c r="Q83" t="s">
        <v>1929</v>
      </c>
      <c r="R83" t="s">
        <v>1927</v>
      </c>
      <c r="S83" t="s">
        <v>1845</v>
      </c>
      <c r="T83" t="s">
        <v>1848</v>
      </c>
      <c r="U83" t="str">
        <f>VLOOKUP(Table7[[#This Row],[model_name]],lookup!$AG$1:$AK$482,5,FALSE)</f>
        <v>287</v>
      </c>
      <c r="V83" t="str">
        <f>VLOOKUP(Table7[[#This Row],[model_name]],lookup!$AG$1:$AK$482,4,FALSE)</f>
        <v>432</v>
      </c>
      <c r="W83" t="str">
        <f>VLOOKUP(Table7[[#This Row],[model_name]],lookup!$AG$1:$AK$482,2,FALSE)</f>
        <v>1416</v>
      </c>
      <c r="X83" t="str">
        <f>VLOOKUP(Table7[[#This Row],[model_name]],lookup!$AG$1:$AK$482,3,FALSE)</f>
        <v>656</v>
      </c>
    </row>
    <row r="84" spans="1:24" x14ac:dyDescent="0.25">
      <c r="A84" t="s">
        <v>315</v>
      </c>
      <c r="B84" s="16">
        <v>0.1221</v>
      </c>
      <c r="C84">
        <v>3</v>
      </c>
      <c r="D84">
        <v>8</v>
      </c>
      <c r="E84" t="b">
        <v>1</v>
      </c>
      <c r="F84" t="b">
        <v>0</v>
      </c>
      <c r="G84">
        <v>546</v>
      </c>
      <c r="H84">
        <v>448</v>
      </c>
      <c r="I84">
        <v>0</v>
      </c>
      <c r="J84" t="s">
        <v>234</v>
      </c>
      <c r="K84" s="2" t="s">
        <v>316</v>
      </c>
      <c r="L84" s="20">
        <f t="shared" si="1"/>
        <v>2.4722222222222222E-2</v>
      </c>
      <c r="N84" t="str">
        <f>VLOOKUP(A84,lookup!$P$5:$Q$90,2,FALSE)</f>
        <v>Haemophilus influenzae</v>
      </c>
      <c r="O84" t="s">
        <v>2002</v>
      </c>
      <c r="P84" t="s">
        <v>1833</v>
      </c>
      <c r="Q84" t="s">
        <v>1930</v>
      </c>
      <c r="R84" t="s">
        <v>1931</v>
      </c>
      <c r="S84" t="s">
        <v>1845</v>
      </c>
      <c r="T84" t="s">
        <v>1848</v>
      </c>
      <c r="U84" t="str">
        <f>VLOOKUP(Table7[[#This Row],[model_name]],lookup!$AG$1:$AK$482,5,FALSE)</f>
        <v>158</v>
      </c>
      <c r="V84" t="str">
        <f>VLOOKUP(Table7[[#This Row],[model_name]],lookup!$AG$1:$AK$482,4,FALSE)</f>
        <v>263</v>
      </c>
      <c r="W84" t="str">
        <f>VLOOKUP(Table7[[#This Row],[model_name]],lookup!$AG$1:$AK$482,2,FALSE)</f>
        <v>1563</v>
      </c>
      <c r="X84" t="str">
        <f>VLOOKUP(Table7[[#This Row],[model_name]],lookup!$AG$1:$AK$482,3,FALSE)</f>
        <v>178</v>
      </c>
    </row>
    <row r="85" spans="1:24" x14ac:dyDescent="0.25">
      <c r="A85" t="s">
        <v>281</v>
      </c>
      <c r="B85" s="16">
        <v>0.1666</v>
      </c>
      <c r="C85">
        <v>3</v>
      </c>
      <c r="D85">
        <v>8</v>
      </c>
      <c r="E85" t="b">
        <v>1</v>
      </c>
      <c r="F85" t="b">
        <v>0</v>
      </c>
      <c r="G85">
        <v>493</v>
      </c>
      <c r="H85">
        <v>396</v>
      </c>
      <c r="I85">
        <v>0</v>
      </c>
      <c r="J85" t="s">
        <v>234</v>
      </c>
      <c r="K85" s="2" t="s">
        <v>283</v>
      </c>
      <c r="L85" s="20">
        <f t="shared" si="1"/>
        <v>3.3888888888888885E-2</v>
      </c>
      <c r="N85" t="str">
        <f>VLOOKUP(A85,lookup!$P$5:$Q$90,2,FALSE)</f>
        <v>Helicobacter pylori</v>
      </c>
      <c r="O85" t="s">
        <v>2003</v>
      </c>
      <c r="P85" t="s">
        <v>1932</v>
      </c>
      <c r="Q85" t="s">
        <v>1933</v>
      </c>
      <c r="R85" t="s">
        <v>1934</v>
      </c>
      <c r="S85" t="s">
        <v>1845</v>
      </c>
      <c r="T85" t="s">
        <v>1848</v>
      </c>
      <c r="U85" t="str">
        <f>VLOOKUP(Table7[[#This Row],[model_name]],lookup!$AG$1:$AK$482,5,FALSE)</f>
        <v>135</v>
      </c>
      <c r="V85" t="str">
        <f>VLOOKUP(Table7[[#This Row],[model_name]],lookup!$AG$1:$AK$482,4,FALSE)</f>
        <v>243</v>
      </c>
      <c r="W85" t="str">
        <f>VLOOKUP(Table7[[#This Row],[model_name]],lookup!$AG$1:$AK$482,2,FALSE)</f>
        <v>1550</v>
      </c>
      <c r="X85" t="str">
        <f>VLOOKUP(Table7[[#This Row],[model_name]],lookup!$AG$1:$AK$482,3,FALSE)</f>
        <v>174</v>
      </c>
    </row>
    <row r="86" spans="1:24" x14ac:dyDescent="0.25">
      <c r="A86" t="s">
        <v>188</v>
      </c>
      <c r="B86" s="16">
        <v>0.35670000000000002</v>
      </c>
      <c r="C86">
        <v>3</v>
      </c>
      <c r="D86">
        <v>8</v>
      </c>
      <c r="E86" t="b">
        <v>1</v>
      </c>
      <c r="F86" t="b">
        <v>0</v>
      </c>
      <c r="G86">
        <v>554</v>
      </c>
      <c r="H86">
        <v>485</v>
      </c>
      <c r="I86">
        <v>339</v>
      </c>
      <c r="J86" t="s">
        <v>189</v>
      </c>
      <c r="K86" s="2" t="s">
        <v>92</v>
      </c>
      <c r="L86" s="20">
        <f t="shared" si="1"/>
        <v>2.1944444444444444E-2</v>
      </c>
      <c r="N86" t="str">
        <f>VLOOKUP(A86,lookup!$P$5:$Q$90,2,FALSE)</f>
        <v>Helicobacter pylori</v>
      </c>
      <c r="O86" t="s">
        <v>2003</v>
      </c>
      <c r="P86" t="s">
        <v>1932</v>
      </c>
      <c r="Q86" t="s">
        <v>1933</v>
      </c>
      <c r="R86" t="s">
        <v>1934</v>
      </c>
      <c r="S86" t="s">
        <v>1845</v>
      </c>
      <c r="T86" t="s">
        <v>1848</v>
      </c>
      <c r="U86" t="str">
        <f>VLOOKUP(Table7[[#This Row],[model_name]],lookup!$AG$1:$AK$482,5,FALSE)</f>
        <v>153</v>
      </c>
      <c r="V86" t="str">
        <f>VLOOKUP(Table7[[#This Row],[model_name]],lookup!$AG$1:$AK$482,4,FALSE)</f>
        <v>216</v>
      </c>
      <c r="W86" t="str">
        <f>VLOOKUP(Table7[[#This Row],[model_name]],lookup!$AG$1:$AK$482,2,FALSE)</f>
        <v>1523</v>
      </c>
      <c r="X86" t="str">
        <f>VLOOKUP(Table7[[#This Row],[model_name]],lookup!$AG$1:$AK$482,3,FALSE)</f>
        <v>423</v>
      </c>
    </row>
    <row r="87" spans="1:24" x14ac:dyDescent="0.25">
      <c r="A87" t="s">
        <v>89</v>
      </c>
      <c r="B87" s="16">
        <v>0.35670000000000002</v>
      </c>
      <c r="C87">
        <v>3</v>
      </c>
      <c r="D87">
        <v>8</v>
      </c>
      <c r="E87" t="b">
        <v>1</v>
      </c>
      <c r="F87" t="b">
        <v>0</v>
      </c>
      <c r="G87">
        <v>554</v>
      </c>
      <c r="H87">
        <v>485</v>
      </c>
      <c r="I87">
        <v>339</v>
      </c>
      <c r="J87" t="s">
        <v>91</v>
      </c>
      <c r="K87" s="2" t="s">
        <v>92</v>
      </c>
      <c r="L87" s="20">
        <f t="shared" si="1"/>
        <v>2.1944444444444444E-2</v>
      </c>
      <c r="M87" t="s">
        <v>89</v>
      </c>
      <c r="N87" t="s">
        <v>93</v>
      </c>
      <c r="O87" t="s">
        <v>2003</v>
      </c>
      <c r="P87" t="s">
        <v>1932</v>
      </c>
      <c r="Q87" t="s">
        <v>1933</v>
      </c>
      <c r="R87" t="s">
        <v>1934</v>
      </c>
      <c r="S87" t="s">
        <v>1845</v>
      </c>
      <c r="T87" t="s">
        <v>1848</v>
      </c>
      <c r="U87" t="str">
        <f>VLOOKUP(Table7[[#This Row],[model_name]],lookup!$AG$1:$AK$482,5,FALSE)</f>
        <v>153</v>
      </c>
      <c r="V87" t="str">
        <f>VLOOKUP(Table7[[#This Row],[model_name]],lookup!$AG$1:$AK$482,4,FALSE)</f>
        <v>216</v>
      </c>
      <c r="W87" t="str">
        <f>VLOOKUP(Table7[[#This Row],[model_name]],lookup!$AG$1:$AK$482,2,FALSE)</f>
        <v>1477</v>
      </c>
      <c r="X87" t="str">
        <f>VLOOKUP(Table7[[#This Row],[model_name]],lookup!$AG$1:$AK$482,3,FALSE)</f>
        <v>423</v>
      </c>
    </row>
    <row r="88" spans="1:24" x14ac:dyDescent="0.25">
      <c r="A88" t="s">
        <v>618</v>
      </c>
      <c r="B88" s="16">
        <v>1E-3</v>
      </c>
      <c r="C88">
        <v>2</v>
      </c>
      <c r="D88">
        <v>4</v>
      </c>
      <c r="E88" t="b">
        <v>0</v>
      </c>
      <c r="F88" t="b">
        <v>0</v>
      </c>
      <c r="G88">
        <v>10600</v>
      </c>
      <c r="H88">
        <v>5835</v>
      </c>
      <c r="I88">
        <v>2248</v>
      </c>
      <c r="J88" t="s">
        <v>619</v>
      </c>
      <c r="K88" s="2" t="s">
        <v>620</v>
      </c>
      <c r="L88" s="20">
        <f t="shared" si="1"/>
        <v>3.5663888888888886</v>
      </c>
      <c r="M88" t="s">
        <v>618</v>
      </c>
      <c r="N88" t="s">
        <v>2040</v>
      </c>
      <c r="O88" t="s">
        <v>2004</v>
      </c>
      <c r="P88" t="s">
        <v>1854</v>
      </c>
      <c r="Q88" t="s">
        <v>1855</v>
      </c>
      <c r="R88" t="s">
        <v>1856</v>
      </c>
      <c r="S88" t="s">
        <v>1853</v>
      </c>
      <c r="U88">
        <f>VLOOKUP(Table7[[#This Row],[model_name]],lookup!$AG$1:$AK$482,5,FALSE)</f>
        <v>0</v>
      </c>
      <c r="V88">
        <f>VLOOKUP(Table7[[#This Row],[model_name]],lookup!$AG$1:$AK$482,4,FALSE)</f>
        <v>0</v>
      </c>
      <c r="W88" t="str">
        <f>VLOOKUP(Table7[[#This Row],[model_name]],lookup!$AG$1:$AK$482,2,FALSE)</f>
        <v>1517</v>
      </c>
      <c r="X88">
        <f>VLOOKUP(Table7[[#This Row],[model_name]],lookup!$AG$1:$AK$482,3,FALSE)</f>
        <v>0</v>
      </c>
    </row>
    <row r="89" spans="1:24" x14ac:dyDescent="0.25">
      <c r="A89" t="s">
        <v>370</v>
      </c>
      <c r="B89" s="16">
        <v>0.01</v>
      </c>
      <c r="C89">
        <v>3</v>
      </c>
      <c r="D89">
        <v>8</v>
      </c>
      <c r="E89" t="b">
        <v>0</v>
      </c>
      <c r="F89" t="b">
        <v>0</v>
      </c>
      <c r="G89">
        <v>469</v>
      </c>
      <c r="H89">
        <v>342</v>
      </c>
      <c r="I89">
        <v>346</v>
      </c>
      <c r="J89" t="s">
        <v>372</v>
      </c>
      <c r="K89" s="2" t="s">
        <v>373</v>
      </c>
      <c r="L89" s="20">
        <f t="shared" si="1"/>
        <v>5.5555555555555558E-3</v>
      </c>
      <c r="M89" t="s">
        <v>370</v>
      </c>
      <c r="N89" t="s">
        <v>2040</v>
      </c>
      <c r="O89" t="s">
        <v>2004</v>
      </c>
      <c r="P89" t="s">
        <v>1854</v>
      </c>
      <c r="Q89" t="s">
        <v>1855</v>
      </c>
      <c r="R89" t="s">
        <v>1856</v>
      </c>
      <c r="S89" t="s">
        <v>1853</v>
      </c>
      <c r="U89" t="str">
        <f>VLOOKUP(Table7[[#This Row],[model_name]],lookup!$AG$1:$AK$482,5,FALSE)</f>
        <v>122</v>
      </c>
      <c r="V89" t="str">
        <f>VLOOKUP(Table7[[#This Row],[model_name]],lookup!$AG$1:$AK$482,4,FALSE)</f>
        <v>227</v>
      </c>
      <c r="W89" t="str">
        <f>VLOOKUP(Table7[[#This Row],[model_name]],lookup!$AG$1:$AK$482,2,FALSE)</f>
        <v>1412</v>
      </c>
      <c r="X89" t="str">
        <f>VLOOKUP(Table7[[#This Row],[model_name]],lookup!$AG$1:$AK$482,3,FALSE)</f>
        <v>80</v>
      </c>
    </row>
    <row r="90" spans="1:24" x14ac:dyDescent="0.25">
      <c r="A90" t="s">
        <v>440</v>
      </c>
      <c r="B90" s="16">
        <v>0.01</v>
      </c>
      <c r="C90">
        <v>3</v>
      </c>
      <c r="D90">
        <v>8</v>
      </c>
      <c r="E90" t="b">
        <v>1</v>
      </c>
      <c r="F90" t="b">
        <v>0</v>
      </c>
      <c r="G90">
        <v>469</v>
      </c>
      <c r="H90">
        <v>342</v>
      </c>
      <c r="I90">
        <v>348</v>
      </c>
      <c r="J90" t="s">
        <v>372</v>
      </c>
      <c r="K90" s="2" t="s">
        <v>441</v>
      </c>
      <c r="L90" s="20">
        <f t="shared" si="1"/>
        <v>1.861111111111111E-2</v>
      </c>
      <c r="N90" t="str">
        <f>VLOOKUP(A90,lookup!$P$5:$Q$121,2,FALSE)</f>
        <v>Human erythrocyte</v>
      </c>
      <c r="O90" t="s">
        <v>2004</v>
      </c>
      <c r="P90" t="s">
        <v>1854</v>
      </c>
      <c r="Q90" t="s">
        <v>1855</v>
      </c>
      <c r="R90" t="s">
        <v>1856</v>
      </c>
      <c r="S90" t="s">
        <v>1853</v>
      </c>
      <c r="U90" t="str">
        <f>VLOOKUP(Table7[[#This Row],[model_name]],lookup!$AG$1:$AK$482,5,FALSE)</f>
        <v>122</v>
      </c>
      <c r="V90" t="str">
        <f>VLOOKUP(Table7[[#This Row],[model_name]],lookup!$AG$1:$AK$482,4,FALSE)</f>
        <v>227</v>
      </c>
      <c r="W90" t="str">
        <f>VLOOKUP(Table7[[#This Row],[model_name]],lookup!$AG$1:$AK$482,2,FALSE)</f>
        <v>1893</v>
      </c>
      <c r="X90" t="str">
        <f>VLOOKUP(Table7[[#This Row],[model_name]],lookup!$AG$1:$AK$482,3,FALSE)</f>
        <v>80</v>
      </c>
    </row>
    <row r="91" spans="1:24" x14ac:dyDescent="0.25">
      <c r="A91" t="s">
        <v>456</v>
      </c>
      <c r="B91" s="16">
        <v>3.9399999999999998E-2</v>
      </c>
      <c r="C91">
        <v>3</v>
      </c>
      <c r="D91">
        <v>8</v>
      </c>
      <c r="E91" t="b">
        <v>1</v>
      </c>
      <c r="F91" t="b">
        <v>0</v>
      </c>
      <c r="G91">
        <v>443</v>
      </c>
      <c r="H91">
        <v>340</v>
      </c>
      <c r="I91">
        <v>276</v>
      </c>
      <c r="J91" t="s">
        <v>458</v>
      </c>
      <c r="K91" s="2" t="s">
        <v>459</v>
      </c>
      <c r="L91" s="20">
        <f t="shared" si="1"/>
        <v>3.138888888888889E-2</v>
      </c>
      <c r="N91" t="str">
        <f>VLOOKUP(A91,lookup!$P$5:$Q$121,2,FALSE)</f>
        <v>Human Reduced_Kidney_FBA</v>
      </c>
      <c r="O91" t="s">
        <v>2004</v>
      </c>
      <c r="P91" t="s">
        <v>1854</v>
      </c>
      <c r="Q91" t="s">
        <v>1855</v>
      </c>
      <c r="R91" t="s">
        <v>1856</v>
      </c>
      <c r="S91" t="s">
        <v>1853</v>
      </c>
      <c r="U91" t="str">
        <f>VLOOKUP(Table7[[#This Row],[model_name]],lookup!$AG$1:$AK$482,5,FALSE)</f>
        <v>149</v>
      </c>
      <c r="V91" t="str">
        <f>VLOOKUP(Table7[[#This Row],[model_name]],lookup!$AG$1:$AK$482,4,FALSE)</f>
        <v>275</v>
      </c>
      <c r="W91" t="str">
        <f>VLOOKUP(Table7[[#This Row],[model_name]],lookup!$AG$1:$AK$482,2,FALSE)</f>
        <v>1934</v>
      </c>
      <c r="X91" t="str">
        <f>VLOOKUP(Table7[[#This Row],[model_name]],lookup!$AG$1:$AK$482,3,FALSE)</f>
        <v>249</v>
      </c>
    </row>
    <row r="92" spans="1:24" x14ac:dyDescent="0.25">
      <c r="A92" t="s">
        <v>460</v>
      </c>
      <c r="B92" s="16">
        <v>0.1106</v>
      </c>
      <c r="C92">
        <v>3</v>
      </c>
      <c r="D92">
        <v>8</v>
      </c>
      <c r="E92" t="b">
        <v>1</v>
      </c>
      <c r="F92" t="b">
        <v>0</v>
      </c>
      <c r="G92">
        <v>3393</v>
      </c>
      <c r="H92">
        <v>2572</v>
      </c>
      <c r="I92">
        <v>0</v>
      </c>
      <c r="J92" t="s">
        <v>462</v>
      </c>
      <c r="K92" s="2" t="s">
        <v>463</v>
      </c>
      <c r="L92" s="20">
        <f t="shared" si="1"/>
        <v>2.3183333333333329</v>
      </c>
      <c r="N92" t="str">
        <f>VLOOKUP(A92,lookup!$P$5:$Q$121,2,FALSE)</f>
        <v>Human alveolar macrophage metabolism</v>
      </c>
      <c r="O92" t="s">
        <v>2004</v>
      </c>
      <c r="P92" t="s">
        <v>1854</v>
      </c>
      <c r="Q92" t="s">
        <v>1855</v>
      </c>
      <c r="R92" t="s">
        <v>1856</v>
      </c>
      <c r="S92" t="s">
        <v>1853</v>
      </c>
      <c r="U92" t="str">
        <f>VLOOKUP(Table7[[#This Row],[model_name]],lookup!$AG$1:$AK$482,5,FALSE)</f>
        <v>65</v>
      </c>
      <c r="V92" t="str">
        <f>VLOOKUP(Table7[[#This Row],[model_name]],lookup!$AG$1:$AK$482,4,FALSE)</f>
        <v>1392</v>
      </c>
      <c r="W92" t="str">
        <f>VLOOKUP(Table7[[#This Row],[model_name]],lookup!$AG$1:$AK$482,2,FALSE)</f>
        <v>1935</v>
      </c>
      <c r="X92">
        <f>VLOOKUP(Table7[[#This Row],[model_name]],lookup!$AG$1:$AK$482,3,FALSE)</f>
        <v>0</v>
      </c>
    </row>
    <row r="93" spans="1:24" x14ac:dyDescent="0.25">
      <c r="A93" t="s">
        <v>578</v>
      </c>
      <c r="B93" s="16">
        <v>0.38140000000000002</v>
      </c>
      <c r="C93">
        <v>2</v>
      </c>
      <c r="D93">
        <v>4</v>
      </c>
      <c r="E93" t="b">
        <v>0</v>
      </c>
      <c r="F93" t="b">
        <v>0</v>
      </c>
      <c r="G93">
        <v>494</v>
      </c>
      <c r="H93">
        <v>399</v>
      </c>
      <c r="I93">
        <v>0</v>
      </c>
      <c r="J93" t="s">
        <v>580</v>
      </c>
      <c r="K93" s="2" t="s">
        <v>581</v>
      </c>
      <c r="L93" s="20">
        <f t="shared" si="1"/>
        <v>3.8888888888888888E-3</v>
      </c>
      <c r="N93" t="str">
        <f>VLOOKUP(A93,lookup!$P$5:$Q$121,2,FALSE)</f>
        <v>Human heart mitochondrian metabolic model</v>
      </c>
      <c r="O93" t="s">
        <v>2004</v>
      </c>
      <c r="P93" t="s">
        <v>1854</v>
      </c>
      <c r="Q93" t="s">
        <v>1855</v>
      </c>
      <c r="R93" t="s">
        <v>1856</v>
      </c>
      <c r="S93" t="s">
        <v>1853</v>
      </c>
      <c r="U93">
        <f>VLOOKUP(Table7[[#This Row],[model_name]],lookup!$AG$1:$AK$482,5,FALSE)</f>
        <v>0</v>
      </c>
      <c r="V93">
        <f>VLOOKUP(Table7[[#This Row],[model_name]],lookup!$AG$1:$AK$482,4,FALSE)</f>
        <v>0</v>
      </c>
      <c r="W93" t="str">
        <f>VLOOKUP(Table7[[#This Row],[model_name]],lookup!$AG$1:$AK$482,2,FALSE)</f>
        <v>2780</v>
      </c>
      <c r="X93" t="str">
        <f>VLOOKUP(Table7[[#This Row],[model_name]],lookup!$AG$1:$AK$482,3,FALSE)</f>
        <v>746</v>
      </c>
    </row>
    <row r="94" spans="1:24" x14ac:dyDescent="0.25">
      <c r="A94" t="s">
        <v>589</v>
      </c>
      <c r="B94" s="16">
        <v>0.55000000000000004</v>
      </c>
      <c r="C94">
        <v>2</v>
      </c>
      <c r="D94">
        <v>4</v>
      </c>
      <c r="E94" t="b">
        <v>0</v>
      </c>
      <c r="F94" t="b">
        <v>0</v>
      </c>
      <c r="G94">
        <v>810</v>
      </c>
      <c r="H94">
        <v>691</v>
      </c>
      <c r="I94">
        <v>979</v>
      </c>
      <c r="J94" t="s">
        <v>591</v>
      </c>
      <c r="K94" s="2" t="s">
        <v>570</v>
      </c>
      <c r="L94" s="20">
        <f t="shared" si="1"/>
        <v>7.7777777777777776E-3</v>
      </c>
      <c r="N94" t="str">
        <f>VLOOKUP(A94,lookup!$P$5:$Q$121,2,FALSE)</f>
        <v>Human myocyte</v>
      </c>
      <c r="O94" t="s">
        <v>2004</v>
      </c>
      <c r="P94" t="s">
        <v>1854</v>
      </c>
      <c r="Q94" t="s">
        <v>1855</v>
      </c>
      <c r="R94" t="s">
        <v>1856</v>
      </c>
      <c r="S94" t="s">
        <v>1853</v>
      </c>
      <c r="U94">
        <f>VLOOKUP(Table7[[#This Row],[model_name]],lookup!$AG$1:$AK$482,5,FALSE)</f>
        <v>0</v>
      </c>
      <c r="V94">
        <f>VLOOKUP(Table7[[#This Row],[model_name]],lookup!$AG$1:$AK$482,4,FALSE)</f>
        <v>0</v>
      </c>
      <c r="W94" t="str">
        <f>VLOOKUP(Table7[[#This Row],[model_name]],lookup!$AG$1:$AK$482,2,FALSE)</f>
        <v>2785</v>
      </c>
      <c r="X94" t="str">
        <f>VLOOKUP(Table7[[#This Row],[model_name]],lookup!$AG$1:$AK$482,3,FALSE)</f>
        <v>1555</v>
      </c>
    </row>
    <row r="95" spans="1:24" x14ac:dyDescent="0.25">
      <c r="A95" t="s">
        <v>428</v>
      </c>
      <c r="B95" s="16">
        <v>0.68640000000000001</v>
      </c>
      <c r="C95">
        <v>3</v>
      </c>
      <c r="D95">
        <v>8</v>
      </c>
      <c r="E95" t="b">
        <v>1</v>
      </c>
      <c r="F95" t="b">
        <v>0</v>
      </c>
      <c r="G95">
        <v>2934</v>
      </c>
      <c r="H95">
        <v>2331</v>
      </c>
      <c r="I95">
        <v>948</v>
      </c>
      <c r="J95" t="s">
        <v>414</v>
      </c>
      <c r="K95" s="2" t="s">
        <v>430</v>
      </c>
      <c r="L95" s="20">
        <f t="shared" si="1"/>
        <v>0.26138888888888889</v>
      </c>
      <c r="N95" t="str">
        <f>VLOOKUP(A95,lookup!$P$5:$Q$121,2,FALSE)</f>
        <v>Human cervix uterine squamous epithelial cells</v>
      </c>
      <c r="O95" t="s">
        <v>2004</v>
      </c>
      <c r="P95" t="s">
        <v>1854</v>
      </c>
      <c r="Q95" t="s">
        <v>1855</v>
      </c>
      <c r="R95" t="s">
        <v>1856</v>
      </c>
      <c r="S95" t="s">
        <v>1853</v>
      </c>
      <c r="U95" t="str">
        <f>VLOOKUP(Table7[[#This Row],[model_name]],lookup!$AG$1:$AK$482,5,FALSE)</f>
        <v>463</v>
      </c>
      <c r="V95" t="str">
        <f>VLOOKUP(Table7[[#This Row],[model_name]],lookup!$AG$1:$AK$482,4,FALSE)</f>
        <v>1122</v>
      </c>
      <c r="W95" t="str">
        <f>VLOOKUP(Table7[[#This Row],[model_name]],lookup!$AG$1:$AK$482,2,FALSE)</f>
        <v>1864</v>
      </c>
      <c r="X95" t="str">
        <f>VLOOKUP(Table7[[#This Row],[model_name]],lookup!$AG$1:$AK$482,3,FALSE)</f>
        <v>729</v>
      </c>
    </row>
    <row r="96" spans="1:24" x14ac:dyDescent="0.25">
      <c r="A96" t="s">
        <v>419</v>
      </c>
      <c r="B96" s="16">
        <v>0.68700000000000006</v>
      </c>
      <c r="C96">
        <v>3</v>
      </c>
      <c r="D96">
        <v>8</v>
      </c>
      <c r="E96" t="b">
        <v>1</v>
      </c>
      <c r="F96" t="b">
        <v>0</v>
      </c>
      <c r="G96">
        <v>3065</v>
      </c>
      <c r="H96">
        <v>2481</v>
      </c>
      <c r="I96">
        <v>983</v>
      </c>
      <c r="J96" t="s">
        <v>414</v>
      </c>
      <c r="K96" s="2" t="s">
        <v>421</v>
      </c>
      <c r="L96" s="20">
        <f t="shared" si="1"/>
        <v>0.27194444444444443</v>
      </c>
      <c r="N96" t="str">
        <f>VLOOKUP(A96,lookup!$P$5:$Q$121,2,FALSE)</f>
        <v>Human smooth muscle smooth muscle cells</v>
      </c>
      <c r="O96" t="s">
        <v>2004</v>
      </c>
      <c r="P96" t="s">
        <v>1854</v>
      </c>
      <c r="Q96" t="s">
        <v>1855</v>
      </c>
      <c r="R96" t="s">
        <v>1856</v>
      </c>
      <c r="S96" t="s">
        <v>1853</v>
      </c>
      <c r="U96">
        <f>VLOOKUP(Table7[[#This Row],[model_name]],lookup!$AG$1:$AK$482,5,FALSE)</f>
        <v>0</v>
      </c>
      <c r="V96">
        <f>VLOOKUP(Table7[[#This Row],[model_name]],lookup!$AG$1:$AK$482,4,FALSE)</f>
        <v>0</v>
      </c>
      <c r="W96" t="str">
        <f>VLOOKUP(Table7[[#This Row],[model_name]],lookup!$AG$1:$AK$482,2,FALSE)</f>
        <v>1845</v>
      </c>
      <c r="X96" t="str">
        <f>VLOOKUP(Table7[[#This Row],[model_name]],lookup!$AG$1:$AK$482,3,FALSE)</f>
        <v>693</v>
      </c>
    </row>
    <row r="97" spans="1:24" x14ac:dyDescent="0.25">
      <c r="A97" t="s">
        <v>416</v>
      </c>
      <c r="B97" s="16">
        <v>0.77480000000000004</v>
      </c>
      <c r="C97">
        <v>3</v>
      </c>
      <c r="D97">
        <v>8</v>
      </c>
      <c r="E97" t="b">
        <v>1</v>
      </c>
      <c r="F97" t="b">
        <v>0</v>
      </c>
      <c r="G97">
        <v>3446</v>
      </c>
      <c r="H97">
        <v>2741</v>
      </c>
      <c r="I97">
        <v>1064</v>
      </c>
      <c r="J97" t="s">
        <v>414</v>
      </c>
      <c r="K97" s="2" t="s">
        <v>418</v>
      </c>
      <c r="L97" s="20">
        <f t="shared" si="1"/>
        <v>0.3619444444444444</v>
      </c>
      <c r="N97" t="str">
        <f>VLOOKUP(A97,lookup!$P$5:$Q$121,2,FALSE)</f>
        <v>Human tonsil germinal center cells</v>
      </c>
      <c r="O97" t="s">
        <v>2004</v>
      </c>
      <c r="P97" t="s">
        <v>1854</v>
      </c>
      <c r="Q97" t="s">
        <v>1855</v>
      </c>
      <c r="R97" t="s">
        <v>1856</v>
      </c>
      <c r="S97" t="s">
        <v>1853</v>
      </c>
      <c r="U97" t="str">
        <f>VLOOKUP(Table7[[#This Row],[model_name]],lookup!$AG$1:$AK$482,5,FALSE)</f>
        <v>572</v>
      </c>
      <c r="V97" t="str">
        <f>VLOOKUP(Table7[[#This Row],[model_name]],lookup!$AG$1:$AK$482,4,FALSE)</f>
        <v>1324</v>
      </c>
      <c r="W97" t="str">
        <f>VLOOKUP(Table7[[#This Row],[model_name]],lookup!$AG$1:$AK$482,2,FALSE)</f>
        <v>1841</v>
      </c>
      <c r="X97" t="str">
        <f>VLOOKUP(Table7[[#This Row],[model_name]],lookup!$AG$1:$AK$482,3,FALSE)</f>
        <v>936</v>
      </c>
    </row>
    <row r="98" spans="1:24" x14ac:dyDescent="0.25">
      <c r="A98" t="s">
        <v>422</v>
      </c>
      <c r="B98" s="16">
        <v>0.83540000000000003</v>
      </c>
      <c r="C98">
        <v>3</v>
      </c>
      <c r="D98">
        <v>8</v>
      </c>
      <c r="E98" t="b">
        <v>1</v>
      </c>
      <c r="F98" t="b">
        <v>0</v>
      </c>
      <c r="G98">
        <v>5381</v>
      </c>
      <c r="H98">
        <v>4472</v>
      </c>
      <c r="I98">
        <v>1464</v>
      </c>
      <c r="J98" t="s">
        <v>414</v>
      </c>
      <c r="K98" s="2" t="s">
        <v>424</v>
      </c>
      <c r="L98" s="20">
        <f t="shared" si="1"/>
        <v>1.0441666666666667</v>
      </c>
      <c r="N98" t="str">
        <f>VLOOKUP(A98,lookup!$P$5:$Q$121,2,FALSE)</f>
        <v>Human urinary bladder urothelial cells</v>
      </c>
      <c r="O98" t="s">
        <v>2004</v>
      </c>
      <c r="P98" t="s">
        <v>1854</v>
      </c>
      <c r="Q98" t="s">
        <v>1855</v>
      </c>
      <c r="R98" t="s">
        <v>1856</v>
      </c>
      <c r="S98" t="s">
        <v>1853</v>
      </c>
      <c r="U98" t="str">
        <f>VLOOKUP(Table7[[#This Row],[model_name]],lookup!$AG$1:$AK$482,5,FALSE)</f>
        <v>7</v>
      </c>
      <c r="V98" t="str">
        <f>VLOOKUP(Table7[[#This Row],[model_name]],lookup!$AG$1:$AK$482,4,FALSE)</f>
        <v>1664</v>
      </c>
      <c r="W98" t="str">
        <f>VLOOKUP(Table7[[#This Row],[model_name]],lookup!$AG$1:$AK$482,2,FALSE)</f>
        <v>1855</v>
      </c>
      <c r="X98" t="str">
        <f>VLOOKUP(Table7[[#This Row],[model_name]],lookup!$AG$1:$AK$482,3,FALSE)</f>
        <v>1174</v>
      </c>
    </row>
    <row r="99" spans="1:24" x14ac:dyDescent="0.25">
      <c r="A99" t="s">
        <v>431</v>
      </c>
      <c r="B99" s="16">
        <v>0.85909999999999997</v>
      </c>
      <c r="C99">
        <v>3</v>
      </c>
      <c r="D99">
        <v>8</v>
      </c>
      <c r="E99" t="b">
        <v>1</v>
      </c>
      <c r="F99" t="b">
        <v>0</v>
      </c>
      <c r="G99">
        <v>4953</v>
      </c>
      <c r="H99">
        <v>4149</v>
      </c>
      <c r="I99">
        <v>1317</v>
      </c>
      <c r="J99" t="s">
        <v>414</v>
      </c>
      <c r="K99" s="2" t="s">
        <v>433</v>
      </c>
      <c r="L99" s="20">
        <f t="shared" si="1"/>
        <v>0.75972222222222219</v>
      </c>
      <c r="N99" t="str">
        <f>VLOOKUP(A99,lookup!$P$5:$Q$121,2,FALSE)</f>
        <v>Human salivary gland glandular cells</v>
      </c>
      <c r="O99" t="s">
        <v>2004</v>
      </c>
      <c r="P99" t="s">
        <v>1854</v>
      </c>
      <c r="Q99" t="s">
        <v>1855</v>
      </c>
      <c r="R99" t="s">
        <v>1856</v>
      </c>
      <c r="S99" t="s">
        <v>1853</v>
      </c>
      <c r="U99" t="str">
        <f>VLOOKUP(Table7[[#This Row],[model_name]],lookup!$AG$1:$AK$482,5,FALSE)</f>
        <v>599</v>
      </c>
      <c r="V99" t="str">
        <f>VLOOKUP(Table7[[#This Row],[model_name]],lookup!$AG$1:$AK$482,4,FALSE)</f>
        <v>1449</v>
      </c>
      <c r="W99" t="str">
        <f>VLOOKUP(Table7[[#This Row],[model_name]],lookup!$AG$1:$AK$482,2,FALSE)</f>
        <v>1882</v>
      </c>
      <c r="X99" t="str">
        <f>VLOOKUP(Table7[[#This Row],[model_name]],lookup!$AG$1:$AK$482,3,FALSE)</f>
        <v>1074</v>
      </c>
    </row>
    <row r="100" spans="1:24" x14ac:dyDescent="0.25">
      <c r="A100" t="s">
        <v>425</v>
      </c>
      <c r="B100" s="16">
        <v>0.86599999999999999</v>
      </c>
      <c r="C100">
        <v>3</v>
      </c>
      <c r="D100">
        <v>8</v>
      </c>
      <c r="E100" t="b">
        <v>1</v>
      </c>
      <c r="F100" t="b">
        <v>0</v>
      </c>
      <c r="G100">
        <v>5650</v>
      </c>
      <c r="H100">
        <v>4736</v>
      </c>
      <c r="I100">
        <v>1532</v>
      </c>
      <c r="J100" t="s">
        <v>414</v>
      </c>
      <c r="K100" s="2" t="s">
        <v>427</v>
      </c>
      <c r="L100" s="20">
        <f t="shared" si="1"/>
        <v>1.1761111111111111</v>
      </c>
      <c r="N100" t="str">
        <f>VLOOKUP(A100,lookup!$P$5:$Q$121,2,FALSE)</f>
        <v>Human gall bladder glandular cells</v>
      </c>
      <c r="O100" t="s">
        <v>2004</v>
      </c>
      <c r="P100" t="s">
        <v>1854</v>
      </c>
      <c r="Q100" t="s">
        <v>1855</v>
      </c>
      <c r="R100" t="s">
        <v>1856</v>
      </c>
      <c r="S100" t="s">
        <v>1853</v>
      </c>
      <c r="U100" t="str">
        <f>VLOOKUP(Table7[[#This Row],[model_name]],lookup!$AG$1:$AK$482,5,FALSE)</f>
        <v>678</v>
      </c>
      <c r="V100" t="str">
        <f>VLOOKUP(Table7[[#This Row],[model_name]],lookup!$AG$1:$AK$482,4,FALSE)</f>
        <v>1651</v>
      </c>
      <c r="W100" t="str">
        <f>VLOOKUP(Table7[[#This Row],[model_name]],lookup!$AG$1:$AK$482,2,FALSE)</f>
        <v>1862</v>
      </c>
      <c r="X100" t="str">
        <f>VLOOKUP(Table7[[#This Row],[model_name]],lookup!$AG$1:$AK$482,3,FALSE)</f>
        <v>1246</v>
      </c>
    </row>
    <row r="101" spans="1:24" x14ac:dyDescent="0.25">
      <c r="A101" t="s">
        <v>412</v>
      </c>
      <c r="B101" s="16">
        <v>0.91259999999999997</v>
      </c>
      <c r="C101">
        <v>3</v>
      </c>
      <c r="D101">
        <v>8</v>
      </c>
      <c r="E101" t="b">
        <v>1</v>
      </c>
      <c r="F101" t="b">
        <v>0</v>
      </c>
      <c r="G101">
        <v>5734</v>
      </c>
      <c r="H101">
        <v>4768</v>
      </c>
      <c r="I101">
        <v>1512</v>
      </c>
      <c r="J101" t="s">
        <v>414</v>
      </c>
      <c r="K101" s="2" t="s">
        <v>415</v>
      </c>
      <c r="L101" s="20">
        <f t="shared" si="1"/>
        <v>1.1208333333333333</v>
      </c>
      <c r="N101" t="s">
        <v>2039</v>
      </c>
      <c r="O101" t="s">
        <v>2004</v>
      </c>
      <c r="P101" t="s">
        <v>1854</v>
      </c>
      <c r="Q101" t="s">
        <v>1855</v>
      </c>
      <c r="R101" t="s">
        <v>1856</v>
      </c>
      <c r="S101" t="s">
        <v>1853</v>
      </c>
      <c r="U101" t="str">
        <f>VLOOKUP(Table7[[#This Row],[model_name]],lookup!$AG$1:$AK$482,5,FALSE)</f>
        <v>748</v>
      </c>
      <c r="V101" t="str">
        <f>VLOOKUP(Table7[[#This Row],[model_name]],lookup!$AG$1:$AK$482,4,FALSE)</f>
        <v>1757</v>
      </c>
      <c r="W101" t="str">
        <f>VLOOKUP(Table7[[#This Row],[model_name]],lookup!$AG$1:$AK$482,2,FALSE)</f>
        <v>1840</v>
      </c>
      <c r="X101" t="str">
        <f>VLOOKUP(Table7[[#This Row],[model_name]],lookup!$AG$1:$AK$482,3,FALSE)</f>
        <v>1361</v>
      </c>
    </row>
    <row r="102" spans="1:24" x14ac:dyDescent="0.25">
      <c r="A102" t="s">
        <v>615</v>
      </c>
      <c r="B102" s="16">
        <v>0.99</v>
      </c>
      <c r="C102">
        <v>2</v>
      </c>
      <c r="D102">
        <v>4</v>
      </c>
      <c r="E102" t="b">
        <v>0</v>
      </c>
      <c r="F102" t="b">
        <v>0</v>
      </c>
      <c r="G102">
        <v>3741</v>
      </c>
      <c r="H102">
        <v>2766</v>
      </c>
      <c r="I102">
        <v>1905</v>
      </c>
      <c r="J102" t="s">
        <v>616</v>
      </c>
      <c r="K102" s="2" t="s">
        <v>617</v>
      </c>
      <c r="L102" s="20">
        <f t="shared" si="1"/>
        <v>0.15666666666666665</v>
      </c>
      <c r="M102" t="s">
        <v>615</v>
      </c>
      <c r="N102" t="s">
        <v>2040</v>
      </c>
      <c r="O102" t="s">
        <v>2004</v>
      </c>
      <c r="P102" t="s">
        <v>1854</v>
      </c>
      <c r="Q102" t="s">
        <v>1855</v>
      </c>
      <c r="R102" t="s">
        <v>1856</v>
      </c>
      <c r="S102" t="s">
        <v>1853</v>
      </c>
      <c r="U102" t="str">
        <f>VLOOKUP(Table7[[#This Row],[model_name]],lookup!$AG$1:$AK$482,5,FALSE)</f>
        <v>733</v>
      </c>
      <c r="V102" t="str">
        <f>VLOOKUP(Table7[[#This Row],[model_name]],lookup!$AG$1:$AK$482,4,FALSE)</f>
        <v>1653</v>
      </c>
      <c r="W102" t="str">
        <f>VLOOKUP(Table7[[#This Row],[model_name]],lookup!$AG$1:$AK$482,2,FALSE)</f>
        <v>1516</v>
      </c>
      <c r="X102">
        <f>VLOOKUP(Table7[[#This Row],[model_name]],lookup!$AG$1:$AK$482,3,FALSE)</f>
        <v>0</v>
      </c>
    </row>
    <row r="103" spans="1:24" x14ac:dyDescent="0.25">
      <c r="A103" t="s">
        <v>592</v>
      </c>
      <c r="B103" s="16">
        <v>0.99</v>
      </c>
      <c r="C103">
        <v>2</v>
      </c>
      <c r="D103">
        <v>4</v>
      </c>
      <c r="E103" t="b">
        <v>0</v>
      </c>
      <c r="F103" t="b">
        <v>0</v>
      </c>
      <c r="G103">
        <v>4373</v>
      </c>
      <c r="H103">
        <v>3698</v>
      </c>
      <c r="I103">
        <v>1223</v>
      </c>
      <c r="J103" t="s">
        <v>414</v>
      </c>
      <c r="K103" s="2" t="s">
        <v>593</v>
      </c>
      <c r="L103" s="20">
        <f t="shared" si="1"/>
        <v>0.1</v>
      </c>
      <c r="N103" t="str">
        <f>VLOOKUP(A103,lookup!$P$5:$Q$121,2,FALSE)</f>
        <v>Human cerebral cortex neuronal cells</v>
      </c>
      <c r="O103" t="s">
        <v>2004</v>
      </c>
      <c r="P103" t="s">
        <v>1854</v>
      </c>
      <c r="Q103" t="s">
        <v>1855</v>
      </c>
      <c r="R103" t="s">
        <v>1856</v>
      </c>
      <c r="S103" t="s">
        <v>1853</v>
      </c>
      <c r="U103" t="str">
        <f>VLOOKUP(Table7[[#This Row],[model_name]],lookup!$AG$1:$AK$482,5,FALSE)</f>
        <v>543</v>
      </c>
      <c r="V103" t="str">
        <f>VLOOKUP(Table7[[#This Row],[model_name]],lookup!$AG$1:$AK$482,4,FALSE)</f>
        <v>1277</v>
      </c>
      <c r="W103" t="str">
        <f>VLOOKUP(Table7[[#This Row],[model_name]],lookup!$AG$1:$AK$482,2,FALSE)</f>
        <v>1853</v>
      </c>
      <c r="X103">
        <f>VLOOKUP(Table7[[#This Row],[model_name]],lookup!$AG$1:$AK$482,3,FALSE)</f>
        <v>0</v>
      </c>
    </row>
    <row r="104" spans="1:24" x14ac:dyDescent="0.25">
      <c r="A104" t="s">
        <v>594</v>
      </c>
      <c r="B104" s="16">
        <v>0.99</v>
      </c>
      <c r="C104">
        <v>2</v>
      </c>
      <c r="D104">
        <v>4</v>
      </c>
      <c r="E104" t="b">
        <v>0</v>
      </c>
      <c r="F104" t="b">
        <v>0</v>
      </c>
      <c r="G104">
        <v>3421</v>
      </c>
      <c r="H104">
        <v>2790</v>
      </c>
      <c r="I104">
        <v>1132</v>
      </c>
      <c r="J104" t="s">
        <v>414</v>
      </c>
      <c r="K104" s="2" t="s">
        <v>595</v>
      </c>
      <c r="L104" s="20">
        <f t="shared" si="1"/>
        <v>7.166666666666667E-2</v>
      </c>
      <c r="N104" t="str">
        <f>VLOOKUP(A104,lookup!$P$5:$Q$121,2,FALSE)</f>
        <v>Human liver bile duct cells</v>
      </c>
      <c r="O104" t="s">
        <v>2004</v>
      </c>
      <c r="P104" t="s">
        <v>1854</v>
      </c>
      <c r="Q104" t="s">
        <v>1855</v>
      </c>
      <c r="R104" t="s">
        <v>1856</v>
      </c>
      <c r="S104" t="s">
        <v>1853</v>
      </c>
      <c r="U104" t="str">
        <f>VLOOKUP(Table7[[#This Row],[model_name]],lookup!$AG$1:$AK$482,5,FALSE)</f>
        <v>497</v>
      </c>
      <c r="V104" t="str">
        <f>VLOOKUP(Table7[[#This Row],[model_name]],lookup!$AG$1:$AK$482,4,FALSE)</f>
        <v>1174</v>
      </c>
      <c r="W104" t="str">
        <f>VLOOKUP(Table7[[#This Row],[model_name]],lookup!$AG$1:$AK$482,2,FALSE)</f>
        <v>1861</v>
      </c>
      <c r="X104">
        <f>VLOOKUP(Table7[[#This Row],[model_name]],lookup!$AG$1:$AK$482,3,FALSE)</f>
        <v>0</v>
      </c>
    </row>
    <row r="105" spans="1:24" x14ac:dyDescent="0.25">
      <c r="A105" t="s">
        <v>596</v>
      </c>
      <c r="B105" s="16">
        <v>0.99</v>
      </c>
      <c r="C105">
        <v>2</v>
      </c>
      <c r="D105">
        <v>4</v>
      </c>
      <c r="E105" t="b">
        <v>0</v>
      </c>
      <c r="F105" t="b">
        <v>0</v>
      </c>
      <c r="G105">
        <v>3383</v>
      </c>
      <c r="H105">
        <v>2688</v>
      </c>
      <c r="I105">
        <v>1067</v>
      </c>
      <c r="J105" t="s">
        <v>414</v>
      </c>
      <c r="K105" s="2" t="s">
        <v>597</v>
      </c>
      <c r="L105" s="20">
        <f t="shared" si="1"/>
        <v>7.3888888888888893E-2</v>
      </c>
      <c r="N105" t="str">
        <f>VLOOKUP(A105,lookup!$P$5:$Q$121,2,FALSE)</f>
        <v>Human vulva anal skin epidermal cells</v>
      </c>
      <c r="O105" t="s">
        <v>2004</v>
      </c>
      <c r="P105" t="s">
        <v>1854</v>
      </c>
      <c r="Q105" t="s">
        <v>1855</v>
      </c>
      <c r="R105" t="s">
        <v>1856</v>
      </c>
      <c r="S105" t="s">
        <v>1853</v>
      </c>
      <c r="U105" t="str">
        <f>VLOOKUP(Table7[[#This Row],[model_name]],lookup!$AG$1:$AK$482,5,FALSE)</f>
        <v>53</v>
      </c>
      <c r="V105" t="str">
        <f>VLOOKUP(Table7[[#This Row],[model_name]],lookup!$AG$1:$AK$482,4,FALSE)</f>
        <v>1279</v>
      </c>
      <c r="W105" t="str">
        <f>VLOOKUP(Table7[[#This Row],[model_name]],lookup!$AG$1:$AK$482,2,FALSE)</f>
        <v>1881</v>
      </c>
      <c r="X105">
        <f>VLOOKUP(Table7[[#This Row],[model_name]],lookup!$AG$1:$AK$482,3,FALSE)</f>
        <v>0</v>
      </c>
    </row>
    <row r="106" spans="1:24" x14ac:dyDescent="0.25">
      <c r="A106" t="s">
        <v>359</v>
      </c>
      <c r="B106" s="16">
        <v>0.1847</v>
      </c>
      <c r="C106">
        <v>3</v>
      </c>
      <c r="D106">
        <v>8</v>
      </c>
      <c r="E106" t="b">
        <v>1</v>
      </c>
      <c r="F106" t="b">
        <v>0</v>
      </c>
      <c r="G106">
        <v>2262</v>
      </c>
      <c r="H106">
        <v>1658</v>
      </c>
      <c r="I106">
        <v>1229</v>
      </c>
      <c r="J106" t="s">
        <v>192</v>
      </c>
      <c r="K106" s="2" t="s">
        <v>360</v>
      </c>
      <c r="L106" s="20">
        <f t="shared" si="1"/>
        <v>0.36833333333333329</v>
      </c>
      <c r="N106" t="s">
        <v>1846</v>
      </c>
      <c r="O106" t="s">
        <v>2005</v>
      </c>
      <c r="P106" t="s">
        <v>1833</v>
      </c>
      <c r="Q106" t="s">
        <v>1834</v>
      </c>
      <c r="R106" t="s">
        <v>1835</v>
      </c>
      <c r="S106" t="s">
        <v>1845</v>
      </c>
      <c r="T106" t="s">
        <v>1848</v>
      </c>
      <c r="U106" t="str">
        <f>VLOOKUP(Table7[[#This Row],[model_name]],lookup!$AG$1:$AK$482,5,FALSE)</f>
        <v>439</v>
      </c>
      <c r="V106" t="str">
        <f>VLOOKUP(Table7[[#This Row],[model_name]],lookup!$AG$1:$AK$482,4,FALSE)</f>
        <v>876</v>
      </c>
      <c r="W106" t="str">
        <f>VLOOKUP(Table7[[#This Row],[model_name]],lookup!$AG$1:$AK$482,2,FALSE)</f>
        <v>1586</v>
      </c>
      <c r="X106" t="str">
        <f>VLOOKUP(Table7[[#This Row],[model_name]],lookup!$AG$1:$AK$482,3,FALSE)</f>
        <v>360</v>
      </c>
    </row>
    <row r="107" spans="1:24" x14ac:dyDescent="0.25">
      <c r="A107" t="s">
        <v>160</v>
      </c>
      <c r="B107" s="16">
        <v>0.1847</v>
      </c>
      <c r="C107">
        <v>3</v>
      </c>
      <c r="D107">
        <v>8</v>
      </c>
      <c r="E107" t="b">
        <v>1</v>
      </c>
      <c r="F107" t="b">
        <v>0</v>
      </c>
      <c r="G107">
        <v>2262</v>
      </c>
      <c r="H107">
        <v>1658</v>
      </c>
      <c r="I107">
        <v>1229</v>
      </c>
      <c r="J107" t="s">
        <v>162</v>
      </c>
      <c r="K107" s="2" t="s">
        <v>163</v>
      </c>
      <c r="L107" s="20">
        <f t="shared" si="1"/>
        <v>0.40055555555555555</v>
      </c>
      <c r="M107" t="s">
        <v>160</v>
      </c>
      <c r="N107" t="s">
        <v>1823</v>
      </c>
      <c r="O107" t="s">
        <v>2005</v>
      </c>
      <c r="P107" t="s">
        <v>1833</v>
      </c>
      <c r="Q107" t="s">
        <v>1834</v>
      </c>
      <c r="R107" t="s">
        <v>1835</v>
      </c>
      <c r="S107" t="s">
        <v>1845</v>
      </c>
      <c r="T107" t="s">
        <v>1848</v>
      </c>
      <c r="U107" t="str">
        <f>VLOOKUP(Table7[[#This Row],[model_name]],lookup!$AG$1:$AK$482,5,FALSE)</f>
        <v>439</v>
      </c>
      <c r="V107" t="str">
        <f>VLOOKUP(Table7[[#This Row],[model_name]],lookup!$AG$1:$AK$482,4,FALSE)</f>
        <v>876</v>
      </c>
      <c r="W107" t="str">
        <f>VLOOKUP(Table7[[#This Row],[model_name]],lookup!$AG$1:$AK$482,2,FALSE)</f>
        <v>1511</v>
      </c>
      <c r="X107" t="str">
        <f>VLOOKUP(Table7[[#This Row],[model_name]],lookup!$AG$1:$AK$482,3,FALSE)</f>
        <v>360</v>
      </c>
    </row>
    <row r="108" spans="1:24" x14ac:dyDescent="0.25">
      <c r="A108" t="s">
        <v>294</v>
      </c>
      <c r="B108" s="16">
        <v>2.8000000000000001E-2</v>
      </c>
      <c r="C108">
        <v>3</v>
      </c>
      <c r="D108">
        <v>8</v>
      </c>
      <c r="E108" t="b">
        <v>1</v>
      </c>
      <c r="F108" t="b">
        <v>0</v>
      </c>
      <c r="G108">
        <v>778</v>
      </c>
      <c r="H108">
        <v>662</v>
      </c>
      <c r="I108">
        <v>724</v>
      </c>
      <c r="J108" t="s">
        <v>208</v>
      </c>
      <c r="K108" s="2" t="s">
        <v>296</v>
      </c>
      <c r="L108" s="20">
        <f t="shared" si="1"/>
        <v>4.7222222222222221E-2</v>
      </c>
      <c r="N108" t="str">
        <f>VLOOKUP(A108,lookup!$P$5:$Q$90,2,FALSE)</f>
        <v>Lactobacillus plantarum</v>
      </c>
      <c r="O108" t="s">
        <v>2006</v>
      </c>
      <c r="P108" t="s">
        <v>1877</v>
      </c>
      <c r="Q108" t="s">
        <v>1939</v>
      </c>
      <c r="R108" t="s">
        <v>1938</v>
      </c>
      <c r="S108" t="s">
        <v>1845</v>
      </c>
      <c r="T108" t="s">
        <v>1880</v>
      </c>
      <c r="U108">
        <f>VLOOKUP(Table7[[#This Row],[model_name]],lookup!$AG$1:$AK$482,5,FALSE)</f>
        <v>0</v>
      </c>
      <c r="V108">
        <f>VLOOKUP(Table7[[#This Row],[model_name]],lookup!$AG$1:$AK$482,4,FALSE)</f>
        <v>0</v>
      </c>
      <c r="W108" t="str">
        <f>VLOOKUP(Table7[[#This Row],[model_name]],lookup!$AG$1:$AK$482,2,FALSE)</f>
        <v>1556</v>
      </c>
      <c r="X108" t="str">
        <f>VLOOKUP(Table7[[#This Row],[model_name]],lookup!$AG$1:$AK$482,3,FALSE)</f>
        <v>136</v>
      </c>
    </row>
    <row r="109" spans="1:24" x14ac:dyDescent="0.25">
      <c r="A109" t="s">
        <v>206</v>
      </c>
      <c r="B109" s="16">
        <v>4.7E-2</v>
      </c>
      <c r="C109">
        <v>3</v>
      </c>
      <c r="D109">
        <v>8</v>
      </c>
      <c r="E109" t="b">
        <v>1</v>
      </c>
      <c r="F109" t="b">
        <v>0</v>
      </c>
      <c r="G109">
        <v>865</v>
      </c>
      <c r="H109">
        <v>534</v>
      </c>
      <c r="I109">
        <v>0</v>
      </c>
      <c r="J109" t="s">
        <v>208</v>
      </c>
      <c r="K109" s="2" t="s">
        <v>209</v>
      </c>
      <c r="L109" s="20">
        <f t="shared" si="1"/>
        <v>0.21805555555555556</v>
      </c>
      <c r="N109" t="str">
        <f>VLOOKUP(A109,lookup!$P$5:$Q$90,2,FALSE)</f>
        <v>Lactococcus lactis</v>
      </c>
      <c r="O109" t="s">
        <v>2007</v>
      </c>
      <c r="P109" t="s">
        <v>1877</v>
      </c>
      <c r="Q109" t="s">
        <v>1939</v>
      </c>
      <c r="R109" t="s">
        <v>1940</v>
      </c>
      <c r="S109" t="s">
        <v>1845</v>
      </c>
      <c r="T109" t="s">
        <v>1880</v>
      </c>
      <c r="U109">
        <f>VLOOKUP(Table7[[#This Row],[model_name]],lookup!$AG$1:$AK$482,5,FALSE)</f>
        <v>0</v>
      </c>
      <c r="V109">
        <f>VLOOKUP(Table7[[#This Row],[model_name]],lookup!$AG$1:$AK$482,4,FALSE)</f>
        <v>0</v>
      </c>
      <c r="W109" t="str">
        <f>VLOOKUP(Table7[[#This Row],[model_name]],lookup!$AG$1:$AK$482,2,FALSE)</f>
        <v>1529</v>
      </c>
      <c r="X109" t="str">
        <f>VLOOKUP(Table7[[#This Row],[model_name]],lookup!$AG$1:$AK$482,3,FALSE)</f>
        <v>241</v>
      </c>
    </row>
    <row r="110" spans="1:24" x14ac:dyDescent="0.25">
      <c r="A110" t="s">
        <v>642</v>
      </c>
      <c r="B110" s="16">
        <v>4.7E-2</v>
      </c>
      <c r="C110">
        <v>3</v>
      </c>
      <c r="D110">
        <v>8</v>
      </c>
      <c r="E110" t="b">
        <v>1</v>
      </c>
      <c r="F110" t="b">
        <v>0</v>
      </c>
      <c r="G110">
        <v>865</v>
      </c>
      <c r="H110">
        <v>534</v>
      </c>
      <c r="I110">
        <v>0</v>
      </c>
      <c r="J110" t="s">
        <v>208</v>
      </c>
      <c r="K110" s="2" t="s">
        <v>551</v>
      </c>
      <c r="L110" s="20">
        <f t="shared" si="1"/>
        <v>0.19055555555555553</v>
      </c>
      <c r="N110" t="str">
        <f>VLOOKUP(A110,lookup!$P$5:$Q$121,2,FALSE)</f>
        <v>Lactococcus lactis</v>
      </c>
      <c r="O110" t="s">
        <v>2007</v>
      </c>
      <c r="P110" t="s">
        <v>1877</v>
      </c>
      <c r="Q110" t="s">
        <v>1939</v>
      </c>
      <c r="R110" t="s">
        <v>1940</v>
      </c>
      <c r="S110" t="s">
        <v>1845</v>
      </c>
      <c r="T110" t="s">
        <v>1880</v>
      </c>
      <c r="U110">
        <f>VLOOKUP(Table7[[#This Row],[model_name]],lookup!$AG$1:$AK$482,5,FALSE)</f>
        <v>0</v>
      </c>
      <c r="V110">
        <f>VLOOKUP(Table7[[#This Row],[model_name]],lookup!$AG$1:$AK$482,4,FALSE)</f>
        <v>0</v>
      </c>
      <c r="W110" t="str">
        <f>VLOOKUP(Table7[[#This Row],[model_name]],lookup!$AG$1:$AK$482,2,FALSE)</f>
        <v>1397</v>
      </c>
      <c r="X110" t="str">
        <f>VLOOKUP(Table7[[#This Row],[model_name]],lookup!$AG$1:$AK$482,3,FALSE)</f>
        <v>455</v>
      </c>
    </row>
    <row r="111" spans="1:24" x14ac:dyDescent="0.25">
      <c r="A111" t="s">
        <v>642</v>
      </c>
      <c r="B111" s="16">
        <v>4.7E-2</v>
      </c>
      <c r="C111">
        <v>3</v>
      </c>
      <c r="D111">
        <v>5</v>
      </c>
      <c r="E111" t="b">
        <v>0</v>
      </c>
      <c r="F111" t="b">
        <v>0</v>
      </c>
      <c r="G111">
        <v>865</v>
      </c>
      <c r="H111">
        <v>534</v>
      </c>
      <c r="I111">
        <v>0</v>
      </c>
      <c r="J111" t="s">
        <v>208</v>
      </c>
      <c r="K111" s="2" t="s">
        <v>649</v>
      </c>
      <c r="L111" s="20">
        <f t="shared" si="1"/>
        <v>0.53416666666666668</v>
      </c>
      <c r="N111" t="str">
        <f>VLOOKUP(A111,lookup!$P$5:$Q$121,2,FALSE)</f>
        <v>Lactococcus lactis</v>
      </c>
      <c r="O111" t="s">
        <v>2007</v>
      </c>
      <c r="P111" t="s">
        <v>1877</v>
      </c>
      <c r="Q111" t="s">
        <v>1939</v>
      </c>
      <c r="R111" t="s">
        <v>1940</v>
      </c>
      <c r="S111" t="s">
        <v>1845</v>
      </c>
      <c r="T111" t="s">
        <v>1880</v>
      </c>
      <c r="U111">
        <f>VLOOKUP(Table7[[#This Row],[model_name]],lookup!$AG$1:$AK$482,5,FALSE)</f>
        <v>0</v>
      </c>
      <c r="V111">
        <f>VLOOKUP(Table7[[#This Row],[model_name]],lookup!$AG$1:$AK$482,4,FALSE)</f>
        <v>0</v>
      </c>
      <c r="W111" t="str">
        <f>VLOOKUP(Table7[[#This Row],[model_name]],lookup!$AG$1:$AK$482,2,FALSE)</f>
        <v>1397</v>
      </c>
      <c r="X111" t="str">
        <f>VLOOKUP(Table7[[#This Row],[model_name]],lookup!$AG$1:$AK$482,3,FALSE)</f>
        <v>455</v>
      </c>
    </row>
    <row r="112" spans="1:24" x14ac:dyDescent="0.25">
      <c r="A112" t="s">
        <v>113</v>
      </c>
      <c r="B112" s="16">
        <v>0.41099999999999998</v>
      </c>
      <c r="C112">
        <v>3</v>
      </c>
      <c r="D112">
        <v>8</v>
      </c>
      <c r="E112" t="b">
        <v>1</v>
      </c>
      <c r="F112" t="b">
        <v>0</v>
      </c>
      <c r="G112">
        <v>754</v>
      </c>
      <c r="H112">
        <v>650</v>
      </c>
      <c r="I112">
        <v>516</v>
      </c>
      <c r="J112" t="s">
        <v>114</v>
      </c>
      <c r="K112" s="2" t="s">
        <v>115</v>
      </c>
      <c r="L112" s="20">
        <f t="shared" si="1"/>
        <v>3.2222222222222222E-2</v>
      </c>
      <c r="M112" t="s">
        <v>113</v>
      </c>
      <c r="N112" t="s">
        <v>1817</v>
      </c>
      <c r="O112" t="s">
        <v>2007</v>
      </c>
      <c r="P112" t="s">
        <v>1877</v>
      </c>
      <c r="Q112" t="s">
        <v>1939</v>
      </c>
      <c r="R112" t="s">
        <v>1940</v>
      </c>
      <c r="S112" t="s">
        <v>1845</v>
      </c>
      <c r="T112" t="s">
        <v>1880</v>
      </c>
      <c r="U112" t="str">
        <f>VLOOKUP(Table7[[#This Row],[model_name]],lookup!$AG$1:$AK$482,5,FALSE)</f>
        <v>173</v>
      </c>
      <c r="V112" t="str">
        <f>VLOOKUP(Table7[[#This Row],[model_name]],lookup!$AG$1:$AK$482,4,FALSE)</f>
        <v>292</v>
      </c>
      <c r="W112" t="str">
        <f>VLOOKUP(Table7[[#This Row],[model_name]],lookup!$AG$1:$AK$482,2,FALSE)</f>
        <v>1491</v>
      </c>
      <c r="X112" t="str">
        <f>VLOOKUP(Table7[[#This Row],[model_name]],lookup!$AG$1:$AK$482,3,FALSE)</f>
        <v>527</v>
      </c>
    </row>
    <row r="113" spans="1:24" x14ac:dyDescent="0.25">
      <c r="A113" t="s">
        <v>317</v>
      </c>
      <c r="B113" s="16">
        <v>0.10580000000000001</v>
      </c>
      <c r="C113">
        <v>3</v>
      </c>
      <c r="D113">
        <v>8</v>
      </c>
      <c r="E113" t="b">
        <v>1</v>
      </c>
      <c r="F113" t="b">
        <v>0</v>
      </c>
      <c r="G113">
        <v>1112</v>
      </c>
      <c r="H113">
        <v>1101</v>
      </c>
      <c r="I113">
        <v>560</v>
      </c>
      <c r="J113" t="s">
        <v>319</v>
      </c>
      <c r="K113" s="2" t="s">
        <v>320</v>
      </c>
      <c r="L113" s="20">
        <f t="shared" si="1"/>
        <v>0.39361111111111113</v>
      </c>
      <c r="N113" t="str">
        <f>VLOOKUP(A113,lookup!$P$5:$Q$90,2,FALSE)</f>
        <v>Leishmania major</v>
      </c>
      <c r="O113" t="s">
        <v>2008</v>
      </c>
      <c r="P113" t="s">
        <v>1941</v>
      </c>
      <c r="Q113" t="s">
        <v>1942</v>
      </c>
      <c r="R113" t="s">
        <v>1943</v>
      </c>
      <c r="S113" t="s">
        <v>1853</v>
      </c>
      <c r="U113" t="str">
        <f>VLOOKUP(Table7[[#This Row],[model_name]],lookup!$AG$1:$AK$482,5,FALSE)</f>
        <v>271</v>
      </c>
      <c r="V113" t="str">
        <f>VLOOKUP(Table7[[#This Row],[model_name]],lookup!$AG$1:$AK$482,4,FALSE)</f>
        <v>372</v>
      </c>
      <c r="W113" t="str">
        <f>VLOOKUP(Table7[[#This Row],[model_name]],lookup!$AG$1:$AK$482,2,FALSE)</f>
        <v>1567</v>
      </c>
      <c r="X113" t="str">
        <f>VLOOKUP(Table7[[#This Row],[model_name]],lookup!$AG$1:$AK$482,3,FALSE)</f>
        <v>829</v>
      </c>
    </row>
    <row r="114" spans="1:24" x14ac:dyDescent="0.25">
      <c r="A114" t="s">
        <v>240</v>
      </c>
      <c r="B114" s="16">
        <v>0.1454</v>
      </c>
      <c r="C114">
        <v>3</v>
      </c>
      <c r="D114">
        <v>8</v>
      </c>
      <c r="E114" t="b">
        <v>1</v>
      </c>
      <c r="F114" t="b">
        <v>0</v>
      </c>
      <c r="G114">
        <v>374</v>
      </c>
      <c r="H114">
        <v>316</v>
      </c>
      <c r="I114">
        <v>0</v>
      </c>
      <c r="J114" t="s">
        <v>242</v>
      </c>
      <c r="K114" s="2" t="s">
        <v>243</v>
      </c>
      <c r="L114" s="20">
        <f t="shared" si="1"/>
        <v>1.361111111111111E-2</v>
      </c>
      <c r="N114" t="str">
        <f>VLOOKUP(A114,lookup!$P$5:$Q$90,2,FALSE)</f>
        <v>Mannheimia succiniciproducens</v>
      </c>
      <c r="O114" t="s">
        <v>2009</v>
      </c>
      <c r="P114" t="s">
        <v>1833</v>
      </c>
      <c r="Q114" t="s">
        <v>1930</v>
      </c>
      <c r="R114" t="s">
        <v>1931</v>
      </c>
      <c r="S114" t="s">
        <v>1845</v>
      </c>
      <c r="T114" t="s">
        <v>1848</v>
      </c>
      <c r="U114" t="str">
        <f>VLOOKUP(Table7[[#This Row],[model_name]],lookup!$AG$1:$AK$482,5,FALSE)</f>
        <v>128</v>
      </c>
      <c r="V114" t="str">
        <f>VLOOKUP(Table7[[#This Row],[model_name]],lookup!$AG$1:$AK$482,4,FALSE)</f>
        <v>189</v>
      </c>
      <c r="W114" t="str">
        <f>VLOOKUP(Table7[[#This Row],[model_name]],lookup!$AG$1:$AK$482,2,FALSE)</f>
        <v>1539</v>
      </c>
      <c r="X114" t="str">
        <f>VLOOKUP(Table7[[#This Row],[model_name]],lookup!$AG$1:$AK$482,3,FALSE)</f>
        <v>233</v>
      </c>
    </row>
    <row r="115" spans="1:24" x14ac:dyDescent="0.25">
      <c r="A115" t="s">
        <v>329</v>
      </c>
      <c r="B115" s="16">
        <v>0.1472</v>
      </c>
      <c r="C115">
        <v>3</v>
      </c>
      <c r="D115">
        <v>8</v>
      </c>
      <c r="E115" t="b">
        <v>1</v>
      </c>
      <c r="F115" t="b">
        <v>0</v>
      </c>
      <c r="G115">
        <v>719</v>
      </c>
      <c r="H115">
        <v>595</v>
      </c>
      <c r="I115">
        <v>0</v>
      </c>
      <c r="J115" t="s">
        <v>208</v>
      </c>
      <c r="K115" s="2" t="s">
        <v>331</v>
      </c>
      <c r="L115" s="20">
        <f t="shared" si="1"/>
        <v>5.3055555555555557E-2</v>
      </c>
      <c r="N115" t="str">
        <f>VLOOKUP(A115,lookup!$P$5:$Q$90,2,FALSE)</f>
        <v>Mannheimia succiniciproducens</v>
      </c>
      <c r="O115" t="s">
        <v>2009</v>
      </c>
      <c r="P115" t="s">
        <v>1833</v>
      </c>
      <c r="Q115" t="s">
        <v>1930</v>
      </c>
      <c r="R115" t="s">
        <v>1931</v>
      </c>
      <c r="S115" t="s">
        <v>1845</v>
      </c>
      <c r="T115" t="s">
        <v>1848</v>
      </c>
      <c r="U115" t="str">
        <f>VLOOKUP(Table7[[#This Row],[model_name]],lookup!$AG$1:$AK$482,5,FALSE)</f>
        <v>188</v>
      </c>
      <c r="V115" t="str">
        <f>VLOOKUP(Table7[[#This Row],[model_name]],lookup!$AG$1:$AK$482,4,FALSE)</f>
        <v>345</v>
      </c>
      <c r="W115" t="str">
        <f>VLOOKUP(Table7[[#This Row],[model_name]],lookup!$AG$1:$AK$482,2,FALSE)</f>
        <v>1588</v>
      </c>
      <c r="X115" t="str">
        <f>VLOOKUP(Table7[[#This Row],[model_name]],lookup!$AG$1:$AK$482,3,FALSE)</f>
        <v>171</v>
      </c>
    </row>
    <row r="116" spans="1:24" x14ac:dyDescent="0.25">
      <c r="A116" t="s">
        <v>329</v>
      </c>
      <c r="B116" s="16">
        <v>0.1472</v>
      </c>
      <c r="C116">
        <v>3</v>
      </c>
      <c r="D116">
        <v>8</v>
      </c>
      <c r="E116" t="b">
        <v>1</v>
      </c>
      <c r="F116" t="b">
        <v>0</v>
      </c>
      <c r="G116">
        <v>719</v>
      </c>
      <c r="H116">
        <v>595</v>
      </c>
      <c r="I116">
        <v>0</v>
      </c>
      <c r="J116" t="s">
        <v>208</v>
      </c>
      <c r="K116" s="2" t="s">
        <v>239</v>
      </c>
      <c r="L116" s="20">
        <f t="shared" si="1"/>
        <v>4.6666666666666669E-2</v>
      </c>
      <c r="N116" t="str">
        <f>VLOOKUP(A116,lookup!$P$5:$Q$90,2,FALSE)</f>
        <v>Mannheimia succiniciproducens</v>
      </c>
      <c r="O116" t="s">
        <v>2009</v>
      </c>
      <c r="P116" t="s">
        <v>1833</v>
      </c>
      <c r="Q116" t="s">
        <v>1930</v>
      </c>
      <c r="R116" t="s">
        <v>1931</v>
      </c>
      <c r="S116" t="s">
        <v>1845</v>
      </c>
      <c r="T116" t="s">
        <v>1848</v>
      </c>
      <c r="U116" t="str">
        <f>VLOOKUP(Table7[[#This Row],[model_name]],lookup!$AG$1:$AK$482,5,FALSE)</f>
        <v>188</v>
      </c>
      <c r="V116" t="str">
        <f>VLOOKUP(Table7[[#This Row],[model_name]],lookup!$AG$1:$AK$482,4,FALSE)</f>
        <v>345</v>
      </c>
      <c r="W116" t="str">
        <f>VLOOKUP(Table7[[#This Row],[model_name]],lookup!$AG$1:$AK$482,2,FALSE)</f>
        <v>1588</v>
      </c>
      <c r="X116" t="str">
        <f>VLOOKUP(Table7[[#This Row],[model_name]],lookup!$AG$1:$AK$482,3,FALSE)</f>
        <v>171</v>
      </c>
    </row>
    <row r="117" spans="1:24" x14ac:dyDescent="0.25">
      <c r="A117" t="s">
        <v>287</v>
      </c>
      <c r="B117" s="16">
        <v>0.27910000000000001</v>
      </c>
      <c r="C117">
        <v>3</v>
      </c>
      <c r="D117">
        <v>8</v>
      </c>
      <c r="E117" t="b">
        <v>1</v>
      </c>
      <c r="F117" t="b">
        <v>0</v>
      </c>
      <c r="G117">
        <v>825</v>
      </c>
      <c r="H117">
        <v>715</v>
      </c>
      <c r="I117">
        <v>745</v>
      </c>
      <c r="J117" t="s">
        <v>289</v>
      </c>
      <c r="K117" s="2" t="s">
        <v>290</v>
      </c>
      <c r="L117" s="20">
        <f t="shared" si="1"/>
        <v>4.3611111111111114E-2</v>
      </c>
      <c r="N117" t="s">
        <v>1785</v>
      </c>
      <c r="O117" t="s">
        <v>2010</v>
      </c>
      <c r="P117" t="s">
        <v>1844</v>
      </c>
      <c r="Q117" t="s">
        <v>1842</v>
      </c>
      <c r="R117" t="s">
        <v>1843</v>
      </c>
      <c r="S117" t="s">
        <v>1841</v>
      </c>
      <c r="U117">
        <f>VLOOKUP(Table7[[#This Row],[model_name]],lookup!$AG$1:$AK$482,5,FALSE)</f>
        <v>0</v>
      </c>
      <c r="V117">
        <f>VLOOKUP(Table7[[#This Row],[model_name]],lookup!$AG$1:$AK$482,4,FALSE)</f>
        <v>0</v>
      </c>
      <c r="W117" t="str">
        <f>VLOOKUP(Table7[[#This Row],[model_name]],lookup!$AG$1:$AK$482,2,FALSE)</f>
        <v>2757</v>
      </c>
      <c r="X117">
        <f>VLOOKUP(Table7[[#This Row],[model_name]],lookup!$AG$1:$AK$482,3,FALSE)</f>
        <v>0</v>
      </c>
    </row>
    <row r="118" spans="1:24" x14ac:dyDescent="0.25">
      <c r="A118" t="s">
        <v>275</v>
      </c>
      <c r="B118" s="16">
        <v>0.3503</v>
      </c>
      <c r="C118">
        <v>3</v>
      </c>
      <c r="D118">
        <v>8</v>
      </c>
      <c r="E118" t="b">
        <v>1</v>
      </c>
      <c r="F118" t="b">
        <v>0</v>
      </c>
      <c r="G118">
        <v>774</v>
      </c>
      <c r="H118">
        <v>777</v>
      </c>
      <c r="I118">
        <v>0</v>
      </c>
      <c r="J118" t="s">
        <v>192</v>
      </c>
      <c r="K118" s="2" t="s">
        <v>277</v>
      </c>
      <c r="L118" s="20">
        <f t="shared" si="1"/>
        <v>3.3333333333333333E-2</v>
      </c>
      <c r="N118" t="str">
        <f>VLOOKUP(A118,lookup!$P$5:$Q$90,2,FALSE)</f>
        <v>Methanosarcina acetivorans</v>
      </c>
      <c r="O118" t="s">
        <v>2010</v>
      </c>
      <c r="P118" t="s">
        <v>1844</v>
      </c>
      <c r="Q118" t="s">
        <v>1842</v>
      </c>
      <c r="R118" t="s">
        <v>1843</v>
      </c>
      <c r="S118" t="s">
        <v>1841</v>
      </c>
      <c r="U118" t="str">
        <f>VLOOKUP(Table7[[#This Row],[model_name]],lookup!$AG$1:$AK$482,5,FALSE)</f>
        <v>178</v>
      </c>
      <c r="V118" t="str">
        <f>VLOOKUP(Table7[[#This Row],[model_name]],lookup!$AG$1:$AK$482,4,FALSE)</f>
        <v>268</v>
      </c>
      <c r="W118" t="str">
        <f>VLOOKUP(Table7[[#This Row],[model_name]],lookup!$AG$1:$AK$482,2,FALSE)</f>
        <v>1548</v>
      </c>
      <c r="X118" t="str">
        <f>VLOOKUP(Table7[[#This Row],[model_name]],lookup!$AG$1:$AK$482,3,FALSE)</f>
        <v>206</v>
      </c>
    </row>
    <row r="119" spans="1:24" x14ac:dyDescent="0.25">
      <c r="A119" t="s">
        <v>381</v>
      </c>
      <c r="B119" s="16">
        <v>0.47760000000000002</v>
      </c>
      <c r="C119">
        <v>3</v>
      </c>
      <c r="D119">
        <v>8</v>
      </c>
      <c r="E119" t="b">
        <v>0</v>
      </c>
      <c r="F119" t="b">
        <v>0</v>
      </c>
      <c r="G119">
        <v>690</v>
      </c>
      <c r="H119">
        <v>628</v>
      </c>
      <c r="I119">
        <v>692</v>
      </c>
      <c r="J119" t="s">
        <v>383</v>
      </c>
      <c r="K119" s="2" t="s">
        <v>384</v>
      </c>
      <c r="L119" s="20">
        <f t="shared" si="1"/>
        <v>1.2777777777777779E-2</v>
      </c>
      <c r="M119" t="s">
        <v>381</v>
      </c>
      <c r="N119" t="s">
        <v>1825</v>
      </c>
      <c r="O119" t="s">
        <v>2010</v>
      </c>
      <c r="P119" t="s">
        <v>1844</v>
      </c>
      <c r="Q119" t="s">
        <v>1842</v>
      </c>
      <c r="R119" t="s">
        <v>1843</v>
      </c>
      <c r="S119" t="s">
        <v>1841</v>
      </c>
      <c r="U119">
        <f>VLOOKUP(Table7[[#This Row],[model_name]],lookup!$AG$1:$AK$482,5,FALSE)</f>
        <v>0</v>
      </c>
      <c r="V119">
        <f>VLOOKUP(Table7[[#This Row],[model_name]],lookup!$AG$1:$AK$482,4,FALSE)</f>
        <v>0</v>
      </c>
      <c r="W119" t="str">
        <f>VLOOKUP(Table7[[#This Row],[model_name]],lookup!$AG$1:$AK$482,2,FALSE)</f>
        <v>1415</v>
      </c>
      <c r="X119">
        <f>VLOOKUP(Table7[[#This Row],[model_name]],lookup!$AG$1:$AK$482,3,FALSE)</f>
        <v>0</v>
      </c>
    </row>
    <row r="120" spans="1:24" x14ac:dyDescent="0.25">
      <c r="A120" t="s">
        <v>340</v>
      </c>
      <c r="B120" s="16">
        <v>0.1168</v>
      </c>
      <c r="C120">
        <v>3</v>
      </c>
      <c r="D120">
        <v>8</v>
      </c>
      <c r="E120" t="b">
        <v>1</v>
      </c>
      <c r="F120" t="b">
        <v>0</v>
      </c>
      <c r="G120">
        <v>2037</v>
      </c>
      <c r="H120">
        <v>2110</v>
      </c>
      <c r="I120">
        <v>0</v>
      </c>
      <c r="J120" t="s">
        <v>342</v>
      </c>
      <c r="K120" s="2" t="s">
        <v>343</v>
      </c>
      <c r="L120" s="20">
        <f t="shared" si="1"/>
        <v>0.2088888888888889</v>
      </c>
      <c r="N120" t="str">
        <f>VLOOKUP(A120,lookup!$P$5:$Q$90,2,FALSE)</f>
        <v>Mus musculus</v>
      </c>
      <c r="O120" t="s">
        <v>2011</v>
      </c>
      <c r="P120" t="s">
        <v>1854</v>
      </c>
      <c r="Q120" t="s">
        <v>1945</v>
      </c>
      <c r="R120" t="s">
        <v>1944</v>
      </c>
      <c r="S120" t="s">
        <v>1853</v>
      </c>
      <c r="U120">
        <f>VLOOKUP(Table7[[#This Row],[model_name]],lookup!$AG$1:$AK$482,5,FALSE)</f>
        <v>0</v>
      </c>
      <c r="V120">
        <f>VLOOKUP(Table7[[#This Row],[model_name]],lookup!$AG$1:$AK$482,4,FALSE)</f>
        <v>0</v>
      </c>
      <c r="W120" t="str">
        <f>VLOOKUP(Table7[[#This Row],[model_name]],lookup!$AG$1:$AK$482,2,FALSE)</f>
        <v>1574</v>
      </c>
      <c r="X120" t="str">
        <f>VLOOKUP(Table7[[#This Row],[model_name]],lookup!$AG$1:$AK$482,3,FALSE)</f>
        <v>272</v>
      </c>
    </row>
    <row r="121" spans="1:24" x14ac:dyDescent="0.25">
      <c r="A121" t="s">
        <v>221</v>
      </c>
      <c r="B121" s="16">
        <v>0.30880000000000002</v>
      </c>
      <c r="C121">
        <v>3</v>
      </c>
      <c r="D121">
        <v>8</v>
      </c>
      <c r="E121" t="b">
        <v>1</v>
      </c>
      <c r="F121" t="b">
        <v>0</v>
      </c>
      <c r="G121">
        <v>1049</v>
      </c>
      <c r="H121">
        <v>838</v>
      </c>
      <c r="I121">
        <v>663</v>
      </c>
      <c r="J121" t="s">
        <v>223</v>
      </c>
      <c r="K121" s="2" t="s">
        <v>356</v>
      </c>
      <c r="L121" s="20">
        <f t="shared" si="1"/>
        <v>8.8333333333333333E-2</v>
      </c>
      <c r="N121" t="str">
        <f>VLOOKUP(A121,lookup!$P$5:$Q$90,2,FALSE)</f>
        <v>Mycobacterium tuberculosis</v>
      </c>
      <c r="O121" t="s">
        <v>2012</v>
      </c>
      <c r="P121" t="s">
        <v>1921</v>
      </c>
      <c r="Q121" t="s">
        <v>1920</v>
      </c>
      <c r="R121" t="s">
        <v>1919</v>
      </c>
      <c r="S121" t="s">
        <v>1845</v>
      </c>
      <c r="T121" t="s">
        <v>1922</v>
      </c>
      <c r="U121" t="str">
        <f>VLOOKUP(Table7[[#This Row],[model_name]],lookup!$AG$1:$AK$482,5,FALSE)</f>
        <v>324</v>
      </c>
      <c r="V121" t="str">
        <f>VLOOKUP(Table7[[#This Row],[model_name]],lookup!$AG$1:$AK$482,4,FALSE)</f>
        <v>523</v>
      </c>
      <c r="W121" t="str">
        <f>VLOOKUP(Table7[[#This Row],[model_name]],lookup!$AG$1:$AK$482,2,FALSE)</f>
        <v>1582</v>
      </c>
      <c r="X121" t="str">
        <f>VLOOKUP(Table7[[#This Row],[model_name]],lookup!$AG$1:$AK$482,3,FALSE)</f>
        <v>317</v>
      </c>
    </row>
    <row r="122" spans="1:24" x14ac:dyDescent="0.25">
      <c r="A122" t="s">
        <v>621</v>
      </c>
      <c r="B122" s="16">
        <v>0.35670000000000002</v>
      </c>
      <c r="C122">
        <v>2</v>
      </c>
      <c r="D122">
        <v>6</v>
      </c>
      <c r="E122" t="b">
        <v>1</v>
      </c>
      <c r="F122" t="b">
        <v>0</v>
      </c>
      <c r="G122">
        <v>4484</v>
      </c>
      <c r="H122">
        <v>3400</v>
      </c>
      <c r="I122">
        <v>0</v>
      </c>
      <c r="J122" t="s">
        <v>622</v>
      </c>
      <c r="K122" s="2" t="s">
        <v>623</v>
      </c>
      <c r="L122" s="20">
        <f t="shared" si="1"/>
        <v>1.2088888888888889</v>
      </c>
      <c r="N122" t="str">
        <f>VLOOKUP(A122,lookup!$P$5:$Q$121,2,FALSE)</f>
        <v>Mycobacterium tuberculosis macrophage</v>
      </c>
      <c r="O122" t="s">
        <v>2012</v>
      </c>
      <c r="P122" t="s">
        <v>1921</v>
      </c>
      <c r="Q122" t="s">
        <v>1920</v>
      </c>
      <c r="R122" t="s">
        <v>1919</v>
      </c>
      <c r="S122" t="s">
        <v>1845</v>
      </c>
      <c r="T122" t="s">
        <v>1922</v>
      </c>
      <c r="U122" t="str">
        <f>VLOOKUP(Table7[[#This Row],[model_name]],lookup!$AG$1:$AK$482,5,FALSE)</f>
        <v>984</v>
      </c>
      <c r="V122" t="str">
        <f>VLOOKUP(Table7[[#This Row],[model_name]],lookup!$AG$1:$AK$482,4,FALSE)</f>
        <v>1987</v>
      </c>
      <c r="W122" t="str">
        <f>VLOOKUP(Table7[[#This Row],[model_name]],lookup!$AG$1:$AK$482,2,FALSE)</f>
        <v>2802</v>
      </c>
      <c r="X122" t="str">
        <f>VLOOKUP(Table7[[#This Row],[model_name]],lookup!$AG$1:$AK$482,3,FALSE)</f>
        <v>267</v>
      </c>
    </row>
    <row r="123" spans="1:24" x14ac:dyDescent="0.25">
      <c r="A123" t="s">
        <v>221</v>
      </c>
      <c r="B123" s="16">
        <v>0.42030000000000001</v>
      </c>
      <c r="C123">
        <v>3</v>
      </c>
      <c r="D123">
        <v>8</v>
      </c>
      <c r="E123" t="b">
        <v>1</v>
      </c>
      <c r="F123" t="b">
        <v>0</v>
      </c>
      <c r="G123">
        <v>1049</v>
      </c>
      <c r="H123">
        <v>838</v>
      </c>
      <c r="I123">
        <v>663</v>
      </c>
      <c r="J123" t="s">
        <v>223</v>
      </c>
      <c r="K123" s="2" t="s">
        <v>224</v>
      </c>
      <c r="L123" s="20">
        <f t="shared" si="1"/>
        <v>8.0555555555555547E-2</v>
      </c>
      <c r="N123" t="str">
        <f>VLOOKUP(A123,lookup!$P$5:$Q$90,2,FALSE)</f>
        <v>Mycobacterium tuberculosis</v>
      </c>
      <c r="O123" t="s">
        <v>2012</v>
      </c>
      <c r="P123" t="s">
        <v>1921</v>
      </c>
      <c r="Q123" t="s">
        <v>1920</v>
      </c>
      <c r="R123" t="s">
        <v>1919</v>
      </c>
      <c r="S123" t="s">
        <v>1845</v>
      </c>
      <c r="T123" t="s">
        <v>1922</v>
      </c>
      <c r="U123" t="str">
        <f>VLOOKUP(Table7[[#This Row],[model_name]],lookup!$AG$1:$AK$482,5,FALSE)</f>
        <v>324</v>
      </c>
      <c r="V123" t="str">
        <f>VLOOKUP(Table7[[#This Row],[model_name]],lookup!$AG$1:$AK$482,4,FALSE)</f>
        <v>523</v>
      </c>
      <c r="W123" t="str">
        <f>VLOOKUP(Table7[[#This Row],[model_name]],lookup!$AG$1:$AK$482,2,FALSE)</f>
        <v>1582</v>
      </c>
      <c r="X123" t="str">
        <f>VLOOKUP(Table7[[#This Row],[model_name]],lookup!$AG$1:$AK$482,3,FALSE)</f>
        <v>317</v>
      </c>
    </row>
    <row r="124" spans="1:24" x14ac:dyDescent="0.25">
      <c r="A124" t="s">
        <v>116</v>
      </c>
      <c r="B124" s="16">
        <v>0.53200000000000003</v>
      </c>
      <c r="C124">
        <v>3</v>
      </c>
      <c r="D124">
        <v>8</v>
      </c>
      <c r="E124" t="b">
        <v>1</v>
      </c>
      <c r="F124" t="b">
        <v>0</v>
      </c>
      <c r="G124">
        <v>1025</v>
      </c>
      <c r="H124">
        <v>825</v>
      </c>
      <c r="I124">
        <v>661</v>
      </c>
      <c r="J124" t="s">
        <v>117</v>
      </c>
      <c r="K124" s="2" t="s">
        <v>118</v>
      </c>
      <c r="L124" s="20">
        <f t="shared" si="1"/>
        <v>6.1388888888888896E-2</v>
      </c>
      <c r="M124" t="s">
        <v>116</v>
      </c>
      <c r="N124" t="s">
        <v>119</v>
      </c>
      <c r="O124" t="s">
        <v>2012</v>
      </c>
      <c r="P124" t="s">
        <v>1921</v>
      </c>
      <c r="Q124" t="s">
        <v>1920</v>
      </c>
      <c r="R124" t="s">
        <v>1919</v>
      </c>
      <c r="S124" t="s">
        <v>1845</v>
      </c>
      <c r="T124" t="s">
        <v>1922</v>
      </c>
      <c r="U124" t="str">
        <f>VLOOKUP(Table7[[#This Row],[model_name]],lookup!$AG$1:$AK$482,5,FALSE)</f>
        <v>3</v>
      </c>
      <c r="V124" t="str">
        <f>VLOOKUP(Table7[[#This Row],[model_name]],lookup!$AG$1:$AK$482,4,FALSE)</f>
        <v>495</v>
      </c>
      <c r="W124" t="str">
        <f>VLOOKUP(Table7[[#This Row],[model_name]],lookup!$AG$1:$AK$482,2,FALSE)</f>
        <v>1492</v>
      </c>
      <c r="X124" t="str">
        <f>VLOOKUP(Table7[[#This Row],[model_name]],lookup!$AG$1:$AK$482,3,FALSE)</f>
        <v>601</v>
      </c>
    </row>
    <row r="125" spans="1:24" x14ac:dyDescent="0.25">
      <c r="A125" t="s">
        <v>601</v>
      </c>
      <c r="B125" s="16">
        <v>0.69499999999999995</v>
      </c>
      <c r="C125">
        <v>2</v>
      </c>
      <c r="D125">
        <v>4</v>
      </c>
      <c r="E125" t="b">
        <v>0</v>
      </c>
      <c r="F125" t="b">
        <v>0</v>
      </c>
      <c r="G125">
        <v>1192</v>
      </c>
      <c r="H125">
        <v>1047</v>
      </c>
      <c r="I125">
        <v>0</v>
      </c>
      <c r="J125" t="s">
        <v>603</v>
      </c>
      <c r="K125" s="2" t="s">
        <v>574</v>
      </c>
      <c r="L125" s="20">
        <f t="shared" si="1"/>
        <v>1.3333333333333334E-2</v>
      </c>
      <c r="N125" t="str">
        <f>VLOOKUP(A125,lookup!$P$5:$Q$121,2,FALSE)</f>
        <v>Mycobacterium tuberculosis</v>
      </c>
      <c r="O125" t="s">
        <v>2012</v>
      </c>
      <c r="P125" t="s">
        <v>1921</v>
      </c>
      <c r="Q125" t="s">
        <v>1920</v>
      </c>
      <c r="R125" t="s">
        <v>1919</v>
      </c>
      <c r="S125" t="s">
        <v>1845</v>
      </c>
      <c r="T125" t="s">
        <v>1922</v>
      </c>
      <c r="U125">
        <f>VLOOKUP(Table7[[#This Row],[model_name]],lookup!$AG$1:$AK$482,5,FALSE)</f>
        <v>0</v>
      </c>
      <c r="V125">
        <f>VLOOKUP(Table7[[#This Row],[model_name]],lookup!$AG$1:$AK$482,4,FALSE)</f>
        <v>0</v>
      </c>
      <c r="W125" t="str">
        <f>VLOOKUP(Table7[[#This Row],[model_name]],lookup!$AG$1:$AK$482,2,FALSE)</f>
        <v>2792</v>
      </c>
      <c r="X125" t="str">
        <f>VLOOKUP(Table7[[#This Row],[model_name]],lookup!$AG$1:$AK$482,3,FALSE)</f>
        <v>2328</v>
      </c>
    </row>
    <row r="126" spans="1:24" x14ac:dyDescent="0.25">
      <c r="A126" t="s">
        <v>531</v>
      </c>
      <c r="B126" s="16">
        <v>0.70320000000000005</v>
      </c>
      <c r="C126">
        <v>2</v>
      </c>
      <c r="D126">
        <v>4</v>
      </c>
      <c r="E126" t="b">
        <v>0</v>
      </c>
      <c r="F126" t="b">
        <v>0</v>
      </c>
      <c r="G126">
        <v>1226</v>
      </c>
      <c r="H126">
        <v>998</v>
      </c>
      <c r="I126">
        <v>1008</v>
      </c>
      <c r="J126" t="s">
        <v>533</v>
      </c>
      <c r="K126" s="2" t="s">
        <v>243</v>
      </c>
      <c r="L126" s="20">
        <f t="shared" si="1"/>
        <v>1.361111111111111E-2</v>
      </c>
      <c r="M126" t="s">
        <v>531</v>
      </c>
      <c r="N126" t="s">
        <v>119</v>
      </c>
      <c r="O126" t="s">
        <v>2012</v>
      </c>
      <c r="P126" t="s">
        <v>1921</v>
      </c>
      <c r="Q126" t="s">
        <v>1920</v>
      </c>
      <c r="R126" t="s">
        <v>1919</v>
      </c>
      <c r="S126" t="s">
        <v>1845</v>
      </c>
      <c r="T126" t="s">
        <v>1922</v>
      </c>
      <c r="U126" t="str">
        <f>VLOOKUP(Table7[[#This Row],[model_name]],lookup!$AG$1:$AK$482,5,FALSE)</f>
        <v>219</v>
      </c>
      <c r="V126" t="str">
        <f>VLOOKUP(Table7[[#This Row],[model_name]],lookup!$AG$1:$AK$482,4,FALSE)</f>
        <v>434</v>
      </c>
      <c r="W126" t="str">
        <f>VLOOKUP(Table7[[#This Row],[model_name]],lookup!$AG$1:$AK$482,2,FALSE)</f>
        <v>1468</v>
      </c>
      <c r="X126">
        <f>VLOOKUP(Table7[[#This Row],[model_name]],lookup!$AG$1:$AK$482,3,FALSE)</f>
        <v>0</v>
      </c>
    </row>
    <row r="127" spans="1:24" x14ac:dyDescent="0.25">
      <c r="A127" t="s">
        <v>312</v>
      </c>
      <c r="B127" s="16">
        <v>0.16159999999999999</v>
      </c>
      <c r="C127">
        <v>3</v>
      </c>
      <c r="D127">
        <v>8</v>
      </c>
      <c r="E127" t="b">
        <v>1</v>
      </c>
      <c r="F127" t="b">
        <v>0</v>
      </c>
      <c r="G127">
        <v>351</v>
      </c>
      <c r="H127">
        <v>346</v>
      </c>
      <c r="I127">
        <v>126</v>
      </c>
      <c r="J127" t="s">
        <v>192</v>
      </c>
      <c r="K127" s="2" t="s">
        <v>314</v>
      </c>
      <c r="L127" s="20">
        <f t="shared" si="1"/>
        <v>1.1944444444444445E-2</v>
      </c>
      <c r="N127" t="str">
        <f>VLOOKUP(A127,lookup!$P$5:$Q$90,2,FALSE)</f>
        <v>Mycoplasma genitalium</v>
      </c>
      <c r="O127" t="s">
        <v>2013</v>
      </c>
      <c r="P127" t="s">
        <v>1921</v>
      </c>
      <c r="Q127" t="s">
        <v>1920</v>
      </c>
      <c r="R127" t="s">
        <v>1919</v>
      </c>
      <c r="S127" t="s">
        <v>1845</v>
      </c>
      <c r="T127" t="s">
        <v>1922</v>
      </c>
      <c r="U127" t="str">
        <f>VLOOKUP(Table7[[#This Row],[model_name]],lookup!$AG$1:$AK$482,5,FALSE)</f>
        <v>132</v>
      </c>
      <c r="V127" t="str">
        <f>VLOOKUP(Table7[[#This Row],[model_name]],lookup!$AG$1:$AK$482,4,FALSE)</f>
        <v>141</v>
      </c>
      <c r="W127" t="str">
        <f>VLOOKUP(Table7[[#This Row],[model_name]],lookup!$AG$1:$AK$482,2,FALSE)</f>
        <v>1562</v>
      </c>
      <c r="X127" t="str">
        <f>VLOOKUP(Table7[[#This Row],[model_name]],lookup!$AG$1:$AK$482,3,FALSE)</f>
        <v>133</v>
      </c>
    </row>
    <row r="128" spans="1:24" x14ac:dyDescent="0.25">
      <c r="A128" t="s">
        <v>449</v>
      </c>
      <c r="B128" s="16">
        <v>0.1691</v>
      </c>
      <c r="C128">
        <v>3</v>
      </c>
      <c r="D128">
        <v>8</v>
      </c>
      <c r="E128" t="b">
        <v>1</v>
      </c>
      <c r="F128" t="b">
        <v>0</v>
      </c>
      <c r="G128">
        <v>1845</v>
      </c>
      <c r="H128">
        <v>1008</v>
      </c>
      <c r="I128">
        <v>837</v>
      </c>
      <c r="J128" t="s">
        <v>273</v>
      </c>
      <c r="K128" s="2" t="s">
        <v>451</v>
      </c>
      <c r="L128" s="20">
        <f t="shared" si="1"/>
        <v>0.57166666666666666</v>
      </c>
      <c r="N128" t="str">
        <f>VLOOKUP(A128,lookup!$P$5:$Q$121,2,FALSE)</f>
        <v>Neurospora crassa iJDZ836</v>
      </c>
      <c r="O128" t="s">
        <v>2038</v>
      </c>
      <c r="P128" t="s">
        <v>1946</v>
      </c>
      <c r="Q128" t="s">
        <v>1947</v>
      </c>
      <c r="R128" t="s">
        <v>1948</v>
      </c>
      <c r="S128" t="s">
        <v>1853</v>
      </c>
      <c r="U128" t="str">
        <f>VLOOKUP(Table7[[#This Row],[model_name]],lookup!$AG$1:$AK$482,5,FALSE)</f>
        <v>418</v>
      </c>
      <c r="V128" t="str">
        <f>VLOOKUP(Table7[[#This Row],[model_name]],lookup!$AG$1:$AK$482,4,FALSE)</f>
        <v>1193</v>
      </c>
      <c r="W128" t="str">
        <f>VLOOKUP(Table7[[#This Row],[model_name]],lookup!$AG$1:$AK$482,2,FALSE)</f>
        <v>1916</v>
      </c>
      <c r="X128" t="str">
        <f>VLOOKUP(Table7[[#This Row],[model_name]],lookup!$AG$1:$AK$482,3,FALSE)</f>
        <v>645</v>
      </c>
    </row>
    <row r="129" spans="1:24" x14ac:dyDescent="0.25">
      <c r="A129" t="s">
        <v>548</v>
      </c>
      <c r="B129" s="16">
        <v>0.99</v>
      </c>
      <c r="C129">
        <v>2</v>
      </c>
      <c r="D129">
        <v>4</v>
      </c>
      <c r="E129" t="b">
        <v>0</v>
      </c>
      <c r="F129" t="b">
        <v>0</v>
      </c>
      <c r="G129">
        <v>4456</v>
      </c>
      <c r="H129">
        <v>2172</v>
      </c>
      <c r="I129">
        <v>1027</v>
      </c>
      <c r="J129" t="s">
        <v>550</v>
      </c>
      <c r="K129" s="2" t="s">
        <v>551</v>
      </c>
      <c r="L129" s="20">
        <f t="shared" si="1"/>
        <v>0.19055555555555553</v>
      </c>
      <c r="M129" t="s">
        <v>548</v>
      </c>
      <c r="N129" t="s">
        <v>552</v>
      </c>
      <c r="O129" t="s">
        <v>2014</v>
      </c>
      <c r="P129" t="s">
        <v>1949</v>
      </c>
      <c r="Q129" t="s">
        <v>1950</v>
      </c>
      <c r="R129" t="s">
        <v>1951</v>
      </c>
      <c r="S129" t="s">
        <v>1853</v>
      </c>
      <c r="U129">
        <f>VLOOKUP(Table7[[#This Row],[model_name]],lookup!$AG$1:$AK$482,5,FALSE)</f>
        <v>0</v>
      </c>
      <c r="V129">
        <f>VLOOKUP(Table7[[#This Row],[model_name]],lookup!$AG$1:$AK$482,4,FALSE)</f>
        <v>0</v>
      </c>
      <c r="W129" t="str">
        <f>VLOOKUP(Table7[[#This Row],[model_name]],lookup!$AG$1:$AK$482,2,FALSE)</f>
        <v>1484</v>
      </c>
      <c r="X129">
        <f>VLOOKUP(Table7[[#This Row],[model_name]],lookup!$AG$1:$AK$482,3,FALSE)</f>
        <v>0</v>
      </c>
    </row>
    <row r="130" spans="1:24" x14ac:dyDescent="0.25">
      <c r="A130" t="s">
        <v>308</v>
      </c>
      <c r="B130" s="16">
        <v>1.41E-2</v>
      </c>
      <c r="C130">
        <v>3</v>
      </c>
      <c r="D130">
        <v>8</v>
      </c>
      <c r="E130" t="b">
        <v>1</v>
      </c>
      <c r="F130" t="b">
        <v>0</v>
      </c>
      <c r="G130">
        <v>1254</v>
      </c>
      <c r="H130">
        <v>1058</v>
      </c>
      <c r="I130">
        <v>0</v>
      </c>
      <c r="J130" t="s">
        <v>310</v>
      </c>
      <c r="K130" s="2" t="s">
        <v>311</v>
      </c>
      <c r="L130" s="20">
        <f t="shared" ref="L130:L193" si="2">((HOUR(K130))+MINUTE(K130)/60+(SECOND(K130)/3600))</f>
        <v>0.27500000000000002</v>
      </c>
      <c r="N130" t="str">
        <f>VLOOKUP(A130,lookup!$P$5:$Q$90,2,FALSE)</f>
        <v>Pichia pastoris</v>
      </c>
      <c r="O130" t="s">
        <v>2015</v>
      </c>
      <c r="P130" t="s">
        <v>1923</v>
      </c>
      <c r="Q130" t="s">
        <v>1924</v>
      </c>
      <c r="R130" t="s">
        <v>1925</v>
      </c>
      <c r="S130" t="s">
        <v>1853</v>
      </c>
      <c r="U130">
        <f>VLOOKUP(Table7[[#This Row],[model_name]],lookup!$AG$1:$AK$482,5,FALSE)</f>
        <v>0</v>
      </c>
      <c r="V130">
        <f>VLOOKUP(Table7[[#This Row],[model_name]],lookup!$AG$1:$AK$482,4,FALSE)</f>
        <v>0</v>
      </c>
      <c r="W130" t="str">
        <f>VLOOKUP(Table7[[#This Row],[model_name]],lookup!$AG$1:$AK$482,2,FALSE)</f>
        <v>1560</v>
      </c>
      <c r="X130" t="str">
        <f>VLOOKUP(Table7[[#This Row],[model_name]],lookup!$AG$1:$AK$482,3,FALSE)</f>
        <v>386</v>
      </c>
    </row>
    <row r="131" spans="1:24" x14ac:dyDescent="0.25">
      <c r="A131" t="s">
        <v>332</v>
      </c>
      <c r="B131" s="16">
        <v>4.8399999999999999E-2</v>
      </c>
      <c r="C131">
        <v>3</v>
      </c>
      <c r="D131">
        <v>8</v>
      </c>
      <c r="E131" t="b">
        <v>1</v>
      </c>
      <c r="F131" t="b">
        <v>0</v>
      </c>
      <c r="G131">
        <v>1423</v>
      </c>
      <c r="H131">
        <v>1303</v>
      </c>
      <c r="I131">
        <v>915</v>
      </c>
      <c r="J131" t="s">
        <v>334</v>
      </c>
      <c r="K131" s="2" t="s">
        <v>335</v>
      </c>
      <c r="L131" s="20">
        <f t="shared" si="2"/>
        <v>0.65388888888888896</v>
      </c>
      <c r="N131" t="str">
        <f>VLOOKUP(A131,lookup!$P$5:$Q$90,2,FALSE)</f>
        <v>Pichia pastoris</v>
      </c>
      <c r="O131" t="s">
        <v>2015</v>
      </c>
      <c r="P131" t="s">
        <v>1923</v>
      </c>
      <c r="Q131" t="s">
        <v>1924</v>
      </c>
      <c r="R131" t="s">
        <v>1925</v>
      </c>
      <c r="S131" t="s">
        <v>1853</v>
      </c>
      <c r="U131">
        <f>VLOOKUP(Table7[[#This Row],[model_name]],lookup!$AG$1:$AK$482,5,FALSE)</f>
        <v>0</v>
      </c>
      <c r="V131">
        <f>VLOOKUP(Table7[[#This Row],[model_name]],lookup!$AG$1:$AK$482,4,FALSE)</f>
        <v>0</v>
      </c>
      <c r="W131" t="str">
        <f>VLOOKUP(Table7[[#This Row],[model_name]],lookup!$AG$1:$AK$482,2,FALSE)</f>
        <v>1572</v>
      </c>
      <c r="X131" t="str">
        <f>VLOOKUP(Table7[[#This Row],[model_name]],lookup!$AG$1:$AK$482,3,FALSE)</f>
        <v>783</v>
      </c>
    </row>
    <row r="132" spans="1:24" x14ac:dyDescent="0.25">
      <c r="A132" t="s">
        <v>232</v>
      </c>
      <c r="B132" s="16">
        <v>8.1799999999999998E-2</v>
      </c>
      <c r="C132">
        <v>3</v>
      </c>
      <c r="D132">
        <v>8</v>
      </c>
      <c r="E132" t="b">
        <v>1</v>
      </c>
      <c r="F132" t="b">
        <v>0</v>
      </c>
      <c r="G132">
        <v>1361</v>
      </c>
      <c r="H132">
        <v>1178</v>
      </c>
      <c r="I132">
        <v>0</v>
      </c>
      <c r="J132" t="s">
        <v>234</v>
      </c>
      <c r="K132" s="2" t="s">
        <v>235</v>
      </c>
      <c r="L132" s="20">
        <f t="shared" si="2"/>
        <v>0.33694444444444444</v>
      </c>
      <c r="N132" t="str">
        <f>VLOOKUP(A132,lookup!$P$5:$Q$90,2,FALSE)</f>
        <v>Pichia pastoris</v>
      </c>
      <c r="O132" t="s">
        <v>2015</v>
      </c>
      <c r="P132" t="s">
        <v>1923</v>
      </c>
      <c r="Q132" t="s">
        <v>1924</v>
      </c>
      <c r="R132" t="s">
        <v>1925</v>
      </c>
      <c r="S132" t="s">
        <v>1853</v>
      </c>
      <c r="U132" t="str">
        <f>VLOOKUP(Table7[[#This Row],[model_name]],lookup!$AG$1:$AK$482,5,FALSE)</f>
        <v>331</v>
      </c>
      <c r="V132" t="str">
        <f>VLOOKUP(Table7[[#This Row],[model_name]],lookup!$AG$1:$AK$482,4,FALSE)</f>
        <v>618</v>
      </c>
      <c r="W132" t="str">
        <f>VLOOKUP(Table7[[#This Row],[model_name]],lookup!$AG$1:$AK$482,2,FALSE)</f>
        <v>1537</v>
      </c>
      <c r="X132" t="str">
        <f>VLOOKUP(Table7[[#This Row],[model_name]],lookup!$AG$1:$AK$482,3,FALSE)</f>
        <v>305</v>
      </c>
    </row>
    <row r="133" spans="1:24" x14ac:dyDescent="0.25">
      <c r="A133" t="s">
        <v>229</v>
      </c>
      <c r="B133" s="16">
        <v>8.8800000000000004E-2</v>
      </c>
      <c r="C133">
        <v>3</v>
      </c>
      <c r="D133">
        <v>8</v>
      </c>
      <c r="E133" t="b">
        <v>1</v>
      </c>
      <c r="F133" t="b">
        <v>0</v>
      </c>
      <c r="G133">
        <v>1333</v>
      </c>
      <c r="H133">
        <v>1243</v>
      </c>
      <c r="I133">
        <v>884</v>
      </c>
      <c r="J133" t="s">
        <v>208</v>
      </c>
      <c r="K133" s="2" t="s">
        <v>231</v>
      </c>
      <c r="L133" s="20">
        <f t="shared" si="2"/>
        <v>0.26305555555555554</v>
      </c>
      <c r="N133" t="str">
        <f>VLOOKUP(A133,lookup!$P$5:$Q$90,2,FALSE)</f>
        <v>Pichia stipitis</v>
      </c>
      <c r="O133" t="s">
        <v>2015</v>
      </c>
      <c r="P133" t="s">
        <v>1923</v>
      </c>
      <c r="Q133" t="s">
        <v>1924</v>
      </c>
      <c r="R133" t="s">
        <v>1925</v>
      </c>
      <c r="S133" t="s">
        <v>1853</v>
      </c>
      <c r="U133" t="str">
        <f>VLOOKUP(Table7[[#This Row],[model_name]],lookup!$AG$1:$AK$482,5,FALSE)</f>
        <v>3</v>
      </c>
      <c r="V133" t="str">
        <f>VLOOKUP(Table7[[#This Row],[model_name]],lookup!$AG$1:$AK$482,4,FALSE)</f>
        <v>525</v>
      </c>
      <c r="W133" t="str">
        <f>VLOOKUP(Table7[[#This Row],[model_name]],lookup!$AG$1:$AK$482,2,FALSE)</f>
        <v>1536</v>
      </c>
      <c r="X133" t="str">
        <f>VLOOKUP(Table7[[#This Row],[model_name]],lookup!$AG$1:$AK$482,3,FALSE)</f>
        <v>344</v>
      </c>
    </row>
    <row r="134" spans="1:24" x14ac:dyDescent="0.25">
      <c r="A134" t="s">
        <v>520</v>
      </c>
      <c r="B134" s="16">
        <v>0.1754</v>
      </c>
      <c r="C134">
        <v>2</v>
      </c>
      <c r="D134">
        <v>4</v>
      </c>
      <c r="E134" t="b">
        <v>0</v>
      </c>
      <c r="F134" t="b">
        <v>0</v>
      </c>
      <c r="G134">
        <v>1074</v>
      </c>
      <c r="H134">
        <v>907</v>
      </c>
      <c r="I134">
        <v>455</v>
      </c>
      <c r="J134" t="s">
        <v>522</v>
      </c>
      <c r="K134" s="2" t="s">
        <v>523</v>
      </c>
      <c r="L134" s="20">
        <f t="shared" si="2"/>
        <v>1.5277777777777777E-2</v>
      </c>
      <c r="M134" t="s">
        <v>520</v>
      </c>
      <c r="N134" t="s">
        <v>524</v>
      </c>
      <c r="O134" t="s">
        <v>2016</v>
      </c>
      <c r="P134" t="s">
        <v>1952</v>
      </c>
      <c r="Q134" t="s">
        <v>1953</v>
      </c>
      <c r="R134" t="s">
        <v>1954</v>
      </c>
      <c r="S134" t="s">
        <v>1853</v>
      </c>
      <c r="U134" t="str">
        <f>VLOOKUP(Table7[[#This Row],[model_name]],lookup!$AG$1:$AK$482,5,FALSE)</f>
        <v>345</v>
      </c>
      <c r="V134" t="str">
        <f>VLOOKUP(Table7[[#This Row],[model_name]],lookup!$AG$1:$AK$482,4,FALSE)</f>
        <v>559</v>
      </c>
      <c r="W134" t="str">
        <f>VLOOKUP(Table7[[#This Row],[model_name]],lookup!$AG$1:$AK$482,2,FALSE)</f>
        <v>1418</v>
      </c>
      <c r="X134" t="str">
        <f>VLOOKUP(Table7[[#This Row],[model_name]],lookup!$AG$1:$AK$482,3,FALSE)</f>
        <v>542</v>
      </c>
    </row>
    <row r="135" spans="1:24" x14ac:dyDescent="0.25">
      <c r="A135" t="s">
        <v>284</v>
      </c>
      <c r="B135" s="16">
        <v>0.1565</v>
      </c>
      <c r="C135">
        <v>3</v>
      </c>
      <c r="D135">
        <v>8</v>
      </c>
      <c r="E135" t="b">
        <v>1</v>
      </c>
      <c r="F135" t="b">
        <v>0</v>
      </c>
      <c r="G135">
        <v>678</v>
      </c>
      <c r="H135">
        <v>631</v>
      </c>
      <c r="I135">
        <v>0</v>
      </c>
      <c r="J135" t="s">
        <v>192</v>
      </c>
      <c r="K135" s="2" t="s">
        <v>286</v>
      </c>
      <c r="L135" s="20">
        <f t="shared" si="2"/>
        <v>3.861111111111111E-2</v>
      </c>
      <c r="N135" t="str">
        <f>VLOOKUP(A135,lookup!$P$5:$Q$90,2,FALSE)</f>
        <v>Porphyromonas gingivalis</v>
      </c>
      <c r="O135" t="s">
        <v>2017</v>
      </c>
      <c r="P135" t="s">
        <v>1955</v>
      </c>
      <c r="Q135" t="s">
        <v>1956</v>
      </c>
      <c r="R135" t="s">
        <v>1957</v>
      </c>
      <c r="S135" t="s">
        <v>1845</v>
      </c>
      <c r="T135" t="s">
        <v>1848</v>
      </c>
      <c r="U135">
        <f>VLOOKUP(Table7[[#This Row],[model_name]],lookup!$AG$1:$AK$482,5,FALSE)</f>
        <v>0</v>
      </c>
      <c r="V135">
        <f>VLOOKUP(Table7[[#This Row],[model_name]],lookup!$AG$1:$AK$482,4,FALSE)</f>
        <v>0</v>
      </c>
      <c r="W135" t="str">
        <f>VLOOKUP(Table7[[#This Row],[model_name]],lookup!$AG$1:$AK$482,2,FALSE)</f>
        <v>1551</v>
      </c>
      <c r="X135" t="str">
        <f>VLOOKUP(Table7[[#This Row],[model_name]],lookup!$AG$1:$AK$482,3,FALSE)</f>
        <v>185</v>
      </c>
    </row>
    <row r="136" spans="1:24" x14ac:dyDescent="0.25">
      <c r="A136" t="s">
        <v>291</v>
      </c>
      <c r="B136" s="16">
        <v>9.5299999999999996E-2</v>
      </c>
      <c r="C136">
        <v>3</v>
      </c>
      <c r="D136">
        <v>8</v>
      </c>
      <c r="E136" t="b">
        <v>1</v>
      </c>
      <c r="F136" t="b">
        <v>0</v>
      </c>
      <c r="G136">
        <v>1071</v>
      </c>
      <c r="H136">
        <v>956</v>
      </c>
      <c r="I136">
        <v>0</v>
      </c>
      <c r="J136" t="s">
        <v>192</v>
      </c>
      <c r="K136" s="2" t="s">
        <v>293</v>
      </c>
      <c r="L136" s="20">
        <f t="shared" si="2"/>
        <v>7.3055555555555554E-2</v>
      </c>
      <c r="N136" t="str">
        <f>VLOOKUP(A136,lookup!$P$5:$Q$90,2,FALSE)</f>
        <v>Pseudomonas putida</v>
      </c>
      <c r="O136" t="s">
        <v>2018</v>
      </c>
      <c r="P136" t="s">
        <v>1833</v>
      </c>
      <c r="Q136" t="s">
        <v>1850</v>
      </c>
      <c r="R136" t="s">
        <v>1851</v>
      </c>
      <c r="S136" t="s">
        <v>1845</v>
      </c>
      <c r="T136" t="s">
        <v>1848</v>
      </c>
      <c r="U136" t="str">
        <f>VLOOKUP(Table7[[#This Row],[model_name]],lookup!$AG$1:$AK$482,5,FALSE)</f>
        <v>225</v>
      </c>
      <c r="V136" t="str">
        <f>VLOOKUP(Table7[[#This Row],[model_name]],lookup!$AG$1:$AK$482,4,FALSE)</f>
        <v>446</v>
      </c>
      <c r="W136" t="str">
        <f>VLOOKUP(Table7[[#This Row],[model_name]],lookup!$AG$1:$AK$482,2,FALSE)</f>
        <v>1554</v>
      </c>
      <c r="X136" t="str">
        <f>VLOOKUP(Table7[[#This Row],[model_name]],lookup!$AG$1:$AK$482,3,FALSE)</f>
        <v>186</v>
      </c>
    </row>
    <row r="137" spans="1:24" x14ac:dyDescent="0.25">
      <c r="A137" t="s">
        <v>225</v>
      </c>
      <c r="B137" s="16">
        <v>0.2001</v>
      </c>
      <c r="C137">
        <v>3</v>
      </c>
      <c r="D137">
        <v>8</v>
      </c>
      <c r="E137" t="b">
        <v>1</v>
      </c>
      <c r="F137" t="b">
        <v>0</v>
      </c>
      <c r="G137">
        <v>1110</v>
      </c>
      <c r="H137">
        <v>879</v>
      </c>
      <c r="I137">
        <v>1054</v>
      </c>
      <c r="J137" t="s">
        <v>227</v>
      </c>
      <c r="K137" s="2" t="s">
        <v>228</v>
      </c>
      <c r="L137" s="20">
        <f t="shared" si="2"/>
        <v>7.5277777777777777E-2</v>
      </c>
      <c r="N137" t="str">
        <f>VLOOKUP(A137,lookup!$P$5:$Q$90,2,FALSE)</f>
        <v>Pseudomonas aeruginosa</v>
      </c>
      <c r="O137" t="s">
        <v>2018</v>
      </c>
      <c r="P137" t="s">
        <v>1833</v>
      </c>
      <c r="Q137" t="s">
        <v>1850</v>
      </c>
      <c r="R137" t="s">
        <v>1851</v>
      </c>
      <c r="S137" t="s">
        <v>1845</v>
      </c>
      <c r="T137" t="s">
        <v>1848</v>
      </c>
      <c r="U137" t="str">
        <f>VLOOKUP(Table7[[#This Row],[model_name]],lookup!$AG$1:$AK$482,5,FALSE)</f>
        <v>231</v>
      </c>
      <c r="V137" t="str">
        <f>VLOOKUP(Table7[[#This Row],[model_name]],lookup!$AG$1:$AK$482,4,FALSE)</f>
        <v>474</v>
      </c>
      <c r="W137" t="str">
        <f>VLOOKUP(Table7[[#This Row],[model_name]],lookup!$AG$1:$AK$482,2,FALSE)</f>
        <v>1583</v>
      </c>
      <c r="X137" t="str">
        <f>VLOOKUP(Table7[[#This Row],[model_name]],lookup!$AG$1:$AK$482,3,FALSE)</f>
        <v>257</v>
      </c>
    </row>
    <row r="138" spans="1:24" x14ac:dyDescent="0.25">
      <c r="A138" t="s">
        <v>225</v>
      </c>
      <c r="B138" s="16">
        <v>0.2001</v>
      </c>
      <c r="C138">
        <v>3</v>
      </c>
      <c r="D138">
        <v>8</v>
      </c>
      <c r="E138" t="b">
        <v>1</v>
      </c>
      <c r="F138" t="b">
        <v>0</v>
      </c>
      <c r="G138">
        <v>1110</v>
      </c>
      <c r="H138">
        <v>879</v>
      </c>
      <c r="I138">
        <v>1054</v>
      </c>
      <c r="J138" t="s">
        <v>227</v>
      </c>
      <c r="K138" s="2" t="s">
        <v>357</v>
      </c>
      <c r="L138" s="20">
        <f t="shared" si="2"/>
        <v>8.9444444444444438E-2</v>
      </c>
      <c r="N138" t="str">
        <f>VLOOKUP(A138,lookup!$P$5:$Q$90,2,FALSE)</f>
        <v>Pseudomonas aeruginosa</v>
      </c>
      <c r="O138" t="s">
        <v>2018</v>
      </c>
      <c r="P138" t="s">
        <v>1833</v>
      </c>
      <c r="Q138" t="s">
        <v>1850</v>
      </c>
      <c r="R138" t="s">
        <v>1851</v>
      </c>
      <c r="S138" t="s">
        <v>1845</v>
      </c>
      <c r="T138" t="s">
        <v>1848</v>
      </c>
      <c r="U138" t="str">
        <f>VLOOKUP(Table7[[#This Row],[model_name]],lookup!$AG$1:$AK$482,5,FALSE)</f>
        <v>231</v>
      </c>
      <c r="V138" t="str">
        <f>VLOOKUP(Table7[[#This Row],[model_name]],lookup!$AG$1:$AK$482,4,FALSE)</f>
        <v>474</v>
      </c>
      <c r="W138" t="str">
        <f>VLOOKUP(Table7[[#This Row],[model_name]],lookup!$AG$1:$AK$482,2,FALSE)</f>
        <v>1583</v>
      </c>
      <c r="X138" t="str">
        <f>VLOOKUP(Table7[[#This Row],[model_name]],lookup!$AG$1:$AK$482,3,FALSE)</f>
        <v>257</v>
      </c>
    </row>
    <row r="139" spans="1:24" x14ac:dyDescent="0.25">
      <c r="A139" t="s">
        <v>408</v>
      </c>
      <c r="B139" s="16">
        <v>0.22839999999999999</v>
      </c>
      <c r="C139">
        <v>3</v>
      </c>
      <c r="D139">
        <v>8</v>
      </c>
      <c r="E139" t="b">
        <v>1</v>
      </c>
      <c r="F139" t="b">
        <v>0</v>
      </c>
      <c r="G139">
        <v>1074</v>
      </c>
      <c r="H139">
        <v>923</v>
      </c>
      <c r="I139">
        <v>754</v>
      </c>
      <c r="J139" t="s">
        <v>410</v>
      </c>
      <c r="K139" s="2" t="s">
        <v>411</v>
      </c>
      <c r="L139" s="20">
        <f t="shared" si="2"/>
        <v>9.5555555555555546E-2</v>
      </c>
      <c r="N139" t="s">
        <v>1789</v>
      </c>
      <c r="O139" t="s">
        <v>2018</v>
      </c>
      <c r="P139" t="s">
        <v>1833</v>
      </c>
      <c r="Q139" t="s">
        <v>1850</v>
      </c>
      <c r="R139" t="s">
        <v>1851</v>
      </c>
      <c r="S139" t="s">
        <v>1845</v>
      </c>
      <c r="T139" t="s">
        <v>1848</v>
      </c>
      <c r="U139" t="str">
        <f>VLOOKUP(Table7[[#This Row],[model_name]],lookup!$AG$1:$AK$482,5,FALSE)</f>
        <v>229</v>
      </c>
      <c r="V139" t="str">
        <f>VLOOKUP(Table7[[#This Row],[model_name]],lookup!$AG$1:$AK$482,4,FALSE)</f>
        <v>359</v>
      </c>
      <c r="W139" t="str">
        <f>VLOOKUP(Table7[[#This Row],[model_name]],lookup!$AG$1:$AK$482,2,FALSE)</f>
        <v>1724</v>
      </c>
      <c r="X139" t="str">
        <f>VLOOKUP(Table7[[#This Row],[model_name]],lookup!$AG$1:$AK$482,3,FALSE)</f>
        <v>302</v>
      </c>
    </row>
    <row r="140" spans="1:24" x14ac:dyDescent="0.25">
      <c r="A140" t="s">
        <v>98</v>
      </c>
      <c r="B140" s="16">
        <v>0.23680000000000001</v>
      </c>
      <c r="C140">
        <v>3</v>
      </c>
      <c r="D140">
        <v>8</v>
      </c>
      <c r="E140" t="b">
        <v>1</v>
      </c>
      <c r="F140" t="b">
        <v>0</v>
      </c>
      <c r="G140">
        <v>1054</v>
      </c>
      <c r="H140">
        <v>907</v>
      </c>
      <c r="I140">
        <v>746</v>
      </c>
      <c r="J140" t="s">
        <v>99</v>
      </c>
      <c r="K140" s="2" t="s">
        <v>100</v>
      </c>
      <c r="L140" s="20">
        <f t="shared" si="2"/>
        <v>8.5555555555555551E-2</v>
      </c>
      <c r="M140" t="s">
        <v>98</v>
      </c>
      <c r="N140" t="s">
        <v>97</v>
      </c>
      <c r="O140" t="s">
        <v>2018</v>
      </c>
      <c r="P140" t="s">
        <v>1833</v>
      </c>
      <c r="Q140" t="s">
        <v>1850</v>
      </c>
      <c r="R140" t="s">
        <v>1851</v>
      </c>
      <c r="S140" t="s">
        <v>1845</v>
      </c>
      <c r="T140" t="s">
        <v>1848</v>
      </c>
      <c r="U140" t="str">
        <f>VLOOKUP(Table7[[#This Row],[model_name]],lookup!$AG$1:$AK$482,5,FALSE)</f>
        <v>217</v>
      </c>
      <c r="V140" t="str">
        <f>VLOOKUP(Table7[[#This Row],[model_name]],lookup!$AG$1:$AK$482,4,FALSE)</f>
        <v>337</v>
      </c>
      <c r="W140" t="str">
        <f>VLOOKUP(Table7[[#This Row],[model_name]],lookup!$AG$1:$AK$482,2,FALSE)</f>
        <v>1481</v>
      </c>
      <c r="X140" t="str">
        <f>VLOOKUP(Table7[[#This Row],[model_name]],lookup!$AG$1:$AK$482,3,FALSE)</f>
        <v>251</v>
      </c>
    </row>
    <row r="141" spans="1:24" x14ac:dyDescent="0.25">
      <c r="A141" t="s">
        <v>612</v>
      </c>
      <c r="B141" s="16">
        <v>0.3115</v>
      </c>
      <c r="C141">
        <v>2</v>
      </c>
      <c r="D141">
        <v>4</v>
      </c>
      <c r="E141" t="b">
        <v>0</v>
      </c>
      <c r="F141" t="b">
        <v>0</v>
      </c>
      <c r="G141">
        <v>1056</v>
      </c>
      <c r="H141">
        <v>911</v>
      </c>
      <c r="I141">
        <v>746</v>
      </c>
      <c r="J141" t="s">
        <v>410</v>
      </c>
      <c r="K141" s="2" t="s">
        <v>614</v>
      </c>
      <c r="L141" s="20">
        <f t="shared" si="2"/>
        <v>0.01</v>
      </c>
      <c r="N141" t="str">
        <f>VLOOKUP(A141,lookup!$P$5:$Q$90,2,FALSE)</f>
        <v>Pseudomonas putida</v>
      </c>
      <c r="O141" t="s">
        <v>2018</v>
      </c>
      <c r="P141" t="s">
        <v>1833</v>
      </c>
      <c r="Q141" t="s">
        <v>1850</v>
      </c>
      <c r="R141" t="s">
        <v>1851</v>
      </c>
      <c r="S141" t="s">
        <v>1845</v>
      </c>
      <c r="T141" t="s">
        <v>1848</v>
      </c>
      <c r="U141" t="str">
        <f>VLOOKUP(Table7[[#This Row],[model_name]],lookup!$AG$1:$AK$482,5,FALSE)</f>
        <v>218</v>
      </c>
      <c r="V141" t="str">
        <f>VLOOKUP(Table7[[#This Row],[model_name]],lookup!$AG$1:$AK$482,4,FALSE)</f>
        <v>339</v>
      </c>
      <c r="W141" t="str">
        <f>VLOOKUP(Table7[[#This Row],[model_name]],lookup!$AG$1:$AK$482,2,FALSE)</f>
        <v>1575</v>
      </c>
      <c r="X141" t="str">
        <f>VLOOKUP(Table7[[#This Row],[model_name]],lookup!$AG$1:$AK$482,3,FALSE)</f>
        <v>269</v>
      </c>
    </row>
    <row r="142" spans="1:24" x14ac:dyDescent="0.25">
      <c r="A142" t="s">
        <v>94</v>
      </c>
      <c r="B142" s="16">
        <v>0.86709999999999998</v>
      </c>
      <c r="C142">
        <v>3</v>
      </c>
      <c r="D142">
        <v>8</v>
      </c>
      <c r="E142" t="b">
        <v>1</v>
      </c>
      <c r="F142" t="b">
        <v>0</v>
      </c>
      <c r="G142">
        <v>2927</v>
      </c>
      <c r="H142">
        <v>2153</v>
      </c>
      <c r="I142">
        <v>1462</v>
      </c>
      <c r="J142" t="s">
        <v>95</v>
      </c>
      <c r="K142" s="2" t="s">
        <v>96</v>
      </c>
      <c r="L142" s="20">
        <f t="shared" si="2"/>
        <v>0.43944444444444447</v>
      </c>
      <c r="M142" t="s">
        <v>94</v>
      </c>
      <c r="N142" t="s">
        <v>97</v>
      </c>
      <c r="O142" t="s">
        <v>2018</v>
      </c>
      <c r="P142" t="s">
        <v>1833</v>
      </c>
      <c r="Q142" t="s">
        <v>1850</v>
      </c>
      <c r="R142" t="s">
        <v>1851</v>
      </c>
      <c r="S142" t="s">
        <v>1845</v>
      </c>
      <c r="T142" t="s">
        <v>1848</v>
      </c>
      <c r="U142">
        <f>VLOOKUP(Table7[[#This Row],[model_name]],lookup!$AG$1:$AK$482,5,FALSE)</f>
        <v>0</v>
      </c>
      <c r="V142">
        <f>VLOOKUP(Table7[[#This Row],[model_name]],lookup!$AG$1:$AK$482,4,FALSE)</f>
        <v>0</v>
      </c>
      <c r="W142" t="str">
        <f>VLOOKUP(Table7[[#This Row],[model_name]],lookup!$AG$1:$AK$482,2,FALSE)</f>
        <v>1479</v>
      </c>
      <c r="X142" t="str">
        <f>VLOOKUP(Table7[[#This Row],[model_name]],lookup!$AG$1:$AK$482,3,FALSE)</f>
        <v>2444</v>
      </c>
    </row>
    <row r="143" spans="1:24" x14ac:dyDescent="0.25">
      <c r="A143" t="s">
        <v>184</v>
      </c>
      <c r="B143" s="16">
        <v>1.9900000000000001E-2</v>
      </c>
      <c r="C143">
        <v>3</v>
      </c>
      <c r="D143">
        <v>8</v>
      </c>
      <c r="E143" t="b">
        <v>1</v>
      </c>
      <c r="F143" t="b">
        <v>0</v>
      </c>
      <c r="G143">
        <v>391</v>
      </c>
      <c r="H143">
        <v>371</v>
      </c>
      <c r="I143">
        <v>363</v>
      </c>
      <c r="J143" t="s">
        <v>186</v>
      </c>
      <c r="K143" s="2" t="s">
        <v>187</v>
      </c>
      <c r="L143" s="20">
        <f t="shared" si="2"/>
        <v>1.2500000000000001E-2</v>
      </c>
      <c r="N143" t="str">
        <f>VLOOKUP(A143,lookup!$P$5:$Q$90,2,FALSE)</f>
        <v>Rhizobium etli</v>
      </c>
      <c r="O143" t="s">
        <v>2019</v>
      </c>
      <c r="P143" t="s">
        <v>1958</v>
      </c>
      <c r="Q143" t="s">
        <v>1959</v>
      </c>
      <c r="R143" t="s">
        <v>1960</v>
      </c>
      <c r="S143" t="s">
        <v>1845</v>
      </c>
      <c r="T143" t="s">
        <v>1848</v>
      </c>
      <c r="U143" t="str">
        <f>VLOOKUP(Table7[[#This Row],[model_name]],lookup!$AG$1:$AK$482,5,FALSE)</f>
        <v>89</v>
      </c>
      <c r="V143" t="str">
        <f>VLOOKUP(Table7[[#This Row],[model_name]],lookup!$AG$1:$AK$482,4,FALSE)</f>
        <v>141</v>
      </c>
      <c r="W143" t="str">
        <f>VLOOKUP(Table7[[#This Row],[model_name]],lookup!$AG$1:$AK$482,2,FALSE)</f>
        <v>1522</v>
      </c>
      <c r="X143" t="str">
        <f>VLOOKUP(Table7[[#This Row],[model_name]],lookup!$AG$1:$AK$482,3,FALSE)</f>
        <v>80</v>
      </c>
    </row>
    <row r="144" spans="1:24" x14ac:dyDescent="0.25">
      <c r="A144" t="s">
        <v>236</v>
      </c>
      <c r="B144" s="16">
        <v>0.2152</v>
      </c>
      <c r="C144">
        <v>3</v>
      </c>
      <c r="D144">
        <v>8</v>
      </c>
      <c r="E144" t="b">
        <v>1</v>
      </c>
      <c r="F144" t="b">
        <v>0</v>
      </c>
      <c r="G144">
        <v>832</v>
      </c>
      <c r="H144">
        <v>790</v>
      </c>
      <c r="I144">
        <v>744</v>
      </c>
      <c r="J144" t="s">
        <v>238</v>
      </c>
      <c r="K144" s="2" t="s">
        <v>239</v>
      </c>
      <c r="L144" s="20">
        <f t="shared" si="2"/>
        <v>4.6666666666666669E-2</v>
      </c>
      <c r="N144" t="str">
        <f>VLOOKUP(A144,lookup!$P$5:$Q$90,2,FALSE)</f>
        <v>Rhodoferax ferrireducens</v>
      </c>
      <c r="O144" t="s">
        <v>2020</v>
      </c>
      <c r="P144" t="s">
        <v>1961</v>
      </c>
      <c r="Q144" t="s">
        <v>1962</v>
      </c>
      <c r="R144" t="s">
        <v>1963</v>
      </c>
      <c r="S144" t="s">
        <v>1845</v>
      </c>
      <c r="T144" t="s">
        <v>1848</v>
      </c>
      <c r="U144" t="str">
        <f>VLOOKUP(Table7[[#This Row],[model_name]],lookup!$AG$1:$AK$482,5,FALSE)</f>
        <v>179</v>
      </c>
      <c r="V144" t="str">
        <f>VLOOKUP(Table7[[#This Row],[model_name]],lookup!$AG$1:$AK$482,4,FALSE)</f>
        <v>288</v>
      </c>
      <c r="W144" t="str">
        <f>VLOOKUP(Table7[[#This Row],[model_name]],lookup!$AG$1:$AK$482,2,FALSE)</f>
        <v>1538</v>
      </c>
      <c r="X144" t="str">
        <f>VLOOKUP(Table7[[#This Row],[model_name]],lookup!$AG$1:$AK$482,3,FALSE)</f>
        <v>170</v>
      </c>
    </row>
    <row r="145" spans="1:24" x14ac:dyDescent="0.25">
      <c r="A145" t="s">
        <v>202</v>
      </c>
      <c r="B145" s="16">
        <v>3.2500000000000001E-2</v>
      </c>
      <c r="C145">
        <v>3</v>
      </c>
      <c r="D145">
        <v>8</v>
      </c>
      <c r="E145" t="b">
        <v>1</v>
      </c>
      <c r="F145" t="b">
        <v>0</v>
      </c>
      <c r="G145">
        <v>1379</v>
      </c>
      <c r="H145">
        <v>796</v>
      </c>
      <c r="I145">
        <v>619</v>
      </c>
      <c r="J145" t="s">
        <v>204</v>
      </c>
      <c r="K145" s="2" t="s">
        <v>205</v>
      </c>
      <c r="L145" s="20">
        <f t="shared" si="2"/>
        <v>1.0730555555555557</v>
      </c>
      <c r="N145" t="str">
        <f>VLOOKUP(A145,lookup!$P$5:$Q$121,2,FALSE)</f>
        <v>Saccharamyces cerevisiae</v>
      </c>
      <c r="O145" t="s">
        <v>2021</v>
      </c>
      <c r="P145" t="s">
        <v>1923</v>
      </c>
      <c r="Q145" t="s">
        <v>1924</v>
      </c>
      <c r="R145" t="s">
        <v>1925</v>
      </c>
      <c r="S145" t="s">
        <v>1853</v>
      </c>
      <c r="U145" t="str">
        <f>VLOOKUP(Table7[[#This Row],[model_name]],lookup!$AG$1:$AK$482,5,FALSE)</f>
        <v>347</v>
      </c>
      <c r="V145" t="str">
        <f>VLOOKUP(Table7[[#This Row],[model_name]],lookup!$AG$1:$AK$482,4,FALSE)</f>
        <v>933</v>
      </c>
      <c r="W145" t="str">
        <f>VLOOKUP(Table7[[#This Row],[model_name]],lookup!$AG$1:$AK$482,2,FALSE)</f>
        <v>1528</v>
      </c>
      <c r="X145" t="str">
        <f>VLOOKUP(Table7[[#This Row],[model_name]],lookup!$AG$1:$AK$482,3,FALSE)</f>
        <v>131</v>
      </c>
    </row>
    <row r="146" spans="1:24" x14ac:dyDescent="0.25">
      <c r="A146" t="s">
        <v>452</v>
      </c>
      <c r="B146" s="16">
        <v>6.1000000000000004E-3</v>
      </c>
      <c r="C146">
        <v>3</v>
      </c>
      <c r="D146">
        <v>8</v>
      </c>
      <c r="E146" t="b">
        <v>1</v>
      </c>
      <c r="F146" t="b">
        <v>0</v>
      </c>
      <c r="G146">
        <v>61</v>
      </c>
      <c r="H146">
        <v>50</v>
      </c>
      <c r="I146">
        <v>100</v>
      </c>
      <c r="J146" t="s">
        <v>454</v>
      </c>
      <c r="K146" s="2" t="s">
        <v>455</v>
      </c>
      <c r="L146" s="20">
        <f t="shared" si="2"/>
        <v>2.5000000000000001E-3</v>
      </c>
      <c r="N146" t="str">
        <f>VLOOKUP(A146,lookup!$P$5:$Q$121,2,FALSE)</f>
        <v>Saccharomyces cerevisiae</v>
      </c>
      <c r="O146" t="s">
        <v>2021</v>
      </c>
      <c r="P146" t="s">
        <v>1923</v>
      </c>
      <c r="Q146" t="s">
        <v>1924</v>
      </c>
      <c r="R146" t="s">
        <v>1925</v>
      </c>
      <c r="S146" t="s">
        <v>1853</v>
      </c>
      <c r="U146" t="str">
        <f>VLOOKUP(Table7[[#This Row],[model_name]],lookup!$AG$1:$AK$482,5,FALSE)</f>
        <v>4</v>
      </c>
      <c r="V146" t="str">
        <f>VLOOKUP(Table7[[#This Row],[model_name]],lookup!$AG$1:$AK$482,4,FALSE)</f>
        <v>51</v>
      </c>
      <c r="W146" t="str">
        <f>VLOOKUP(Table7[[#This Row],[model_name]],lookup!$AG$1:$AK$482,2,FALSE)</f>
        <v>1927</v>
      </c>
      <c r="X146" t="str">
        <f>VLOOKUP(Table7[[#This Row],[model_name]],lookup!$AG$1:$AK$482,3,FALSE)</f>
        <v>366</v>
      </c>
    </row>
    <row r="147" spans="1:24" x14ac:dyDescent="0.25">
      <c r="A147" t="s">
        <v>336</v>
      </c>
      <c r="B147" s="16">
        <v>9.9900000000000003E-2</v>
      </c>
      <c r="C147">
        <v>3</v>
      </c>
      <c r="D147">
        <v>8</v>
      </c>
      <c r="E147" t="b">
        <v>1</v>
      </c>
      <c r="F147" t="b">
        <v>0</v>
      </c>
      <c r="G147">
        <v>1195</v>
      </c>
      <c r="H147">
        <v>671</v>
      </c>
      <c r="I147">
        <v>0</v>
      </c>
      <c r="J147" t="s">
        <v>338</v>
      </c>
      <c r="K147" s="2" t="s">
        <v>339</v>
      </c>
      <c r="L147" s="20">
        <f t="shared" si="2"/>
        <v>0.85638888888888887</v>
      </c>
      <c r="N147" t="str">
        <f>VLOOKUP(A147,lookup!$P$5:$Q$90,2,FALSE)</f>
        <v>Saccharomyces cerevisiae</v>
      </c>
      <c r="O147" t="s">
        <v>2021</v>
      </c>
      <c r="P147" t="s">
        <v>1923</v>
      </c>
      <c r="Q147" t="s">
        <v>1924</v>
      </c>
      <c r="R147" t="s">
        <v>1925</v>
      </c>
      <c r="S147" t="s">
        <v>1853</v>
      </c>
      <c r="U147">
        <f>VLOOKUP(Table7[[#This Row],[model_name]],lookup!$AG$1:$AK$482,5,FALSE)</f>
        <v>0</v>
      </c>
      <c r="V147">
        <f>VLOOKUP(Table7[[#This Row],[model_name]],lookup!$AG$1:$AK$482,4,FALSE)</f>
        <v>0</v>
      </c>
      <c r="W147" t="str">
        <f>VLOOKUP(Table7[[#This Row],[model_name]],lookup!$AG$1:$AK$482,2,FALSE)</f>
        <v>1573</v>
      </c>
      <c r="X147" t="str">
        <f>VLOOKUP(Table7[[#This Row],[model_name]],lookup!$AG$1:$AK$482,3,FALSE)</f>
        <v>286</v>
      </c>
    </row>
    <row r="148" spans="1:24" x14ac:dyDescent="0.25">
      <c r="A148" t="s">
        <v>267</v>
      </c>
      <c r="B148" s="16">
        <v>0.15490000000000001</v>
      </c>
      <c r="C148">
        <v>3</v>
      </c>
      <c r="D148">
        <v>8</v>
      </c>
      <c r="E148" t="b">
        <v>1</v>
      </c>
      <c r="F148" t="b">
        <v>0</v>
      </c>
      <c r="G148">
        <v>1577</v>
      </c>
      <c r="H148">
        <v>1228</v>
      </c>
      <c r="I148">
        <v>905</v>
      </c>
      <c r="J148" t="s">
        <v>269</v>
      </c>
      <c r="K148" s="2" t="s">
        <v>270</v>
      </c>
      <c r="L148" s="20">
        <f t="shared" si="2"/>
        <v>0.3133333333333333</v>
      </c>
      <c r="N148" t="str">
        <f>VLOOKUP(A148,lookup!$P$5:$Q$90,2,FALSE)</f>
        <v>Saccharomyces cerevisiae</v>
      </c>
      <c r="O148" t="s">
        <v>2021</v>
      </c>
      <c r="P148" t="s">
        <v>1923</v>
      </c>
      <c r="Q148" t="s">
        <v>1924</v>
      </c>
      <c r="R148" t="s">
        <v>1925</v>
      </c>
      <c r="S148" t="s">
        <v>1853</v>
      </c>
      <c r="U148">
        <f>VLOOKUP(Table7[[#This Row],[model_name]],lookup!$AG$1:$AK$482,5,FALSE)</f>
        <v>0</v>
      </c>
      <c r="V148">
        <f>VLOOKUP(Table7[[#This Row],[model_name]],lookup!$AG$1:$AK$482,4,FALSE)</f>
        <v>0</v>
      </c>
      <c r="W148" t="str">
        <f>VLOOKUP(Table7[[#This Row],[model_name]],lookup!$AG$1:$AK$482,2,FALSE)</f>
        <v>1546</v>
      </c>
      <c r="X148" t="str">
        <f>VLOOKUP(Table7[[#This Row],[model_name]],lookup!$AG$1:$AK$482,3,FALSE)</f>
        <v>392</v>
      </c>
    </row>
    <row r="149" spans="1:24" x14ac:dyDescent="0.25">
      <c r="A149" t="s">
        <v>442</v>
      </c>
      <c r="B149" s="16">
        <v>0.22770000000000001</v>
      </c>
      <c r="C149">
        <v>3</v>
      </c>
      <c r="D149">
        <v>8</v>
      </c>
      <c r="E149" t="b">
        <v>1</v>
      </c>
      <c r="F149" t="b">
        <v>0</v>
      </c>
      <c r="G149">
        <v>1739</v>
      </c>
      <c r="H149">
        <v>1392</v>
      </c>
      <c r="I149">
        <v>904</v>
      </c>
      <c r="J149" t="s">
        <v>444</v>
      </c>
      <c r="K149" s="2" t="s">
        <v>445</v>
      </c>
      <c r="L149" s="20">
        <f t="shared" si="2"/>
        <v>0.43277777777777782</v>
      </c>
      <c r="N149" t="str">
        <f>VLOOKUP(A149,lookup!$P$5:$Q$121,2,FALSE)</f>
        <v>Saccharomyces cerevisiae</v>
      </c>
      <c r="O149" t="s">
        <v>2021</v>
      </c>
      <c r="P149" t="s">
        <v>1923</v>
      </c>
      <c r="Q149" t="s">
        <v>1924</v>
      </c>
      <c r="R149" t="s">
        <v>1925</v>
      </c>
      <c r="S149" t="s">
        <v>1853</v>
      </c>
      <c r="U149" t="str">
        <f>VLOOKUP(Table7[[#This Row],[model_name]],lookup!$AG$1:$AK$482,5,FALSE)</f>
        <v>389</v>
      </c>
      <c r="V149" t="str">
        <f>VLOOKUP(Table7[[#This Row],[model_name]],lookup!$AG$1:$AK$482,4,FALSE)</f>
        <v>711</v>
      </c>
      <c r="W149" t="str">
        <f>VLOOKUP(Table7[[#This Row],[model_name]],lookup!$AG$1:$AK$482,2,FALSE)</f>
        <v>1898</v>
      </c>
      <c r="X149" t="str">
        <f>VLOOKUP(Table7[[#This Row],[model_name]],lookup!$AG$1:$AK$482,3,FALSE)</f>
        <v>413</v>
      </c>
    </row>
    <row r="150" spans="1:24" x14ac:dyDescent="0.25">
      <c r="A150" t="s">
        <v>563</v>
      </c>
      <c r="B150" s="16">
        <v>0.70520000000000005</v>
      </c>
      <c r="C150">
        <v>2</v>
      </c>
      <c r="D150">
        <v>4</v>
      </c>
      <c r="E150" t="b">
        <v>0</v>
      </c>
      <c r="F150" t="b">
        <v>0</v>
      </c>
      <c r="G150">
        <v>1266</v>
      </c>
      <c r="H150">
        <v>1059</v>
      </c>
      <c r="I150">
        <v>750</v>
      </c>
      <c r="J150" t="s">
        <v>565</v>
      </c>
      <c r="K150" s="2" t="s">
        <v>566</v>
      </c>
      <c r="L150" s="20">
        <f t="shared" si="2"/>
        <v>2.0555555555555556E-2</v>
      </c>
      <c r="M150" t="s">
        <v>563</v>
      </c>
      <c r="N150" t="s">
        <v>562</v>
      </c>
      <c r="O150" t="s">
        <v>2021</v>
      </c>
      <c r="P150" t="s">
        <v>1923</v>
      </c>
      <c r="Q150" t="s">
        <v>1924</v>
      </c>
      <c r="R150" t="s">
        <v>1925</v>
      </c>
      <c r="S150" t="s">
        <v>1853</v>
      </c>
      <c r="U150">
        <f>VLOOKUP(Table7[[#This Row],[model_name]],lookup!$AG$1:$AK$482,5,FALSE)</f>
        <v>0</v>
      </c>
      <c r="V150">
        <f>VLOOKUP(Table7[[#This Row],[model_name]],lookup!$AG$1:$AK$482,4,FALSE)</f>
        <v>0</v>
      </c>
      <c r="W150" t="str">
        <f>VLOOKUP(Table7[[#This Row],[model_name]],lookup!$AG$1:$AK$482,2,FALSE)</f>
        <v>1490</v>
      </c>
      <c r="X150">
        <f>VLOOKUP(Table7[[#This Row],[model_name]],lookup!$AG$1:$AK$482,3,FALSE)</f>
        <v>0</v>
      </c>
    </row>
    <row r="151" spans="1:24" x14ac:dyDescent="0.25">
      <c r="A151" t="s">
        <v>558</v>
      </c>
      <c r="B151" s="16">
        <v>0.78790000000000004</v>
      </c>
      <c r="C151">
        <v>2</v>
      </c>
      <c r="D151">
        <v>4</v>
      </c>
      <c r="E151" t="b">
        <v>0</v>
      </c>
      <c r="F151" t="b">
        <v>0</v>
      </c>
      <c r="G151">
        <v>1577</v>
      </c>
      <c r="H151">
        <v>1226</v>
      </c>
      <c r="I151">
        <v>905</v>
      </c>
      <c r="J151" t="s">
        <v>560</v>
      </c>
      <c r="K151" s="2" t="s">
        <v>561</v>
      </c>
      <c r="L151" s="20">
        <f t="shared" si="2"/>
        <v>2.1666666666666667E-2</v>
      </c>
      <c r="M151" t="s">
        <v>558</v>
      </c>
      <c r="N151" t="s">
        <v>562</v>
      </c>
      <c r="O151" t="s">
        <v>2021</v>
      </c>
      <c r="P151" t="s">
        <v>1923</v>
      </c>
      <c r="Q151" t="s">
        <v>1924</v>
      </c>
      <c r="R151" t="s">
        <v>1925</v>
      </c>
      <c r="S151" t="s">
        <v>1853</v>
      </c>
      <c r="U151">
        <f>VLOOKUP(Table7[[#This Row],[model_name]],lookup!$AG$1:$AK$482,5,FALSE)</f>
        <v>0</v>
      </c>
      <c r="V151">
        <f>VLOOKUP(Table7[[#This Row],[model_name]],lookup!$AG$1:$AK$482,4,FALSE)</f>
        <v>0</v>
      </c>
      <c r="W151" t="str">
        <f>VLOOKUP(Table7[[#This Row],[model_name]],lookup!$AG$1:$AK$482,2,FALSE)</f>
        <v>1489</v>
      </c>
      <c r="X151">
        <f>VLOOKUP(Table7[[#This Row],[model_name]],lookup!$AG$1:$AK$482,3,FALSE)</f>
        <v>0</v>
      </c>
    </row>
    <row r="152" spans="1:24" x14ac:dyDescent="0.25">
      <c r="A152" t="s">
        <v>361</v>
      </c>
      <c r="B152" s="16">
        <v>8.4400000000000003E-2</v>
      </c>
      <c r="C152">
        <v>3</v>
      </c>
      <c r="D152">
        <v>8</v>
      </c>
      <c r="E152" t="b">
        <v>1</v>
      </c>
      <c r="F152" t="b">
        <v>0</v>
      </c>
      <c r="G152">
        <v>1285</v>
      </c>
      <c r="H152">
        <v>943</v>
      </c>
      <c r="I152">
        <v>1083</v>
      </c>
      <c r="J152" t="s">
        <v>363</v>
      </c>
      <c r="K152" s="2" t="s">
        <v>364</v>
      </c>
      <c r="L152" s="20">
        <f t="shared" si="2"/>
        <v>0.2363888888888889</v>
      </c>
      <c r="N152" t="str">
        <f>VLOOKUP(A152,lookup!$P$5:$Q$90,2,FALSE)</f>
        <v>Salmonella typhimurium</v>
      </c>
      <c r="O152" t="s">
        <v>1868</v>
      </c>
      <c r="P152" t="s">
        <v>1833</v>
      </c>
      <c r="Q152" t="s">
        <v>1834</v>
      </c>
      <c r="R152" t="s">
        <v>1835</v>
      </c>
      <c r="S152" t="s">
        <v>1845</v>
      </c>
      <c r="T152" t="s">
        <v>1848</v>
      </c>
      <c r="U152" t="str">
        <f>VLOOKUP(Table7[[#This Row],[model_name]],lookup!$AG$1:$AK$482,5,FALSE)</f>
        <v>3</v>
      </c>
      <c r="V152" t="str">
        <f>VLOOKUP(Table7[[#This Row],[model_name]],lookup!$AG$1:$AK$482,4,FALSE)</f>
        <v>669</v>
      </c>
      <c r="W152" t="str">
        <f>VLOOKUP(Table7[[#This Row],[model_name]],lookup!$AG$1:$AK$482,2,FALSE)</f>
        <v>1595</v>
      </c>
      <c r="X152" t="str">
        <f>VLOOKUP(Table7[[#This Row],[model_name]],lookup!$AG$1:$AK$482,3,FALSE)</f>
        <v>176</v>
      </c>
    </row>
    <row r="153" spans="1:24" x14ac:dyDescent="0.25">
      <c r="A153" t="s">
        <v>361</v>
      </c>
      <c r="B153" s="16">
        <v>8.4400000000000003E-2</v>
      </c>
      <c r="C153">
        <v>3</v>
      </c>
      <c r="D153">
        <v>8</v>
      </c>
      <c r="E153" t="b">
        <v>1</v>
      </c>
      <c r="F153" t="b">
        <v>0</v>
      </c>
      <c r="G153">
        <v>1285</v>
      </c>
      <c r="H153">
        <v>943</v>
      </c>
      <c r="I153">
        <v>1083</v>
      </c>
      <c r="J153" t="s">
        <v>363</v>
      </c>
      <c r="K153" s="2" t="s">
        <v>365</v>
      </c>
      <c r="L153" s="20">
        <f t="shared" si="2"/>
        <v>0.24555555555555555</v>
      </c>
      <c r="N153" t="str">
        <f>VLOOKUP(A153,lookup!$P$5:$Q$90,2,FALSE)</f>
        <v>Salmonella typhimurium</v>
      </c>
      <c r="O153" t="s">
        <v>1868</v>
      </c>
      <c r="P153" t="s">
        <v>1833</v>
      </c>
      <c r="Q153" t="s">
        <v>1834</v>
      </c>
      <c r="R153" t="s">
        <v>1835</v>
      </c>
      <c r="S153" t="s">
        <v>1845</v>
      </c>
      <c r="T153" t="s">
        <v>1848</v>
      </c>
      <c r="U153" t="str">
        <f>VLOOKUP(Table7[[#This Row],[model_name]],lookup!$AG$1:$AK$482,5,FALSE)</f>
        <v>3</v>
      </c>
      <c r="V153" t="str">
        <f>VLOOKUP(Table7[[#This Row],[model_name]],lookup!$AG$1:$AK$482,4,FALSE)</f>
        <v>669</v>
      </c>
      <c r="W153" t="str">
        <f>VLOOKUP(Table7[[#This Row],[model_name]],lookup!$AG$1:$AK$482,2,FALSE)</f>
        <v>1595</v>
      </c>
      <c r="X153" t="str">
        <f>VLOOKUP(Table7[[#This Row],[model_name]],lookup!$AG$1:$AK$482,3,FALSE)</f>
        <v>176</v>
      </c>
    </row>
    <row r="154" spans="1:24" x14ac:dyDescent="0.25">
      <c r="A154" t="s">
        <v>361</v>
      </c>
      <c r="B154" s="16">
        <v>8.4400000000000003E-2</v>
      </c>
      <c r="C154">
        <v>3</v>
      </c>
      <c r="D154">
        <v>8</v>
      </c>
      <c r="E154" t="b">
        <v>1</v>
      </c>
      <c r="F154" t="b">
        <v>0</v>
      </c>
      <c r="G154">
        <v>1285</v>
      </c>
      <c r="H154">
        <v>943</v>
      </c>
      <c r="I154">
        <v>1083</v>
      </c>
      <c r="J154" t="s">
        <v>363</v>
      </c>
      <c r="K154" s="2" t="s">
        <v>366</v>
      </c>
      <c r="L154" s="20">
        <f t="shared" si="2"/>
        <v>0.23722222222222222</v>
      </c>
      <c r="N154" t="str">
        <f>VLOOKUP(A154,lookup!$P$5:$Q$90,2,FALSE)</f>
        <v>Salmonella typhimurium</v>
      </c>
      <c r="O154" t="s">
        <v>1868</v>
      </c>
      <c r="P154" t="s">
        <v>1833</v>
      </c>
      <c r="Q154" t="s">
        <v>1834</v>
      </c>
      <c r="R154" t="s">
        <v>1835</v>
      </c>
      <c r="S154" t="s">
        <v>1845</v>
      </c>
      <c r="T154" t="s">
        <v>1848</v>
      </c>
      <c r="U154" t="str">
        <f>VLOOKUP(Table7[[#This Row],[model_name]],lookup!$AG$1:$AK$482,5,FALSE)</f>
        <v>3</v>
      </c>
      <c r="V154" t="str">
        <f>VLOOKUP(Table7[[#This Row],[model_name]],lookup!$AG$1:$AK$482,4,FALSE)</f>
        <v>669</v>
      </c>
      <c r="W154" t="str">
        <f>VLOOKUP(Table7[[#This Row],[model_name]],lookup!$AG$1:$AK$482,2,FALSE)</f>
        <v>1595</v>
      </c>
      <c r="X154" t="str">
        <f>VLOOKUP(Table7[[#This Row],[model_name]],lookup!$AG$1:$AK$482,3,FALSE)</f>
        <v>176</v>
      </c>
    </row>
    <row r="155" spans="1:24" x14ac:dyDescent="0.25">
      <c r="A155" t="s">
        <v>194</v>
      </c>
      <c r="B155" s="16">
        <v>0.1221</v>
      </c>
      <c r="C155">
        <v>3</v>
      </c>
      <c r="D155">
        <v>8</v>
      </c>
      <c r="E155" t="b">
        <v>1</v>
      </c>
      <c r="F155" t="b">
        <v>0</v>
      </c>
      <c r="G155">
        <v>2300</v>
      </c>
      <c r="H155">
        <v>1714</v>
      </c>
      <c r="I155">
        <v>0</v>
      </c>
      <c r="J155" t="s">
        <v>196</v>
      </c>
      <c r="K155" s="2" t="s">
        <v>197</v>
      </c>
      <c r="L155" s="20">
        <f t="shared" si="2"/>
        <v>0.62583333333333335</v>
      </c>
      <c r="N155" t="str">
        <f>VLOOKUP(A155,lookup!$P$5:$Q$90,2,FALSE)</f>
        <v>Salmonella typhimurium</v>
      </c>
      <c r="O155" t="s">
        <v>1868</v>
      </c>
      <c r="P155" t="s">
        <v>1833</v>
      </c>
      <c r="Q155" t="s">
        <v>1834</v>
      </c>
      <c r="R155" t="s">
        <v>1835</v>
      </c>
      <c r="S155" t="s">
        <v>1845</v>
      </c>
      <c r="T155" t="s">
        <v>1848</v>
      </c>
      <c r="U155">
        <f>VLOOKUP(Table7[[#This Row],[model_name]],lookup!$AG$1:$AK$482,5,FALSE)</f>
        <v>0</v>
      </c>
      <c r="V155">
        <f>VLOOKUP(Table7[[#This Row],[model_name]],lookup!$AG$1:$AK$482,4,FALSE)</f>
        <v>0</v>
      </c>
      <c r="W155" t="str">
        <f>VLOOKUP(Table7[[#This Row],[model_name]],lookup!$AG$1:$AK$482,2,FALSE)</f>
        <v>1525</v>
      </c>
      <c r="X155" t="str">
        <f>VLOOKUP(Table7[[#This Row],[model_name]],lookup!$AG$1:$AK$482,3,FALSE)</f>
        <v>373</v>
      </c>
    </row>
    <row r="156" spans="1:24" x14ac:dyDescent="0.25">
      <c r="A156" t="s">
        <v>164</v>
      </c>
      <c r="B156" s="16">
        <v>0.2278</v>
      </c>
      <c r="C156">
        <v>3</v>
      </c>
      <c r="D156">
        <v>8</v>
      </c>
      <c r="E156" t="b">
        <v>1</v>
      </c>
      <c r="F156" t="b">
        <v>0</v>
      </c>
      <c r="G156">
        <v>3357</v>
      </c>
      <c r="H156">
        <v>2436</v>
      </c>
      <c r="I156">
        <v>1707</v>
      </c>
      <c r="J156" t="s">
        <v>166</v>
      </c>
      <c r="K156" s="2" t="s">
        <v>167</v>
      </c>
      <c r="L156" s="20">
        <f t="shared" si="2"/>
        <v>1.1911111111111112</v>
      </c>
      <c r="M156" t="s">
        <v>164</v>
      </c>
      <c r="N156" t="s">
        <v>168</v>
      </c>
      <c r="O156" t="s">
        <v>1868</v>
      </c>
      <c r="P156" t="s">
        <v>1833</v>
      </c>
      <c r="Q156" t="s">
        <v>1834</v>
      </c>
      <c r="R156" t="s">
        <v>1835</v>
      </c>
      <c r="S156" t="s">
        <v>1845</v>
      </c>
      <c r="T156" t="s">
        <v>1848</v>
      </c>
      <c r="U156" t="str">
        <f>VLOOKUP(Table7[[#This Row],[model_name]],lookup!$AG$1:$AK$482,5,FALSE)</f>
        <v>697</v>
      </c>
      <c r="V156" t="str">
        <f>VLOOKUP(Table7[[#This Row],[model_name]],lookup!$AG$1:$AK$482,4,FALSE)</f>
        <v>1457</v>
      </c>
      <c r="W156" t="str">
        <f>VLOOKUP(Table7[[#This Row],[model_name]],lookup!$AG$1:$AK$482,2,FALSE)</f>
        <v>1513</v>
      </c>
      <c r="X156" t="str">
        <f>VLOOKUP(Table7[[#This Row],[model_name]],lookup!$AG$1:$AK$482,3,FALSE)</f>
        <v>560</v>
      </c>
    </row>
    <row r="157" spans="1:24" x14ac:dyDescent="0.25">
      <c r="A157" t="s">
        <v>464</v>
      </c>
      <c r="B157" s="16">
        <v>0.2293</v>
      </c>
      <c r="C157">
        <v>3</v>
      </c>
      <c r="D157">
        <v>6</v>
      </c>
      <c r="E157" t="b">
        <v>1</v>
      </c>
      <c r="F157" t="b">
        <v>0</v>
      </c>
      <c r="G157">
        <v>2668</v>
      </c>
      <c r="H157">
        <v>1910</v>
      </c>
      <c r="I157">
        <v>1379</v>
      </c>
      <c r="J157" t="s">
        <v>466</v>
      </c>
      <c r="K157" s="2" t="s">
        <v>467</v>
      </c>
      <c r="L157" s="20">
        <f t="shared" si="2"/>
        <v>1.0472222222222223</v>
      </c>
      <c r="N157" t="s">
        <v>1868</v>
      </c>
      <c r="O157" t="s">
        <v>1868</v>
      </c>
      <c r="P157" t="s">
        <v>1833</v>
      </c>
      <c r="Q157" t="s">
        <v>1834</v>
      </c>
      <c r="R157" t="s">
        <v>1835</v>
      </c>
      <c r="S157" t="s">
        <v>1845</v>
      </c>
      <c r="T157" t="s">
        <v>1848</v>
      </c>
      <c r="U157" t="e">
        <f>VLOOKUP(Table7[[#This Row],[model_name]],lookup!$AG$1:$AK$482,5,FALSE)</f>
        <v>#N/A</v>
      </c>
      <c r="V157" t="e">
        <f>VLOOKUP(Table7[[#This Row],[model_name]],lookup!$AG$1:$AK$482,4,FALSE)</f>
        <v>#N/A</v>
      </c>
      <c r="W157" t="e">
        <f>VLOOKUP(Table7[[#This Row],[model_name]],lookup!$AG$1:$AK$482,2,FALSE)</f>
        <v>#N/A</v>
      </c>
      <c r="X157" t="e">
        <f>VLOOKUP(Table7[[#This Row],[model_name]],lookup!$AG$1:$AK$482,3,FALSE)</f>
        <v>#N/A</v>
      </c>
    </row>
    <row r="158" spans="1:24" x14ac:dyDescent="0.25">
      <c r="A158" t="s">
        <v>468</v>
      </c>
      <c r="B158" s="16">
        <v>0.2293</v>
      </c>
      <c r="C158">
        <v>3</v>
      </c>
      <c r="D158">
        <v>6</v>
      </c>
      <c r="E158" t="b">
        <v>1</v>
      </c>
      <c r="F158" t="b">
        <v>0</v>
      </c>
      <c r="G158">
        <v>2669</v>
      </c>
      <c r="H158">
        <v>1912</v>
      </c>
      <c r="I158">
        <v>1380</v>
      </c>
      <c r="J158" t="s">
        <v>466</v>
      </c>
      <c r="K158" s="2" t="s">
        <v>469</v>
      </c>
      <c r="L158" s="20">
        <f t="shared" si="2"/>
        <v>0.74583333333333324</v>
      </c>
      <c r="N158" t="s">
        <v>1868</v>
      </c>
      <c r="O158" t="s">
        <v>1868</v>
      </c>
      <c r="P158" t="s">
        <v>1833</v>
      </c>
      <c r="Q158" t="s">
        <v>1834</v>
      </c>
      <c r="R158" t="s">
        <v>1835</v>
      </c>
      <c r="S158" t="s">
        <v>1845</v>
      </c>
      <c r="T158" t="s">
        <v>1848</v>
      </c>
      <c r="U158" t="e">
        <f>VLOOKUP(Table7[[#This Row],[model_name]],lookup!$AG$1:$AK$482,5,FALSE)</f>
        <v>#N/A</v>
      </c>
      <c r="V158" t="e">
        <f>VLOOKUP(Table7[[#This Row],[model_name]],lookup!$AG$1:$AK$482,4,FALSE)</f>
        <v>#N/A</v>
      </c>
      <c r="W158" t="e">
        <f>VLOOKUP(Table7[[#This Row],[model_name]],lookup!$AG$1:$AK$482,2,FALSE)</f>
        <v>#N/A</v>
      </c>
      <c r="X158" t="e">
        <f>VLOOKUP(Table7[[#This Row],[model_name]],lookup!$AG$1:$AK$482,3,FALSE)</f>
        <v>#N/A</v>
      </c>
    </row>
    <row r="159" spans="1:24" x14ac:dyDescent="0.25">
      <c r="A159" t="s">
        <v>470</v>
      </c>
      <c r="B159" s="16">
        <v>0.2293</v>
      </c>
      <c r="C159">
        <v>3</v>
      </c>
      <c r="D159">
        <v>6</v>
      </c>
      <c r="E159" t="b">
        <v>1</v>
      </c>
      <c r="F159" t="b">
        <v>0</v>
      </c>
      <c r="G159">
        <v>2668</v>
      </c>
      <c r="H159">
        <v>1911</v>
      </c>
      <c r="I159">
        <v>1382</v>
      </c>
      <c r="J159" t="s">
        <v>466</v>
      </c>
      <c r="K159" s="2" t="s">
        <v>471</v>
      </c>
      <c r="L159" s="20">
        <f t="shared" si="2"/>
        <v>0.8436111111111112</v>
      </c>
      <c r="N159" t="s">
        <v>1868</v>
      </c>
      <c r="O159" t="s">
        <v>1868</v>
      </c>
      <c r="P159" t="s">
        <v>1833</v>
      </c>
      <c r="Q159" t="s">
        <v>1834</v>
      </c>
      <c r="R159" t="s">
        <v>1835</v>
      </c>
      <c r="S159" t="s">
        <v>1845</v>
      </c>
      <c r="T159" t="s">
        <v>1848</v>
      </c>
      <c r="U159" t="e">
        <f>VLOOKUP(Table7[[#This Row],[model_name]],lookup!$AG$1:$AK$482,5,FALSE)</f>
        <v>#N/A</v>
      </c>
      <c r="V159" t="e">
        <f>VLOOKUP(Table7[[#This Row],[model_name]],lookup!$AG$1:$AK$482,4,FALSE)</f>
        <v>#N/A</v>
      </c>
      <c r="W159" t="e">
        <f>VLOOKUP(Table7[[#This Row],[model_name]],lookup!$AG$1:$AK$482,2,FALSE)</f>
        <v>#N/A</v>
      </c>
      <c r="X159" t="e">
        <f>VLOOKUP(Table7[[#This Row],[model_name]],lookup!$AG$1:$AK$482,3,FALSE)</f>
        <v>#N/A</v>
      </c>
    </row>
    <row r="160" spans="1:24" x14ac:dyDescent="0.25">
      <c r="A160" t="s">
        <v>472</v>
      </c>
      <c r="B160" s="16">
        <v>0.2293</v>
      </c>
      <c r="C160">
        <v>3</v>
      </c>
      <c r="D160">
        <v>6</v>
      </c>
      <c r="E160" t="b">
        <v>1</v>
      </c>
      <c r="F160" t="b">
        <v>0</v>
      </c>
      <c r="G160">
        <v>2645</v>
      </c>
      <c r="H160">
        <v>1903</v>
      </c>
      <c r="I160">
        <v>1356</v>
      </c>
      <c r="J160" t="s">
        <v>466</v>
      </c>
      <c r="K160" s="2" t="s">
        <v>473</v>
      </c>
      <c r="L160" s="20">
        <f t="shared" si="2"/>
        <v>0.67555555555555546</v>
      </c>
      <c r="N160" t="s">
        <v>1868</v>
      </c>
      <c r="O160" t="s">
        <v>1868</v>
      </c>
      <c r="P160" t="s">
        <v>1833</v>
      </c>
      <c r="Q160" t="s">
        <v>1834</v>
      </c>
      <c r="R160" t="s">
        <v>1835</v>
      </c>
      <c r="S160" t="s">
        <v>1845</v>
      </c>
      <c r="T160" t="s">
        <v>1848</v>
      </c>
      <c r="U160" t="e">
        <f>VLOOKUP(Table7[[#This Row],[model_name]],lookup!$AG$1:$AK$482,5,FALSE)</f>
        <v>#N/A</v>
      </c>
      <c r="V160" t="e">
        <f>VLOOKUP(Table7[[#This Row],[model_name]],lookup!$AG$1:$AK$482,4,FALSE)</f>
        <v>#N/A</v>
      </c>
      <c r="W160" t="e">
        <f>VLOOKUP(Table7[[#This Row],[model_name]],lookup!$AG$1:$AK$482,2,FALSE)</f>
        <v>#N/A</v>
      </c>
      <c r="X160" t="e">
        <f>VLOOKUP(Table7[[#This Row],[model_name]],lookup!$AG$1:$AK$482,3,FALSE)</f>
        <v>#N/A</v>
      </c>
    </row>
    <row r="161" spans="1:24" x14ac:dyDescent="0.25">
      <c r="A161" t="s">
        <v>474</v>
      </c>
      <c r="B161" s="16">
        <v>0.2293</v>
      </c>
      <c r="C161">
        <v>3</v>
      </c>
      <c r="D161">
        <v>6</v>
      </c>
      <c r="E161" t="b">
        <v>1</v>
      </c>
      <c r="F161" t="b">
        <v>0</v>
      </c>
      <c r="G161">
        <v>2656</v>
      </c>
      <c r="H161">
        <v>1904</v>
      </c>
      <c r="I161">
        <v>1366</v>
      </c>
      <c r="J161" t="s">
        <v>466</v>
      </c>
      <c r="K161" s="2" t="s">
        <v>475</v>
      </c>
      <c r="L161" s="20">
        <f t="shared" si="2"/>
        <v>0.7402777777777777</v>
      </c>
      <c r="N161" t="s">
        <v>1868</v>
      </c>
      <c r="O161" t="s">
        <v>1868</v>
      </c>
      <c r="P161" t="s">
        <v>1833</v>
      </c>
      <c r="Q161" t="s">
        <v>1834</v>
      </c>
      <c r="R161" t="s">
        <v>1835</v>
      </c>
      <c r="S161" t="s">
        <v>1845</v>
      </c>
      <c r="T161" t="s">
        <v>1848</v>
      </c>
      <c r="U161" t="e">
        <f>VLOOKUP(Table7[[#This Row],[model_name]],lookup!$AG$1:$AK$482,5,FALSE)</f>
        <v>#N/A</v>
      </c>
      <c r="V161" t="e">
        <f>VLOOKUP(Table7[[#This Row],[model_name]],lookup!$AG$1:$AK$482,4,FALSE)</f>
        <v>#N/A</v>
      </c>
      <c r="W161" t="e">
        <f>VLOOKUP(Table7[[#This Row],[model_name]],lookup!$AG$1:$AK$482,2,FALSE)</f>
        <v>#N/A</v>
      </c>
      <c r="X161" t="e">
        <f>VLOOKUP(Table7[[#This Row],[model_name]],lookup!$AG$1:$AK$482,3,FALSE)</f>
        <v>#N/A</v>
      </c>
    </row>
    <row r="162" spans="1:24" x14ac:dyDescent="0.25">
      <c r="A162" t="s">
        <v>476</v>
      </c>
      <c r="B162" s="16">
        <v>0.2293</v>
      </c>
      <c r="C162">
        <v>3</v>
      </c>
      <c r="D162">
        <v>6</v>
      </c>
      <c r="E162" t="b">
        <v>1</v>
      </c>
      <c r="F162" t="b">
        <v>0</v>
      </c>
      <c r="G162">
        <v>2645</v>
      </c>
      <c r="H162">
        <v>1903</v>
      </c>
      <c r="I162">
        <v>1357</v>
      </c>
      <c r="J162" t="s">
        <v>466</v>
      </c>
      <c r="K162" s="2" t="s">
        <v>477</v>
      </c>
      <c r="L162" s="20">
        <f t="shared" si="2"/>
        <v>0.94555555555555559</v>
      </c>
      <c r="N162" t="s">
        <v>1868</v>
      </c>
      <c r="O162" t="s">
        <v>1868</v>
      </c>
      <c r="P162" t="s">
        <v>1833</v>
      </c>
      <c r="Q162" t="s">
        <v>1834</v>
      </c>
      <c r="R162" t="s">
        <v>1835</v>
      </c>
      <c r="S162" t="s">
        <v>1845</v>
      </c>
      <c r="T162" t="s">
        <v>1848</v>
      </c>
      <c r="U162" t="e">
        <f>VLOOKUP(Table7[[#This Row],[model_name]],lookup!$AG$1:$AK$482,5,FALSE)</f>
        <v>#N/A</v>
      </c>
      <c r="V162" t="e">
        <f>VLOOKUP(Table7[[#This Row],[model_name]],lookup!$AG$1:$AK$482,4,FALSE)</f>
        <v>#N/A</v>
      </c>
      <c r="W162" t="e">
        <f>VLOOKUP(Table7[[#This Row],[model_name]],lookup!$AG$1:$AK$482,2,FALSE)</f>
        <v>#N/A</v>
      </c>
      <c r="X162" t="e">
        <f>VLOOKUP(Table7[[#This Row],[model_name]],lookup!$AG$1:$AK$482,3,FALSE)</f>
        <v>#N/A</v>
      </c>
    </row>
    <row r="163" spans="1:24" x14ac:dyDescent="0.25">
      <c r="A163" t="s">
        <v>483</v>
      </c>
      <c r="B163" s="16">
        <v>0.2293</v>
      </c>
      <c r="C163">
        <v>3</v>
      </c>
      <c r="D163">
        <v>6</v>
      </c>
      <c r="E163" t="b">
        <v>1</v>
      </c>
      <c r="F163" t="b">
        <v>0</v>
      </c>
      <c r="G163">
        <v>2656</v>
      </c>
      <c r="H163">
        <v>1904</v>
      </c>
      <c r="I163">
        <v>1365</v>
      </c>
      <c r="J163" t="s">
        <v>466</v>
      </c>
      <c r="K163" s="2" t="s">
        <v>484</v>
      </c>
      <c r="L163" s="20">
        <f t="shared" si="2"/>
        <v>0.8536111111111111</v>
      </c>
      <c r="N163" t="s">
        <v>1868</v>
      </c>
      <c r="O163" t="s">
        <v>1868</v>
      </c>
      <c r="P163" t="s">
        <v>1833</v>
      </c>
      <c r="Q163" t="s">
        <v>1834</v>
      </c>
      <c r="R163" t="s">
        <v>1835</v>
      </c>
      <c r="S163" t="s">
        <v>1845</v>
      </c>
      <c r="T163" t="s">
        <v>1848</v>
      </c>
      <c r="U163" t="e">
        <f>VLOOKUP(Table7[[#This Row],[model_name]],lookup!$AG$1:$AK$482,5,FALSE)</f>
        <v>#N/A</v>
      </c>
      <c r="V163" t="e">
        <f>VLOOKUP(Table7[[#This Row],[model_name]],lookup!$AG$1:$AK$482,4,FALSE)</f>
        <v>#N/A</v>
      </c>
      <c r="W163" t="e">
        <f>VLOOKUP(Table7[[#This Row],[model_name]],lookup!$AG$1:$AK$482,2,FALSE)</f>
        <v>#N/A</v>
      </c>
      <c r="X163" t="e">
        <f>VLOOKUP(Table7[[#This Row],[model_name]],lookup!$AG$1:$AK$482,3,FALSE)</f>
        <v>#N/A</v>
      </c>
    </row>
    <row r="164" spans="1:24" x14ac:dyDescent="0.25">
      <c r="A164" t="s">
        <v>487</v>
      </c>
      <c r="B164" s="16">
        <v>0.2293</v>
      </c>
      <c r="C164">
        <v>3</v>
      </c>
      <c r="D164">
        <v>6</v>
      </c>
      <c r="E164" t="b">
        <v>1</v>
      </c>
      <c r="F164" t="b">
        <v>0</v>
      </c>
      <c r="G164">
        <v>2624</v>
      </c>
      <c r="H164">
        <v>1881</v>
      </c>
      <c r="I164">
        <v>1362</v>
      </c>
      <c r="J164" t="s">
        <v>466</v>
      </c>
      <c r="K164" s="2" t="s">
        <v>488</v>
      </c>
      <c r="L164" s="20">
        <f t="shared" si="2"/>
        <v>0.99249999999999994</v>
      </c>
      <c r="N164" t="s">
        <v>1868</v>
      </c>
      <c r="O164" t="s">
        <v>1868</v>
      </c>
      <c r="P164" t="s">
        <v>1833</v>
      </c>
      <c r="Q164" t="s">
        <v>1834</v>
      </c>
      <c r="R164" t="s">
        <v>1835</v>
      </c>
      <c r="S164" t="s">
        <v>1845</v>
      </c>
      <c r="T164" t="s">
        <v>1848</v>
      </c>
      <c r="U164" t="e">
        <f>VLOOKUP(Table7[[#This Row],[model_name]],lookup!$AG$1:$AK$482,5,FALSE)</f>
        <v>#N/A</v>
      </c>
      <c r="V164" t="e">
        <f>VLOOKUP(Table7[[#This Row],[model_name]],lookup!$AG$1:$AK$482,4,FALSE)</f>
        <v>#N/A</v>
      </c>
      <c r="W164" t="e">
        <f>VLOOKUP(Table7[[#This Row],[model_name]],lookup!$AG$1:$AK$482,2,FALSE)</f>
        <v>#N/A</v>
      </c>
      <c r="X164" t="e">
        <f>VLOOKUP(Table7[[#This Row],[model_name]],lookup!$AG$1:$AK$482,3,FALSE)</f>
        <v>#N/A</v>
      </c>
    </row>
    <row r="165" spans="1:24" x14ac:dyDescent="0.25">
      <c r="A165" t="s">
        <v>491</v>
      </c>
      <c r="B165" s="16">
        <v>0.2293</v>
      </c>
      <c r="C165">
        <v>3</v>
      </c>
      <c r="D165">
        <v>6</v>
      </c>
      <c r="E165" t="b">
        <v>1</v>
      </c>
      <c r="F165" t="b">
        <v>0</v>
      </c>
      <c r="G165">
        <v>2658</v>
      </c>
      <c r="H165">
        <v>1909</v>
      </c>
      <c r="I165">
        <v>1367</v>
      </c>
      <c r="J165" t="s">
        <v>466</v>
      </c>
      <c r="K165" s="2" t="s">
        <v>492</v>
      </c>
      <c r="L165" s="20">
        <f t="shared" si="2"/>
        <v>0.61611111111111105</v>
      </c>
      <c r="N165" t="s">
        <v>1868</v>
      </c>
      <c r="O165" t="s">
        <v>1868</v>
      </c>
      <c r="P165" t="s">
        <v>1833</v>
      </c>
      <c r="Q165" t="s">
        <v>1834</v>
      </c>
      <c r="R165" t="s">
        <v>1835</v>
      </c>
      <c r="S165" t="s">
        <v>1845</v>
      </c>
      <c r="T165" t="s">
        <v>1848</v>
      </c>
      <c r="U165" t="e">
        <f>VLOOKUP(Table7[[#This Row],[model_name]],lookup!$AG$1:$AK$482,5,FALSE)</f>
        <v>#N/A</v>
      </c>
      <c r="V165" t="e">
        <f>VLOOKUP(Table7[[#This Row],[model_name]],lookup!$AG$1:$AK$482,4,FALSE)</f>
        <v>#N/A</v>
      </c>
      <c r="W165" t="e">
        <f>VLOOKUP(Table7[[#This Row],[model_name]],lookup!$AG$1:$AK$482,2,FALSE)</f>
        <v>#N/A</v>
      </c>
      <c r="X165" t="e">
        <f>VLOOKUP(Table7[[#This Row],[model_name]],lookup!$AG$1:$AK$482,3,FALSE)</f>
        <v>#N/A</v>
      </c>
    </row>
    <row r="166" spans="1:24" x14ac:dyDescent="0.25">
      <c r="A166" t="s">
        <v>493</v>
      </c>
      <c r="B166" s="16">
        <v>0.2293</v>
      </c>
      <c r="C166">
        <v>3</v>
      </c>
      <c r="D166">
        <v>6</v>
      </c>
      <c r="E166" t="b">
        <v>1</v>
      </c>
      <c r="F166" t="b">
        <v>0</v>
      </c>
      <c r="G166">
        <v>2623</v>
      </c>
      <c r="H166">
        <v>1886</v>
      </c>
      <c r="I166">
        <v>1353</v>
      </c>
      <c r="J166" t="s">
        <v>466</v>
      </c>
      <c r="K166" s="2" t="s">
        <v>494</v>
      </c>
      <c r="L166" s="20">
        <f t="shared" si="2"/>
        <v>0.75361111111111112</v>
      </c>
      <c r="N166" t="s">
        <v>1868</v>
      </c>
      <c r="O166" t="s">
        <v>1868</v>
      </c>
      <c r="P166" t="s">
        <v>1833</v>
      </c>
      <c r="Q166" t="s">
        <v>1834</v>
      </c>
      <c r="R166" t="s">
        <v>1835</v>
      </c>
      <c r="S166" t="s">
        <v>1845</v>
      </c>
      <c r="T166" t="s">
        <v>1848</v>
      </c>
      <c r="U166" t="e">
        <f>VLOOKUP(Table7[[#This Row],[model_name]],lookup!$AG$1:$AK$482,5,FALSE)</f>
        <v>#N/A</v>
      </c>
      <c r="V166" t="e">
        <f>VLOOKUP(Table7[[#This Row],[model_name]],lookup!$AG$1:$AK$482,4,FALSE)</f>
        <v>#N/A</v>
      </c>
      <c r="W166" t="e">
        <f>VLOOKUP(Table7[[#This Row],[model_name]],lookup!$AG$1:$AK$482,2,FALSE)</f>
        <v>#N/A</v>
      </c>
      <c r="X166" t="e">
        <f>VLOOKUP(Table7[[#This Row],[model_name]],lookup!$AG$1:$AK$482,3,FALSE)</f>
        <v>#N/A</v>
      </c>
    </row>
    <row r="167" spans="1:24" x14ac:dyDescent="0.25">
      <c r="A167" t="s">
        <v>497</v>
      </c>
      <c r="B167" s="16">
        <v>0.2293</v>
      </c>
      <c r="C167">
        <v>3</v>
      </c>
      <c r="D167">
        <v>6</v>
      </c>
      <c r="E167" t="b">
        <v>1</v>
      </c>
      <c r="F167" t="b">
        <v>0</v>
      </c>
      <c r="G167">
        <v>2656</v>
      </c>
      <c r="H167">
        <v>1904</v>
      </c>
      <c r="I167">
        <v>1365</v>
      </c>
      <c r="J167" t="s">
        <v>466</v>
      </c>
      <c r="K167" s="2" t="s">
        <v>498</v>
      </c>
      <c r="L167" s="20">
        <f t="shared" si="2"/>
        <v>0.79500000000000004</v>
      </c>
      <c r="N167" t="s">
        <v>1868</v>
      </c>
      <c r="O167" t="s">
        <v>1868</v>
      </c>
      <c r="P167" t="s">
        <v>1833</v>
      </c>
      <c r="Q167" t="s">
        <v>1834</v>
      </c>
      <c r="R167" t="s">
        <v>1835</v>
      </c>
      <c r="S167" t="s">
        <v>1845</v>
      </c>
      <c r="T167" t="s">
        <v>1848</v>
      </c>
      <c r="U167" t="e">
        <f>VLOOKUP(Table7[[#This Row],[model_name]],lookup!$AG$1:$AK$482,5,FALSE)</f>
        <v>#N/A</v>
      </c>
      <c r="V167" t="e">
        <f>VLOOKUP(Table7[[#This Row],[model_name]],lookup!$AG$1:$AK$482,4,FALSE)</f>
        <v>#N/A</v>
      </c>
      <c r="W167" t="e">
        <f>VLOOKUP(Table7[[#This Row],[model_name]],lookup!$AG$1:$AK$482,2,FALSE)</f>
        <v>#N/A</v>
      </c>
      <c r="X167" t="e">
        <f>VLOOKUP(Table7[[#This Row],[model_name]],lookup!$AG$1:$AK$482,3,FALSE)</f>
        <v>#N/A</v>
      </c>
    </row>
    <row r="168" spans="1:24" x14ac:dyDescent="0.25">
      <c r="A168" t="s">
        <v>501</v>
      </c>
      <c r="B168" s="16">
        <v>0.2293</v>
      </c>
      <c r="C168">
        <v>3</v>
      </c>
      <c r="D168">
        <v>6</v>
      </c>
      <c r="E168" t="b">
        <v>1</v>
      </c>
      <c r="F168" t="b">
        <v>0</v>
      </c>
      <c r="G168">
        <v>2656</v>
      </c>
      <c r="H168">
        <v>1904</v>
      </c>
      <c r="I168">
        <v>1365</v>
      </c>
      <c r="J168" t="s">
        <v>466</v>
      </c>
      <c r="K168" s="2" t="s">
        <v>502</v>
      </c>
      <c r="L168" s="20">
        <f t="shared" si="2"/>
        <v>0.77</v>
      </c>
      <c r="N168" t="s">
        <v>1868</v>
      </c>
      <c r="O168" t="s">
        <v>1868</v>
      </c>
      <c r="P168" t="s">
        <v>1833</v>
      </c>
      <c r="Q168" t="s">
        <v>1834</v>
      </c>
      <c r="R168" t="s">
        <v>1835</v>
      </c>
      <c r="S168" t="s">
        <v>1845</v>
      </c>
      <c r="T168" t="s">
        <v>1848</v>
      </c>
      <c r="U168" t="e">
        <f>VLOOKUP(Table7[[#This Row],[model_name]],lookup!$AG$1:$AK$482,5,FALSE)</f>
        <v>#N/A</v>
      </c>
      <c r="V168" t="e">
        <f>VLOOKUP(Table7[[#This Row],[model_name]],lookup!$AG$1:$AK$482,4,FALSE)</f>
        <v>#N/A</v>
      </c>
      <c r="W168" t="e">
        <f>VLOOKUP(Table7[[#This Row],[model_name]],lookup!$AG$1:$AK$482,2,FALSE)</f>
        <v>#N/A</v>
      </c>
      <c r="X168" t="e">
        <f>VLOOKUP(Table7[[#This Row],[model_name]],lookup!$AG$1:$AK$482,3,FALSE)</f>
        <v>#N/A</v>
      </c>
    </row>
    <row r="169" spans="1:24" x14ac:dyDescent="0.25">
      <c r="A169" t="s">
        <v>503</v>
      </c>
      <c r="B169" s="16">
        <v>0.2293</v>
      </c>
      <c r="C169">
        <v>3</v>
      </c>
      <c r="D169">
        <v>6</v>
      </c>
      <c r="E169" t="b">
        <v>1</v>
      </c>
      <c r="F169" t="b">
        <v>0</v>
      </c>
      <c r="G169">
        <v>2622</v>
      </c>
      <c r="H169">
        <v>1880</v>
      </c>
      <c r="I169">
        <v>1365</v>
      </c>
      <c r="J169" t="s">
        <v>466</v>
      </c>
      <c r="K169" s="2" t="s">
        <v>504</v>
      </c>
      <c r="L169" s="20">
        <f t="shared" si="2"/>
        <v>1.1505555555555556</v>
      </c>
      <c r="N169" t="s">
        <v>1868</v>
      </c>
      <c r="O169" t="s">
        <v>1868</v>
      </c>
      <c r="P169" t="s">
        <v>1833</v>
      </c>
      <c r="Q169" t="s">
        <v>1834</v>
      </c>
      <c r="R169" t="s">
        <v>1835</v>
      </c>
      <c r="S169" t="s">
        <v>1845</v>
      </c>
      <c r="T169" t="s">
        <v>1848</v>
      </c>
      <c r="U169" t="e">
        <f>VLOOKUP(Table7[[#This Row],[model_name]],lookup!$AG$1:$AK$482,5,FALSE)</f>
        <v>#N/A</v>
      </c>
      <c r="V169" t="e">
        <f>VLOOKUP(Table7[[#This Row],[model_name]],lookup!$AG$1:$AK$482,4,FALSE)</f>
        <v>#N/A</v>
      </c>
      <c r="W169" t="e">
        <f>VLOOKUP(Table7[[#This Row],[model_name]],lookup!$AG$1:$AK$482,2,FALSE)</f>
        <v>#N/A</v>
      </c>
      <c r="X169" t="e">
        <f>VLOOKUP(Table7[[#This Row],[model_name]],lookup!$AG$1:$AK$482,3,FALSE)</f>
        <v>#N/A</v>
      </c>
    </row>
    <row r="170" spans="1:24" x14ac:dyDescent="0.25">
      <c r="A170" t="s">
        <v>509</v>
      </c>
      <c r="B170" s="16">
        <v>0.2293</v>
      </c>
      <c r="C170">
        <v>3</v>
      </c>
      <c r="D170">
        <v>6</v>
      </c>
      <c r="E170" t="b">
        <v>1</v>
      </c>
      <c r="F170" t="b">
        <v>0</v>
      </c>
      <c r="G170">
        <v>2608</v>
      </c>
      <c r="H170">
        <v>1875</v>
      </c>
      <c r="I170">
        <v>1343</v>
      </c>
      <c r="J170" t="s">
        <v>466</v>
      </c>
      <c r="K170" s="2" t="s">
        <v>510</v>
      </c>
      <c r="L170" s="20">
        <f t="shared" si="2"/>
        <v>0.7219444444444445</v>
      </c>
      <c r="N170" t="s">
        <v>1868</v>
      </c>
      <c r="O170" t="s">
        <v>1868</v>
      </c>
      <c r="P170" t="s">
        <v>1833</v>
      </c>
      <c r="Q170" t="s">
        <v>1834</v>
      </c>
      <c r="R170" t="s">
        <v>1835</v>
      </c>
      <c r="S170" t="s">
        <v>1845</v>
      </c>
      <c r="T170" t="s">
        <v>1848</v>
      </c>
      <c r="U170" t="e">
        <f>VLOOKUP(Table7[[#This Row],[model_name]],lookup!$AG$1:$AK$482,5,FALSE)</f>
        <v>#N/A</v>
      </c>
      <c r="V170" t="e">
        <f>VLOOKUP(Table7[[#This Row],[model_name]],lookup!$AG$1:$AK$482,4,FALSE)</f>
        <v>#N/A</v>
      </c>
      <c r="W170" t="e">
        <f>VLOOKUP(Table7[[#This Row],[model_name]],lookup!$AG$1:$AK$482,2,FALSE)</f>
        <v>#N/A</v>
      </c>
      <c r="X170" t="e">
        <f>VLOOKUP(Table7[[#This Row],[model_name]],lookup!$AG$1:$AK$482,3,FALSE)</f>
        <v>#N/A</v>
      </c>
    </row>
    <row r="171" spans="1:24" x14ac:dyDescent="0.25">
      <c r="A171" t="s">
        <v>513</v>
      </c>
      <c r="B171" s="16">
        <v>0.2293</v>
      </c>
      <c r="C171">
        <v>3</v>
      </c>
      <c r="D171">
        <v>6</v>
      </c>
      <c r="E171" t="b">
        <v>1</v>
      </c>
      <c r="F171" t="b">
        <v>0</v>
      </c>
      <c r="G171">
        <v>2645</v>
      </c>
      <c r="H171">
        <v>1903</v>
      </c>
      <c r="I171">
        <v>1357</v>
      </c>
      <c r="J171" t="s">
        <v>466</v>
      </c>
      <c r="K171" s="2" t="s">
        <v>514</v>
      </c>
      <c r="L171" s="20">
        <f t="shared" si="2"/>
        <v>1.1294444444444445</v>
      </c>
      <c r="N171" t="s">
        <v>1868</v>
      </c>
      <c r="O171" t="s">
        <v>1868</v>
      </c>
      <c r="P171" t="s">
        <v>1833</v>
      </c>
      <c r="Q171" t="s">
        <v>1834</v>
      </c>
      <c r="R171" t="s">
        <v>1835</v>
      </c>
      <c r="S171" t="s">
        <v>1845</v>
      </c>
      <c r="T171" t="s">
        <v>1848</v>
      </c>
      <c r="U171" t="e">
        <f>VLOOKUP(Table7[[#This Row],[model_name]],lookup!$AG$1:$AK$482,5,FALSE)</f>
        <v>#N/A</v>
      </c>
      <c r="V171" t="e">
        <f>VLOOKUP(Table7[[#This Row],[model_name]],lookup!$AG$1:$AK$482,4,FALSE)</f>
        <v>#N/A</v>
      </c>
      <c r="W171" t="e">
        <f>VLOOKUP(Table7[[#This Row],[model_name]],lookup!$AG$1:$AK$482,2,FALSE)</f>
        <v>#N/A</v>
      </c>
      <c r="X171" t="e">
        <f>VLOOKUP(Table7[[#This Row],[model_name]],lookup!$AG$1:$AK$482,3,FALSE)</f>
        <v>#N/A</v>
      </c>
    </row>
    <row r="172" spans="1:24" x14ac:dyDescent="0.25">
      <c r="A172" t="s">
        <v>517</v>
      </c>
      <c r="B172" s="16">
        <v>0.23089999999999999</v>
      </c>
      <c r="C172">
        <v>3</v>
      </c>
      <c r="D172">
        <v>6</v>
      </c>
      <c r="E172" t="b">
        <v>1</v>
      </c>
      <c r="F172" t="b">
        <v>0</v>
      </c>
      <c r="G172">
        <v>2642</v>
      </c>
      <c r="H172">
        <v>1903</v>
      </c>
      <c r="I172">
        <v>1354</v>
      </c>
      <c r="J172" t="s">
        <v>466</v>
      </c>
      <c r="K172" s="2" t="s">
        <v>519</v>
      </c>
      <c r="L172" s="20">
        <f t="shared" si="2"/>
        <v>0.74166666666666659</v>
      </c>
      <c r="N172" t="s">
        <v>1868</v>
      </c>
      <c r="O172" t="s">
        <v>1868</v>
      </c>
      <c r="P172" t="s">
        <v>1833</v>
      </c>
      <c r="Q172" t="s">
        <v>1834</v>
      </c>
      <c r="R172" t="s">
        <v>1835</v>
      </c>
      <c r="S172" t="s">
        <v>1845</v>
      </c>
      <c r="T172" t="s">
        <v>1848</v>
      </c>
      <c r="U172" t="e">
        <f>VLOOKUP(Table7[[#This Row],[model_name]],lookup!$AG$1:$AK$482,5,FALSE)</f>
        <v>#N/A</v>
      </c>
      <c r="V172" t="e">
        <f>VLOOKUP(Table7[[#This Row],[model_name]],lookup!$AG$1:$AK$482,4,FALSE)</f>
        <v>#N/A</v>
      </c>
      <c r="W172" t="e">
        <f>VLOOKUP(Table7[[#This Row],[model_name]],lookup!$AG$1:$AK$482,2,FALSE)</f>
        <v>#N/A</v>
      </c>
      <c r="X172" t="e">
        <f>VLOOKUP(Table7[[#This Row],[model_name]],lookup!$AG$1:$AK$482,3,FALSE)</f>
        <v>#N/A</v>
      </c>
    </row>
    <row r="173" spans="1:24" x14ac:dyDescent="0.25">
      <c r="A173" t="s">
        <v>478</v>
      </c>
      <c r="B173" s="16">
        <v>0.2316</v>
      </c>
      <c r="C173">
        <v>3</v>
      </c>
      <c r="D173">
        <v>6</v>
      </c>
      <c r="E173" t="b">
        <v>1</v>
      </c>
      <c r="F173" t="b">
        <v>0</v>
      </c>
      <c r="G173">
        <v>2647</v>
      </c>
      <c r="H173">
        <v>1905</v>
      </c>
      <c r="I173">
        <v>1363</v>
      </c>
      <c r="J173" t="s">
        <v>466</v>
      </c>
      <c r="K173" s="2" t="s">
        <v>480</v>
      </c>
      <c r="L173" s="20">
        <f t="shared" si="2"/>
        <v>0.87305555555555558</v>
      </c>
      <c r="N173" t="s">
        <v>1868</v>
      </c>
      <c r="O173" t="s">
        <v>1868</v>
      </c>
      <c r="P173" t="s">
        <v>1833</v>
      </c>
      <c r="Q173" t="s">
        <v>1834</v>
      </c>
      <c r="R173" t="s">
        <v>1835</v>
      </c>
      <c r="S173" t="s">
        <v>1845</v>
      </c>
      <c r="T173" t="s">
        <v>1848</v>
      </c>
      <c r="U173" t="e">
        <f>VLOOKUP(Table7[[#This Row],[model_name]],lookup!$AG$1:$AK$482,5,FALSE)</f>
        <v>#N/A</v>
      </c>
      <c r="V173" t="e">
        <f>VLOOKUP(Table7[[#This Row],[model_name]],lookup!$AG$1:$AK$482,4,FALSE)</f>
        <v>#N/A</v>
      </c>
      <c r="W173" t="e">
        <f>VLOOKUP(Table7[[#This Row],[model_name]],lookup!$AG$1:$AK$482,2,FALSE)</f>
        <v>#N/A</v>
      </c>
      <c r="X173" t="e">
        <f>VLOOKUP(Table7[[#This Row],[model_name]],lookup!$AG$1:$AK$482,3,FALSE)</f>
        <v>#N/A</v>
      </c>
    </row>
    <row r="174" spans="1:24" x14ac:dyDescent="0.25">
      <c r="A174" t="s">
        <v>481</v>
      </c>
      <c r="B174" s="16">
        <v>0.2316</v>
      </c>
      <c r="C174">
        <v>3</v>
      </c>
      <c r="D174">
        <v>6</v>
      </c>
      <c r="E174" t="b">
        <v>1</v>
      </c>
      <c r="F174" t="b">
        <v>0</v>
      </c>
      <c r="G174">
        <v>2648</v>
      </c>
      <c r="H174">
        <v>1905</v>
      </c>
      <c r="I174">
        <v>1365</v>
      </c>
      <c r="J174" t="s">
        <v>466</v>
      </c>
      <c r="K174" s="2" t="s">
        <v>482</v>
      </c>
      <c r="L174" s="20">
        <f t="shared" si="2"/>
        <v>0.6183333333333334</v>
      </c>
      <c r="N174" t="s">
        <v>1868</v>
      </c>
      <c r="O174" t="s">
        <v>1868</v>
      </c>
      <c r="P174" t="s">
        <v>1833</v>
      </c>
      <c r="Q174" t="s">
        <v>1834</v>
      </c>
      <c r="R174" t="s">
        <v>1835</v>
      </c>
      <c r="S174" t="s">
        <v>1845</v>
      </c>
      <c r="T174" t="s">
        <v>1848</v>
      </c>
      <c r="U174" t="e">
        <f>VLOOKUP(Table7[[#This Row],[model_name]],lookup!$AG$1:$AK$482,5,FALSE)</f>
        <v>#N/A</v>
      </c>
      <c r="V174" t="e">
        <f>VLOOKUP(Table7[[#This Row],[model_name]],lookup!$AG$1:$AK$482,4,FALSE)</f>
        <v>#N/A</v>
      </c>
      <c r="W174" t="e">
        <f>VLOOKUP(Table7[[#This Row],[model_name]],lookup!$AG$1:$AK$482,2,FALSE)</f>
        <v>#N/A</v>
      </c>
      <c r="X174" t="e">
        <f>VLOOKUP(Table7[[#This Row],[model_name]],lookup!$AG$1:$AK$482,3,FALSE)</f>
        <v>#N/A</v>
      </c>
    </row>
    <row r="175" spans="1:24" x14ac:dyDescent="0.25">
      <c r="A175" t="s">
        <v>485</v>
      </c>
      <c r="B175" s="16">
        <v>0.2316</v>
      </c>
      <c r="C175">
        <v>3</v>
      </c>
      <c r="D175">
        <v>6</v>
      </c>
      <c r="E175" t="b">
        <v>1</v>
      </c>
      <c r="F175" t="b">
        <v>0</v>
      </c>
      <c r="G175">
        <v>2647</v>
      </c>
      <c r="H175">
        <v>1905</v>
      </c>
      <c r="I175">
        <v>1364</v>
      </c>
      <c r="J175" t="s">
        <v>466</v>
      </c>
      <c r="K175" s="2" t="s">
        <v>486</v>
      </c>
      <c r="L175" s="20">
        <f t="shared" si="2"/>
        <v>0.57972222222222225</v>
      </c>
      <c r="N175" t="s">
        <v>1868</v>
      </c>
      <c r="O175" t="s">
        <v>1868</v>
      </c>
      <c r="P175" t="s">
        <v>1833</v>
      </c>
      <c r="Q175" t="s">
        <v>1834</v>
      </c>
      <c r="R175" t="s">
        <v>1835</v>
      </c>
      <c r="S175" t="s">
        <v>1845</v>
      </c>
      <c r="T175" t="s">
        <v>1848</v>
      </c>
      <c r="U175" t="e">
        <f>VLOOKUP(Table7[[#This Row],[model_name]],lookup!$AG$1:$AK$482,5,FALSE)</f>
        <v>#N/A</v>
      </c>
      <c r="V175" t="e">
        <f>VLOOKUP(Table7[[#This Row],[model_name]],lookup!$AG$1:$AK$482,4,FALSE)</f>
        <v>#N/A</v>
      </c>
      <c r="W175" t="e">
        <f>VLOOKUP(Table7[[#This Row],[model_name]],lookup!$AG$1:$AK$482,2,FALSE)</f>
        <v>#N/A</v>
      </c>
      <c r="X175" t="e">
        <f>VLOOKUP(Table7[[#This Row],[model_name]],lookup!$AG$1:$AK$482,3,FALSE)</f>
        <v>#N/A</v>
      </c>
    </row>
    <row r="176" spans="1:24" x14ac:dyDescent="0.25">
      <c r="A176" t="s">
        <v>489</v>
      </c>
      <c r="B176" s="16">
        <v>0.2316</v>
      </c>
      <c r="C176">
        <v>3</v>
      </c>
      <c r="D176">
        <v>6</v>
      </c>
      <c r="E176" t="b">
        <v>1</v>
      </c>
      <c r="F176" t="b">
        <v>0</v>
      </c>
      <c r="G176">
        <v>2647</v>
      </c>
      <c r="H176">
        <v>1905</v>
      </c>
      <c r="I176">
        <v>1362</v>
      </c>
      <c r="J176" t="s">
        <v>466</v>
      </c>
      <c r="K176" s="2" t="s">
        <v>490</v>
      </c>
      <c r="L176" s="20">
        <f t="shared" si="2"/>
        <v>0.78666666666666663</v>
      </c>
      <c r="N176" t="s">
        <v>1868</v>
      </c>
      <c r="O176" t="s">
        <v>1868</v>
      </c>
      <c r="P176" t="s">
        <v>1833</v>
      </c>
      <c r="Q176" t="s">
        <v>1834</v>
      </c>
      <c r="R176" t="s">
        <v>1835</v>
      </c>
      <c r="S176" t="s">
        <v>1845</v>
      </c>
      <c r="T176" t="s">
        <v>1848</v>
      </c>
      <c r="U176" t="e">
        <f>VLOOKUP(Table7[[#This Row],[model_name]],lookup!$AG$1:$AK$482,5,FALSE)</f>
        <v>#N/A</v>
      </c>
      <c r="V176" t="e">
        <f>VLOOKUP(Table7[[#This Row],[model_name]],lookup!$AG$1:$AK$482,4,FALSE)</f>
        <v>#N/A</v>
      </c>
      <c r="W176" t="e">
        <f>VLOOKUP(Table7[[#This Row],[model_name]],lookup!$AG$1:$AK$482,2,FALSE)</f>
        <v>#N/A</v>
      </c>
      <c r="X176" t="e">
        <f>VLOOKUP(Table7[[#This Row],[model_name]],lookup!$AG$1:$AK$482,3,FALSE)</f>
        <v>#N/A</v>
      </c>
    </row>
    <row r="177" spans="1:24" x14ac:dyDescent="0.25">
      <c r="A177" t="s">
        <v>495</v>
      </c>
      <c r="B177" s="16">
        <v>0.2316</v>
      </c>
      <c r="C177">
        <v>3</v>
      </c>
      <c r="D177">
        <v>6</v>
      </c>
      <c r="E177" t="b">
        <v>1</v>
      </c>
      <c r="F177" t="b">
        <v>0</v>
      </c>
      <c r="G177">
        <v>2646</v>
      </c>
      <c r="H177">
        <v>1905</v>
      </c>
      <c r="I177">
        <v>1362</v>
      </c>
      <c r="J177" t="s">
        <v>466</v>
      </c>
      <c r="K177" s="2" t="s">
        <v>496</v>
      </c>
      <c r="L177" s="20">
        <f t="shared" si="2"/>
        <v>0.93527777777777776</v>
      </c>
      <c r="N177" t="s">
        <v>1868</v>
      </c>
      <c r="O177" t="s">
        <v>1868</v>
      </c>
      <c r="P177" t="s">
        <v>1833</v>
      </c>
      <c r="Q177" t="s">
        <v>1834</v>
      </c>
      <c r="R177" t="s">
        <v>1835</v>
      </c>
      <c r="S177" t="s">
        <v>1845</v>
      </c>
      <c r="T177" t="s">
        <v>1848</v>
      </c>
      <c r="U177" t="e">
        <f>VLOOKUP(Table7[[#This Row],[model_name]],lookup!$AG$1:$AK$482,5,FALSE)</f>
        <v>#N/A</v>
      </c>
      <c r="V177" t="e">
        <f>VLOOKUP(Table7[[#This Row],[model_name]],lookup!$AG$1:$AK$482,4,FALSE)</f>
        <v>#N/A</v>
      </c>
      <c r="W177" t="e">
        <f>VLOOKUP(Table7[[#This Row],[model_name]],lookup!$AG$1:$AK$482,2,FALSE)</f>
        <v>#N/A</v>
      </c>
      <c r="X177" t="e">
        <f>VLOOKUP(Table7[[#This Row],[model_name]],lookup!$AG$1:$AK$482,3,FALSE)</f>
        <v>#N/A</v>
      </c>
    </row>
    <row r="178" spans="1:24" x14ac:dyDescent="0.25">
      <c r="A178" t="s">
        <v>499</v>
      </c>
      <c r="B178" s="16">
        <v>0.2316</v>
      </c>
      <c r="C178">
        <v>3</v>
      </c>
      <c r="D178">
        <v>6</v>
      </c>
      <c r="E178" t="b">
        <v>1</v>
      </c>
      <c r="F178" t="b">
        <v>0</v>
      </c>
      <c r="G178">
        <v>2648</v>
      </c>
      <c r="H178">
        <v>1905</v>
      </c>
      <c r="I178">
        <v>1365</v>
      </c>
      <c r="J178" t="s">
        <v>466</v>
      </c>
      <c r="K178" s="2" t="s">
        <v>500</v>
      </c>
      <c r="L178" s="20">
        <f t="shared" si="2"/>
        <v>0.70888888888888879</v>
      </c>
      <c r="N178" t="s">
        <v>1868</v>
      </c>
      <c r="O178" t="s">
        <v>1868</v>
      </c>
      <c r="P178" t="s">
        <v>1833</v>
      </c>
      <c r="Q178" t="s">
        <v>1834</v>
      </c>
      <c r="R178" t="s">
        <v>1835</v>
      </c>
      <c r="S178" t="s">
        <v>1845</v>
      </c>
      <c r="T178" t="s">
        <v>1848</v>
      </c>
      <c r="U178" t="e">
        <f>VLOOKUP(Table7[[#This Row],[model_name]],lookup!$AG$1:$AK$482,5,FALSE)</f>
        <v>#N/A</v>
      </c>
      <c r="V178" t="e">
        <f>VLOOKUP(Table7[[#This Row],[model_name]],lookup!$AG$1:$AK$482,4,FALSE)</f>
        <v>#N/A</v>
      </c>
      <c r="W178" t="e">
        <f>VLOOKUP(Table7[[#This Row],[model_name]],lookup!$AG$1:$AK$482,2,FALSE)</f>
        <v>#N/A</v>
      </c>
      <c r="X178" t="e">
        <f>VLOOKUP(Table7[[#This Row],[model_name]],lookup!$AG$1:$AK$482,3,FALSE)</f>
        <v>#N/A</v>
      </c>
    </row>
    <row r="179" spans="1:24" x14ac:dyDescent="0.25">
      <c r="A179" t="s">
        <v>505</v>
      </c>
      <c r="B179" s="16">
        <v>0.2316</v>
      </c>
      <c r="C179">
        <v>3</v>
      </c>
      <c r="D179">
        <v>6</v>
      </c>
      <c r="E179" t="b">
        <v>1</v>
      </c>
      <c r="F179" t="b">
        <v>0</v>
      </c>
      <c r="G179">
        <v>2648</v>
      </c>
      <c r="H179">
        <v>1905</v>
      </c>
      <c r="I179">
        <v>1364</v>
      </c>
      <c r="J179" t="s">
        <v>466</v>
      </c>
      <c r="K179" s="2" t="s">
        <v>506</v>
      </c>
      <c r="L179" s="20">
        <f t="shared" si="2"/>
        <v>0.88555555555555554</v>
      </c>
      <c r="N179" t="s">
        <v>1868</v>
      </c>
      <c r="O179" t="s">
        <v>1868</v>
      </c>
      <c r="P179" t="s">
        <v>1833</v>
      </c>
      <c r="Q179" t="s">
        <v>1834</v>
      </c>
      <c r="R179" t="s">
        <v>1835</v>
      </c>
      <c r="S179" t="s">
        <v>1845</v>
      </c>
      <c r="T179" t="s">
        <v>1848</v>
      </c>
      <c r="U179" t="e">
        <f>VLOOKUP(Table7[[#This Row],[model_name]],lookup!$AG$1:$AK$482,5,FALSE)</f>
        <v>#N/A</v>
      </c>
      <c r="V179" t="e">
        <f>VLOOKUP(Table7[[#This Row],[model_name]],lookup!$AG$1:$AK$482,4,FALSE)</f>
        <v>#N/A</v>
      </c>
      <c r="W179" t="e">
        <f>VLOOKUP(Table7[[#This Row],[model_name]],lookup!$AG$1:$AK$482,2,FALSE)</f>
        <v>#N/A</v>
      </c>
      <c r="X179" t="e">
        <f>VLOOKUP(Table7[[#This Row],[model_name]],lookup!$AG$1:$AK$482,3,FALSE)</f>
        <v>#N/A</v>
      </c>
    </row>
    <row r="180" spans="1:24" x14ac:dyDescent="0.25">
      <c r="A180" t="s">
        <v>507</v>
      </c>
      <c r="B180" s="16">
        <v>0.2316</v>
      </c>
      <c r="C180">
        <v>3</v>
      </c>
      <c r="D180">
        <v>6</v>
      </c>
      <c r="E180" t="b">
        <v>1</v>
      </c>
      <c r="F180" t="b">
        <v>0</v>
      </c>
      <c r="G180">
        <v>2648</v>
      </c>
      <c r="H180">
        <v>1905</v>
      </c>
      <c r="I180">
        <v>1364</v>
      </c>
      <c r="J180" t="s">
        <v>466</v>
      </c>
      <c r="K180" s="2" t="s">
        <v>508</v>
      </c>
      <c r="L180" s="20">
        <f t="shared" si="2"/>
        <v>0.70194444444444437</v>
      </c>
      <c r="N180" t="s">
        <v>1868</v>
      </c>
      <c r="O180" t="s">
        <v>1868</v>
      </c>
      <c r="P180" t="s">
        <v>1833</v>
      </c>
      <c r="Q180" t="s">
        <v>1834</v>
      </c>
      <c r="R180" t="s">
        <v>1835</v>
      </c>
      <c r="S180" t="s">
        <v>1845</v>
      </c>
      <c r="T180" t="s">
        <v>1848</v>
      </c>
      <c r="U180" t="e">
        <f>VLOOKUP(Table7[[#This Row],[model_name]],lookup!$AG$1:$AK$482,5,FALSE)</f>
        <v>#N/A</v>
      </c>
      <c r="V180" t="e">
        <f>VLOOKUP(Table7[[#This Row],[model_name]],lookup!$AG$1:$AK$482,4,FALSE)</f>
        <v>#N/A</v>
      </c>
      <c r="W180" t="e">
        <f>VLOOKUP(Table7[[#This Row],[model_name]],lookup!$AG$1:$AK$482,2,FALSE)</f>
        <v>#N/A</v>
      </c>
      <c r="X180" t="e">
        <f>VLOOKUP(Table7[[#This Row],[model_name]],lookup!$AG$1:$AK$482,3,FALSE)</f>
        <v>#N/A</v>
      </c>
    </row>
    <row r="181" spans="1:24" x14ac:dyDescent="0.25">
      <c r="A181" t="s">
        <v>511</v>
      </c>
      <c r="B181" s="16">
        <v>0.2316</v>
      </c>
      <c r="C181">
        <v>3</v>
      </c>
      <c r="D181">
        <v>6</v>
      </c>
      <c r="E181" t="b">
        <v>1</v>
      </c>
      <c r="F181" t="b">
        <v>0</v>
      </c>
      <c r="G181">
        <v>2648</v>
      </c>
      <c r="H181">
        <v>1905</v>
      </c>
      <c r="I181">
        <v>1364</v>
      </c>
      <c r="J181" t="s">
        <v>466</v>
      </c>
      <c r="K181" s="2" t="s">
        <v>512</v>
      </c>
      <c r="L181" s="20">
        <f t="shared" si="2"/>
        <v>0.78527777777777774</v>
      </c>
      <c r="N181" t="s">
        <v>1868</v>
      </c>
      <c r="O181" t="s">
        <v>1868</v>
      </c>
      <c r="P181" t="s">
        <v>1833</v>
      </c>
      <c r="Q181" t="s">
        <v>1834</v>
      </c>
      <c r="R181" t="s">
        <v>1835</v>
      </c>
      <c r="S181" t="s">
        <v>1845</v>
      </c>
      <c r="T181" t="s">
        <v>1848</v>
      </c>
      <c r="U181" t="e">
        <f>VLOOKUP(Table7[[#This Row],[model_name]],lookup!$AG$1:$AK$482,5,FALSE)</f>
        <v>#N/A</v>
      </c>
      <c r="V181" t="e">
        <f>VLOOKUP(Table7[[#This Row],[model_name]],lookup!$AG$1:$AK$482,4,FALSE)</f>
        <v>#N/A</v>
      </c>
      <c r="W181" t="e">
        <f>VLOOKUP(Table7[[#This Row],[model_name]],lookup!$AG$1:$AK$482,2,FALSE)</f>
        <v>#N/A</v>
      </c>
      <c r="X181" t="e">
        <f>VLOOKUP(Table7[[#This Row],[model_name]],lookup!$AG$1:$AK$482,3,FALSE)</f>
        <v>#N/A</v>
      </c>
    </row>
    <row r="182" spans="1:24" x14ac:dyDescent="0.25">
      <c r="A182" t="s">
        <v>515</v>
      </c>
      <c r="B182" s="16">
        <v>0.2316</v>
      </c>
      <c r="C182">
        <v>3</v>
      </c>
      <c r="D182">
        <v>6</v>
      </c>
      <c r="E182" t="b">
        <v>1</v>
      </c>
      <c r="F182" t="b">
        <v>0</v>
      </c>
      <c r="G182">
        <v>2656</v>
      </c>
      <c r="H182">
        <v>1908</v>
      </c>
      <c r="I182">
        <v>1371</v>
      </c>
      <c r="J182" t="s">
        <v>466</v>
      </c>
      <c r="K182" s="2" t="s">
        <v>516</v>
      </c>
      <c r="L182" s="20">
        <f t="shared" si="2"/>
        <v>1.0630555555555556</v>
      </c>
      <c r="N182" t="s">
        <v>1868</v>
      </c>
      <c r="O182" t="s">
        <v>1868</v>
      </c>
      <c r="P182" t="s">
        <v>1833</v>
      </c>
      <c r="Q182" t="s">
        <v>1834</v>
      </c>
      <c r="R182" t="s">
        <v>1835</v>
      </c>
      <c r="S182" t="s">
        <v>1845</v>
      </c>
      <c r="T182" t="s">
        <v>1848</v>
      </c>
      <c r="U182" t="e">
        <f>VLOOKUP(Table7[[#This Row],[model_name]],lookup!$AG$1:$AK$482,5,FALSE)</f>
        <v>#N/A</v>
      </c>
      <c r="V182" t="e">
        <f>VLOOKUP(Table7[[#This Row],[model_name]],lookup!$AG$1:$AK$482,4,FALSE)</f>
        <v>#N/A</v>
      </c>
      <c r="W182" t="e">
        <f>VLOOKUP(Table7[[#This Row],[model_name]],lookup!$AG$1:$AK$482,2,FALSE)</f>
        <v>#N/A</v>
      </c>
      <c r="X182" t="e">
        <f>VLOOKUP(Table7[[#This Row],[model_name]],lookup!$AG$1:$AK$482,3,FALSE)</f>
        <v>#N/A</v>
      </c>
    </row>
    <row r="183" spans="1:24" x14ac:dyDescent="0.25">
      <c r="A183" t="s">
        <v>172</v>
      </c>
      <c r="B183" s="16">
        <v>0.28849999999999998</v>
      </c>
      <c r="C183">
        <v>3</v>
      </c>
      <c r="D183">
        <v>8</v>
      </c>
      <c r="E183" t="b">
        <v>1</v>
      </c>
      <c r="F183" t="b">
        <v>0</v>
      </c>
      <c r="G183">
        <v>2545</v>
      </c>
      <c r="H183">
        <v>1802</v>
      </c>
      <c r="I183">
        <v>1271</v>
      </c>
      <c r="J183" t="s">
        <v>174</v>
      </c>
      <c r="K183" s="2" t="s">
        <v>175</v>
      </c>
      <c r="L183" s="20">
        <f t="shared" si="2"/>
        <v>0.59638888888888897</v>
      </c>
      <c r="M183" t="s">
        <v>172</v>
      </c>
      <c r="N183" t="s">
        <v>1852</v>
      </c>
      <c r="O183" t="s">
        <v>1868</v>
      </c>
      <c r="P183" t="s">
        <v>1833</v>
      </c>
      <c r="Q183" t="s">
        <v>1834</v>
      </c>
      <c r="R183" t="s">
        <v>1835</v>
      </c>
      <c r="S183" t="s">
        <v>1845</v>
      </c>
      <c r="T183" t="s">
        <v>1848</v>
      </c>
      <c r="U183" t="str">
        <f>VLOOKUP(Table7[[#This Row],[model_name]],lookup!$AG$1:$AK$482,5,FALSE)</f>
        <v>575</v>
      </c>
      <c r="V183" t="str">
        <f>VLOOKUP(Table7[[#This Row],[model_name]],lookup!$AG$1:$AK$482,4,FALSE)</f>
        <v>1138</v>
      </c>
      <c r="W183" t="str">
        <f>VLOOKUP(Table7[[#This Row],[model_name]],lookup!$AG$1:$AK$482,2,FALSE)</f>
        <v>1518</v>
      </c>
      <c r="X183" t="str">
        <f>VLOOKUP(Table7[[#This Row],[model_name]],lookup!$AG$1:$AK$482,3,FALSE)</f>
        <v>419</v>
      </c>
    </row>
    <row r="184" spans="1:24" x14ac:dyDescent="0.25">
      <c r="A184" t="s">
        <v>218</v>
      </c>
      <c r="B184" s="16">
        <v>0.28849999999999998</v>
      </c>
      <c r="C184">
        <v>3</v>
      </c>
      <c r="D184">
        <v>8</v>
      </c>
      <c r="E184" t="b">
        <v>1</v>
      </c>
      <c r="F184" t="b">
        <v>0</v>
      </c>
      <c r="G184">
        <v>2546</v>
      </c>
      <c r="H184">
        <v>1802</v>
      </c>
      <c r="I184">
        <v>1271</v>
      </c>
      <c r="J184" t="s">
        <v>219</v>
      </c>
      <c r="K184" s="2" t="s">
        <v>220</v>
      </c>
      <c r="L184" s="20">
        <f t="shared" si="2"/>
        <v>0.6661111111111111</v>
      </c>
      <c r="N184" t="str">
        <f>VLOOKUP(A184,lookup!$P$5:$Q$90,2,FALSE)</f>
        <v>Salmonella Typhimurium</v>
      </c>
      <c r="O184" t="s">
        <v>1868</v>
      </c>
      <c r="P184" t="s">
        <v>1833</v>
      </c>
      <c r="Q184" t="s">
        <v>1834</v>
      </c>
      <c r="R184" t="s">
        <v>1835</v>
      </c>
      <c r="S184" t="s">
        <v>1845</v>
      </c>
      <c r="T184" t="s">
        <v>1848</v>
      </c>
      <c r="U184" t="str">
        <f>VLOOKUP(Table7[[#This Row],[model_name]],lookup!$AG$1:$AK$482,5,FALSE)</f>
        <v>577</v>
      </c>
      <c r="V184" t="str">
        <f>VLOOKUP(Table7[[#This Row],[model_name]],lookup!$AG$1:$AK$482,4,FALSE)</f>
        <v>1142</v>
      </c>
      <c r="W184" t="str">
        <f>VLOOKUP(Table7[[#This Row],[model_name]],lookup!$AG$1:$AK$482,2,FALSE)</f>
        <v>1581</v>
      </c>
      <c r="X184" t="str">
        <f>VLOOKUP(Table7[[#This Row],[model_name]],lookup!$AG$1:$AK$482,3,FALSE)</f>
        <v>419</v>
      </c>
    </row>
    <row r="185" spans="1:24" x14ac:dyDescent="0.25">
      <c r="A185" t="s">
        <v>218</v>
      </c>
      <c r="B185" s="16">
        <v>0.5071</v>
      </c>
      <c r="C185">
        <v>3</v>
      </c>
      <c r="D185">
        <v>8</v>
      </c>
      <c r="E185" t="b">
        <v>1</v>
      </c>
      <c r="F185" t="b">
        <v>0</v>
      </c>
      <c r="G185">
        <v>2546</v>
      </c>
      <c r="H185">
        <v>1802</v>
      </c>
      <c r="I185">
        <v>1271</v>
      </c>
      <c r="J185" t="s">
        <v>219</v>
      </c>
      <c r="K185" s="2" t="s">
        <v>354</v>
      </c>
      <c r="L185" s="20">
        <f t="shared" si="2"/>
        <v>0.73833333333333329</v>
      </c>
      <c r="N185" t="str">
        <f>VLOOKUP(A185,lookup!$P$5:$Q$90,2,FALSE)</f>
        <v>Salmonella Typhimurium</v>
      </c>
      <c r="O185" t="s">
        <v>1868</v>
      </c>
      <c r="P185" t="s">
        <v>1833</v>
      </c>
      <c r="Q185" t="s">
        <v>1834</v>
      </c>
      <c r="R185" t="s">
        <v>1835</v>
      </c>
      <c r="S185" t="s">
        <v>1845</v>
      </c>
      <c r="T185" t="s">
        <v>1848</v>
      </c>
      <c r="U185" t="str">
        <f>VLOOKUP(Table7[[#This Row],[model_name]],lookup!$AG$1:$AK$482,5,FALSE)</f>
        <v>577</v>
      </c>
      <c r="V185" t="str">
        <f>VLOOKUP(Table7[[#This Row],[model_name]],lookup!$AG$1:$AK$482,4,FALSE)</f>
        <v>1142</v>
      </c>
      <c r="W185" t="str">
        <f>VLOOKUP(Table7[[#This Row],[model_name]],lookup!$AG$1:$AK$482,2,FALSE)</f>
        <v>1581</v>
      </c>
      <c r="X185" t="str">
        <f>VLOOKUP(Table7[[#This Row],[model_name]],lookup!$AG$1:$AK$482,3,FALSE)</f>
        <v>419</v>
      </c>
    </row>
    <row r="186" spans="1:24" x14ac:dyDescent="0.25">
      <c r="A186" t="s">
        <v>244</v>
      </c>
      <c r="B186" s="16">
        <v>0.16669999999999999</v>
      </c>
      <c r="C186">
        <v>3</v>
      </c>
      <c r="D186">
        <v>8</v>
      </c>
      <c r="E186" t="b">
        <v>1</v>
      </c>
      <c r="F186" t="b">
        <v>0</v>
      </c>
      <c r="G186">
        <v>1240</v>
      </c>
      <c r="H186">
        <v>870</v>
      </c>
      <c r="I186">
        <v>886</v>
      </c>
      <c r="J186" t="s">
        <v>246</v>
      </c>
      <c r="K186" s="2" t="s">
        <v>247</v>
      </c>
      <c r="L186" s="20">
        <f t="shared" si="2"/>
        <v>0.53916666666666668</v>
      </c>
      <c r="N186" t="str">
        <f>VLOOKUP(A186,lookup!$P$5:$Q$90,2,FALSE)</f>
        <v>Scheffersomyces stipitis</v>
      </c>
      <c r="O186" t="s">
        <v>2022</v>
      </c>
      <c r="P186" t="s">
        <v>1923</v>
      </c>
      <c r="Q186" t="s">
        <v>1924</v>
      </c>
      <c r="R186" t="s">
        <v>1925</v>
      </c>
      <c r="S186" t="s">
        <v>1853</v>
      </c>
      <c r="U186" t="str">
        <f>VLOOKUP(Table7[[#This Row],[model_name]],lookup!$AG$1:$AK$482,5,FALSE)</f>
        <v>326</v>
      </c>
      <c r="V186" t="str">
        <f>VLOOKUP(Table7[[#This Row],[model_name]],lookup!$AG$1:$AK$482,4,FALSE)</f>
        <v>631</v>
      </c>
      <c r="W186" t="str">
        <f>VLOOKUP(Table7[[#This Row],[model_name]],lookup!$AG$1:$AK$482,2,FALSE)</f>
        <v>1540</v>
      </c>
      <c r="X186" t="str">
        <f>VLOOKUP(Table7[[#This Row],[model_name]],lookup!$AG$1:$AK$482,3,FALSE)</f>
        <v>919</v>
      </c>
    </row>
    <row r="187" spans="1:24" x14ac:dyDescent="0.25">
      <c r="A187" t="s">
        <v>325</v>
      </c>
      <c r="B187" s="16">
        <v>9.0899999999999995E-2</v>
      </c>
      <c r="C187">
        <v>3</v>
      </c>
      <c r="D187">
        <v>8</v>
      </c>
      <c r="E187" t="b">
        <v>1</v>
      </c>
      <c r="F187" t="b">
        <v>0</v>
      </c>
      <c r="G187">
        <v>1693</v>
      </c>
      <c r="H187">
        <v>1546</v>
      </c>
      <c r="I187">
        <v>0</v>
      </c>
      <c r="J187" t="s">
        <v>327</v>
      </c>
      <c r="K187" s="2" t="s">
        <v>328</v>
      </c>
      <c r="L187" s="20">
        <f t="shared" si="2"/>
        <v>0.31944444444444442</v>
      </c>
      <c r="N187" t="str">
        <f>VLOOKUP(A187,lookup!$P$5:$Q$90,2,FALSE)</f>
        <v>Schizosaccharomyces pombe</v>
      </c>
      <c r="O187" t="s">
        <v>2023</v>
      </c>
      <c r="P187" t="s">
        <v>1964</v>
      </c>
      <c r="Q187" t="s">
        <v>1965</v>
      </c>
      <c r="R187" t="s">
        <v>1966</v>
      </c>
      <c r="S187" t="s">
        <v>1853</v>
      </c>
      <c r="U187" t="str">
        <f>VLOOKUP(Table7[[#This Row],[model_name]],lookup!$AG$1:$AK$482,5,FALSE)</f>
        <v>328</v>
      </c>
      <c r="V187" t="str">
        <f>VLOOKUP(Table7[[#This Row],[model_name]],lookup!$AG$1:$AK$482,4,FALSE)</f>
        <v>633</v>
      </c>
      <c r="W187" t="str">
        <f>VLOOKUP(Table7[[#This Row],[model_name]],lookup!$AG$1:$AK$482,2,FALSE)</f>
        <v>1569</v>
      </c>
      <c r="X187" t="str">
        <f>VLOOKUP(Table7[[#This Row],[model_name]],lookup!$AG$1:$AK$482,3,FALSE)</f>
        <v>263</v>
      </c>
    </row>
    <row r="188" spans="1:24" x14ac:dyDescent="0.25">
      <c r="A188" t="s">
        <v>278</v>
      </c>
      <c r="B188" s="16">
        <v>0.18060000000000001</v>
      </c>
      <c r="C188">
        <v>3</v>
      </c>
      <c r="D188">
        <v>8</v>
      </c>
      <c r="E188" t="b">
        <v>1</v>
      </c>
      <c r="F188" t="b">
        <v>0</v>
      </c>
      <c r="G188">
        <v>870</v>
      </c>
      <c r="H188">
        <v>713</v>
      </c>
      <c r="I188">
        <v>783</v>
      </c>
      <c r="J188" t="s">
        <v>192</v>
      </c>
      <c r="K188" s="2" t="s">
        <v>280</v>
      </c>
      <c r="L188" s="20">
        <f t="shared" si="2"/>
        <v>0.10305555555555557</v>
      </c>
      <c r="N188" t="str">
        <f>VLOOKUP(A188,lookup!$P$5:$Q$90,2,FALSE)</f>
        <v>Shewanella oneidensis</v>
      </c>
      <c r="O188" t="s">
        <v>2024</v>
      </c>
      <c r="P188" t="s">
        <v>1833</v>
      </c>
      <c r="Q188" t="s">
        <v>1967</v>
      </c>
      <c r="R188" t="s">
        <v>1968</v>
      </c>
      <c r="S188" t="s">
        <v>1845</v>
      </c>
      <c r="T188" t="s">
        <v>1848</v>
      </c>
      <c r="U188" t="str">
        <f>VLOOKUP(Table7[[#This Row],[model_name]],lookup!$AG$1:$AK$482,5,FALSE)</f>
        <v>243</v>
      </c>
      <c r="V188" t="str">
        <f>VLOOKUP(Table7[[#This Row],[model_name]],lookup!$AG$1:$AK$482,4,FALSE)</f>
        <v>438</v>
      </c>
      <c r="W188" t="str">
        <f>VLOOKUP(Table7[[#This Row],[model_name]],lookup!$AG$1:$AK$482,2,FALSE)</f>
        <v>1585</v>
      </c>
      <c r="X188" t="str">
        <f>VLOOKUP(Table7[[#This Row],[model_name]],lookup!$AG$1:$AK$482,3,FALSE)</f>
        <v>233</v>
      </c>
    </row>
    <row r="189" spans="1:24" x14ac:dyDescent="0.25">
      <c r="A189" t="s">
        <v>278</v>
      </c>
      <c r="B189" s="16">
        <v>0.18060000000000001</v>
      </c>
      <c r="C189">
        <v>3</v>
      </c>
      <c r="D189">
        <v>8</v>
      </c>
      <c r="E189" t="b">
        <v>1</v>
      </c>
      <c r="F189" t="b">
        <v>0</v>
      </c>
      <c r="G189">
        <v>870</v>
      </c>
      <c r="H189">
        <v>713</v>
      </c>
      <c r="I189">
        <v>783</v>
      </c>
      <c r="J189" t="s">
        <v>192</v>
      </c>
      <c r="K189" s="2" t="s">
        <v>358</v>
      </c>
      <c r="L189" s="20">
        <f t="shared" si="2"/>
        <v>0.10361111111111111</v>
      </c>
      <c r="N189" t="str">
        <f>VLOOKUP(A189,lookup!$P$5:$Q$90,2,FALSE)</f>
        <v>Shewanella oneidensis</v>
      </c>
      <c r="O189" t="s">
        <v>2024</v>
      </c>
      <c r="P189" t="s">
        <v>1833</v>
      </c>
      <c r="Q189" t="s">
        <v>1967</v>
      </c>
      <c r="R189" t="s">
        <v>1968</v>
      </c>
      <c r="S189" t="s">
        <v>1845</v>
      </c>
      <c r="T189" t="s">
        <v>1848</v>
      </c>
      <c r="U189" t="str">
        <f>VLOOKUP(Table7[[#This Row],[model_name]],lookup!$AG$1:$AK$482,5,FALSE)</f>
        <v>243</v>
      </c>
      <c r="V189" t="str">
        <f>VLOOKUP(Table7[[#This Row],[model_name]],lookup!$AG$1:$AK$482,4,FALSE)</f>
        <v>438</v>
      </c>
      <c r="W189" t="str">
        <f>VLOOKUP(Table7[[#This Row],[model_name]],lookup!$AG$1:$AK$482,2,FALSE)</f>
        <v>1585</v>
      </c>
      <c r="X189" t="str">
        <f>VLOOKUP(Table7[[#This Row],[model_name]],lookup!$AG$1:$AK$482,3,FALSE)</f>
        <v>233</v>
      </c>
    </row>
    <row r="190" spans="1:24" x14ac:dyDescent="0.25">
      <c r="A190" t="s">
        <v>126</v>
      </c>
      <c r="B190" s="16">
        <v>0.24679999999999999</v>
      </c>
      <c r="C190">
        <v>3</v>
      </c>
      <c r="D190">
        <v>8</v>
      </c>
      <c r="E190" t="b">
        <v>1</v>
      </c>
      <c r="F190" t="b">
        <v>0</v>
      </c>
      <c r="G190">
        <v>2619</v>
      </c>
      <c r="H190">
        <v>1914</v>
      </c>
      <c r="I190">
        <v>1188</v>
      </c>
      <c r="J190" t="s">
        <v>12</v>
      </c>
      <c r="K190" s="2" t="s">
        <v>127</v>
      </c>
      <c r="L190" s="20">
        <f t="shared" si="2"/>
        <v>0.58194444444444438</v>
      </c>
      <c r="M190" t="s">
        <v>126</v>
      </c>
      <c r="N190" t="s">
        <v>1819</v>
      </c>
      <c r="O190" t="s">
        <v>2025</v>
      </c>
      <c r="P190" t="s">
        <v>1833</v>
      </c>
      <c r="Q190" t="s">
        <v>1834</v>
      </c>
      <c r="R190" t="s">
        <v>1835</v>
      </c>
      <c r="S190" t="s">
        <v>1845</v>
      </c>
      <c r="T190" t="s">
        <v>1848</v>
      </c>
      <c r="U190">
        <f>VLOOKUP(Table7[[#This Row],[model_name]],lookup!$AG$1:$AK$482,5,FALSE)</f>
        <v>0</v>
      </c>
      <c r="V190">
        <f>VLOOKUP(Table7[[#This Row],[model_name]],lookup!$AG$1:$AK$482,4,FALSE)</f>
        <v>0</v>
      </c>
      <c r="W190" t="str">
        <f>VLOOKUP(Table7[[#This Row],[model_name]],lookup!$AG$1:$AK$482,2,FALSE)</f>
        <v>1496</v>
      </c>
      <c r="X190" t="str">
        <f>VLOOKUP(Table7[[#This Row],[model_name]],lookup!$AG$1:$AK$482,3,FALSE)</f>
        <v>553</v>
      </c>
    </row>
    <row r="191" spans="1:24" x14ac:dyDescent="0.25">
      <c r="A191" t="s">
        <v>141</v>
      </c>
      <c r="B191" s="16">
        <v>0.24829999999999999</v>
      </c>
      <c r="C191">
        <v>3</v>
      </c>
      <c r="D191">
        <v>8</v>
      </c>
      <c r="E191" t="b">
        <v>1</v>
      </c>
      <c r="F191" t="b">
        <v>0</v>
      </c>
      <c r="G191">
        <v>2638</v>
      </c>
      <c r="H191">
        <v>1918</v>
      </c>
      <c r="I191">
        <v>1169</v>
      </c>
      <c r="J191" t="s">
        <v>12</v>
      </c>
      <c r="K191" s="2" t="s">
        <v>142</v>
      </c>
      <c r="L191" s="20">
        <f t="shared" si="2"/>
        <v>0.43972222222222224</v>
      </c>
      <c r="M191" t="s">
        <v>141</v>
      </c>
      <c r="N191" t="s">
        <v>143</v>
      </c>
      <c r="O191" t="s">
        <v>2025</v>
      </c>
      <c r="P191" t="s">
        <v>1833</v>
      </c>
      <c r="Q191" t="s">
        <v>1834</v>
      </c>
      <c r="R191" t="s">
        <v>1835</v>
      </c>
      <c r="S191" t="s">
        <v>1845</v>
      </c>
      <c r="T191" t="s">
        <v>1848</v>
      </c>
      <c r="U191" t="str">
        <f>VLOOKUP(Table7[[#This Row],[model_name]],lookup!$AG$1:$AK$482,5,FALSE)</f>
        <v>571</v>
      </c>
      <c r="V191" t="str">
        <f>VLOOKUP(Table7[[#This Row],[model_name]],lookup!$AG$1:$AK$482,4,FALSE)</f>
        <v>1134</v>
      </c>
      <c r="W191" t="str">
        <f>VLOOKUP(Table7[[#This Row],[model_name]],lookup!$AG$1:$AK$482,2,FALSE)</f>
        <v>1503</v>
      </c>
      <c r="X191" t="str">
        <f>VLOOKUP(Table7[[#This Row],[model_name]],lookup!$AG$1:$AK$482,3,FALSE)</f>
        <v>557</v>
      </c>
    </row>
    <row r="192" spans="1:24" x14ac:dyDescent="0.25">
      <c r="A192" t="s">
        <v>128</v>
      </c>
      <c r="B192" s="16">
        <v>0.25430000000000003</v>
      </c>
      <c r="C192">
        <v>3</v>
      </c>
      <c r="D192">
        <v>8</v>
      </c>
      <c r="E192" t="b">
        <v>1</v>
      </c>
      <c r="F192" t="b">
        <v>0</v>
      </c>
      <c r="G192">
        <v>2591</v>
      </c>
      <c r="H192">
        <v>1910</v>
      </c>
      <c r="I192">
        <v>1147</v>
      </c>
      <c r="J192" t="s">
        <v>12</v>
      </c>
      <c r="K192" s="2" t="s">
        <v>129</v>
      </c>
      <c r="L192" s="20">
        <f t="shared" si="2"/>
        <v>0.45722222222222225</v>
      </c>
      <c r="M192" t="s">
        <v>128</v>
      </c>
      <c r="N192" t="s">
        <v>130</v>
      </c>
      <c r="O192" t="s">
        <v>2025</v>
      </c>
      <c r="P192" t="s">
        <v>1833</v>
      </c>
      <c r="Q192" t="s">
        <v>1834</v>
      </c>
      <c r="R192" t="s">
        <v>1835</v>
      </c>
      <c r="S192" t="s">
        <v>1845</v>
      </c>
      <c r="T192" t="s">
        <v>1848</v>
      </c>
      <c r="U192" t="str">
        <f>VLOOKUP(Table7[[#This Row],[model_name]],lookup!$AG$1:$AK$482,5,FALSE)</f>
        <v>563</v>
      </c>
      <c r="V192" t="str">
        <f>VLOOKUP(Table7[[#This Row],[model_name]],lookup!$AG$1:$AK$482,4,FALSE)</f>
        <v>1129</v>
      </c>
      <c r="W192" t="str">
        <f>VLOOKUP(Table7[[#This Row],[model_name]],lookup!$AG$1:$AK$482,2,FALSE)</f>
        <v>1498</v>
      </c>
      <c r="X192" t="str">
        <f>VLOOKUP(Table7[[#This Row],[model_name]],lookup!$AG$1:$AK$482,3,FALSE)</f>
        <v>559</v>
      </c>
    </row>
    <row r="193" spans="1:24" x14ac:dyDescent="0.25">
      <c r="A193" t="s">
        <v>131</v>
      </c>
      <c r="B193" s="16">
        <v>0.25430000000000003</v>
      </c>
      <c r="C193">
        <v>3</v>
      </c>
      <c r="D193">
        <v>8</v>
      </c>
      <c r="E193" t="b">
        <v>1</v>
      </c>
      <c r="F193" t="b">
        <v>0</v>
      </c>
      <c r="G193">
        <v>2591</v>
      </c>
      <c r="H193">
        <v>1908</v>
      </c>
      <c r="I193">
        <v>1134</v>
      </c>
      <c r="J193" t="s">
        <v>12</v>
      </c>
      <c r="K193" s="2" t="s">
        <v>132</v>
      </c>
      <c r="L193" s="20">
        <f t="shared" si="2"/>
        <v>0.47250000000000003</v>
      </c>
      <c r="M193" t="s">
        <v>131</v>
      </c>
      <c r="N193" t="s">
        <v>133</v>
      </c>
      <c r="O193" t="s">
        <v>2025</v>
      </c>
      <c r="P193" t="s">
        <v>1833</v>
      </c>
      <c r="Q193" t="s">
        <v>1834</v>
      </c>
      <c r="R193" t="s">
        <v>1835</v>
      </c>
      <c r="S193" t="s">
        <v>1845</v>
      </c>
      <c r="T193" t="s">
        <v>1848</v>
      </c>
      <c r="U193">
        <f>VLOOKUP(Table7[[#This Row],[model_name]],lookup!$AG$1:$AK$482,5,FALSE)</f>
        <v>0</v>
      </c>
      <c r="V193">
        <f>VLOOKUP(Table7[[#This Row],[model_name]],lookup!$AG$1:$AK$482,4,FALSE)</f>
        <v>0</v>
      </c>
      <c r="W193" t="str">
        <f>VLOOKUP(Table7[[#This Row],[model_name]],lookup!$AG$1:$AK$482,2,FALSE)</f>
        <v>1499</v>
      </c>
      <c r="X193" t="str">
        <f>VLOOKUP(Table7[[#This Row],[model_name]],lookup!$AG$1:$AK$482,3,FALSE)</f>
        <v>575</v>
      </c>
    </row>
    <row r="194" spans="1:24" x14ac:dyDescent="0.25">
      <c r="A194" t="s">
        <v>134</v>
      </c>
      <c r="B194" s="16">
        <v>0.61029999999999995</v>
      </c>
      <c r="C194">
        <v>3</v>
      </c>
      <c r="D194">
        <v>8</v>
      </c>
      <c r="E194" t="b">
        <v>1</v>
      </c>
      <c r="F194" t="b">
        <v>0</v>
      </c>
      <c r="G194">
        <v>2539</v>
      </c>
      <c r="H194">
        <v>1888</v>
      </c>
      <c r="I194">
        <v>1059</v>
      </c>
      <c r="J194" t="s">
        <v>12</v>
      </c>
      <c r="K194" s="2" t="s">
        <v>135</v>
      </c>
      <c r="L194" s="20">
        <f t="shared" ref="L194:L257" si="3">((HOUR(K194))+MINUTE(K194)/60+(SECOND(K194)/3600))</f>
        <v>0.45805555555555555</v>
      </c>
      <c r="M194" t="s">
        <v>134</v>
      </c>
      <c r="N194" t="s">
        <v>136</v>
      </c>
      <c r="O194" t="s">
        <v>2025</v>
      </c>
      <c r="P194" t="s">
        <v>1833</v>
      </c>
      <c r="Q194" t="s">
        <v>1834</v>
      </c>
      <c r="R194" t="s">
        <v>1835</v>
      </c>
      <c r="S194" t="s">
        <v>1845</v>
      </c>
      <c r="T194" t="s">
        <v>1848</v>
      </c>
      <c r="U194">
        <f>VLOOKUP(Table7[[#This Row],[model_name]],lookup!$AG$1:$AK$482,5,FALSE)</f>
        <v>0</v>
      </c>
      <c r="V194">
        <f>VLOOKUP(Table7[[#This Row],[model_name]],lookup!$AG$1:$AK$482,4,FALSE)</f>
        <v>0</v>
      </c>
      <c r="W194" t="str">
        <f>VLOOKUP(Table7[[#This Row],[model_name]],lookup!$AG$1:$AK$482,2,FALSE)</f>
        <v>1500</v>
      </c>
      <c r="X194" t="str">
        <f>VLOOKUP(Table7[[#This Row],[model_name]],lookup!$AG$1:$AK$482,3,FALSE)</f>
        <v>528</v>
      </c>
    </row>
    <row r="195" spans="1:24" x14ac:dyDescent="0.25">
      <c r="A195" t="s">
        <v>144</v>
      </c>
      <c r="B195" s="16">
        <v>0.61499999999999999</v>
      </c>
      <c r="C195">
        <v>3</v>
      </c>
      <c r="D195">
        <v>8</v>
      </c>
      <c r="E195" t="b">
        <v>1</v>
      </c>
      <c r="F195" t="b">
        <v>0</v>
      </c>
      <c r="G195">
        <v>2693</v>
      </c>
      <c r="H195">
        <v>1936</v>
      </c>
      <c r="I195">
        <v>1240</v>
      </c>
      <c r="J195" t="s">
        <v>12</v>
      </c>
      <c r="K195" s="2" t="s">
        <v>145</v>
      </c>
      <c r="L195" s="20">
        <f t="shared" si="3"/>
        <v>0.67638888888888882</v>
      </c>
      <c r="M195" t="s">
        <v>144</v>
      </c>
      <c r="N195" t="s">
        <v>146</v>
      </c>
      <c r="O195" t="s">
        <v>2025</v>
      </c>
      <c r="P195" t="s">
        <v>1833</v>
      </c>
      <c r="Q195" t="s">
        <v>1834</v>
      </c>
      <c r="R195" t="s">
        <v>1835</v>
      </c>
      <c r="S195" t="s">
        <v>1845</v>
      </c>
      <c r="T195" t="s">
        <v>1848</v>
      </c>
      <c r="U195" t="str">
        <f>VLOOKUP(Table7[[#This Row],[model_name]],lookup!$AG$1:$AK$482,5,FALSE)</f>
        <v>579</v>
      </c>
      <c r="V195" t="str">
        <f>VLOOKUP(Table7[[#This Row],[model_name]],lookup!$AG$1:$AK$482,4,FALSE)</f>
        <v>1166</v>
      </c>
      <c r="W195" t="str">
        <f>VLOOKUP(Table7[[#This Row],[model_name]],lookup!$AG$1:$AK$482,2,FALSE)</f>
        <v>1504</v>
      </c>
      <c r="X195" t="str">
        <f>VLOOKUP(Table7[[#This Row],[model_name]],lookup!$AG$1:$AK$482,3,FALSE)</f>
        <v>538</v>
      </c>
    </row>
    <row r="196" spans="1:24" x14ac:dyDescent="0.25">
      <c r="A196" t="s">
        <v>139</v>
      </c>
      <c r="B196" s="16">
        <v>0.68259999999999998</v>
      </c>
      <c r="C196">
        <v>3</v>
      </c>
      <c r="D196">
        <v>8</v>
      </c>
      <c r="E196" t="b">
        <v>1</v>
      </c>
      <c r="F196" t="b">
        <v>0</v>
      </c>
      <c r="G196">
        <v>2621</v>
      </c>
      <c r="H196">
        <v>1917</v>
      </c>
      <c r="I196">
        <v>1184</v>
      </c>
      <c r="J196" t="s">
        <v>12</v>
      </c>
      <c r="K196" s="2" t="s">
        <v>140</v>
      </c>
      <c r="L196" s="20">
        <f t="shared" si="3"/>
        <v>0.47805555555555557</v>
      </c>
      <c r="M196" t="s">
        <v>139</v>
      </c>
      <c r="N196" t="s">
        <v>1821</v>
      </c>
      <c r="O196" t="s">
        <v>2025</v>
      </c>
      <c r="P196" t="s">
        <v>1833</v>
      </c>
      <c r="Q196" t="s">
        <v>1834</v>
      </c>
      <c r="R196" t="s">
        <v>1835</v>
      </c>
      <c r="S196" t="s">
        <v>1845</v>
      </c>
      <c r="T196" t="s">
        <v>1848</v>
      </c>
      <c r="U196" t="str">
        <f>VLOOKUP(Table7[[#This Row],[model_name]],lookup!$AG$1:$AK$482,5,FALSE)</f>
        <v>566</v>
      </c>
      <c r="V196" t="str">
        <f>VLOOKUP(Table7[[#This Row],[model_name]],lookup!$AG$1:$AK$482,4,FALSE)</f>
        <v>1117</v>
      </c>
      <c r="W196" t="str">
        <f>VLOOKUP(Table7[[#This Row],[model_name]],lookup!$AG$1:$AK$482,2,FALSE)</f>
        <v>1502</v>
      </c>
      <c r="X196" t="str">
        <f>VLOOKUP(Table7[[#This Row],[model_name]],lookup!$AG$1:$AK$482,3,FALSE)</f>
        <v>555</v>
      </c>
    </row>
    <row r="197" spans="1:24" x14ac:dyDescent="0.25">
      <c r="A197" t="s">
        <v>137</v>
      </c>
      <c r="B197" s="16">
        <v>0.68510000000000004</v>
      </c>
      <c r="C197">
        <v>3</v>
      </c>
      <c r="D197">
        <v>8</v>
      </c>
      <c r="E197" t="b">
        <v>1</v>
      </c>
      <c r="F197" t="b">
        <v>0</v>
      </c>
      <c r="G197">
        <v>2630</v>
      </c>
      <c r="H197">
        <v>1917</v>
      </c>
      <c r="I197">
        <v>1195</v>
      </c>
      <c r="J197" t="s">
        <v>12</v>
      </c>
      <c r="K197" s="2" t="s">
        <v>138</v>
      </c>
      <c r="L197" s="20">
        <f t="shared" si="3"/>
        <v>0.60722222222222222</v>
      </c>
      <c r="M197" t="s">
        <v>137</v>
      </c>
      <c r="N197" t="s">
        <v>1820</v>
      </c>
      <c r="O197" t="s">
        <v>2025</v>
      </c>
      <c r="P197" t="s">
        <v>1833</v>
      </c>
      <c r="Q197" t="s">
        <v>1834</v>
      </c>
      <c r="R197" t="s">
        <v>1835</v>
      </c>
      <c r="S197" t="s">
        <v>1845</v>
      </c>
      <c r="T197" t="s">
        <v>1848</v>
      </c>
      <c r="U197">
        <f>VLOOKUP(Table7[[#This Row],[model_name]],lookup!$AG$1:$AK$482,5,FALSE)</f>
        <v>0</v>
      </c>
      <c r="V197">
        <f>VLOOKUP(Table7[[#This Row],[model_name]],lookup!$AG$1:$AK$482,4,FALSE)</f>
        <v>0</v>
      </c>
      <c r="W197" t="str">
        <f>VLOOKUP(Table7[[#This Row],[model_name]],lookup!$AG$1:$AK$482,2,FALSE)</f>
        <v>1501</v>
      </c>
      <c r="X197" t="str">
        <f>VLOOKUP(Table7[[#This Row],[model_name]],lookup!$AG$1:$AK$482,3,FALSE)</f>
        <v>553</v>
      </c>
    </row>
    <row r="198" spans="1:24" x14ac:dyDescent="0.25">
      <c r="A198" t="s">
        <v>344</v>
      </c>
      <c r="B198" s="16">
        <v>0.21510000000000001</v>
      </c>
      <c r="C198">
        <v>3</v>
      </c>
      <c r="D198">
        <v>8</v>
      </c>
      <c r="E198" t="b">
        <v>1</v>
      </c>
      <c r="F198" t="b">
        <v>0</v>
      </c>
      <c r="G198">
        <v>743</v>
      </c>
      <c r="H198">
        <v>655</v>
      </c>
      <c r="I198">
        <v>619</v>
      </c>
      <c r="J198" t="s">
        <v>346</v>
      </c>
      <c r="K198" s="2" t="s">
        <v>347</v>
      </c>
      <c r="L198" s="20">
        <f t="shared" si="3"/>
        <v>2.8888888888888888E-2</v>
      </c>
      <c r="N198" t="str">
        <f>VLOOKUP(A198,lookup!$P$5:$Q$90,2,FALSE)</f>
        <v>Staphylococcus aureus</v>
      </c>
      <c r="O198" t="s">
        <v>2026</v>
      </c>
      <c r="P198" t="s">
        <v>1877</v>
      </c>
      <c r="Q198" t="s">
        <v>1878</v>
      </c>
      <c r="R198" t="s">
        <v>1906</v>
      </c>
      <c r="S198" t="s">
        <v>1845</v>
      </c>
      <c r="T198" t="s">
        <v>1880</v>
      </c>
      <c r="U198" t="str">
        <f>VLOOKUP(Table7[[#This Row],[model_name]],lookup!$AG$1:$AK$482,5,FALSE)</f>
        <v>18</v>
      </c>
      <c r="V198" t="str">
        <f>VLOOKUP(Table7[[#This Row],[model_name]],lookup!$AG$1:$AK$482,4,FALSE)</f>
        <v>272</v>
      </c>
      <c r="W198" t="str">
        <f>VLOOKUP(Table7[[#This Row],[model_name]],lookup!$AG$1:$AK$482,2,FALSE)</f>
        <v>1576</v>
      </c>
      <c r="X198" t="str">
        <f>VLOOKUP(Table7[[#This Row],[model_name]],lookup!$AG$1:$AK$482,3,FALSE)</f>
        <v>227</v>
      </c>
    </row>
    <row r="199" spans="1:24" x14ac:dyDescent="0.25">
      <c r="A199" t="s">
        <v>634</v>
      </c>
      <c r="B199" s="16">
        <v>0.21510000000000001</v>
      </c>
      <c r="C199">
        <v>3</v>
      </c>
      <c r="D199">
        <v>8</v>
      </c>
      <c r="E199" t="b">
        <v>1</v>
      </c>
      <c r="F199" t="b">
        <v>0</v>
      </c>
      <c r="G199">
        <v>743</v>
      </c>
      <c r="H199">
        <v>655</v>
      </c>
      <c r="I199">
        <v>619</v>
      </c>
      <c r="J199" t="s">
        <v>346</v>
      </c>
      <c r="K199" s="2" t="s">
        <v>635</v>
      </c>
      <c r="L199" s="20">
        <f t="shared" si="3"/>
        <v>2.5277777777777777E-2</v>
      </c>
      <c r="N199" t="str">
        <f>VLOOKUP(A199,lookup!$P$5:$Q$121,2,FALSE)</f>
        <v>Staphylococcus aureus</v>
      </c>
      <c r="O199" t="s">
        <v>2026</v>
      </c>
      <c r="P199" t="s">
        <v>1877</v>
      </c>
      <c r="Q199" t="s">
        <v>1878</v>
      </c>
      <c r="R199" t="s">
        <v>1906</v>
      </c>
      <c r="S199" t="s">
        <v>1845</v>
      </c>
      <c r="T199" t="s">
        <v>1880</v>
      </c>
      <c r="U199">
        <f>VLOOKUP(Table7[[#This Row],[model_name]],lookup!$AG$1:$AK$482,5,FALSE)</f>
        <v>0</v>
      </c>
      <c r="V199">
        <f>VLOOKUP(Table7[[#This Row],[model_name]],lookup!$AG$1:$AK$482,4,FALSE)</f>
        <v>0</v>
      </c>
      <c r="W199" t="str">
        <f>VLOOKUP(Table7[[#This Row],[model_name]],lookup!$AG$1:$AK$482,2,FALSE)</f>
        <v>1403</v>
      </c>
      <c r="X199" t="str">
        <f>VLOOKUP(Table7[[#This Row],[model_name]],lookup!$AG$1:$AK$482,3,FALSE)</f>
        <v>586</v>
      </c>
    </row>
    <row r="200" spans="1:24" x14ac:dyDescent="0.25">
      <c r="A200" t="s">
        <v>634</v>
      </c>
      <c r="B200" s="16">
        <v>0.21510000000000001</v>
      </c>
      <c r="C200">
        <v>3</v>
      </c>
      <c r="D200">
        <v>5</v>
      </c>
      <c r="E200" t="b">
        <v>0</v>
      </c>
      <c r="F200" t="b">
        <v>0</v>
      </c>
      <c r="G200">
        <v>743</v>
      </c>
      <c r="H200">
        <v>655</v>
      </c>
      <c r="I200">
        <v>619</v>
      </c>
      <c r="J200" t="s">
        <v>346</v>
      </c>
      <c r="K200" s="2" t="s">
        <v>648</v>
      </c>
      <c r="L200" s="20">
        <f t="shared" si="3"/>
        <v>1.9444444444444445E-2</v>
      </c>
      <c r="N200" t="str">
        <f>VLOOKUP(A200,lookup!$P$5:$Q$121,2,FALSE)</f>
        <v>Staphylococcus aureus</v>
      </c>
      <c r="O200" t="s">
        <v>2026</v>
      </c>
      <c r="P200" t="s">
        <v>1877</v>
      </c>
      <c r="Q200" t="s">
        <v>1878</v>
      </c>
      <c r="R200" t="s">
        <v>1906</v>
      </c>
      <c r="S200" t="s">
        <v>1845</v>
      </c>
      <c r="T200" t="s">
        <v>1880</v>
      </c>
      <c r="U200">
        <f>VLOOKUP(Table7[[#This Row],[model_name]],lookup!$AG$1:$AK$482,5,FALSE)</f>
        <v>0</v>
      </c>
      <c r="V200">
        <f>VLOOKUP(Table7[[#This Row],[model_name]],lookup!$AG$1:$AK$482,4,FALSE)</f>
        <v>0</v>
      </c>
      <c r="W200" t="str">
        <f>VLOOKUP(Table7[[#This Row],[model_name]],lookup!$AG$1:$AK$482,2,FALSE)</f>
        <v>1403</v>
      </c>
      <c r="X200" t="str">
        <f>VLOOKUP(Table7[[#This Row],[model_name]],lookup!$AG$1:$AK$482,3,FALSE)</f>
        <v>586</v>
      </c>
    </row>
    <row r="201" spans="1:24" x14ac:dyDescent="0.25">
      <c r="A201" t="s">
        <v>567</v>
      </c>
      <c r="B201" s="16">
        <v>0.51249999999999996</v>
      </c>
      <c r="C201">
        <v>2</v>
      </c>
      <c r="D201">
        <v>4</v>
      </c>
      <c r="E201" t="b">
        <v>0</v>
      </c>
      <c r="F201" t="b">
        <v>0</v>
      </c>
      <c r="G201">
        <v>743</v>
      </c>
      <c r="H201">
        <v>655</v>
      </c>
      <c r="I201">
        <v>619</v>
      </c>
      <c r="J201" t="s">
        <v>569</v>
      </c>
      <c r="K201" s="2" t="s">
        <v>570</v>
      </c>
      <c r="L201" s="20">
        <f t="shared" si="3"/>
        <v>7.7777777777777776E-3</v>
      </c>
      <c r="M201" t="s">
        <v>567</v>
      </c>
      <c r="N201" t="s">
        <v>1827</v>
      </c>
      <c r="O201" t="s">
        <v>2026</v>
      </c>
      <c r="P201" t="s">
        <v>1877</v>
      </c>
      <c r="Q201" t="s">
        <v>1878</v>
      </c>
      <c r="R201" t="s">
        <v>1906</v>
      </c>
      <c r="S201" t="s">
        <v>1845</v>
      </c>
      <c r="T201" t="s">
        <v>1880</v>
      </c>
      <c r="U201" t="str">
        <f>VLOOKUP(Table7[[#This Row],[model_name]],lookup!$AG$1:$AK$482,5,FALSE)</f>
        <v>171</v>
      </c>
      <c r="V201" t="str">
        <f>VLOOKUP(Table7[[#This Row],[model_name]],lookup!$AG$1:$AK$482,4,FALSE)</f>
        <v>255</v>
      </c>
      <c r="W201" t="str">
        <f>VLOOKUP(Table7[[#This Row],[model_name]],lookup!$AG$1:$AK$482,2,FALSE)</f>
        <v>1497</v>
      </c>
      <c r="X201">
        <f>VLOOKUP(Table7[[#This Row],[model_name]],lookup!$AG$1:$AK$482,3,FALSE)</f>
        <v>0</v>
      </c>
    </row>
    <row r="202" spans="1:24" x14ac:dyDescent="0.25">
      <c r="A202" t="s">
        <v>575</v>
      </c>
      <c r="B202" s="16">
        <v>0.75629999999999997</v>
      </c>
      <c r="C202">
        <v>2</v>
      </c>
      <c r="D202">
        <v>4</v>
      </c>
      <c r="E202" t="b">
        <v>0</v>
      </c>
      <c r="F202" t="b">
        <v>0</v>
      </c>
      <c r="G202">
        <v>1455</v>
      </c>
      <c r="H202">
        <v>1335</v>
      </c>
      <c r="I202">
        <v>866</v>
      </c>
      <c r="J202" t="s">
        <v>577</v>
      </c>
      <c r="K202" s="2" t="s">
        <v>88</v>
      </c>
      <c r="L202" s="20">
        <f t="shared" si="3"/>
        <v>1.7499999999999998E-2</v>
      </c>
      <c r="M202" t="s">
        <v>575</v>
      </c>
      <c r="N202" t="s">
        <v>1829</v>
      </c>
      <c r="O202" t="s">
        <v>2026</v>
      </c>
      <c r="P202" t="s">
        <v>1877</v>
      </c>
      <c r="Q202" t="s">
        <v>1878</v>
      </c>
      <c r="R202" t="s">
        <v>1906</v>
      </c>
      <c r="S202" t="s">
        <v>1845</v>
      </c>
      <c r="T202" t="s">
        <v>1880</v>
      </c>
      <c r="U202" t="str">
        <f>VLOOKUP(Table7[[#This Row],[model_name]],lookup!$AG$1:$AK$482,5,FALSE)</f>
        <v>248</v>
      </c>
      <c r="V202" t="str">
        <f>VLOOKUP(Table7[[#This Row],[model_name]],lookup!$AG$1:$AK$482,4,FALSE)</f>
        <v>475</v>
      </c>
      <c r="W202" t="str">
        <f>VLOOKUP(Table7[[#This Row],[model_name]],lookup!$AG$1:$AK$482,2,FALSE)</f>
        <v>1514</v>
      </c>
      <c r="X202">
        <f>VLOOKUP(Table7[[#This Row],[model_name]],lookup!$AG$1:$AK$482,3,FALSE)</f>
        <v>0</v>
      </c>
    </row>
    <row r="203" spans="1:24" x14ac:dyDescent="0.25">
      <c r="A203" t="s">
        <v>608</v>
      </c>
      <c r="B203" s="16">
        <v>0.42259999999999998</v>
      </c>
      <c r="C203">
        <v>2</v>
      </c>
      <c r="D203">
        <v>4</v>
      </c>
      <c r="E203" t="b">
        <v>0</v>
      </c>
      <c r="F203" t="b">
        <v>0</v>
      </c>
      <c r="G203">
        <v>556</v>
      </c>
      <c r="H203">
        <v>549</v>
      </c>
      <c r="I203">
        <v>422</v>
      </c>
      <c r="J203" t="s">
        <v>610</v>
      </c>
      <c r="K203" s="2" t="s">
        <v>611</v>
      </c>
      <c r="L203" s="20">
        <f t="shared" si="3"/>
        <v>5.2777777777777779E-3</v>
      </c>
      <c r="N203" t="str">
        <f>VLOOKUP(A203,lookup!$P$5:$Q$90,2,FALSE)</f>
        <v>Streptococcus thermophilus</v>
      </c>
      <c r="O203" t="s">
        <v>2027</v>
      </c>
      <c r="P203" t="s">
        <v>1877</v>
      </c>
      <c r="Q203" t="s">
        <v>1939</v>
      </c>
      <c r="R203" t="s">
        <v>1940</v>
      </c>
      <c r="S203" t="s">
        <v>1845</v>
      </c>
      <c r="T203" t="s">
        <v>1880</v>
      </c>
      <c r="U203" t="str">
        <f>VLOOKUP(Table7[[#This Row],[model_name]],lookup!$AG$1:$AK$482,5,FALSE)</f>
        <v>1</v>
      </c>
      <c r="V203" t="str">
        <f>VLOOKUP(Table7[[#This Row],[model_name]],lookup!$AG$1:$AK$482,4,FALSE)</f>
        <v>168</v>
      </c>
      <c r="W203" t="str">
        <f>VLOOKUP(Table7[[#This Row],[model_name]],lookup!$AG$1:$AK$482,2,FALSE)</f>
        <v>1571</v>
      </c>
      <c r="X203">
        <f>VLOOKUP(Table7[[#This Row],[model_name]],lookup!$AG$1:$AK$482,3,FALSE)</f>
        <v>0</v>
      </c>
    </row>
    <row r="204" spans="1:24" x14ac:dyDescent="0.25">
      <c r="A204" t="s">
        <v>539</v>
      </c>
      <c r="B204" s="16">
        <v>0.56979999999999997</v>
      </c>
      <c r="C204">
        <v>2</v>
      </c>
      <c r="D204">
        <v>4</v>
      </c>
      <c r="E204" t="b">
        <v>0</v>
      </c>
      <c r="F204" t="b">
        <v>0</v>
      </c>
      <c r="G204">
        <v>849</v>
      </c>
      <c r="H204">
        <v>768</v>
      </c>
      <c r="I204">
        <v>785</v>
      </c>
      <c r="J204" t="s">
        <v>541</v>
      </c>
      <c r="K204" s="2" t="s">
        <v>542</v>
      </c>
      <c r="L204" s="20">
        <f t="shared" si="3"/>
        <v>8.611111111111111E-3</v>
      </c>
      <c r="M204" t="s">
        <v>539</v>
      </c>
      <c r="N204" t="s">
        <v>543</v>
      </c>
      <c r="O204" t="s">
        <v>2028</v>
      </c>
      <c r="P204" t="s">
        <v>1970</v>
      </c>
      <c r="Q204" t="s">
        <v>1971</v>
      </c>
      <c r="R204" t="s">
        <v>1972</v>
      </c>
      <c r="S204" t="s">
        <v>1845</v>
      </c>
      <c r="T204" t="s">
        <v>1848</v>
      </c>
      <c r="U204" t="str">
        <f>VLOOKUP(Table7[[#This Row],[model_name]],lookup!$AG$1:$AK$482,5,FALSE)</f>
        <v>159</v>
      </c>
      <c r="V204" t="str">
        <f>VLOOKUP(Table7[[#This Row],[model_name]],lookup!$AG$1:$AK$482,4,FALSE)</f>
        <v>246</v>
      </c>
      <c r="W204" t="str">
        <f>VLOOKUP(Table7[[#This Row],[model_name]],lookup!$AG$1:$AK$482,2,FALSE)</f>
        <v>1478</v>
      </c>
      <c r="X204">
        <f>VLOOKUP(Table7[[#This Row],[model_name]],lookup!$AG$1:$AK$482,3,FALSE)</f>
        <v>0</v>
      </c>
    </row>
    <row r="205" spans="1:24" x14ac:dyDescent="0.25">
      <c r="A205" t="s">
        <v>190</v>
      </c>
      <c r="B205" s="16">
        <v>0.188</v>
      </c>
      <c r="C205">
        <v>3</v>
      </c>
      <c r="D205">
        <v>8</v>
      </c>
      <c r="E205" t="b">
        <v>1</v>
      </c>
      <c r="F205" t="b">
        <v>0</v>
      </c>
      <c r="G205">
        <v>882</v>
      </c>
      <c r="H205">
        <v>799</v>
      </c>
      <c r="I205">
        <v>0</v>
      </c>
      <c r="J205" t="s">
        <v>192</v>
      </c>
      <c r="K205" s="2" t="s">
        <v>193</v>
      </c>
      <c r="L205" s="20">
        <f t="shared" si="3"/>
        <v>5.9166666666666673E-2</v>
      </c>
      <c r="N205" t="str">
        <f>VLOOKUP(A205,lookup!$P$5:$Q$90,2,FALSE)</f>
        <v>Synechocystis sp</v>
      </c>
      <c r="O205" t="s">
        <v>2029</v>
      </c>
      <c r="P205" t="s">
        <v>1970</v>
      </c>
      <c r="Q205" t="s">
        <v>1971</v>
      </c>
      <c r="R205" t="s">
        <v>1972</v>
      </c>
      <c r="S205" t="s">
        <v>1845</v>
      </c>
      <c r="T205" t="s">
        <v>1848</v>
      </c>
      <c r="U205" t="str">
        <f>VLOOKUP(Table7[[#This Row],[model_name]],lookup!$AG$1:$AK$482,5,FALSE)</f>
        <v>2</v>
      </c>
      <c r="V205" t="str">
        <f>VLOOKUP(Table7[[#This Row],[model_name]],lookup!$AG$1:$AK$482,4,FALSE)</f>
        <v>326</v>
      </c>
      <c r="W205" t="str">
        <f>VLOOKUP(Table7[[#This Row],[model_name]],lookup!$AG$1:$AK$482,2,FALSE)</f>
        <v>1524</v>
      </c>
      <c r="X205" t="str">
        <f>VLOOKUP(Table7[[#This Row],[model_name]],lookup!$AG$1:$AK$482,3,FALSE)</f>
        <v>303</v>
      </c>
    </row>
    <row r="206" spans="1:24" x14ac:dyDescent="0.25">
      <c r="A206" t="s">
        <v>297</v>
      </c>
      <c r="B206" s="16">
        <v>0.37019999999999997</v>
      </c>
      <c r="C206">
        <v>3</v>
      </c>
      <c r="D206">
        <v>8</v>
      </c>
      <c r="E206" t="b">
        <v>1</v>
      </c>
      <c r="F206" t="b">
        <v>0</v>
      </c>
      <c r="G206">
        <v>863</v>
      </c>
      <c r="H206">
        <v>795</v>
      </c>
      <c r="I206">
        <v>679</v>
      </c>
      <c r="J206" t="s">
        <v>299</v>
      </c>
      <c r="K206" s="2" t="s">
        <v>300</v>
      </c>
      <c r="L206" s="20">
        <f t="shared" si="3"/>
        <v>5.0833333333333335E-2</v>
      </c>
      <c r="N206" t="str">
        <f>VLOOKUP(A206,lookup!$P$5:$Q$90,2,FALSE)</f>
        <v>Synechocystis sp</v>
      </c>
      <c r="O206" t="s">
        <v>2029</v>
      </c>
      <c r="P206" t="s">
        <v>1970</v>
      </c>
      <c r="Q206" t="s">
        <v>1971</v>
      </c>
      <c r="R206" t="s">
        <v>1972</v>
      </c>
      <c r="S206" t="s">
        <v>1845</v>
      </c>
      <c r="T206" t="s">
        <v>1848</v>
      </c>
      <c r="U206" t="str">
        <f>VLOOKUP(Table7[[#This Row],[model_name]],lookup!$AG$1:$AK$482,5,FALSE)</f>
        <v>258</v>
      </c>
      <c r="V206" t="str">
        <f>VLOOKUP(Table7[[#This Row],[model_name]],lookup!$AG$1:$AK$482,4,FALSE)</f>
        <v>344</v>
      </c>
      <c r="W206" t="str">
        <f>VLOOKUP(Table7[[#This Row],[model_name]],lookup!$AG$1:$AK$482,2,FALSE)</f>
        <v>1557</v>
      </c>
      <c r="X206" t="str">
        <f>VLOOKUP(Table7[[#This Row],[model_name]],lookup!$AG$1:$AK$482,3,FALSE)</f>
        <v>268</v>
      </c>
    </row>
    <row r="207" spans="1:24" x14ac:dyDescent="0.25">
      <c r="A207" t="s">
        <v>544</v>
      </c>
      <c r="B207" s="16">
        <v>0.57699999999999996</v>
      </c>
      <c r="C207">
        <v>2</v>
      </c>
      <c r="D207">
        <v>4</v>
      </c>
      <c r="E207" t="b">
        <v>0</v>
      </c>
      <c r="F207" t="b">
        <v>0</v>
      </c>
      <c r="G207">
        <v>863</v>
      </c>
      <c r="H207">
        <v>795</v>
      </c>
      <c r="I207">
        <v>622</v>
      </c>
      <c r="J207" t="s">
        <v>546</v>
      </c>
      <c r="K207" s="2" t="s">
        <v>547</v>
      </c>
      <c r="L207" s="20">
        <f t="shared" si="3"/>
        <v>9.4444444444444445E-3</v>
      </c>
      <c r="M207" t="s">
        <v>544</v>
      </c>
      <c r="N207" t="s">
        <v>1826</v>
      </c>
      <c r="O207" t="s">
        <v>2029</v>
      </c>
      <c r="P207" t="s">
        <v>1970</v>
      </c>
      <c r="Q207" t="s">
        <v>1971</v>
      </c>
      <c r="R207" t="s">
        <v>1972</v>
      </c>
      <c r="S207" t="s">
        <v>1845</v>
      </c>
      <c r="T207" t="s">
        <v>1848</v>
      </c>
      <c r="U207" t="str">
        <f>VLOOKUP(Table7[[#This Row],[model_name]],lookup!$AG$1:$AK$482,5,FALSE)</f>
        <v>91</v>
      </c>
      <c r="V207" t="str">
        <f>VLOOKUP(Table7[[#This Row],[model_name]],lookup!$AG$1:$AK$482,4,FALSE)</f>
        <v>162</v>
      </c>
      <c r="W207" t="str">
        <f>VLOOKUP(Table7[[#This Row],[model_name]],lookup!$AG$1:$AK$482,2,FALSE)</f>
        <v>1480</v>
      </c>
      <c r="X207">
        <f>VLOOKUP(Table7[[#This Row],[model_name]],lookup!$AG$1:$AK$482,3,FALSE)</f>
        <v>0</v>
      </c>
    </row>
    <row r="208" spans="1:24" x14ac:dyDescent="0.25">
      <c r="A208" t="s">
        <v>304</v>
      </c>
      <c r="B208" s="16">
        <v>0.19370000000000001</v>
      </c>
      <c r="C208">
        <v>3</v>
      </c>
      <c r="D208">
        <v>8</v>
      </c>
      <c r="E208" t="b">
        <v>1</v>
      </c>
      <c r="F208" t="b">
        <v>0</v>
      </c>
      <c r="G208">
        <v>645</v>
      </c>
      <c r="H208">
        <v>565</v>
      </c>
      <c r="I208">
        <v>479</v>
      </c>
      <c r="J208" t="s">
        <v>306</v>
      </c>
      <c r="K208" s="2" t="s">
        <v>307</v>
      </c>
      <c r="L208" s="20">
        <f t="shared" si="3"/>
        <v>2.388888888888889E-2</v>
      </c>
      <c r="N208" t="str">
        <f>VLOOKUP(A208,lookup!$P$5:$Q$90,2,FALSE)</f>
        <v>Thermotoga maritima</v>
      </c>
      <c r="O208" t="s">
        <v>2030</v>
      </c>
      <c r="P208" t="s">
        <v>1973</v>
      </c>
      <c r="Q208" t="s">
        <v>1974</v>
      </c>
      <c r="R208" t="s">
        <v>1969</v>
      </c>
      <c r="S208" t="s">
        <v>1845</v>
      </c>
      <c r="T208" t="s">
        <v>1848</v>
      </c>
      <c r="U208" t="str">
        <f>VLOOKUP(Table7[[#This Row],[model_name]],lookup!$AG$1:$AK$482,5,FALSE)</f>
        <v>139</v>
      </c>
      <c r="V208" t="str">
        <f>VLOOKUP(Table7[[#This Row],[model_name]],lookup!$AG$1:$AK$482,4,FALSE)</f>
        <v>192</v>
      </c>
      <c r="W208" t="str">
        <f>VLOOKUP(Table7[[#This Row],[model_name]],lookup!$AG$1:$AK$482,2,FALSE)</f>
        <v>1559</v>
      </c>
      <c r="X208" t="str">
        <f>VLOOKUP(Table7[[#This Row],[model_name]],lookup!$AG$1:$AK$482,3,FALSE)</f>
        <v>370</v>
      </c>
    </row>
    <row r="209" spans="1:24" x14ac:dyDescent="0.25">
      <c r="A209" t="s">
        <v>553</v>
      </c>
      <c r="B209" s="16">
        <v>0.47449999999999998</v>
      </c>
      <c r="C209">
        <v>2</v>
      </c>
      <c r="D209">
        <v>4</v>
      </c>
      <c r="E209" t="b">
        <v>0</v>
      </c>
      <c r="F209" t="b">
        <v>0</v>
      </c>
      <c r="G209">
        <v>652</v>
      </c>
      <c r="H209">
        <v>570</v>
      </c>
      <c r="I209">
        <v>482</v>
      </c>
      <c r="J209" t="s">
        <v>555</v>
      </c>
      <c r="K209" s="2" t="s">
        <v>556</v>
      </c>
      <c r="L209" s="20">
        <f t="shared" si="3"/>
        <v>5.8333333333333336E-3</v>
      </c>
      <c r="M209" t="s">
        <v>553</v>
      </c>
      <c r="N209" t="s">
        <v>557</v>
      </c>
      <c r="O209" t="s">
        <v>2030</v>
      </c>
      <c r="P209" t="s">
        <v>1973</v>
      </c>
      <c r="Q209" t="s">
        <v>1974</v>
      </c>
      <c r="R209" t="s">
        <v>1969</v>
      </c>
      <c r="S209" t="s">
        <v>1845</v>
      </c>
      <c r="T209" t="s">
        <v>1848</v>
      </c>
      <c r="U209" t="str">
        <f>VLOOKUP(Table7[[#This Row],[model_name]],lookup!$AG$1:$AK$482,5,FALSE)</f>
        <v>95</v>
      </c>
      <c r="V209" t="str">
        <f>VLOOKUP(Table7[[#This Row],[model_name]],lookup!$AG$1:$AK$482,4,FALSE)</f>
        <v>151</v>
      </c>
      <c r="W209" t="str">
        <f>VLOOKUP(Table7[[#This Row],[model_name]],lookup!$AG$1:$AK$482,2,FALSE)</f>
        <v>1486</v>
      </c>
      <c r="X209">
        <f>VLOOKUP(Table7[[#This Row],[model_name]],lookup!$AG$1:$AK$482,3,FALSE)</f>
        <v>0</v>
      </c>
    </row>
    <row r="210" spans="1:24" x14ac:dyDescent="0.25">
      <c r="A210" t="s">
        <v>82</v>
      </c>
      <c r="B210" s="16">
        <v>0.15559999999999999</v>
      </c>
      <c r="C210">
        <v>3</v>
      </c>
      <c r="D210">
        <v>8</v>
      </c>
      <c r="E210" t="b">
        <v>1</v>
      </c>
      <c r="F210" t="b">
        <v>0</v>
      </c>
      <c r="G210">
        <v>519</v>
      </c>
      <c r="H210">
        <v>606</v>
      </c>
      <c r="I210">
        <v>312</v>
      </c>
      <c r="J210" t="s">
        <v>83</v>
      </c>
      <c r="K210" s="2" t="s">
        <v>84</v>
      </c>
      <c r="L210" s="20">
        <f t="shared" si="3"/>
        <v>1.8888888888888889E-2</v>
      </c>
      <c r="M210" t="s">
        <v>82</v>
      </c>
      <c r="N210" t="s">
        <v>85</v>
      </c>
      <c r="O210" t="s">
        <v>2031</v>
      </c>
      <c r="P210" t="s">
        <v>1837</v>
      </c>
      <c r="Q210" t="s">
        <v>1942</v>
      </c>
      <c r="R210" t="s">
        <v>1975</v>
      </c>
      <c r="S210" t="s">
        <v>1853</v>
      </c>
      <c r="U210" t="str">
        <f>VLOOKUP(Table7[[#This Row],[model_name]],lookup!$AG$1:$AK$482,5,FALSE)</f>
        <v>93</v>
      </c>
      <c r="V210" t="str">
        <f>VLOOKUP(Table7[[#This Row],[model_name]],lookup!$AG$1:$AK$482,4,FALSE)</f>
        <v>125</v>
      </c>
      <c r="W210" t="str">
        <f>VLOOKUP(Table7[[#This Row],[model_name]],lookup!$AG$1:$AK$482,2,FALSE)</f>
        <v>1475</v>
      </c>
      <c r="X210" t="str">
        <f>VLOOKUP(Table7[[#This Row],[model_name]],lookup!$AG$1:$AK$482,3,FALSE)</f>
        <v>184</v>
      </c>
    </row>
    <row r="211" spans="1:24" x14ac:dyDescent="0.25">
      <c r="A211" t="s">
        <v>86</v>
      </c>
      <c r="B211" s="16">
        <v>0.159</v>
      </c>
      <c r="C211">
        <v>3</v>
      </c>
      <c r="D211">
        <v>8</v>
      </c>
      <c r="E211" t="b">
        <v>1</v>
      </c>
      <c r="F211" t="b">
        <v>0</v>
      </c>
      <c r="G211">
        <v>520</v>
      </c>
      <c r="H211">
        <v>606</v>
      </c>
      <c r="I211">
        <v>312</v>
      </c>
      <c r="J211" t="s">
        <v>87</v>
      </c>
      <c r="K211" s="2" t="s">
        <v>88</v>
      </c>
      <c r="L211" s="20">
        <f t="shared" si="3"/>
        <v>1.7499999999999998E-2</v>
      </c>
      <c r="M211" t="s">
        <v>86</v>
      </c>
      <c r="N211" t="s">
        <v>85</v>
      </c>
      <c r="O211" t="s">
        <v>2031</v>
      </c>
      <c r="P211" t="s">
        <v>1837</v>
      </c>
      <c r="Q211" t="s">
        <v>1942</v>
      </c>
      <c r="R211" t="s">
        <v>1975</v>
      </c>
      <c r="S211" t="s">
        <v>1853</v>
      </c>
      <c r="U211" t="str">
        <f>VLOOKUP(Table7[[#This Row],[model_name]],lookup!$AG$1:$AK$482,5,FALSE)</f>
        <v>88</v>
      </c>
      <c r="V211" t="str">
        <f>VLOOKUP(Table7[[#This Row],[model_name]],lookup!$AG$1:$AK$482,4,FALSE)</f>
        <v>121</v>
      </c>
      <c r="W211" t="str">
        <f>VLOOKUP(Table7[[#This Row],[model_name]],lookup!$AG$1:$AK$482,2,FALSE)</f>
        <v>1476</v>
      </c>
      <c r="X211" t="str">
        <f>VLOOKUP(Table7[[#This Row],[model_name]],lookup!$AG$1:$AK$482,3,FALSE)</f>
        <v>155</v>
      </c>
    </row>
    <row r="212" spans="1:24" x14ac:dyDescent="0.25">
      <c r="A212" t="s">
        <v>348</v>
      </c>
      <c r="B212" s="16">
        <v>0.1757</v>
      </c>
      <c r="C212">
        <v>3</v>
      </c>
      <c r="D212">
        <v>8</v>
      </c>
      <c r="E212" t="b">
        <v>1</v>
      </c>
      <c r="F212" t="b">
        <v>0</v>
      </c>
      <c r="G212">
        <v>1043</v>
      </c>
      <c r="H212">
        <v>861</v>
      </c>
      <c r="I212">
        <v>656</v>
      </c>
      <c r="J212" t="s">
        <v>350</v>
      </c>
      <c r="K212" s="2" t="s">
        <v>351</v>
      </c>
      <c r="L212" s="20">
        <f t="shared" si="3"/>
        <v>8.8888888888888878E-2</v>
      </c>
      <c r="N212" t="s">
        <v>1838</v>
      </c>
      <c r="O212" t="s">
        <v>2032</v>
      </c>
      <c r="P212" t="s">
        <v>1833</v>
      </c>
      <c r="Q212" t="s">
        <v>1839</v>
      </c>
      <c r="R212" t="s">
        <v>1840</v>
      </c>
      <c r="S212" t="s">
        <v>1845</v>
      </c>
      <c r="T212" t="s">
        <v>1848</v>
      </c>
      <c r="U212" t="str">
        <f>VLOOKUP(Table7[[#This Row],[model_name]],lookup!$AG$1:$AK$482,5,FALSE)</f>
        <v>217</v>
      </c>
      <c r="V212" t="str">
        <f>VLOOKUP(Table7[[#This Row],[model_name]],lookup!$AG$1:$AK$482,4,FALSE)</f>
        <v>395</v>
      </c>
      <c r="W212" t="str">
        <f>VLOOKUP(Table7[[#This Row],[model_name]],lookup!$AG$1:$AK$482,2,FALSE)</f>
        <v>1578</v>
      </c>
      <c r="X212" t="str">
        <f>VLOOKUP(Table7[[#This Row],[model_name]],lookup!$AG$1:$AK$482,3,FALSE)</f>
        <v>190</v>
      </c>
    </row>
    <row r="213" spans="1:24" x14ac:dyDescent="0.25">
      <c r="A213" t="s">
        <v>122</v>
      </c>
      <c r="B213" s="16">
        <v>0.63300000000000001</v>
      </c>
      <c r="C213">
        <v>3</v>
      </c>
      <c r="D213">
        <v>8</v>
      </c>
      <c r="E213" t="b">
        <v>1</v>
      </c>
      <c r="F213" t="b">
        <v>0</v>
      </c>
      <c r="G213">
        <v>1961</v>
      </c>
      <c r="H213">
        <v>1552</v>
      </c>
      <c r="I213">
        <v>815</v>
      </c>
      <c r="J213" t="s">
        <v>123</v>
      </c>
      <c r="K213" s="2" t="s">
        <v>124</v>
      </c>
      <c r="L213" s="20">
        <f t="shared" si="3"/>
        <v>0.17027777777777778</v>
      </c>
      <c r="M213" t="s">
        <v>122</v>
      </c>
      <c r="N213" t="s">
        <v>125</v>
      </c>
      <c r="O213" t="s">
        <v>2033</v>
      </c>
      <c r="P213" t="s">
        <v>1833</v>
      </c>
      <c r="Q213" t="s">
        <v>1834</v>
      </c>
      <c r="R213" t="s">
        <v>1976</v>
      </c>
      <c r="S213" t="s">
        <v>1845</v>
      </c>
      <c r="T213" t="s">
        <v>1848</v>
      </c>
      <c r="U213" t="str">
        <f>VLOOKUP(Table7[[#This Row],[model_name]],lookup!$AG$1:$AK$482,5,FALSE)</f>
        <v>349</v>
      </c>
      <c r="V213" t="str">
        <f>VLOOKUP(Table7[[#This Row],[model_name]],lookup!$AG$1:$AK$482,4,FALSE)</f>
        <v>664</v>
      </c>
      <c r="W213" t="str">
        <f>VLOOKUP(Table7[[#This Row],[model_name]],lookup!$AG$1:$AK$482,2,FALSE)</f>
        <v>1494</v>
      </c>
      <c r="X213" t="str">
        <f>VLOOKUP(Table7[[#This Row],[model_name]],lookup!$AG$1:$AK$482,3,FALSE)</f>
        <v>761</v>
      </c>
    </row>
    <row r="214" spans="1:24" x14ac:dyDescent="0.25">
      <c r="A214" t="s">
        <v>263</v>
      </c>
      <c r="B214" s="16">
        <v>0.3004</v>
      </c>
      <c r="C214">
        <v>3</v>
      </c>
      <c r="D214">
        <v>8</v>
      </c>
      <c r="E214" t="b">
        <v>1</v>
      </c>
      <c r="F214" t="b">
        <v>0</v>
      </c>
      <c r="G214">
        <v>601</v>
      </c>
      <c r="H214">
        <v>578</v>
      </c>
      <c r="I214">
        <v>0</v>
      </c>
      <c r="J214" t="s">
        <v>265</v>
      </c>
      <c r="K214" s="2" t="s">
        <v>266</v>
      </c>
      <c r="L214" s="20">
        <f t="shared" si="3"/>
        <v>2.4166666666666666E-2</v>
      </c>
      <c r="N214" t="str">
        <f>VLOOKUP(A214,lookup!$P$5:$Q$90,2,FALSE)</f>
        <v>Zymomonas mobilis</v>
      </c>
      <c r="O214" t="s">
        <v>2034</v>
      </c>
      <c r="P214" t="s">
        <v>1977</v>
      </c>
      <c r="Q214" t="s">
        <v>1978</v>
      </c>
      <c r="R214" t="s">
        <v>1979</v>
      </c>
      <c r="S214" t="s">
        <v>1845</v>
      </c>
      <c r="T214" t="s">
        <v>1848</v>
      </c>
      <c r="U214" t="str">
        <f>VLOOKUP(Table7[[#This Row],[model_name]],lookup!$AG$1:$AK$482,5,FALSE)</f>
        <v>164</v>
      </c>
      <c r="V214" t="str">
        <f>VLOOKUP(Table7[[#This Row],[model_name]],lookup!$AG$1:$AK$482,4,FALSE)</f>
        <v>248</v>
      </c>
      <c r="W214" t="str">
        <f>VLOOKUP(Table7[[#This Row],[model_name]],lookup!$AG$1:$AK$482,2,FALSE)</f>
        <v>1545</v>
      </c>
      <c r="X214" t="str">
        <f>VLOOKUP(Table7[[#This Row],[model_name]],lookup!$AG$1:$AK$482,3,FALSE)</f>
        <v>201</v>
      </c>
    </row>
  </sheetData>
  <pageMargins left="0.75" right="0.75" top="1" bottom="1" header="0.5" footer="0.5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6468A-DC77-4CB3-B816-D971BBA2A882}">
  <dimension ref="A1:AK782"/>
  <sheetViews>
    <sheetView topLeftCell="V1" workbookViewId="0">
      <selection activeCell="AJ6" sqref="AJ6"/>
    </sheetView>
  </sheetViews>
  <sheetFormatPr defaultRowHeight="15" x14ac:dyDescent="0.25"/>
  <cols>
    <col min="16" max="16" width="24.42578125" bestFit="1" customWidth="1"/>
    <col min="17" max="17" width="30" bestFit="1" customWidth="1"/>
    <col min="33" max="33" width="38.7109375" bestFit="1" customWidth="1"/>
    <col min="34" max="34" width="6.5703125" style="20" bestFit="1" customWidth="1"/>
    <col min="35" max="35" width="10.42578125" style="20" bestFit="1" customWidth="1"/>
    <col min="36" max="36" width="16.5703125" style="20" bestFit="1" customWidth="1"/>
    <col min="37" max="37" width="19.5703125" style="20" bestFit="1" customWidth="1"/>
  </cols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658</v>
      </c>
      <c r="AG1" s="1" t="s">
        <v>0</v>
      </c>
      <c r="AH1" s="22" t="s">
        <v>2041</v>
      </c>
      <c r="AI1" s="22" t="s">
        <v>2042</v>
      </c>
      <c r="AJ1" s="22" t="s">
        <v>2043</v>
      </c>
      <c r="AK1" s="22" t="s">
        <v>2044</v>
      </c>
    </row>
    <row r="2" spans="1:37" x14ac:dyDescent="0.25">
      <c r="C2">
        <v>2</v>
      </c>
      <c r="D2">
        <v>10</v>
      </c>
      <c r="E2" t="b">
        <v>1</v>
      </c>
      <c r="F2" t="b">
        <v>0</v>
      </c>
      <c r="L2" t="s">
        <v>659</v>
      </c>
      <c r="P2" s="13" t="s">
        <v>1759</v>
      </c>
      <c r="AG2" t="s">
        <v>210</v>
      </c>
      <c r="AH2" s="20" t="s">
        <v>2045</v>
      </c>
      <c r="AI2" s="20" t="s">
        <v>2046</v>
      </c>
      <c r="AJ2" s="20" t="s">
        <v>2047</v>
      </c>
      <c r="AK2" s="20" t="s">
        <v>2048</v>
      </c>
    </row>
    <row r="3" spans="1:37" x14ac:dyDescent="0.25">
      <c r="C3">
        <v>2</v>
      </c>
      <c r="D3">
        <v>10</v>
      </c>
      <c r="E3" t="b">
        <v>1</v>
      </c>
      <c r="F3" t="b">
        <v>0</v>
      </c>
      <c r="L3" t="s">
        <v>659</v>
      </c>
      <c r="AG3" t="s">
        <v>214</v>
      </c>
      <c r="AH3" s="20" t="s">
        <v>2049</v>
      </c>
      <c r="AI3" s="20" t="s">
        <v>2050</v>
      </c>
      <c r="AJ3" s="20" t="s">
        <v>2051</v>
      </c>
      <c r="AK3" s="20" t="s">
        <v>2052</v>
      </c>
    </row>
    <row r="4" spans="1:37" x14ac:dyDescent="0.25">
      <c r="C4">
        <v>2</v>
      </c>
      <c r="D4">
        <v>10</v>
      </c>
      <c r="E4" t="b">
        <v>1</v>
      </c>
      <c r="F4" t="b">
        <v>0</v>
      </c>
      <c r="L4" t="s">
        <v>659</v>
      </c>
      <c r="AG4" t="s">
        <v>218</v>
      </c>
      <c r="AH4" s="20" t="s">
        <v>2053</v>
      </c>
      <c r="AI4" s="20" t="s">
        <v>2054</v>
      </c>
      <c r="AJ4" s="20" t="s">
        <v>2055</v>
      </c>
      <c r="AK4" s="20" t="s">
        <v>2056</v>
      </c>
    </row>
    <row r="5" spans="1:37" x14ac:dyDescent="0.25">
      <c r="C5">
        <v>2</v>
      </c>
      <c r="D5">
        <v>10</v>
      </c>
      <c r="E5" t="b">
        <v>1</v>
      </c>
      <c r="F5" t="b">
        <v>0</v>
      </c>
      <c r="L5" t="s">
        <v>659</v>
      </c>
      <c r="P5" s="4" t="s">
        <v>176</v>
      </c>
      <c r="Q5" t="s">
        <v>1760</v>
      </c>
      <c r="U5" t="s">
        <v>1806</v>
      </c>
      <c r="AG5" t="s">
        <v>221</v>
      </c>
      <c r="AH5" s="20" t="s">
        <v>2057</v>
      </c>
      <c r="AI5" s="20" t="s">
        <v>2058</v>
      </c>
      <c r="AJ5" s="20" t="s">
        <v>2059</v>
      </c>
      <c r="AK5" s="20" t="s">
        <v>2060</v>
      </c>
    </row>
    <row r="6" spans="1:37" x14ac:dyDescent="0.25">
      <c r="C6">
        <v>2</v>
      </c>
      <c r="D6">
        <v>10</v>
      </c>
      <c r="E6" t="b">
        <v>1</v>
      </c>
      <c r="F6" t="b">
        <v>0</v>
      </c>
      <c r="L6" t="s">
        <v>659</v>
      </c>
      <c r="P6" s="4" t="s">
        <v>180</v>
      </c>
      <c r="Q6" t="s">
        <v>1761</v>
      </c>
      <c r="U6" s="6" t="s">
        <v>1387</v>
      </c>
      <c r="V6" s="7" t="s">
        <v>1388</v>
      </c>
      <c r="W6" s="8">
        <v>79</v>
      </c>
      <c r="AG6" t="s">
        <v>225</v>
      </c>
      <c r="AH6" s="20" t="s">
        <v>2061</v>
      </c>
      <c r="AI6" s="20" t="s">
        <v>2062</v>
      </c>
      <c r="AJ6" s="20" t="s">
        <v>2063</v>
      </c>
      <c r="AK6" s="20" t="s">
        <v>2064</v>
      </c>
    </row>
    <row r="7" spans="1:37" x14ac:dyDescent="0.25">
      <c r="C7">
        <v>2</v>
      </c>
      <c r="D7">
        <v>10</v>
      </c>
      <c r="E7" t="b">
        <v>1</v>
      </c>
      <c r="F7" t="b">
        <v>0</v>
      </c>
      <c r="L7" t="s">
        <v>659</v>
      </c>
      <c r="P7" s="4" t="s">
        <v>604</v>
      </c>
      <c r="Q7" t="s">
        <v>1762</v>
      </c>
      <c r="U7" s="9" t="s">
        <v>1389</v>
      </c>
      <c r="V7" s="10" t="s">
        <v>1380</v>
      </c>
      <c r="W7" s="11">
        <v>80</v>
      </c>
      <c r="AG7" t="s">
        <v>2065</v>
      </c>
      <c r="AH7" s="20" t="s">
        <v>2066</v>
      </c>
    </row>
    <row r="8" spans="1:37" x14ac:dyDescent="0.25">
      <c r="C8">
        <v>2</v>
      </c>
      <c r="D8">
        <v>10</v>
      </c>
      <c r="E8" t="b">
        <v>1</v>
      </c>
      <c r="F8" t="b">
        <v>0</v>
      </c>
      <c r="L8" t="s">
        <v>659</v>
      </c>
      <c r="P8" s="4" t="s">
        <v>184</v>
      </c>
      <c r="Q8" t="s">
        <v>1763</v>
      </c>
      <c r="U8" s="6" t="s">
        <v>1390</v>
      </c>
      <c r="V8" s="7" t="s">
        <v>1388</v>
      </c>
      <c r="W8" s="8">
        <v>68</v>
      </c>
      <c r="AG8" t="s">
        <v>229</v>
      </c>
      <c r="AH8" s="20" t="s">
        <v>2067</v>
      </c>
      <c r="AI8" s="20" t="s">
        <v>2068</v>
      </c>
      <c r="AJ8" s="20" t="s">
        <v>2069</v>
      </c>
      <c r="AK8" s="20" t="s">
        <v>2070</v>
      </c>
    </row>
    <row r="9" spans="1:37" x14ac:dyDescent="0.25">
      <c r="C9">
        <v>2</v>
      </c>
      <c r="D9">
        <v>10</v>
      </c>
      <c r="E9" t="b">
        <v>1</v>
      </c>
      <c r="F9" t="b">
        <v>0</v>
      </c>
      <c r="L9" t="s">
        <v>659</v>
      </c>
      <c r="P9" s="4" t="s">
        <v>188</v>
      </c>
      <c r="Q9" t="s">
        <v>1764</v>
      </c>
      <c r="U9" s="9" t="s">
        <v>1391</v>
      </c>
      <c r="V9" s="10" t="s">
        <v>1388</v>
      </c>
      <c r="W9" s="11">
        <v>68</v>
      </c>
      <c r="AG9" t="s">
        <v>232</v>
      </c>
      <c r="AH9" s="20" t="s">
        <v>2071</v>
      </c>
      <c r="AI9" s="20" t="s">
        <v>2072</v>
      </c>
      <c r="AJ9" s="20" t="s">
        <v>2073</v>
      </c>
      <c r="AK9" s="20" t="s">
        <v>2074</v>
      </c>
    </row>
    <row r="10" spans="1:37" x14ac:dyDescent="0.25">
      <c r="C10">
        <v>2</v>
      </c>
      <c r="D10">
        <v>10</v>
      </c>
      <c r="E10" t="b">
        <v>1</v>
      </c>
      <c r="F10" t="b">
        <v>0</v>
      </c>
      <c r="L10" t="s">
        <v>659</v>
      </c>
      <c r="P10" s="4" t="s">
        <v>190</v>
      </c>
      <c r="Q10" t="s">
        <v>1765</v>
      </c>
      <c r="U10" s="6" t="s">
        <v>1392</v>
      </c>
      <c r="V10" s="7" t="s">
        <v>1388</v>
      </c>
      <c r="W10" s="8">
        <v>52</v>
      </c>
      <c r="AG10" t="s">
        <v>236</v>
      </c>
      <c r="AH10" s="20" t="s">
        <v>2075</v>
      </c>
      <c r="AI10" s="20" t="s">
        <v>2076</v>
      </c>
      <c r="AJ10" s="20" t="s">
        <v>2077</v>
      </c>
      <c r="AK10" s="20" t="s">
        <v>2078</v>
      </c>
    </row>
    <row r="11" spans="1:37" x14ac:dyDescent="0.25">
      <c r="C11">
        <v>2</v>
      </c>
      <c r="D11">
        <v>10</v>
      </c>
      <c r="E11" t="b">
        <v>1</v>
      </c>
      <c r="F11" t="b">
        <v>0</v>
      </c>
      <c r="L11" t="s">
        <v>659</v>
      </c>
      <c r="P11" s="4" t="s">
        <v>194</v>
      </c>
      <c r="Q11" t="s">
        <v>1766</v>
      </c>
      <c r="U11" s="9" t="s">
        <v>1393</v>
      </c>
      <c r="V11" s="10" t="s">
        <v>1388</v>
      </c>
      <c r="W11" s="11">
        <v>64</v>
      </c>
      <c r="AG11" t="s">
        <v>240</v>
      </c>
      <c r="AH11" s="20" t="s">
        <v>2079</v>
      </c>
      <c r="AI11" s="20" t="s">
        <v>2080</v>
      </c>
      <c r="AJ11" s="20" t="s">
        <v>2081</v>
      </c>
      <c r="AK11" s="20" t="s">
        <v>2082</v>
      </c>
    </row>
    <row r="12" spans="1:37" x14ac:dyDescent="0.25">
      <c r="C12">
        <v>2</v>
      </c>
      <c r="D12">
        <v>10</v>
      </c>
      <c r="E12" t="b">
        <v>1</v>
      </c>
      <c r="F12" t="b">
        <v>0</v>
      </c>
      <c r="L12" t="s">
        <v>659</v>
      </c>
      <c r="P12" s="4" t="s">
        <v>198</v>
      </c>
      <c r="U12" s="6" t="s">
        <v>1394</v>
      </c>
      <c r="V12" s="7" t="s">
        <v>1388</v>
      </c>
      <c r="W12" s="8">
        <v>32</v>
      </c>
      <c r="AG12" t="s">
        <v>244</v>
      </c>
      <c r="AH12" s="20" t="s">
        <v>2083</v>
      </c>
      <c r="AI12" s="20" t="s">
        <v>2084</v>
      </c>
      <c r="AJ12" s="20" t="s">
        <v>2085</v>
      </c>
      <c r="AK12" s="20" t="s">
        <v>2086</v>
      </c>
    </row>
    <row r="13" spans="1:37" x14ac:dyDescent="0.25">
      <c r="C13">
        <v>2</v>
      </c>
      <c r="D13">
        <v>10</v>
      </c>
      <c r="E13" t="b">
        <v>1</v>
      </c>
      <c r="F13" t="b">
        <v>0</v>
      </c>
      <c r="L13" t="s">
        <v>659</v>
      </c>
      <c r="P13" s="4" t="s">
        <v>712</v>
      </c>
      <c r="Q13" t="s">
        <v>1767</v>
      </c>
      <c r="U13" s="9" t="s">
        <v>1395</v>
      </c>
      <c r="V13" s="10" t="s">
        <v>1388</v>
      </c>
      <c r="W13" s="11">
        <v>66</v>
      </c>
      <c r="AG13" t="s">
        <v>248</v>
      </c>
      <c r="AH13" s="20" t="s">
        <v>2087</v>
      </c>
      <c r="AI13" s="20" t="s">
        <v>2088</v>
      </c>
      <c r="AJ13" s="20">
        <v>0</v>
      </c>
      <c r="AK13" s="20">
        <v>0</v>
      </c>
    </row>
    <row r="14" spans="1:37" x14ac:dyDescent="0.25">
      <c r="C14">
        <v>2</v>
      </c>
      <c r="D14">
        <v>10</v>
      </c>
      <c r="E14" t="b">
        <v>1</v>
      </c>
      <c r="F14" t="b">
        <v>0</v>
      </c>
      <c r="L14" t="s">
        <v>659</v>
      </c>
      <c r="P14" s="4" t="s">
        <v>202</v>
      </c>
      <c r="Q14" t="s">
        <v>1768</v>
      </c>
      <c r="U14" s="6" t="s">
        <v>1396</v>
      </c>
      <c r="V14" s="7" t="s">
        <v>1388</v>
      </c>
      <c r="W14" s="8">
        <v>54</v>
      </c>
      <c r="AG14" t="s">
        <v>251</v>
      </c>
      <c r="AH14" s="20" t="s">
        <v>2089</v>
      </c>
      <c r="AI14" s="20" t="s">
        <v>2090</v>
      </c>
      <c r="AJ14" s="20" t="s">
        <v>2091</v>
      </c>
      <c r="AK14" s="20" t="s">
        <v>2092</v>
      </c>
    </row>
    <row r="15" spans="1:37" x14ac:dyDescent="0.25">
      <c r="C15">
        <v>2</v>
      </c>
      <c r="D15">
        <v>10</v>
      </c>
      <c r="E15" t="b">
        <v>1</v>
      </c>
      <c r="F15" t="b">
        <v>0</v>
      </c>
      <c r="L15" t="s">
        <v>659</v>
      </c>
      <c r="P15" s="4" t="s">
        <v>206</v>
      </c>
      <c r="Q15" t="s">
        <v>1769</v>
      </c>
      <c r="U15" s="9" t="s">
        <v>1397</v>
      </c>
      <c r="V15" s="10" t="s">
        <v>1380</v>
      </c>
      <c r="W15" s="11">
        <v>52</v>
      </c>
      <c r="AG15" t="s">
        <v>255</v>
      </c>
      <c r="AH15" s="20" t="s">
        <v>2093</v>
      </c>
      <c r="AI15" s="20" t="s">
        <v>2094</v>
      </c>
      <c r="AJ15" s="20" t="s">
        <v>2095</v>
      </c>
      <c r="AK15" s="20" t="s">
        <v>2096</v>
      </c>
    </row>
    <row r="16" spans="1:37" x14ac:dyDescent="0.25">
      <c r="C16">
        <v>3</v>
      </c>
      <c r="D16">
        <v>15</v>
      </c>
      <c r="E16" t="b">
        <v>1</v>
      </c>
      <c r="F16" t="b">
        <v>0</v>
      </c>
      <c r="L16" t="s">
        <v>659</v>
      </c>
      <c r="P16" s="4" t="s">
        <v>210</v>
      </c>
      <c r="Q16" t="s">
        <v>1770</v>
      </c>
      <c r="U16" s="6" t="s">
        <v>1398</v>
      </c>
      <c r="V16" s="7" t="s">
        <v>1388</v>
      </c>
      <c r="W16" s="8">
        <v>59</v>
      </c>
      <c r="AG16" t="s">
        <v>259</v>
      </c>
      <c r="AH16" s="20" t="s">
        <v>2097</v>
      </c>
      <c r="AI16" s="20" t="s">
        <v>2064</v>
      </c>
      <c r="AJ16" s="20" t="s">
        <v>2098</v>
      </c>
      <c r="AK16" s="20" t="s">
        <v>2099</v>
      </c>
    </row>
    <row r="17" spans="3:37" x14ac:dyDescent="0.25">
      <c r="C17">
        <v>3</v>
      </c>
      <c r="D17">
        <v>15</v>
      </c>
      <c r="E17" t="b">
        <v>1</v>
      </c>
      <c r="F17" t="b">
        <v>0</v>
      </c>
      <c r="L17" t="s">
        <v>659</v>
      </c>
      <c r="P17" s="4" t="s">
        <v>214</v>
      </c>
      <c r="Q17" t="s">
        <v>1771</v>
      </c>
      <c r="U17" s="9" t="s">
        <v>1399</v>
      </c>
      <c r="V17" s="10" t="s">
        <v>1380</v>
      </c>
      <c r="W17" s="11">
        <v>56</v>
      </c>
      <c r="AG17" t="s">
        <v>263</v>
      </c>
      <c r="AH17" s="20" t="s">
        <v>2100</v>
      </c>
      <c r="AI17" s="20" t="s">
        <v>2101</v>
      </c>
      <c r="AJ17" s="20" t="s">
        <v>2102</v>
      </c>
      <c r="AK17" s="20" t="s">
        <v>2103</v>
      </c>
    </row>
    <row r="18" spans="3:37" x14ac:dyDescent="0.25">
      <c r="C18">
        <v>3</v>
      </c>
      <c r="D18">
        <v>15</v>
      </c>
      <c r="E18" t="b">
        <v>1</v>
      </c>
      <c r="F18" t="b">
        <v>0</v>
      </c>
      <c r="L18" t="s">
        <v>659</v>
      </c>
      <c r="P18" s="4" t="s">
        <v>218</v>
      </c>
      <c r="Q18" t="s">
        <v>1772</v>
      </c>
      <c r="U18" s="6" t="s">
        <v>1400</v>
      </c>
      <c r="V18" s="7" t="s">
        <v>1388</v>
      </c>
      <c r="W18" s="8">
        <v>70</v>
      </c>
      <c r="AG18" t="s">
        <v>267</v>
      </c>
      <c r="AH18" s="20" t="s">
        <v>2104</v>
      </c>
      <c r="AI18" s="20" t="s">
        <v>2105</v>
      </c>
      <c r="AJ18" s="20">
        <v>0</v>
      </c>
      <c r="AK18" s="20">
        <v>0</v>
      </c>
    </row>
    <row r="19" spans="3:37" x14ac:dyDescent="0.25">
      <c r="C19">
        <v>3</v>
      </c>
      <c r="D19">
        <v>15</v>
      </c>
      <c r="E19" t="b">
        <v>1</v>
      </c>
      <c r="F19" t="b">
        <v>0</v>
      </c>
      <c r="L19" t="s">
        <v>659</v>
      </c>
      <c r="P19" s="4" t="s">
        <v>221</v>
      </c>
      <c r="Q19" t="s">
        <v>1773</v>
      </c>
      <c r="U19" s="9" t="s">
        <v>1401</v>
      </c>
      <c r="V19" s="10" t="s">
        <v>1388</v>
      </c>
      <c r="W19" s="11">
        <v>70</v>
      </c>
      <c r="AG19" t="s">
        <v>271</v>
      </c>
      <c r="AH19" s="20" t="s">
        <v>2106</v>
      </c>
      <c r="AI19" s="20" t="s">
        <v>2107</v>
      </c>
      <c r="AJ19" s="20" t="s">
        <v>2108</v>
      </c>
      <c r="AK19" s="20" t="s">
        <v>2109</v>
      </c>
    </row>
    <row r="20" spans="3:37" x14ac:dyDescent="0.25">
      <c r="C20">
        <v>3</v>
      </c>
      <c r="D20">
        <v>15</v>
      </c>
      <c r="E20" t="b">
        <v>1</v>
      </c>
      <c r="F20" t="b">
        <v>0</v>
      </c>
      <c r="L20" t="s">
        <v>659</v>
      </c>
      <c r="P20" s="4" t="s">
        <v>225</v>
      </c>
      <c r="Q20" t="s">
        <v>1774</v>
      </c>
      <c r="U20" s="6" t="s">
        <v>1402</v>
      </c>
      <c r="V20" s="7" t="s">
        <v>1380</v>
      </c>
      <c r="W20" s="8">
        <v>75</v>
      </c>
      <c r="AG20" t="s">
        <v>275</v>
      </c>
      <c r="AH20" s="20" t="s">
        <v>2110</v>
      </c>
      <c r="AI20" s="20" t="s">
        <v>2111</v>
      </c>
      <c r="AJ20" s="20" t="s">
        <v>2112</v>
      </c>
      <c r="AK20" s="20" t="s">
        <v>2113</v>
      </c>
    </row>
    <row r="21" spans="3:37" x14ac:dyDescent="0.25">
      <c r="C21">
        <v>3</v>
      </c>
      <c r="D21">
        <v>15</v>
      </c>
      <c r="E21" t="b">
        <v>1</v>
      </c>
      <c r="F21" t="b">
        <v>0</v>
      </c>
      <c r="L21" t="s">
        <v>659</v>
      </c>
      <c r="P21" s="4" t="s">
        <v>733</v>
      </c>
      <c r="Q21" t="s">
        <v>1773</v>
      </c>
      <c r="U21" s="9" t="s">
        <v>1403</v>
      </c>
      <c r="V21" s="10" t="s">
        <v>1380</v>
      </c>
      <c r="W21" s="11">
        <v>55</v>
      </c>
      <c r="AG21" t="s">
        <v>278</v>
      </c>
      <c r="AH21" s="20" t="s">
        <v>2114</v>
      </c>
      <c r="AI21" s="20" t="s">
        <v>2080</v>
      </c>
      <c r="AJ21" s="20" t="s">
        <v>2115</v>
      </c>
      <c r="AK21" s="20" t="s">
        <v>2116</v>
      </c>
    </row>
    <row r="22" spans="3:37" x14ac:dyDescent="0.25">
      <c r="C22">
        <v>3</v>
      </c>
      <c r="D22">
        <v>15</v>
      </c>
      <c r="E22" t="b">
        <v>1</v>
      </c>
      <c r="F22" t="b">
        <v>0</v>
      </c>
      <c r="L22" t="s">
        <v>659</v>
      </c>
      <c r="P22" s="4" t="s">
        <v>229</v>
      </c>
      <c r="Q22" t="s">
        <v>1775</v>
      </c>
      <c r="U22" s="6" t="s">
        <v>1404</v>
      </c>
      <c r="V22" s="7" t="s">
        <v>1388</v>
      </c>
      <c r="W22" s="8">
        <v>68</v>
      </c>
      <c r="AG22" t="s">
        <v>281</v>
      </c>
      <c r="AH22" s="20" t="s">
        <v>2117</v>
      </c>
      <c r="AI22" s="20" t="s">
        <v>2118</v>
      </c>
      <c r="AJ22" s="20" t="s">
        <v>2116</v>
      </c>
      <c r="AK22" s="20" t="s">
        <v>2119</v>
      </c>
    </row>
    <row r="23" spans="3:37" x14ac:dyDescent="0.25">
      <c r="C23">
        <v>3</v>
      </c>
      <c r="D23">
        <v>15</v>
      </c>
      <c r="E23" t="b">
        <v>1</v>
      </c>
      <c r="F23" t="b">
        <v>0</v>
      </c>
      <c r="L23" t="s">
        <v>659</v>
      </c>
      <c r="P23" s="4" t="s">
        <v>232</v>
      </c>
      <c r="Q23" t="s">
        <v>1776</v>
      </c>
      <c r="U23" s="9" t="s">
        <v>1405</v>
      </c>
      <c r="V23" s="10" t="s">
        <v>1388</v>
      </c>
      <c r="W23" s="11">
        <v>67</v>
      </c>
      <c r="AG23" t="s">
        <v>284</v>
      </c>
      <c r="AH23" s="20" t="s">
        <v>2120</v>
      </c>
      <c r="AI23" s="20" t="s">
        <v>2121</v>
      </c>
      <c r="AJ23" s="20">
        <v>0</v>
      </c>
      <c r="AK23" s="20">
        <v>0</v>
      </c>
    </row>
    <row r="24" spans="3:37" x14ac:dyDescent="0.25">
      <c r="C24">
        <v>3</v>
      </c>
      <c r="D24">
        <v>15</v>
      </c>
      <c r="E24" t="b">
        <v>1</v>
      </c>
      <c r="F24" t="b">
        <v>0</v>
      </c>
      <c r="L24" t="s">
        <v>659</v>
      </c>
      <c r="P24" s="4" t="s">
        <v>236</v>
      </c>
      <c r="Q24" t="s">
        <v>1777</v>
      </c>
      <c r="U24" s="6" t="s">
        <v>1406</v>
      </c>
      <c r="V24" s="7" t="s">
        <v>1388</v>
      </c>
      <c r="W24" s="8">
        <v>58</v>
      </c>
      <c r="AG24" t="s">
        <v>774</v>
      </c>
      <c r="AH24" s="20" t="s">
        <v>2122</v>
      </c>
      <c r="AI24" s="20" t="s">
        <v>2123</v>
      </c>
      <c r="AJ24" s="20" t="s">
        <v>2048</v>
      </c>
      <c r="AK24" s="20" t="s">
        <v>2124</v>
      </c>
    </row>
    <row r="25" spans="3:37" x14ac:dyDescent="0.25">
      <c r="C25">
        <v>3</v>
      </c>
      <c r="D25">
        <v>15</v>
      </c>
      <c r="E25" t="b">
        <v>1</v>
      </c>
      <c r="F25" t="b">
        <v>0</v>
      </c>
      <c r="L25" t="s">
        <v>659</v>
      </c>
      <c r="P25" s="4" t="s">
        <v>240</v>
      </c>
      <c r="Q25" t="s">
        <v>1778</v>
      </c>
      <c r="U25" s="9" t="s">
        <v>1407</v>
      </c>
      <c r="V25" s="10" t="s">
        <v>1380</v>
      </c>
      <c r="W25" s="11">
        <v>47</v>
      </c>
      <c r="AG25" t="s">
        <v>287</v>
      </c>
      <c r="AH25" s="20" t="s">
        <v>2125</v>
      </c>
    </row>
    <row r="26" spans="3:37" x14ac:dyDescent="0.25">
      <c r="C26">
        <v>3</v>
      </c>
      <c r="D26">
        <v>15</v>
      </c>
      <c r="E26" t="b">
        <v>1</v>
      </c>
      <c r="F26" t="b">
        <v>0</v>
      </c>
      <c r="L26" t="s">
        <v>659</v>
      </c>
      <c r="P26" s="4" t="s">
        <v>244</v>
      </c>
      <c r="Q26" t="s">
        <v>1779</v>
      </c>
      <c r="U26" s="6" t="s">
        <v>1408</v>
      </c>
      <c r="V26" s="7" t="s">
        <v>1380</v>
      </c>
      <c r="W26" s="8">
        <v>58</v>
      </c>
      <c r="AG26" t="s">
        <v>1299</v>
      </c>
      <c r="AH26" s="20" t="s">
        <v>2126</v>
      </c>
    </row>
    <row r="27" spans="3:37" x14ac:dyDescent="0.25">
      <c r="C27">
        <v>3</v>
      </c>
      <c r="D27">
        <v>10</v>
      </c>
      <c r="E27" t="b">
        <v>0</v>
      </c>
      <c r="F27" t="b">
        <v>1</v>
      </c>
      <c r="L27" t="s">
        <v>659</v>
      </c>
      <c r="P27" s="4" t="s">
        <v>248</v>
      </c>
      <c r="Q27" t="s">
        <v>1780</v>
      </c>
      <c r="AG27" t="s">
        <v>2127</v>
      </c>
      <c r="AH27" s="20" t="s">
        <v>2128</v>
      </c>
      <c r="AI27" s="20" t="s">
        <v>2129</v>
      </c>
      <c r="AJ27" s="20">
        <v>0</v>
      </c>
      <c r="AK27" s="20">
        <v>0</v>
      </c>
    </row>
    <row r="28" spans="3:37" x14ac:dyDescent="0.25">
      <c r="C28">
        <v>3</v>
      </c>
      <c r="D28">
        <v>10</v>
      </c>
      <c r="E28" t="b">
        <v>0</v>
      </c>
      <c r="F28" t="b">
        <v>1</v>
      </c>
      <c r="L28" t="s">
        <v>659</v>
      </c>
      <c r="P28" s="4" t="s">
        <v>251</v>
      </c>
      <c r="Q28" t="s">
        <v>1767</v>
      </c>
      <c r="AG28" t="s">
        <v>656</v>
      </c>
      <c r="AH28" s="20" t="s">
        <v>2130</v>
      </c>
      <c r="AI28" s="20" t="s">
        <v>2131</v>
      </c>
      <c r="AJ28" s="20">
        <v>0</v>
      </c>
      <c r="AK28" s="20">
        <v>0</v>
      </c>
    </row>
    <row r="29" spans="3:37" x14ac:dyDescent="0.25">
      <c r="C29">
        <v>3</v>
      </c>
      <c r="D29">
        <v>10</v>
      </c>
      <c r="E29" t="b">
        <v>0</v>
      </c>
      <c r="F29" t="b">
        <v>1</v>
      </c>
      <c r="L29" t="s">
        <v>659</v>
      </c>
      <c r="P29" s="4" t="s">
        <v>255</v>
      </c>
      <c r="Q29" t="s">
        <v>1781</v>
      </c>
      <c r="AG29" t="s">
        <v>654</v>
      </c>
      <c r="AH29" s="20" t="s">
        <v>2132</v>
      </c>
      <c r="AI29" s="20" t="s">
        <v>2133</v>
      </c>
      <c r="AJ29" s="20">
        <v>0</v>
      </c>
      <c r="AK29" s="20">
        <v>0</v>
      </c>
    </row>
    <row r="30" spans="3:37" x14ac:dyDescent="0.25">
      <c r="C30">
        <v>3</v>
      </c>
      <c r="D30">
        <v>10</v>
      </c>
      <c r="E30" t="b">
        <v>0</v>
      </c>
      <c r="F30" t="b">
        <v>1</v>
      </c>
      <c r="L30" t="s">
        <v>659</v>
      </c>
      <c r="P30" s="4" t="s">
        <v>259</v>
      </c>
      <c r="Q30" t="s">
        <v>1780</v>
      </c>
      <c r="AG30" t="s">
        <v>652</v>
      </c>
      <c r="AH30" s="20" t="s">
        <v>2134</v>
      </c>
      <c r="AI30" s="20" t="s">
        <v>2135</v>
      </c>
      <c r="AJ30" s="20">
        <v>0</v>
      </c>
      <c r="AK30" s="20">
        <v>0</v>
      </c>
    </row>
    <row r="31" spans="3:37" x14ac:dyDescent="0.25">
      <c r="C31">
        <v>3</v>
      </c>
      <c r="D31">
        <v>10</v>
      </c>
      <c r="E31" t="b">
        <v>0</v>
      </c>
      <c r="F31" t="b">
        <v>1</v>
      </c>
      <c r="L31" t="s">
        <v>659</v>
      </c>
      <c r="P31" s="4" t="s">
        <v>263</v>
      </c>
      <c r="Q31" t="s">
        <v>1782</v>
      </c>
      <c r="AG31" t="s">
        <v>646</v>
      </c>
      <c r="AH31" s="20" t="s">
        <v>2136</v>
      </c>
      <c r="AJ31" s="20" t="s">
        <v>2137</v>
      </c>
      <c r="AK31" s="20" t="s">
        <v>2138</v>
      </c>
    </row>
    <row r="32" spans="3:37" x14ac:dyDescent="0.25">
      <c r="C32">
        <v>3</v>
      </c>
      <c r="D32">
        <v>10</v>
      </c>
      <c r="E32" t="b">
        <v>0</v>
      </c>
      <c r="F32" t="b">
        <v>1</v>
      </c>
      <c r="L32" t="s">
        <v>659</v>
      </c>
      <c r="P32" s="4" t="s">
        <v>267</v>
      </c>
      <c r="Q32" t="s">
        <v>1783</v>
      </c>
      <c r="AG32" t="s">
        <v>370</v>
      </c>
      <c r="AH32" s="20" t="s">
        <v>2139</v>
      </c>
      <c r="AI32" s="20" t="s">
        <v>2140</v>
      </c>
      <c r="AJ32" s="20" t="s">
        <v>2141</v>
      </c>
      <c r="AK32" s="20" t="s">
        <v>2142</v>
      </c>
    </row>
    <row r="33" spans="3:37" x14ac:dyDescent="0.25">
      <c r="C33">
        <v>3</v>
      </c>
      <c r="D33">
        <v>10</v>
      </c>
      <c r="E33" t="b">
        <v>0</v>
      </c>
      <c r="F33" t="b">
        <v>1</v>
      </c>
      <c r="L33" t="s">
        <v>659</v>
      </c>
      <c r="P33" s="4" t="s">
        <v>271</v>
      </c>
      <c r="Q33" t="s">
        <v>1784</v>
      </c>
      <c r="AG33" t="s">
        <v>378</v>
      </c>
      <c r="AH33" s="20" t="s">
        <v>2143</v>
      </c>
      <c r="AI33" s="20" t="s">
        <v>2144</v>
      </c>
      <c r="AJ33" s="20">
        <v>0</v>
      </c>
      <c r="AK33" s="20">
        <v>0</v>
      </c>
    </row>
    <row r="34" spans="3:37" x14ac:dyDescent="0.25">
      <c r="C34">
        <v>3</v>
      </c>
      <c r="D34">
        <v>10</v>
      </c>
      <c r="E34" t="b">
        <v>0</v>
      </c>
      <c r="F34" t="b">
        <v>1</v>
      </c>
      <c r="L34" t="s">
        <v>659</v>
      </c>
      <c r="P34" s="4" t="s">
        <v>275</v>
      </c>
      <c r="Q34" t="s">
        <v>1785</v>
      </c>
      <c r="AG34" t="s">
        <v>374</v>
      </c>
      <c r="AH34" s="20" t="s">
        <v>2145</v>
      </c>
      <c r="AI34" s="20" t="s">
        <v>2146</v>
      </c>
      <c r="AJ34" s="20">
        <v>0</v>
      </c>
      <c r="AK34" s="20">
        <v>0</v>
      </c>
    </row>
    <row r="35" spans="3:37" x14ac:dyDescent="0.25">
      <c r="C35">
        <v>3</v>
      </c>
      <c r="D35">
        <v>10</v>
      </c>
      <c r="E35" t="b">
        <v>0</v>
      </c>
      <c r="F35" t="b">
        <v>1</v>
      </c>
      <c r="L35" t="s">
        <v>659</v>
      </c>
      <c r="P35" s="4" t="s">
        <v>278</v>
      </c>
      <c r="Q35" t="s">
        <v>1786</v>
      </c>
      <c r="AG35" t="s">
        <v>381</v>
      </c>
      <c r="AH35" s="20" t="s">
        <v>2147</v>
      </c>
      <c r="AJ35" s="20">
        <v>0</v>
      </c>
      <c r="AK35" s="20">
        <v>0</v>
      </c>
    </row>
    <row r="36" spans="3:37" x14ac:dyDescent="0.25">
      <c r="C36">
        <v>3</v>
      </c>
      <c r="D36">
        <v>10</v>
      </c>
      <c r="E36" t="b">
        <v>0</v>
      </c>
      <c r="F36" t="b">
        <v>1</v>
      </c>
      <c r="L36" t="s">
        <v>659</v>
      </c>
      <c r="P36" s="4" t="s">
        <v>281</v>
      </c>
      <c r="Q36" t="s">
        <v>1764</v>
      </c>
      <c r="AG36" t="s">
        <v>385</v>
      </c>
      <c r="AH36" s="20" t="s">
        <v>2148</v>
      </c>
      <c r="AI36" s="20" t="s">
        <v>2149</v>
      </c>
      <c r="AJ36" s="20" t="s">
        <v>2150</v>
      </c>
      <c r="AK36" s="20" t="s">
        <v>2151</v>
      </c>
    </row>
    <row r="37" spans="3:37" x14ac:dyDescent="0.25">
      <c r="C37">
        <v>3</v>
      </c>
      <c r="D37">
        <v>10</v>
      </c>
      <c r="E37" t="b">
        <v>0</v>
      </c>
      <c r="F37" t="b">
        <v>1</v>
      </c>
      <c r="L37" t="s">
        <v>659</v>
      </c>
      <c r="P37" s="4" t="s">
        <v>284</v>
      </c>
      <c r="Q37" t="s">
        <v>1787</v>
      </c>
      <c r="AG37" t="s">
        <v>862</v>
      </c>
      <c r="AH37" s="20" t="s">
        <v>2152</v>
      </c>
      <c r="AI37" s="20" t="s">
        <v>2153</v>
      </c>
      <c r="AJ37" s="20" t="s">
        <v>2154</v>
      </c>
      <c r="AK37" s="20" t="s">
        <v>2155</v>
      </c>
    </row>
    <row r="38" spans="3:37" x14ac:dyDescent="0.25">
      <c r="C38">
        <v>3</v>
      </c>
      <c r="D38">
        <v>10</v>
      </c>
      <c r="E38" t="b">
        <v>0</v>
      </c>
      <c r="F38" t="b">
        <v>1</v>
      </c>
      <c r="L38" t="s">
        <v>659</v>
      </c>
      <c r="P38" s="4" t="s">
        <v>774</v>
      </c>
      <c r="Q38" t="s">
        <v>1788</v>
      </c>
      <c r="AG38" t="s">
        <v>520</v>
      </c>
      <c r="AH38" s="20" t="s">
        <v>2156</v>
      </c>
      <c r="AI38" s="20" t="s">
        <v>2157</v>
      </c>
      <c r="AJ38" s="20" t="s">
        <v>2158</v>
      </c>
      <c r="AK38" s="20" t="s">
        <v>2159</v>
      </c>
    </row>
    <row r="39" spans="3:37" x14ac:dyDescent="0.25">
      <c r="C39">
        <v>3</v>
      </c>
      <c r="D39">
        <v>10</v>
      </c>
      <c r="E39" t="b">
        <v>0</v>
      </c>
      <c r="F39" t="b">
        <v>1</v>
      </c>
      <c r="L39" t="s">
        <v>659</v>
      </c>
      <c r="P39" s="4" t="s">
        <v>287</v>
      </c>
      <c r="AG39" t="s">
        <v>868</v>
      </c>
      <c r="AH39" s="20" t="s">
        <v>2160</v>
      </c>
      <c r="AI39" s="20" t="s">
        <v>2161</v>
      </c>
      <c r="AJ39" s="20" t="s">
        <v>2162</v>
      </c>
      <c r="AK39" s="20" t="s">
        <v>2159</v>
      </c>
    </row>
    <row r="40" spans="3:37" x14ac:dyDescent="0.25">
      <c r="C40">
        <v>3</v>
      </c>
      <c r="D40">
        <v>10</v>
      </c>
      <c r="E40" t="b">
        <v>0</v>
      </c>
      <c r="F40" t="b">
        <v>1</v>
      </c>
      <c r="L40" t="s">
        <v>659</v>
      </c>
      <c r="P40" s="4" t="s">
        <v>291</v>
      </c>
      <c r="Q40" t="s">
        <v>1789</v>
      </c>
      <c r="AG40" t="s">
        <v>871</v>
      </c>
      <c r="AH40" s="20" t="s">
        <v>2163</v>
      </c>
      <c r="AI40" s="20" t="s">
        <v>2164</v>
      </c>
      <c r="AJ40" s="20" t="s">
        <v>2165</v>
      </c>
      <c r="AK40" s="20" t="s">
        <v>2159</v>
      </c>
    </row>
    <row r="41" spans="3:37" x14ac:dyDescent="0.25">
      <c r="C41">
        <v>3</v>
      </c>
      <c r="D41">
        <v>10</v>
      </c>
      <c r="E41" t="b">
        <v>0</v>
      </c>
      <c r="F41" t="b">
        <v>1</v>
      </c>
      <c r="L41" t="s">
        <v>659</v>
      </c>
      <c r="P41" s="4" t="s">
        <v>783</v>
      </c>
      <c r="Q41" t="s">
        <v>1789</v>
      </c>
      <c r="AG41" t="s">
        <v>874</v>
      </c>
      <c r="AH41" s="20" t="s">
        <v>2166</v>
      </c>
      <c r="AI41" s="20" t="s">
        <v>2164</v>
      </c>
      <c r="AJ41" s="20" t="s">
        <v>2165</v>
      </c>
      <c r="AK41" s="20" t="s">
        <v>2159</v>
      </c>
    </row>
    <row r="42" spans="3:37" x14ac:dyDescent="0.25">
      <c r="C42">
        <v>3</v>
      </c>
      <c r="D42">
        <v>10</v>
      </c>
      <c r="E42" t="b">
        <v>0</v>
      </c>
      <c r="F42" t="b">
        <v>1</v>
      </c>
      <c r="L42" t="s">
        <v>659</v>
      </c>
      <c r="P42" s="4" t="s">
        <v>294</v>
      </c>
      <c r="Q42" t="s">
        <v>1790</v>
      </c>
      <c r="AG42" t="s">
        <v>877</v>
      </c>
      <c r="AH42" s="20" t="s">
        <v>2167</v>
      </c>
      <c r="AI42" s="20" t="s">
        <v>2168</v>
      </c>
      <c r="AJ42" s="20">
        <v>0</v>
      </c>
      <c r="AK42" s="20">
        <v>0</v>
      </c>
    </row>
    <row r="43" spans="3:37" x14ac:dyDescent="0.25">
      <c r="C43">
        <v>3</v>
      </c>
      <c r="D43">
        <v>10</v>
      </c>
      <c r="E43" t="b">
        <v>0</v>
      </c>
      <c r="F43" t="b">
        <v>1</v>
      </c>
      <c r="L43" t="s">
        <v>659</v>
      </c>
      <c r="P43" s="4" t="s">
        <v>297</v>
      </c>
      <c r="Q43" t="s">
        <v>1765</v>
      </c>
      <c r="AG43" t="s">
        <v>881</v>
      </c>
      <c r="AH43" s="20" t="s">
        <v>2169</v>
      </c>
    </row>
    <row r="44" spans="3:37" x14ac:dyDescent="0.25">
      <c r="C44">
        <v>3</v>
      </c>
      <c r="D44">
        <v>10</v>
      </c>
      <c r="E44" t="b">
        <v>0</v>
      </c>
      <c r="F44" t="b">
        <v>1</v>
      </c>
      <c r="L44" t="s">
        <v>659</v>
      </c>
      <c r="P44" s="4" t="s">
        <v>301</v>
      </c>
      <c r="Q44" t="s">
        <v>1791</v>
      </c>
      <c r="AG44" t="s">
        <v>882</v>
      </c>
      <c r="AH44" s="20" t="s">
        <v>2170</v>
      </c>
      <c r="AI44" s="20" t="s">
        <v>2171</v>
      </c>
      <c r="AJ44" s="20" t="s">
        <v>2172</v>
      </c>
      <c r="AK44" s="20" t="s">
        <v>2173</v>
      </c>
    </row>
    <row r="45" spans="3:37" x14ac:dyDescent="0.25">
      <c r="C45">
        <v>3</v>
      </c>
      <c r="D45">
        <v>10</v>
      </c>
      <c r="E45" t="b">
        <v>0</v>
      </c>
      <c r="F45" t="b">
        <v>1</v>
      </c>
      <c r="L45" t="s">
        <v>659</v>
      </c>
      <c r="P45" s="4" t="s">
        <v>304</v>
      </c>
      <c r="Q45" t="s">
        <v>1792</v>
      </c>
      <c r="AG45" t="s">
        <v>389</v>
      </c>
      <c r="AH45" s="20" t="s">
        <v>2174</v>
      </c>
      <c r="AI45" s="20" t="s">
        <v>2175</v>
      </c>
      <c r="AJ45" s="20">
        <v>0</v>
      </c>
      <c r="AK45" s="20">
        <v>0</v>
      </c>
    </row>
    <row r="46" spans="3:37" x14ac:dyDescent="0.25">
      <c r="C46">
        <v>3</v>
      </c>
      <c r="D46">
        <v>10</v>
      </c>
      <c r="E46" t="b">
        <v>0</v>
      </c>
      <c r="F46" t="b">
        <v>1</v>
      </c>
      <c r="L46" t="s">
        <v>659</v>
      </c>
      <c r="P46" s="4" t="s">
        <v>308</v>
      </c>
      <c r="Q46" t="s">
        <v>1776</v>
      </c>
      <c r="AG46" t="s">
        <v>626</v>
      </c>
      <c r="AH46" s="20" t="s">
        <v>2176</v>
      </c>
      <c r="AI46" s="20">
        <v>0</v>
      </c>
      <c r="AJ46" s="20" t="s">
        <v>2177</v>
      </c>
      <c r="AK46" s="20" t="s">
        <v>2178</v>
      </c>
    </row>
    <row r="47" spans="3:37" x14ac:dyDescent="0.25">
      <c r="C47">
        <v>3</v>
      </c>
      <c r="D47">
        <v>10</v>
      </c>
      <c r="E47" t="b">
        <v>0</v>
      </c>
      <c r="F47" t="b">
        <v>1</v>
      </c>
      <c r="L47" t="s">
        <v>659</v>
      </c>
      <c r="P47" s="4" t="s">
        <v>800</v>
      </c>
      <c r="Q47" t="s">
        <v>1793</v>
      </c>
      <c r="AG47" t="s">
        <v>631</v>
      </c>
      <c r="AH47" s="20" t="s">
        <v>2179</v>
      </c>
      <c r="AJ47" s="20" t="s">
        <v>2180</v>
      </c>
      <c r="AK47" s="20" t="s">
        <v>2181</v>
      </c>
    </row>
    <row r="48" spans="3:37" x14ac:dyDescent="0.25">
      <c r="C48">
        <v>3</v>
      </c>
      <c r="D48">
        <v>10</v>
      </c>
      <c r="E48" t="b">
        <v>0</v>
      </c>
      <c r="F48" t="b">
        <v>1</v>
      </c>
      <c r="L48" t="s">
        <v>659</v>
      </c>
      <c r="P48" s="4" t="s">
        <v>312</v>
      </c>
      <c r="Q48" t="s">
        <v>1794</v>
      </c>
      <c r="AG48" t="s">
        <v>396</v>
      </c>
      <c r="AH48" s="20" t="s">
        <v>2182</v>
      </c>
      <c r="AI48" s="20" t="s">
        <v>2183</v>
      </c>
      <c r="AJ48" s="20">
        <v>0</v>
      </c>
      <c r="AK48" s="20">
        <v>0</v>
      </c>
    </row>
    <row r="49" spans="3:37" x14ac:dyDescent="0.25">
      <c r="C49">
        <v>3</v>
      </c>
      <c r="D49">
        <v>10</v>
      </c>
      <c r="E49" t="b">
        <v>0</v>
      </c>
      <c r="F49" t="b">
        <v>1</v>
      </c>
      <c r="L49" t="s">
        <v>659</v>
      </c>
      <c r="P49" s="4" t="s">
        <v>315</v>
      </c>
      <c r="Q49" t="s">
        <v>1795</v>
      </c>
      <c r="AG49" t="s">
        <v>526</v>
      </c>
      <c r="AH49" s="20" t="s">
        <v>2184</v>
      </c>
      <c r="AJ49" s="20" t="s">
        <v>2185</v>
      </c>
      <c r="AK49" s="20" t="s">
        <v>2096</v>
      </c>
    </row>
    <row r="50" spans="3:37" x14ac:dyDescent="0.25">
      <c r="C50">
        <v>3</v>
      </c>
      <c r="D50">
        <v>10</v>
      </c>
      <c r="E50" t="b">
        <v>0</v>
      </c>
      <c r="F50" t="b">
        <v>1</v>
      </c>
      <c r="L50" t="s">
        <v>659</v>
      </c>
      <c r="P50" s="4" t="s">
        <v>809</v>
      </c>
      <c r="AG50" t="s">
        <v>392</v>
      </c>
      <c r="AH50" s="20" t="s">
        <v>2186</v>
      </c>
      <c r="AI50" s="20" t="s">
        <v>2187</v>
      </c>
      <c r="AJ50" s="20" t="s">
        <v>2188</v>
      </c>
      <c r="AK50" s="20" t="s">
        <v>2189</v>
      </c>
    </row>
    <row r="51" spans="3:37" x14ac:dyDescent="0.25">
      <c r="C51">
        <v>3</v>
      </c>
      <c r="D51">
        <v>10</v>
      </c>
      <c r="E51" t="b">
        <v>0</v>
      </c>
      <c r="F51" t="b">
        <v>1</v>
      </c>
      <c r="L51" t="s">
        <v>659</v>
      </c>
      <c r="P51" s="4" t="s">
        <v>367</v>
      </c>
      <c r="Q51" t="s">
        <v>1796</v>
      </c>
      <c r="AG51" t="s">
        <v>2190</v>
      </c>
      <c r="AH51" s="20" t="s">
        <v>2191</v>
      </c>
      <c r="AI51" s="20" t="s">
        <v>2192</v>
      </c>
      <c r="AJ51" s="20">
        <v>0</v>
      </c>
      <c r="AK51" s="20">
        <v>0</v>
      </c>
    </row>
    <row r="52" spans="3:37" x14ac:dyDescent="0.25">
      <c r="C52">
        <v>3</v>
      </c>
      <c r="D52">
        <v>10</v>
      </c>
      <c r="E52" t="b">
        <v>0</v>
      </c>
      <c r="F52" t="b">
        <v>1</v>
      </c>
      <c r="L52" t="s">
        <v>659</v>
      </c>
      <c r="P52" s="4" t="s">
        <v>317</v>
      </c>
      <c r="Q52" t="s">
        <v>1797</v>
      </c>
      <c r="AG52" t="s">
        <v>2193</v>
      </c>
      <c r="AH52" s="20" t="s">
        <v>2194</v>
      </c>
      <c r="AI52" s="20" t="s">
        <v>2195</v>
      </c>
      <c r="AJ52" s="20" t="s">
        <v>2196</v>
      </c>
      <c r="AK52" s="20" t="s">
        <v>2197</v>
      </c>
    </row>
    <row r="53" spans="3:37" x14ac:dyDescent="0.25">
      <c r="C53">
        <v>3</v>
      </c>
      <c r="D53">
        <v>10</v>
      </c>
      <c r="E53" t="b">
        <v>0</v>
      </c>
      <c r="F53" t="b">
        <v>1</v>
      </c>
      <c r="L53" t="s">
        <v>659</v>
      </c>
      <c r="P53" s="4" t="s">
        <v>321</v>
      </c>
      <c r="Q53" t="s">
        <v>1798</v>
      </c>
      <c r="AG53" t="s">
        <v>2198</v>
      </c>
      <c r="AH53" s="20" t="s">
        <v>2199</v>
      </c>
      <c r="AI53" s="20" t="s">
        <v>2200</v>
      </c>
      <c r="AJ53" s="20">
        <v>0</v>
      </c>
      <c r="AK53" s="20">
        <v>0</v>
      </c>
    </row>
    <row r="54" spans="3:37" x14ac:dyDescent="0.25">
      <c r="C54">
        <v>3</v>
      </c>
      <c r="D54">
        <v>10</v>
      </c>
      <c r="E54" t="b">
        <v>0</v>
      </c>
      <c r="F54" t="b">
        <v>1</v>
      </c>
      <c r="L54" t="s">
        <v>659</v>
      </c>
      <c r="P54" s="4" t="s">
        <v>325</v>
      </c>
      <c r="Q54" t="s">
        <v>1799</v>
      </c>
      <c r="AG54" t="s">
        <v>2201</v>
      </c>
      <c r="AH54" s="20" t="s">
        <v>2202</v>
      </c>
      <c r="AI54" s="20" t="s">
        <v>2203</v>
      </c>
      <c r="AJ54" s="20" t="s">
        <v>2204</v>
      </c>
      <c r="AK54" s="20" t="s">
        <v>2205</v>
      </c>
    </row>
    <row r="55" spans="3:37" x14ac:dyDescent="0.25">
      <c r="C55">
        <v>3</v>
      </c>
      <c r="D55">
        <v>10</v>
      </c>
      <c r="E55" t="b">
        <v>0</v>
      </c>
      <c r="F55" t="b">
        <v>1</v>
      </c>
      <c r="L55" t="s">
        <v>659</v>
      </c>
      <c r="P55" s="4" t="s">
        <v>329</v>
      </c>
      <c r="Q55" t="s">
        <v>1778</v>
      </c>
      <c r="AG55" t="s">
        <v>2206</v>
      </c>
      <c r="AH55" s="20" t="s">
        <v>2207</v>
      </c>
      <c r="AI55" s="20" t="s">
        <v>2154</v>
      </c>
      <c r="AJ55" s="20" t="s">
        <v>2208</v>
      </c>
      <c r="AK55" s="20" t="s">
        <v>2209</v>
      </c>
    </row>
    <row r="56" spans="3:37" x14ac:dyDescent="0.25">
      <c r="C56">
        <v>3</v>
      </c>
      <c r="D56">
        <v>10</v>
      </c>
      <c r="E56" t="b">
        <v>0</v>
      </c>
      <c r="F56" t="b">
        <v>1</v>
      </c>
      <c r="L56" t="s">
        <v>659</v>
      </c>
      <c r="P56" s="4" t="s">
        <v>608</v>
      </c>
      <c r="Q56" t="s">
        <v>1800</v>
      </c>
      <c r="AG56" t="s">
        <v>2210</v>
      </c>
      <c r="AH56" s="20" t="s">
        <v>2211</v>
      </c>
      <c r="AI56" s="20" t="s">
        <v>2212</v>
      </c>
      <c r="AJ56" s="20" t="s">
        <v>2213</v>
      </c>
      <c r="AK56" s="20" t="s">
        <v>2214</v>
      </c>
    </row>
    <row r="57" spans="3:37" x14ac:dyDescent="0.25">
      <c r="C57">
        <v>3</v>
      </c>
      <c r="D57">
        <v>10</v>
      </c>
      <c r="E57" t="b">
        <v>0</v>
      </c>
      <c r="F57" t="b">
        <v>1</v>
      </c>
      <c r="L57" t="s">
        <v>659</v>
      </c>
      <c r="P57" s="4" t="s">
        <v>332</v>
      </c>
      <c r="Q57" t="s">
        <v>1776</v>
      </c>
      <c r="AG57" t="s">
        <v>2215</v>
      </c>
      <c r="AH57" s="20" t="s">
        <v>2216</v>
      </c>
      <c r="AI57" s="20" t="s">
        <v>2195</v>
      </c>
      <c r="AJ57" s="20" t="s">
        <v>2217</v>
      </c>
      <c r="AK57" s="20" t="s">
        <v>2218</v>
      </c>
    </row>
    <row r="58" spans="3:37" x14ac:dyDescent="0.25">
      <c r="C58">
        <v>3</v>
      </c>
      <c r="D58">
        <v>10</v>
      </c>
      <c r="E58" t="b">
        <v>0</v>
      </c>
      <c r="F58" t="b">
        <v>1</v>
      </c>
      <c r="L58" t="s">
        <v>659</v>
      </c>
      <c r="P58" s="4" t="s">
        <v>336</v>
      </c>
      <c r="Q58" t="s">
        <v>1783</v>
      </c>
      <c r="AG58" t="s">
        <v>2219</v>
      </c>
      <c r="AH58" s="20" t="s">
        <v>2220</v>
      </c>
      <c r="AI58" s="20" t="s">
        <v>2200</v>
      </c>
      <c r="AJ58" s="20">
        <v>0</v>
      </c>
      <c r="AK58" s="20">
        <v>0</v>
      </c>
    </row>
    <row r="59" spans="3:37" x14ac:dyDescent="0.25">
      <c r="C59">
        <v>3</v>
      </c>
      <c r="D59">
        <v>10</v>
      </c>
      <c r="E59" t="b">
        <v>0</v>
      </c>
      <c r="F59" t="b">
        <v>1</v>
      </c>
      <c r="L59" t="s">
        <v>659</v>
      </c>
      <c r="P59" s="4" t="s">
        <v>340</v>
      </c>
      <c r="Q59" t="s">
        <v>1801</v>
      </c>
      <c r="AG59" t="s">
        <v>2221</v>
      </c>
      <c r="AH59" s="20" t="s">
        <v>2222</v>
      </c>
      <c r="AI59" s="20" t="s">
        <v>2223</v>
      </c>
      <c r="AJ59" s="20" t="s">
        <v>2224</v>
      </c>
      <c r="AK59" s="20" t="s">
        <v>2189</v>
      </c>
    </row>
    <row r="60" spans="3:37" x14ac:dyDescent="0.25">
      <c r="C60">
        <v>3</v>
      </c>
      <c r="D60">
        <v>10</v>
      </c>
      <c r="E60" t="b">
        <v>0</v>
      </c>
      <c r="F60" t="b">
        <v>1</v>
      </c>
      <c r="L60" t="s">
        <v>659</v>
      </c>
      <c r="P60" s="4" t="s">
        <v>612</v>
      </c>
      <c r="Q60" t="s">
        <v>1789</v>
      </c>
      <c r="AG60" t="s">
        <v>2225</v>
      </c>
      <c r="AH60" s="20" t="s">
        <v>2226</v>
      </c>
      <c r="AI60" s="20" t="s">
        <v>2164</v>
      </c>
      <c r="AJ60" s="20" t="s">
        <v>2178</v>
      </c>
      <c r="AK60" s="20" t="s">
        <v>2189</v>
      </c>
    </row>
    <row r="61" spans="3:37" x14ac:dyDescent="0.25">
      <c r="C61">
        <v>3</v>
      </c>
      <c r="D61">
        <v>10</v>
      </c>
      <c r="E61" t="b">
        <v>0</v>
      </c>
      <c r="F61" t="b">
        <v>1</v>
      </c>
      <c r="L61" t="s">
        <v>659</v>
      </c>
      <c r="P61" s="4" t="s">
        <v>344</v>
      </c>
      <c r="Q61" t="s">
        <v>1802</v>
      </c>
      <c r="AG61" t="s">
        <v>2227</v>
      </c>
      <c r="AH61" s="20" t="s">
        <v>2228</v>
      </c>
      <c r="AI61" s="20" t="s">
        <v>2229</v>
      </c>
      <c r="AJ61" s="20" t="s">
        <v>2230</v>
      </c>
      <c r="AK61" s="20" t="s">
        <v>2173</v>
      </c>
    </row>
    <row r="62" spans="3:37" x14ac:dyDescent="0.25">
      <c r="C62">
        <v>3</v>
      </c>
      <c r="D62">
        <v>10</v>
      </c>
      <c r="E62" t="b">
        <v>0</v>
      </c>
      <c r="F62" t="b">
        <v>1</v>
      </c>
      <c r="L62" t="s">
        <v>659</v>
      </c>
      <c r="P62" s="4" t="s">
        <v>837</v>
      </c>
      <c r="Q62" t="s">
        <v>1881</v>
      </c>
      <c r="AG62" t="s">
        <v>2231</v>
      </c>
      <c r="AH62" s="20" t="s">
        <v>2232</v>
      </c>
      <c r="AI62" s="20" t="s">
        <v>2233</v>
      </c>
      <c r="AJ62" s="20" t="s">
        <v>2234</v>
      </c>
      <c r="AK62" s="20" t="s">
        <v>2189</v>
      </c>
    </row>
    <row r="63" spans="3:37" x14ac:dyDescent="0.25">
      <c r="C63">
        <v>2</v>
      </c>
      <c r="D63">
        <v>10</v>
      </c>
      <c r="E63" t="b">
        <v>1</v>
      </c>
      <c r="F63" t="b">
        <v>0</v>
      </c>
      <c r="L63" t="s">
        <v>659</v>
      </c>
      <c r="P63" s="4" t="s">
        <v>348</v>
      </c>
      <c r="Q63" t="s">
        <v>1838</v>
      </c>
      <c r="AG63" t="s">
        <v>11</v>
      </c>
      <c r="AH63" s="20" t="s">
        <v>2235</v>
      </c>
      <c r="AI63" s="20" t="s">
        <v>2236</v>
      </c>
      <c r="AJ63" s="20" t="s">
        <v>2237</v>
      </c>
      <c r="AK63" s="20" t="s">
        <v>2238</v>
      </c>
    </row>
    <row r="64" spans="3:37" x14ac:dyDescent="0.25">
      <c r="C64">
        <v>3</v>
      </c>
      <c r="D64">
        <v>10</v>
      </c>
      <c r="E64" t="b">
        <v>1</v>
      </c>
      <c r="F64" t="b">
        <v>1</v>
      </c>
      <c r="L64" t="s">
        <v>659</v>
      </c>
      <c r="P64" s="4" t="s">
        <v>359</v>
      </c>
      <c r="Q64" t="s">
        <v>1846</v>
      </c>
      <c r="AG64" t="s">
        <v>14</v>
      </c>
      <c r="AH64" s="20" t="s">
        <v>2239</v>
      </c>
      <c r="AI64" s="20" t="s">
        <v>2240</v>
      </c>
      <c r="AJ64" s="20" t="s">
        <v>2241</v>
      </c>
      <c r="AK64" s="20" t="s">
        <v>2189</v>
      </c>
    </row>
    <row r="65" spans="3:37" x14ac:dyDescent="0.25">
      <c r="C65">
        <v>3</v>
      </c>
      <c r="D65">
        <v>10</v>
      </c>
      <c r="E65" t="b">
        <v>1</v>
      </c>
      <c r="F65" t="b">
        <v>1</v>
      </c>
      <c r="L65" t="s">
        <v>659</v>
      </c>
      <c r="P65" s="4" t="s">
        <v>361</v>
      </c>
      <c r="Q65" t="s">
        <v>1766</v>
      </c>
      <c r="AG65" t="s">
        <v>2242</v>
      </c>
      <c r="AH65" s="20" t="s">
        <v>2243</v>
      </c>
      <c r="AI65" s="20" t="s">
        <v>2223</v>
      </c>
      <c r="AJ65" s="20" t="s">
        <v>2244</v>
      </c>
      <c r="AK65" s="20" t="s">
        <v>2189</v>
      </c>
    </row>
    <row r="66" spans="3:37" x14ac:dyDescent="0.25">
      <c r="C66">
        <v>2</v>
      </c>
      <c r="D66">
        <v>10</v>
      </c>
      <c r="E66" t="b">
        <v>0</v>
      </c>
      <c r="F66" t="b">
        <v>0</v>
      </c>
      <c r="L66" t="s">
        <v>659</v>
      </c>
      <c r="P66" s="4" t="s">
        <v>844</v>
      </c>
      <c r="Q66" t="s">
        <v>1803</v>
      </c>
      <c r="AG66" t="s">
        <v>2245</v>
      </c>
      <c r="AH66" s="20" t="s">
        <v>2246</v>
      </c>
      <c r="AI66" s="20" t="s">
        <v>2171</v>
      </c>
      <c r="AJ66" s="20" t="s">
        <v>2172</v>
      </c>
      <c r="AK66" s="20" t="s">
        <v>2173</v>
      </c>
    </row>
    <row r="67" spans="3:37" x14ac:dyDescent="0.25">
      <c r="C67">
        <v>2</v>
      </c>
      <c r="D67">
        <v>10</v>
      </c>
      <c r="E67" t="b">
        <v>0</v>
      </c>
      <c r="F67" t="b">
        <v>0</v>
      </c>
      <c r="L67" t="s">
        <v>659</v>
      </c>
      <c r="P67" s="4" t="s">
        <v>850</v>
      </c>
      <c r="Q67" t="s">
        <v>1783</v>
      </c>
      <c r="AG67" t="s">
        <v>18</v>
      </c>
      <c r="AH67" s="20" t="s">
        <v>2247</v>
      </c>
      <c r="AI67" s="20" t="s">
        <v>2069</v>
      </c>
      <c r="AJ67" s="20" t="s">
        <v>2248</v>
      </c>
      <c r="AK67" s="20" t="s">
        <v>2189</v>
      </c>
    </row>
    <row r="68" spans="3:37" x14ac:dyDescent="0.25">
      <c r="C68">
        <v>2</v>
      </c>
      <c r="D68">
        <v>10</v>
      </c>
      <c r="E68" t="b">
        <v>0</v>
      </c>
      <c r="F68" t="b">
        <v>0</v>
      </c>
      <c r="L68" t="s">
        <v>659</v>
      </c>
      <c r="P68" s="4" t="s">
        <v>851</v>
      </c>
      <c r="Q68" t="s">
        <v>1783</v>
      </c>
      <c r="AG68" t="s">
        <v>20</v>
      </c>
      <c r="AH68" s="20" t="s">
        <v>2249</v>
      </c>
      <c r="AI68" s="20" t="s">
        <v>2250</v>
      </c>
      <c r="AJ68" s="20" t="s">
        <v>2230</v>
      </c>
      <c r="AK68" s="20" t="s">
        <v>2251</v>
      </c>
    </row>
    <row r="69" spans="3:37" x14ac:dyDescent="0.25">
      <c r="C69">
        <v>2</v>
      </c>
      <c r="D69">
        <v>10</v>
      </c>
      <c r="E69" t="b">
        <v>0</v>
      </c>
      <c r="F69" t="b">
        <v>0</v>
      </c>
      <c r="L69" t="s">
        <v>659</v>
      </c>
      <c r="P69" s="4" t="s">
        <v>852</v>
      </c>
      <c r="Q69" t="s">
        <v>1882</v>
      </c>
      <c r="AG69" t="s">
        <v>23</v>
      </c>
      <c r="AH69" s="20" t="s">
        <v>2252</v>
      </c>
      <c r="AI69" s="20" t="s">
        <v>2233</v>
      </c>
      <c r="AJ69" s="20">
        <v>0</v>
      </c>
      <c r="AK69" s="20">
        <v>0</v>
      </c>
    </row>
    <row r="70" spans="3:37" x14ac:dyDescent="0.25">
      <c r="C70">
        <v>2</v>
      </c>
      <c r="D70">
        <v>10</v>
      </c>
      <c r="E70" t="b">
        <v>0</v>
      </c>
      <c r="F70" t="b">
        <v>0</v>
      </c>
      <c r="L70" t="s">
        <v>659</v>
      </c>
      <c r="P70" s="4" t="s">
        <v>897</v>
      </c>
      <c r="Q70" t="s">
        <v>1883</v>
      </c>
      <c r="AG70" t="s">
        <v>25</v>
      </c>
      <c r="AH70" s="20" t="s">
        <v>2253</v>
      </c>
      <c r="AI70" s="20" t="s">
        <v>2195</v>
      </c>
      <c r="AJ70" s="20">
        <v>0</v>
      </c>
      <c r="AK70" s="20">
        <v>0</v>
      </c>
    </row>
    <row r="71" spans="3:37" x14ac:dyDescent="0.25">
      <c r="C71">
        <v>2</v>
      </c>
      <c r="D71">
        <v>10</v>
      </c>
      <c r="E71" t="b">
        <v>0</v>
      </c>
      <c r="F71" t="b">
        <v>0</v>
      </c>
      <c r="L71" t="s">
        <v>659</v>
      </c>
      <c r="P71" s="4" t="s">
        <v>898</v>
      </c>
      <c r="Q71" t="s">
        <v>1857</v>
      </c>
      <c r="AG71" t="s">
        <v>28</v>
      </c>
      <c r="AH71" s="20" t="s">
        <v>2254</v>
      </c>
      <c r="AI71" s="20" t="s">
        <v>2255</v>
      </c>
      <c r="AJ71" s="20" t="s">
        <v>2256</v>
      </c>
      <c r="AK71" s="20" t="s">
        <v>2189</v>
      </c>
    </row>
    <row r="72" spans="3:37" x14ac:dyDescent="0.25">
      <c r="C72">
        <v>2</v>
      </c>
      <c r="D72">
        <v>10</v>
      </c>
      <c r="E72" t="b">
        <v>0</v>
      </c>
      <c r="F72" t="b">
        <v>0</v>
      </c>
      <c r="L72" t="s">
        <v>659</v>
      </c>
      <c r="P72" s="4" t="s">
        <v>899</v>
      </c>
      <c r="Q72" t="s">
        <v>1858</v>
      </c>
      <c r="AG72" t="s">
        <v>31</v>
      </c>
      <c r="AH72" s="20" t="s">
        <v>2257</v>
      </c>
      <c r="AI72" s="20" t="s">
        <v>2162</v>
      </c>
      <c r="AJ72" s="20" t="s">
        <v>2258</v>
      </c>
      <c r="AK72" s="20" t="s">
        <v>2259</v>
      </c>
    </row>
    <row r="73" spans="3:37" x14ac:dyDescent="0.25">
      <c r="C73">
        <v>2</v>
      </c>
      <c r="D73">
        <v>10</v>
      </c>
      <c r="E73" t="b">
        <v>0</v>
      </c>
      <c r="F73" t="b">
        <v>0</v>
      </c>
      <c r="L73" t="s">
        <v>659</v>
      </c>
      <c r="P73" s="4" t="s">
        <v>900</v>
      </c>
      <c r="Q73" t="s">
        <v>1859</v>
      </c>
      <c r="AG73" t="s">
        <v>34</v>
      </c>
      <c r="AH73" s="20" t="s">
        <v>2260</v>
      </c>
      <c r="AI73" s="20" t="s">
        <v>2261</v>
      </c>
      <c r="AJ73" s="20" t="s">
        <v>2262</v>
      </c>
      <c r="AK73" s="20" t="s">
        <v>2189</v>
      </c>
    </row>
    <row r="74" spans="3:37" x14ac:dyDescent="0.25">
      <c r="C74">
        <v>2</v>
      </c>
      <c r="D74">
        <v>10</v>
      </c>
      <c r="E74" t="b">
        <v>0</v>
      </c>
      <c r="F74" t="b">
        <v>0</v>
      </c>
      <c r="L74" t="s">
        <v>659</v>
      </c>
      <c r="P74" s="4" t="s">
        <v>901</v>
      </c>
      <c r="Q74" t="s">
        <v>1860</v>
      </c>
      <c r="AG74" t="s">
        <v>37</v>
      </c>
      <c r="AH74" s="20" t="s">
        <v>2263</v>
      </c>
      <c r="AI74" s="20" t="s">
        <v>2192</v>
      </c>
      <c r="AJ74" s="20" t="s">
        <v>2244</v>
      </c>
      <c r="AK74" s="20" t="s">
        <v>2189</v>
      </c>
    </row>
    <row r="75" spans="3:37" x14ac:dyDescent="0.25">
      <c r="C75">
        <v>2</v>
      </c>
      <c r="D75">
        <v>10</v>
      </c>
      <c r="E75" t="b">
        <v>0</v>
      </c>
      <c r="F75" t="b">
        <v>0</v>
      </c>
      <c r="L75" t="s">
        <v>659</v>
      </c>
      <c r="P75" s="4" t="s">
        <v>902</v>
      </c>
      <c r="Q75" t="s">
        <v>1884</v>
      </c>
      <c r="AG75" t="s">
        <v>39</v>
      </c>
      <c r="AH75" s="20" t="s">
        <v>2264</v>
      </c>
      <c r="AI75" s="20" t="s">
        <v>2192</v>
      </c>
      <c r="AJ75" s="20" t="s">
        <v>2265</v>
      </c>
      <c r="AK75" s="20" t="s">
        <v>2209</v>
      </c>
    </row>
    <row r="76" spans="3:37" x14ac:dyDescent="0.25">
      <c r="C76">
        <v>2</v>
      </c>
      <c r="D76">
        <v>10</v>
      </c>
      <c r="E76" t="b">
        <v>0</v>
      </c>
      <c r="F76" t="b">
        <v>0</v>
      </c>
      <c r="L76" t="s">
        <v>659</v>
      </c>
      <c r="P76" s="4" t="s">
        <v>401</v>
      </c>
      <c r="Q76" t="s">
        <v>1861</v>
      </c>
      <c r="AG76" t="s">
        <v>41</v>
      </c>
      <c r="AH76" s="20" t="s">
        <v>2266</v>
      </c>
      <c r="AI76" s="20" t="s">
        <v>2192</v>
      </c>
      <c r="AJ76" s="20" t="s">
        <v>2241</v>
      </c>
      <c r="AK76" s="20" t="s">
        <v>2189</v>
      </c>
    </row>
    <row r="77" spans="3:37" x14ac:dyDescent="0.25">
      <c r="C77">
        <v>2</v>
      </c>
      <c r="D77">
        <v>10</v>
      </c>
      <c r="E77" t="b">
        <v>0</v>
      </c>
      <c r="F77" t="b">
        <v>0</v>
      </c>
      <c r="L77" t="s">
        <v>659</v>
      </c>
      <c r="P77" s="4" t="s">
        <v>405</v>
      </c>
      <c r="Q77" t="s">
        <v>1862</v>
      </c>
      <c r="AG77" t="s">
        <v>43</v>
      </c>
      <c r="AH77" s="20" t="s">
        <v>2267</v>
      </c>
      <c r="AI77" s="20" t="s">
        <v>2168</v>
      </c>
      <c r="AJ77" s="20" t="s">
        <v>2268</v>
      </c>
      <c r="AK77" s="20" t="s">
        <v>2189</v>
      </c>
    </row>
    <row r="78" spans="3:37" x14ac:dyDescent="0.25">
      <c r="C78">
        <v>2</v>
      </c>
      <c r="D78">
        <v>10</v>
      </c>
      <c r="E78" t="b">
        <v>0</v>
      </c>
      <c r="F78" t="b">
        <v>0</v>
      </c>
      <c r="L78" t="s">
        <v>659</v>
      </c>
      <c r="P78" s="4" t="s">
        <v>905</v>
      </c>
      <c r="Q78" t="s">
        <v>1885</v>
      </c>
      <c r="AG78" t="s">
        <v>46</v>
      </c>
      <c r="AH78" s="20" t="s">
        <v>2269</v>
      </c>
      <c r="AI78" s="20" t="s">
        <v>2192</v>
      </c>
      <c r="AJ78" s="20" t="s">
        <v>2270</v>
      </c>
      <c r="AK78" s="20" t="s">
        <v>2271</v>
      </c>
    </row>
    <row r="79" spans="3:37" x14ac:dyDescent="0.25">
      <c r="C79">
        <v>2</v>
      </c>
      <c r="D79">
        <v>10</v>
      </c>
      <c r="E79" t="b">
        <v>0</v>
      </c>
      <c r="F79" t="b">
        <v>0</v>
      </c>
      <c r="L79" t="s">
        <v>659</v>
      </c>
      <c r="P79" s="4" t="s">
        <v>906</v>
      </c>
      <c r="Q79" t="s">
        <v>1886</v>
      </c>
      <c r="AG79" t="s">
        <v>49</v>
      </c>
      <c r="AH79" s="20" t="s">
        <v>2272</v>
      </c>
      <c r="AI79" s="20" t="s">
        <v>2168</v>
      </c>
      <c r="AJ79" s="20" t="s">
        <v>2273</v>
      </c>
      <c r="AK79" s="20" t="s">
        <v>2189</v>
      </c>
    </row>
    <row r="80" spans="3:37" x14ac:dyDescent="0.25">
      <c r="C80">
        <v>2</v>
      </c>
      <c r="D80">
        <v>10</v>
      </c>
      <c r="E80" t="b">
        <v>0</v>
      </c>
      <c r="F80" t="b">
        <v>0</v>
      </c>
      <c r="L80" t="s">
        <v>659</v>
      </c>
      <c r="P80" s="4" t="s">
        <v>907</v>
      </c>
      <c r="Q80" t="s">
        <v>1863</v>
      </c>
      <c r="AG80" t="s">
        <v>54</v>
      </c>
      <c r="AH80" s="20" t="s">
        <v>2274</v>
      </c>
      <c r="AI80" s="20" t="s">
        <v>2275</v>
      </c>
      <c r="AJ80" s="20" t="s">
        <v>2276</v>
      </c>
      <c r="AK80" s="20" t="s">
        <v>2271</v>
      </c>
    </row>
    <row r="81" spans="1:37" x14ac:dyDescent="0.25">
      <c r="C81">
        <v>2</v>
      </c>
      <c r="D81">
        <v>10</v>
      </c>
      <c r="E81" t="b">
        <v>0</v>
      </c>
      <c r="F81" t="b">
        <v>0</v>
      </c>
      <c r="L81" t="s">
        <v>659</v>
      </c>
      <c r="P81" s="4" t="s">
        <v>908</v>
      </c>
      <c r="Q81" t="s">
        <v>1895</v>
      </c>
      <c r="AG81" t="s">
        <v>57</v>
      </c>
      <c r="AH81" s="20" t="s">
        <v>2277</v>
      </c>
      <c r="AI81" s="20" t="s">
        <v>2192</v>
      </c>
      <c r="AJ81" s="20" t="s">
        <v>2278</v>
      </c>
      <c r="AK81" s="20" t="s">
        <v>2189</v>
      </c>
    </row>
    <row r="82" spans="1:37" x14ac:dyDescent="0.25">
      <c r="C82">
        <v>2</v>
      </c>
      <c r="D82">
        <v>10</v>
      </c>
      <c r="E82" t="b">
        <v>0</v>
      </c>
      <c r="F82" t="b">
        <v>0</v>
      </c>
      <c r="L82" t="s">
        <v>659</v>
      </c>
      <c r="P82" s="4" t="s">
        <v>909</v>
      </c>
      <c r="Q82" t="s">
        <v>1893</v>
      </c>
      <c r="AG82" t="s">
        <v>60</v>
      </c>
      <c r="AH82" s="20" t="s">
        <v>2279</v>
      </c>
      <c r="AI82" s="20" t="s">
        <v>2175</v>
      </c>
      <c r="AJ82" s="20" t="s">
        <v>2204</v>
      </c>
      <c r="AK82" s="20" t="s">
        <v>2280</v>
      </c>
    </row>
    <row r="83" spans="1:37" x14ac:dyDescent="0.25">
      <c r="A83" t="s">
        <v>660</v>
      </c>
      <c r="C83">
        <v>3</v>
      </c>
      <c r="D83">
        <v>10</v>
      </c>
      <c r="E83" t="b">
        <v>0</v>
      </c>
      <c r="F83" t="b">
        <v>1</v>
      </c>
      <c r="L83" t="s">
        <v>659</v>
      </c>
      <c r="P83" s="4" t="s">
        <v>913</v>
      </c>
      <c r="Q83" t="s">
        <v>1894</v>
      </c>
      <c r="AG83" t="s">
        <v>63</v>
      </c>
      <c r="AH83" s="20" t="s">
        <v>2281</v>
      </c>
      <c r="AI83" s="20" t="s">
        <v>2233</v>
      </c>
      <c r="AJ83" s="20" t="s">
        <v>2282</v>
      </c>
      <c r="AK83" s="20" t="s">
        <v>2189</v>
      </c>
    </row>
    <row r="84" spans="1:37" x14ac:dyDescent="0.25">
      <c r="C84">
        <v>3</v>
      </c>
      <c r="D84">
        <v>10</v>
      </c>
      <c r="E84" t="b">
        <v>0</v>
      </c>
      <c r="F84" t="b">
        <v>1</v>
      </c>
      <c r="L84" t="s">
        <v>659</v>
      </c>
      <c r="P84" s="4" t="s">
        <v>914</v>
      </c>
      <c r="Q84" t="s">
        <v>1887</v>
      </c>
      <c r="AG84" t="s">
        <v>66</v>
      </c>
      <c r="AH84" s="20" t="s">
        <v>2283</v>
      </c>
      <c r="AI84" s="20" t="s">
        <v>2233</v>
      </c>
      <c r="AJ84" s="20" t="s">
        <v>2265</v>
      </c>
      <c r="AK84" s="20" t="s">
        <v>2284</v>
      </c>
    </row>
    <row r="85" spans="1:37" x14ac:dyDescent="0.25">
      <c r="C85">
        <v>3</v>
      </c>
      <c r="D85">
        <v>10</v>
      </c>
      <c r="E85" t="b">
        <v>0</v>
      </c>
      <c r="F85" t="b">
        <v>1</v>
      </c>
      <c r="L85" t="s">
        <v>659</v>
      </c>
      <c r="P85" s="4" t="s">
        <v>915</v>
      </c>
      <c r="Q85" t="s">
        <v>1888</v>
      </c>
      <c r="AG85" t="s">
        <v>52</v>
      </c>
      <c r="AH85" s="20" t="s">
        <v>2285</v>
      </c>
      <c r="AI85" s="20" t="s">
        <v>2240</v>
      </c>
      <c r="AJ85" s="20" t="s">
        <v>2265</v>
      </c>
      <c r="AK85" s="20" t="s">
        <v>2284</v>
      </c>
    </row>
    <row r="86" spans="1:37" x14ac:dyDescent="0.25">
      <c r="C86">
        <v>3</v>
      </c>
      <c r="D86">
        <v>10</v>
      </c>
      <c r="E86" t="b">
        <v>0</v>
      </c>
      <c r="F86" t="b">
        <v>1</v>
      </c>
      <c r="L86" t="s">
        <v>659</v>
      </c>
      <c r="P86" s="4" t="s">
        <v>916</v>
      </c>
      <c r="Q86" t="s">
        <v>1864</v>
      </c>
      <c r="AG86" t="s">
        <v>68</v>
      </c>
      <c r="AH86" s="20" t="s">
        <v>2286</v>
      </c>
      <c r="AI86" s="20" t="s">
        <v>2287</v>
      </c>
      <c r="AJ86" s="20" t="s">
        <v>2244</v>
      </c>
      <c r="AK86" s="20" t="s">
        <v>2189</v>
      </c>
    </row>
    <row r="87" spans="1:37" x14ac:dyDescent="0.25">
      <c r="C87">
        <v>3</v>
      </c>
      <c r="D87">
        <v>10</v>
      </c>
      <c r="E87" t="b">
        <v>0</v>
      </c>
      <c r="F87" t="b">
        <v>1</v>
      </c>
      <c r="L87" t="s">
        <v>659</v>
      </c>
      <c r="P87" s="4" t="s">
        <v>917</v>
      </c>
      <c r="Q87" t="s">
        <v>1889</v>
      </c>
      <c r="AG87" t="s">
        <v>71</v>
      </c>
      <c r="AH87" s="20" t="s">
        <v>2288</v>
      </c>
      <c r="AI87" s="20" t="s">
        <v>2200</v>
      </c>
      <c r="AJ87" s="20">
        <v>0</v>
      </c>
      <c r="AK87" s="20">
        <v>0</v>
      </c>
    </row>
    <row r="88" spans="1:37" x14ac:dyDescent="0.25">
      <c r="C88">
        <v>3</v>
      </c>
      <c r="D88">
        <v>10</v>
      </c>
      <c r="E88" t="b">
        <v>0</v>
      </c>
      <c r="F88" t="b">
        <v>1</v>
      </c>
      <c r="L88" t="s">
        <v>659</v>
      </c>
      <c r="P88" s="4" t="s">
        <v>918</v>
      </c>
      <c r="Q88" t="s">
        <v>1865</v>
      </c>
      <c r="AG88" t="s">
        <v>531</v>
      </c>
      <c r="AH88" s="20" t="s">
        <v>2289</v>
      </c>
      <c r="AJ88" s="20" t="s">
        <v>2290</v>
      </c>
      <c r="AK88" s="20" t="s">
        <v>2291</v>
      </c>
    </row>
    <row r="89" spans="1:37" x14ac:dyDescent="0.25">
      <c r="C89">
        <v>3</v>
      </c>
      <c r="D89">
        <v>10</v>
      </c>
      <c r="E89" t="b">
        <v>0</v>
      </c>
      <c r="F89" t="b">
        <v>1</v>
      </c>
      <c r="L89" t="s">
        <v>659</v>
      </c>
      <c r="P89" s="4" t="s">
        <v>408</v>
      </c>
      <c r="Q89" t="s">
        <v>1789</v>
      </c>
      <c r="AG89" t="s">
        <v>74</v>
      </c>
      <c r="AH89" s="20" t="s">
        <v>2292</v>
      </c>
      <c r="AI89" s="20" t="s">
        <v>2293</v>
      </c>
      <c r="AJ89" s="20" t="s">
        <v>2276</v>
      </c>
      <c r="AK89" s="20" t="s">
        <v>2189</v>
      </c>
    </row>
    <row r="90" spans="1:37" x14ac:dyDescent="0.25">
      <c r="C90">
        <v>3</v>
      </c>
      <c r="D90">
        <v>10</v>
      </c>
      <c r="E90" t="b">
        <v>0</v>
      </c>
      <c r="F90" t="b">
        <v>1</v>
      </c>
      <c r="L90" t="s">
        <v>659</v>
      </c>
      <c r="P90" s="4" t="s">
        <v>921</v>
      </c>
      <c r="Q90" t="s">
        <v>1804</v>
      </c>
      <c r="AG90" t="s">
        <v>77</v>
      </c>
      <c r="AH90" s="20" t="s">
        <v>2294</v>
      </c>
      <c r="AI90" s="20" t="s">
        <v>2233</v>
      </c>
      <c r="AJ90" s="20" t="s">
        <v>2262</v>
      </c>
      <c r="AK90" s="20" t="s">
        <v>2271</v>
      </c>
    </row>
    <row r="91" spans="1:37" x14ac:dyDescent="0.25">
      <c r="C91">
        <v>3</v>
      </c>
      <c r="D91">
        <v>10</v>
      </c>
      <c r="E91" t="b">
        <v>0</v>
      </c>
      <c r="F91" t="b">
        <v>1</v>
      </c>
      <c r="L91" t="s">
        <v>659</v>
      </c>
      <c r="P91" s="4" t="s">
        <v>416</v>
      </c>
      <c r="Q91" t="s">
        <v>1907</v>
      </c>
      <c r="AG91" t="s">
        <v>80</v>
      </c>
      <c r="AH91" s="20" t="s">
        <v>2295</v>
      </c>
      <c r="AI91" s="20" t="s">
        <v>2175</v>
      </c>
      <c r="AJ91" s="20" t="s">
        <v>2196</v>
      </c>
      <c r="AK91" s="20" t="s">
        <v>2251</v>
      </c>
    </row>
    <row r="92" spans="1:37" x14ac:dyDescent="0.25">
      <c r="C92">
        <v>3</v>
      </c>
      <c r="D92">
        <v>7</v>
      </c>
      <c r="E92" t="b">
        <v>1</v>
      </c>
      <c r="F92" t="b">
        <v>0</v>
      </c>
      <c r="L92" t="s">
        <v>659</v>
      </c>
      <c r="P92" s="4" t="s">
        <v>419</v>
      </c>
      <c r="Q92" t="s">
        <v>1908</v>
      </c>
      <c r="AG92" t="s">
        <v>534</v>
      </c>
      <c r="AH92" s="20" t="s">
        <v>2296</v>
      </c>
      <c r="AJ92" s="20" t="s">
        <v>2297</v>
      </c>
      <c r="AK92" s="20" t="s">
        <v>2298</v>
      </c>
    </row>
    <row r="93" spans="1:37" x14ac:dyDescent="0.25">
      <c r="C93">
        <v>3</v>
      </c>
      <c r="D93">
        <v>10</v>
      </c>
      <c r="E93" t="b">
        <v>0</v>
      </c>
      <c r="F93" t="b">
        <v>0</v>
      </c>
      <c r="L93" t="s">
        <v>659</v>
      </c>
      <c r="P93" s="4" t="s">
        <v>422</v>
      </c>
      <c r="Q93" t="s">
        <v>1909</v>
      </c>
      <c r="AG93" t="s">
        <v>660</v>
      </c>
      <c r="AH93" s="20" t="s">
        <v>2299</v>
      </c>
      <c r="AI93" s="20" t="s">
        <v>2300</v>
      </c>
      <c r="AJ93" s="20" t="s">
        <v>2301</v>
      </c>
      <c r="AK93" s="20" t="s">
        <v>2302</v>
      </c>
    </row>
    <row r="94" spans="1:37" x14ac:dyDescent="0.25">
      <c r="C94">
        <v>3</v>
      </c>
      <c r="D94">
        <v>10</v>
      </c>
      <c r="E94" t="b">
        <v>0</v>
      </c>
      <c r="F94" t="b">
        <v>0</v>
      </c>
      <c r="L94" t="s">
        <v>659</v>
      </c>
      <c r="P94" s="4" t="s">
        <v>425</v>
      </c>
      <c r="Q94" t="s">
        <v>1910</v>
      </c>
      <c r="AG94" t="s">
        <v>2303</v>
      </c>
      <c r="AH94" s="20" t="s">
        <v>2304</v>
      </c>
      <c r="AI94" s="20" t="s">
        <v>2305</v>
      </c>
      <c r="AJ94" s="20" t="s">
        <v>2301</v>
      </c>
      <c r="AK94" s="20" t="s">
        <v>2302</v>
      </c>
    </row>
    <row r="95" spans="1:37" x14ac:dyDescent="0.25">
      <c r="C95">
        <v>3</v>
      </c>
      <c r="D95">
        <v>10</v>
      </c>
      <c r="E95" t="b">
        <v>0</v>
      </c>
      <c r="F95" t="b">
        <v>0</v>
      </c>
      <c r="L95" t="s">
        <v>659</v>
      </c>
      <c r="P95" s="4" t="s">
        <v>428</v>
      </c>
      <c r="Q95" t="s">
        <v>1911</v>
      </c>
      <c r="AG95" t="s">
        <v>82</v>
      </c>
      <c r="AH95" s="20" t="s">
        <v>2306</v>
      </c>
      <c r="AI95" s="20" t="s">
        <v>2300</v>
      </c>
      <c r="AJ95" s="20" t="s">
        <v>2301</v>
      </c>
      <c r="AK95" s="20" t="s">
        <v>2302</v>
      </c>
    </row>
    <row r="96" spans="1:37" x14ac:dyDescent="0.25">
      <c r="C96">
        <v>3</v>
      </c>
      <c r="D96">
        <v>10</v>
      </c>
      <c r="E96" t="b">
        <v>0</v>
      </c>
      <c r="F96" t="b">
        <v>0</v>
      </c>
      <c r="L96" t="s">
        <v>659</v>
      </c>
      <c r="P96" s="4" t="s">
        <v>431</v>
      </c>
      <c r="Q96" t="s">
        <v>1912</v>
      </c>
      <c r="AG96" t="s">
        <v>86</v>
      </c>
      <c r="AH96" s="20" t="s">
        <v>2307</v>
      </c>
      <c r="AI96" s="20" t="s">
        <v>2094</v>
      </c>
      <c r="AJ96" s="20" t="s">
        <v>2308</v>
      </c>
      <c r="AK96" s="20" t="s">
        <v>2309</v>
      </c>
    </row>
    <row r="97" spans="3:37" x14ac:dyDescent="0.25">
      <c r="C97">
        <v>3</v>
      </c>
      <c r="D97">
        <v>10</v>
      </c>
      <c r="E97" t="b">
        <v>0</v>
      </c>
      <c r="F97" t="b">
        <v>0</v>
      </c>
      <c r="L97" t="s">
        <v>659</v>
      </c>
      <c r="P97" s="4" t="s">
        <v>434</v>
      </c>
      <c r="Q97" t="s">
        <v>1890</v>
      </c>
      <c r="AG97" t="s">
        <v>89</v>
      </c>
      <c r="AH97" s="20" t="s">
        <v>2310</v>
      </c>
      <c r="AI97" s="20" t="s">
        <v>2311</v>
      </c>
      <c r="AJ97" s="20" t="s">
        <v>2312</v>
      </c>
      <c r="AK97" s="20" t="s">
        <v>2313</v>
      </c>
    </row>
    <row r="98" spans="3:37" x14ac:dyDescent="0.25">
      <c r="C98">
        <v>3</v>
      </c>
      <c r="D98">
        <v>10</v>
      </c>
      <c r="E98" t="b">
        <v>0</v>
      </c>
      <c r="F98" t="b">
        <v>0</v>
      </c>
      <c r="L98" t="s">
        <v>659</v>
      </c>
      <c r="P98" s="4" t="s">
        <v>437</v>
      </c>
      <c r="Q98" t="s">
        <v>1891</v>
      </c>
      <c r="W98" s="13" t="s">
        <v>1805</v>
      </c>
      <c r="AG98" t="s">
        <v>539</v>
      </c>
      <c r="AH98" s="20" t="s">
        <v>2314</v>
      </c>
      <c r="AJ98" s="20" t="s">
        <v>2098</v>
      </c>
      <c r="AK98" s="20" t="s">
        <v>2315</v>
      </c>
    </row>
    <row r="99" spans="3:37" x14ac:dyDescent="0.25">
      <c r="C99">
        <v>3</v>
      </c>
      <c r="D99">
        <v>10</v>
      </c>
      <c r="E99" t="b">
        <v>0</v>
      </c>
      <c r="F99" t="b">
        <v>0</v>
      </c>
      <c r="L99" t="s">
        <v>659</v>
      </c>
      <c r="P99" s="4" t="s">
        <v>440</v>
      </c>
      <c r="Q99" t="s">
        <v>1892</v>
      </c>
      <c r="W99" t="s">
        <v>1336</v>
      </c>
      <c r="X99" t="s">
        <v>1359</v>
      </c>
      <c r="AG99" t="s">
        <v>94</v>
      </c>
      <c r="AH99" s="20" t="s">
        <v>2316</v>
      </c>
      <c r="AI99" s="20" t="s">
        <v>2317</v>
      </c>
      <c r="AJ99" s="20">
        <v>0</v>
      </c>
      <c r="AK99" s="20">
        <v>0</v>
      </c>
    </row>
    <row r="100" spans="3:37" x14ac:dyDescent="0.25">
      <c r="C100">
        <v>3</v>
      </c>
      <c r="D100">
        <v>10</v>
      </c>
      <c r="E100" t="b">
        <v>0</v>
      </c>
      <c r="F100" t="b">
        <v>0</v>
      </c>
      <c r="L100" t="s">
        <v>659</v>
      </c>
      <c r="P100" s="4" t="s">
        <v>442</v>
      </c>
      <c r="Q100" t="s">
        <v>1783</v>
      </c>
      <c r="W100" t="s">
        <v>1325</v>
      </c>
      <c r="X100" s="5" t="s">
        <v>1358</v>
      </c>
      <c r="AG100" t="s">
        <v>544</v>
      </c>
      <c r="AH100" s="20" t="s">
        <v>2318</v>
      </c>
      <c r="AJ100" s="20" t="s">
        <v>2319</v>
      </c>
      <c r="AK100" s="20" t="s">
        <v>2320</v>
      </c>
    </row>
    <row r="101" spans="3:37" x14ac:dyDescent="0.25">
      <c r="C101">
        <v>3</v>
      </c>
      <c r="D101">
        <v>10</v>
      </c>
      <c r="E101" t="b">
        <v>0</v>
      </c>
      <c r="F101" t="b">
        <v>0</v>
      </c>
      <c r="L101" t="s">
        <v>659</v>
      </c>
      <c r="P101" s="4" t="s">
        <v>446</v>
      </c>
      <c r="Q101" t="s">
        <v>1798</v>
      </c>
      <c r="W101" t="s">
        <v>1348</v>
      </c>
      <c r="X101" t="s">
        <v>1364</v>
      </c>
      <c r="AG101" t="s">
        <v>98</v>
      </c>
      <c r="AH101" s="20" t="s">
        <v>2321</v>
      </c>
      <c r="AI101" s="20" t="s">
        <v>2322</v>
      </c>
      <c r="AJ101" s="20" t="s">
        <v>2323</v>
      </c>
      <c r="AK101" s="20" t="s">
        <v>2324</v>
      </c>
    </row>
    <row r="102" spans="3:37" x14ac:dyDescent="0.25">
      <c r="C102">
        <v>3</v>
      </c>
      <c r="D102">
        <v>10</v>
      </c>
      <c r="E102" t="b">
        <v>0</v>
      </c>
      <c r="F102" t="b">
        <v>0</v>
      </c>
      <c r="L102" t="s">
        <v>659</v>
      </c>
      <c r="P102" s="4" t="s">
        <v>449</v>
      </c>
      <c r="Q102" t="s">
        <v>2037</v>
      </c>
      <c r="W102" t="s">
        <v>1322</v>
      </c>
      <c r="X102" t="s">
        <v>1354</v>
      </c>
      <c r="AG102" t="s">
        <v>101</v>
      </c>
      <c r="AH102" s="20" t="s">
        <v>2325</v>
      </c>
      <c r="AI102" s="20" t="s">
        <v>2144</v>
      </c>
      <c r="AJ102" s="20" t="s">
        <v>2326</v>
      </c>
      <c r="AK102" s="20" t="s">
        <v>2327</v>
      </c>
    </row>
    <row r="103" spans="3:37" x14ac:dyDescent="0.25">
      <c r="C103">
        <v>4</v>
      </c>
      <c r="D103">
        <v>10</v>
      </c>
      <c r="E103" t="b">
        <v>1</v>
      </c>
      <c r="F103" t="b">
        <v>0</v>
      </c>
      <c r="L103" t="s">
        <v>661</v>
      </c>
      <c r="P103" s="4" t="s">
        <v>452</v>
      </c>
      <c r="Q103" t="s">
        <v>1783</v>
      </c>
      <c r="W103" t="s">
        <v>1314</v>
      </c>
      <c r="X103" t="s">
        <v>1354</v>
      </c>
      <c r="AG103" t="s">
        <v>104</v>
      </c>
      <c r="AH103" s="20" t="s">
        <v>2328</v>
      </c>
      <c r="AI103" s="20" t="s">
        <v>2329</v>
      </c>
      <c r="AJ103" s="20" t="s">
        <v>2330</v>
      </c>
      <c r="AK103" s="20" t="s">
        <v>2331</v>
      </c>
    </row>
    <row r="104" spans="3:37" x14ac:dyDescent="0.25">
      <c r="C104">
        <v>4</v>
      </c>
      <c r="D104">
        <v>10</v>
      </c>
      <c r="E104" t="b">
        <v>1</v>
      </c>
      <c r="F104" t="b">
        <v>0</v>
      </c>
      <c r="L104" t="s">
        <v>661</v>
      </c>
      <c r="P104" s="4" t="s">
        <v>456</v>
      </c>
      <c r="Q104" t="s">
        <v>1913</v>
      </c>
      <c r="W104" t="s">
        <v>1330</v>
      </c>
      <c r="X104" t="s">
        <v>1361</v>
      </c>
      <c r="AG104" t="s">
        <v>548</v>
      </c>
      <c r="AH104" s="20" t="s">
        <v>2332</v>
      </c>
      <c r="AJ104" s="20">
        <v>0</v>
      </c>
      <c r="AK104" s="20">
        <v>0</v>
      </c>
    </row>
    <row r="105" spans="3:37" x14ac:dyDescent="0.25">
      <c r="C105">
        <v>4</v>
      </c>
      <c r="D105">
        <v>10</v>
      </c>
      <c r="E105" t="b">
        <v>1</v>
      </c>
      <c r="F105" t="b">
        <v>0</v>
      </c>
      <c r="L105" t="s">
        <v>661</v>
      </c>
      <c r="P105" s="4" t="s">
        <v>460</v>
      </c>
      <c r="Q105" t="s">
        <v>1914</v>
      </c>
      <c r="W105" t="s">
        <v>1340</v>
      </c>
      <c r="X105" t="s">
        <v>1357</v>
      </c>
      <c r="AG105" t="s">
        <v>107</v>
      </c>
      <c r="AH105" s="20" t="s">
        <v>2333</v>
      </c>
      <c r="AI105" s="20" t="s">
        <v>2287</v>
      </c>
      <c r="AJ105" s="20">
        <v>0</v>
      </c>
      <c r="AK105" s="20">
        <v>0</v>
      </c>
    </row>
    <row r="106" spans="3:37" x14ac:dyDescent="0.25">
      <c r="C106">
        <v>4</v>
      </c>
      <c r="D106">
        <v>10</v>
      </c>
      <c r="E106" t="b">
        <v>1</v>
      </c>
      <c r="F106" t="b">
        <v>0</v>
      </c>
      <c r="L106" t="s">
        <v>661</v>
      </c>
      <c r="P106" s="4" t="s">
        <v>578</v>
      </c>
      <c r="Q106" t="s">
        <v>1896</v>
      </c>
      <c r="W106" t="s">
        <v>1336</v>
      </c>
      <c r="X106" t="s">
        <v>1359</v>
      </c>
      <c r="AG106" t="s">
        <v>553</v>
      </c>
      <c r="AH106" s="20" t="s">
        <v>2334</v>
      </c>
      <c r="AJ106" s="20" t="s">
        <v>2335</v>
      </c>
      <c r="AK106" s="20" t="s">
        <v>2336</v>
      </c>
    </row>
    <row r="107" spans="3:37" x14ac:dyDescent="0.25">
      <c r="C107">
        <v>4</v>
      </c>
      <c r="D107">
        <v>10</v>
      </c>
      <c r="E107" t="b">
        <v>1</v>
      </c>
      <c r="F107" t="b">
        <v>0</v>
      </c>
      <c r="L107" t="s">
        <v>661</v>
      </c>
      <c r="P107" s="4" t="s">
        <v>582</v>
      </c>
      <c r="Q107" t="s">
        <v>1897</v>
      </c>
      <c r="W107" t="s">
        <v>1315</v>
      </c>
      <c r="X107" t="s">
        <v>1384</v>
      </c>
      <c r="AG107" t="s">
        <v>110</v>
      </c>
      <c r="AH107" s="20" t="s">
        <v>2337</v>
      </c>
      <c r="AI107" s="20" t="s">
        <v>2107</v>
      </c>
      <c r="AJ107" s="20" t="s">
        <v>2338</v>
      </c>
      <c r="AK107" s="20" t="s">
        <v>2339</v>
      </c>
    </row>
    <row r="108" spans="3:37" x14ac:dyDescent="0.25">
      <c r="C108">
        <v>4</v>
      </c>
      <c r="D108">
        <v>10</v>
      </c>
      <c r="E108" t="b">
        <v>1</v>
      </c>
      <c r="F108" t="b">
        <v>0</v>
      </c>
      <c r="L108" t="s">
        <v>661</v>
      </c>
      <c r="P108" s="4" t="s">
        <v>586</v>
      </c>
      <c r="Q108" t="s">
        <v>1898</v>
      </c>
      <c r="W108" t="s">
        <v>1333</v>
      </c>
      <c r="X108" t="s">
        <v>1360</v>
      </c>
      <c r="AG108" t="s">
        <v>2340</v>
      </c>
      <c r="AH108" s="20" t="s">
        <v>2341</v>
      </c>
    </row>
    <row r="109" spans="3:37" x14ac:dyDescent="0.25">
      <c r="C109">
        <v>4</v>
      </c>
      <c r="D109">
        <v>10</v>
      </c>
      <c r="E109" t="b">
        <v>1</v>
      </c>
      <c r="F109" t="b">
        <v>0</v>
      </c>
      <c r="L109" t="s">
        <v>661</v>
      </c>
      <c r="P109" s="4" t="s">
        <v>589</v>
      </c>
      <c r="Q109" t="s">
        <v>1915</v>
      </c>
      <c r="W109" t="s">
        <v>1349</v>
      </c>
      <c r="X109" t="s">
        <v>1369</v>
      </c>
      <c r="AG109" t="s">
        <v>558</v>
      </c>
      <c r="AH109" s="20" t="s">
        <v>2342</v>
      </c>
      <c r="AJ109" s="20">
        <v>0</v>
      </c>
      <c r="AK109" s="20">
        <v>0</v>
      </c>
    </row>
    <row r="110" spans="3:37" x14ac:dyDescent="0.25">
      <c r="C110">
        <v>4</v>
      </c>
      <c r="D110">
        <v>10</v>
      </c>
      <c r="E110" t="b">
        <v>1</v>
      </c>
      <c r="F110" t="b">
        <v>0</v>
      </c>
      <c r="L110" t="s">
        <v>661</v>
      </c>
      <c r="P110" s="4" t="s">
        <v>592</v>
      </c>
      <c r="Q110" t="s">
        <v>1899</v>
      </c>
      <c r="W110" t="s">
        <v>1350</v>
      </c>
      <c r="X110" t="s">
        <v>1363</v>
      </c>
      <c r="AG110" t="s">
        <v>563</v>
      </c>
      <c r="AH110" s="20" t="s">
        <v>2343</v>
      </c>
      <c r="AJ110" s="20">
        <v>0</v>
      </c>
      <c r="AK110" s="20">
        <v>0</v>
      </c>
    </row>
    <row r="111" spans="3:37" x14ac:dyDescent="0.25">
      <c r="C111">
        <v>4</v>
      </c>
      <c r="D111">
        <v>10</v>
      </c>
      <c r="E111" t="b">
        <v>1</v>
      </c>
      <c r="F111" t="b">
        <v>0</v>
      </c>
      <c r="L111" t="s">
        <v>661</v>
      </c>
      <c r="P111" s="4" t="s">
        <v>594</v>
      </c>
      <c r="Q111" t="s">
        <v>1900</v>
      </c>
      <c r="W111" t="s">
        <v>1351</v>
      </c>
      <c r="X111" t="s">
        <v>1361</v>
      </c>
      <c r="AG111" t="s">
        <v>113</v>
      </c>
      <c r="AH111" s="20" t="s">
        <v>2344</v>
      </c>
      <c r="AI111" s="20" t="s">
        <v>2200</v>
      </c>
      <c r="AJ111" s="20" t="s">
        <v>2345</v>
      </c>
      <c r="AK111" s="20" t="s">
        <v>2305</v>
      </c>
    </row>
    <row r="112" spans="3:37" x14ac:dyDescent="0.25">
      <c r="C112">
        <v>4</v>
      </c>
      <c r="D112">
        <v>10</v>
      </c>
      <c r="E112" t="b">
        <v>1</v>
      </c>
      <c r="F112" t="b">
        <v>0</v>
      </c>
      <c r="L112" t="s">
        <v>661</v>
      </c>
      <c r="P112" s="4" t="s">
        <v>596</v>
      </c>
      <c r="Q112" t="s">
        <v>1901</v>
      </c>
      <c r="W112" t="s">
        <v>1352</v>
      </c>
      <c r="X112" t="s">
        <v>1381</v>
      </c>
      <c r="AG112" t="s">
        <v>116</v>
      </c>
      <c r="AH112" s="20" t="s">
        <v>2346</v>
      </c>
      <c r="AI112" s="20" t="s">
        <v>2347</v>
      </c>
      <c r="AJ112" s="20" t="s">
        <v>2348</v>
      </c>
      <c r="AK112" s="20" t="s">
        <v>2070</v>
      </c>
    </row>
    <row r="113" spans="1:37" x14ac:dyDescent="0.25">
      <c r="C113">
        <v>4</v>
      </c>
      <c r="D113">
        <v>10</v>
      </c>
      <c r="E113" t="b">
        <v>1</v>
      </c>
      <c r="F113" t="b">
        <v>0</v>
      </c>
      <c r="L113" t="s">
        <v>661</v>
      </c>
      <c r="P113" s="4" t="s">
        <v>598</v>
      </c>
      <c r="Q113" t="s">
        <v>1902</v>
      </c>
      <c r="W113" t="s">
        <v>1353</v>
      </c>
      <c r="X113" t="s">
        <v>1374</v>
      </c>
      <c r="AG113" t="s">
        <v>120</v>
      </c>
      <c r="AH113" s="20" t="s">
        <v>2349</v>
      </c>
      <c r="AI113" s="20" t="s">
        <v>2287</v>
      </c>
      <c r="AJ113" s="20" t="s">
        <v>2350</v>
      </c>
      <c r="AK113" s="20" t="s">
        <v>2189</v>
      </c>
    </row>
    <row r="114" spans="1:37" x14ac:dyDescent="0.25">
      <c r="C114">
        <v>4</v>
      </c>
      <c r="D114">
        <v>10</v>
      </c>
      <c r="E114" t="b">
        <v>1</v>
      </c>
      <c r="F114" t="b">
        <v>0</v>
      </c>
      <c r="L114" t="s">
        <v>661</v>
      </c>
      <c r="P114" s="4" t="s">
        <v>601</v>
      </c>
      <c r="Q114" t="s">
        <v>1773</v>
      </c>
      <c r="W114" t="s">
        <v>1325</v>
      </c>
      <c r="X114" s="5" t="s">
        <v>1358</v>
      </c>
      <c r="AG114" t="s">
        <v>122</v>
      </c>
      <c r="AH114" s="20" t="s">
        <v>2351</v>
      </c>
      <c r="AI114" s="20" t="s">
        <v>2352</v>
      </c>
      <c r="AJ114" s="20" t="s">
        <v>2353</v>
      </c>
      <c r="AK114" s="20" t="s">
        <v>2138</v>
      </c>
    </row>
    <row r="115" spans="1:37" x14ac:dyDescent="0.25">
      <c r="C115">
        <v>3</v>
      </c>
      <c r="D115">
        <v>8</v>
      </c>
      <c r="E115" t="b">
        <v>0</v>
      </c>
      <c r="F115" t="b">
        <v>0</v>
      </c>
      <c r="L115" t="s">
        <v>659</v>
      </c>
      <c r="P115" s="4" t="s">
        <v>621</v>
      </c>
      <c r="Q115" t="s">
        <v>1905</v>
      </c>
      <c r="W115" t="s">
        <v>1344</v>
      </c>
      <c r="X115" t="s">
        <v>1383</v>
      </c>
      <c r="AG115" t="s">
        <v>2354</v>
      </c>
      <c r="AH115" s="20" t="s">
        <v>2355</v>
      </c>
    </row>
    <row r="116" spans="1:37" x14ac:dyDescent="0.25">
      <c r="C116">
        <v>3</v>
      </c>
      <c r="D116">
        <v>8</v>
      </c>
      <c r="E116" t="b">
        <v>0</v>
      </c>
      <c r="F116" t="b">
        <v>0</v>
      </c>
      <c r="L116" t="s">
        <v>659</v>
      </c>
      <c r="P116" s="4" t="s">
        <v>624</v>
      </c>
      <c r="Q116" t="s">
        <v>1903</v>
      </c>
      <c r="W116" t="s">
        <v>1342</v>
      </c>
      <c r="X116" t="s">
        <v>1382</v>
      </c>
      <c r="AG116" t="s">
        <v>567</v>
      </c>
      <c r="AH116" s="20" t="s">
        <v>2356</v>
      </c>
      <c r="AJ116" s="20" t="s">
        <v>2357</v>
      </c>
      <c r="AK116" s="20" t="s">
        <v>2358</v>
      </c>
    </row>
    <row r="117" spans="1:37" x14ac:dyDescent="0.25">
      <c r="C117">
        <v>3</v>
      </c>
      <c r="D117">
        <v>8</v>
      </c>
      <c r="E117" t="b">
        <v>0</v>
      </c>
      <c r="F117" t="b">
        <v>0</v>
      </c>
      <c r="L117" t="s">
        <v>659</v>
      </c>
      <c r="P117" s="4" t="s">
        <v>634</v>
      </c>
      <c r="Q117" t="s">
        <v>1802</v>
      </c>
      <c r="W117" t="s">
        <v>1313</v>
      </c>
      <c r="X117" s="5" t="s">
        <v>1358</v>
      </c>
      <c r="AG117" t="s">
        <v>128</v>
      </c>
      <c r="AH117" s="20" t="s">
        <v>2359</v>
      </c>
      <c r="AI117" s="20" t="s">
        <v>2158</v>
      </c>
      <c r="AJ117" s="20" t="s">
        <v>2360</v>
      </c>
      <c r="AK117" s="20" t="s">
        <v>2361</v>
      </c>
    </row>
    <row r="118" spans="1:37" x14ac:dyDescent="0.25">
      <c r="C118">
        <v>3</v>
      </c>
      <c r="D118">
        <v>8</v>
      </c>
      <c r="E118" t="b">
        <v>0</v>
      </c>
      <c r="F118" t="b">
        <v>0</v>
      </c>
      <c r="L118" t="s">
        <v>659</v>
      </c>
      <c r="P118" s="4" t="s">
        <v>636</v>
      </c>
      <c r="Q118" t="s">
        <v>1770</v>
      </c>
      <c r="W118" t="s">
        <v>1327</v>
      </c>
      <c r="X118" s="5" t="s">
        <v>1362</v>
      </c>
      <c r="AG118" t="s">
        <v>131</v>
      </c>
      <c r="AH118" s="20" t="s">
        <v>2362</v>
      </c>
      <c r="AI118" s="20" t="s">
        <v>2363</v>
      </c>
      <c r="AJ118" s="20">
        <v>0</v>
      </c>
      <c r="AK118" s="20">
        <v>0</v>
      </c>
    </row>
    <row r="119" spans="1:37" x14ac:dyDescent="0.25">
      <c r="C119">
        <v>3</v>
      </c>
      <c r="D119">
        <v>8</v>
      </c>
      <c r="E119" t="b">
        <v>0</v>
      </c>
      <c r="F119" t="b">
        <v>0</v>
      </c>
      <c r="L119" t="s">
        <v>659</v>
      </c>
      <c r="P119" s="4" t="s">
        <v>639</v>
      </c>
      <c r="Q119" t="s">
        <v>1767</v>
      </c>
      <c r="W119" t="s">
        <v>1365</v>
      </c>
      <c r="X119" t="s">
        <v>1366</v>
      </c>
      <c r="AG119" t="s">
        <v>134</v>
      </c>
      <c r="AH119" s="20" t="s">
        <v>2364</v>
      </c>
      <c r="AI119" s="20" t="s">
        <v>2212</v>
      </c>
      <c r="AJ119" s="20">
        <v>0</v>
      </c>
      <c r="AK119" s="20">
        <v>0</v>
      </c>
    </row>
    <row r="120" spans="1:37" x14ac:dyDescent="0.25">
      <c r="C120">
        <v>3</v>
      </c>
      <c r="D120">
        <v>8</v>
      </c>
      <c r="E120" t="b">
        <v>0</v>
      </c>
      <c r="F120" t="b">
        <v>0</v>
      </c>
      <c r="L120" t="s">
        <v>659</v>
      </c>
      <c r="P120" s="4" t="s">
        <v>642</v>
      </c>
      <c r="Q120" t="s">
        <v>1769</v>
      </c>
      <c r="W120" t="s">
        <v>1368</v>
      </c>
      <c r="X120" t="s">
        <v>1367</v>
      </c>
      <c r="AG120" t="s">
        <v>139</v>
      </c>
      <c r="AH120" s="20" t="s">
        <v>2365</v>
      </c>
      <c r="AI120" s="20" t="s">
        <v>2366</v>
      </c>
      <c r="AJ120" s="20" t="s">
        <v>2367</v>
      </c>
      <c r="AK120" s="20" t="s">
        <v>2368</v>
      </c>
    </row>
    <row r="121" spans="1:37" x14ac:dyDescent="0.25">
      <c r="C121">
        <v>3</v>
      </c>
      <c r="D121">
        <v>8</v>
      </c>
      <c r="E121" t="b">
        <v>0</v>
      </c>
      <c r="F121" t="b">
        <v>0</v>
      </c>
      <c r="L121" t="s">
        <v>659</v>
      </c>
      <c r="P121" s="4" t="s">
        <v>650</v>
      </c>
      <c r="Q121" t="s">
        <v>1904</v>
      </c>
      <c r="W121" t="s">
        <v>1371</v>
      </c>
      <c r="X121" t="s">
        <v>1370</v>
      </c>
      <c r="AG121" t="s">
        <v>141</v>
      </c>
      <c r="AH121" s="20" t="s">
        <v>2369</v>
      </c>
      <c r="AI121" s="20" t="s">
        <v>2187</v>
      </c>
      <c r="AJ121" s="20" t="s">
        <v>2370</v>
      </c>
      <c r="AK121" s="20" t="s">
        <v>2168</v>
      </c>
    </row>
    <row r="122" spans="1:37" x14ac:dyDescent="0.25">
      <c r="C122">
        <v>3</v>
      </c>
      <c r="D122">
        <v>8</v>
      </c>
      <c r="E122" t="b">
        <v>0</v>
      </c>
      <c r="F122" t="b">
        <v>0</v>
      </c>
      <c r="L122" t="s">
        <v>659</v>
      </c>
      <c r="W122" t="s">
        <v>1373</v>
      </c>
      <c r="X122" t="s">
        <v>1372</v>
      </c>
      <c r="AG122" t="s">
        <v>137</v>
      </c>
      <c r="AH122" s="20" t="s">
        <v>2371</v>
      </c>
      <c r="AI122" s="20" t="s">
        <v>2154</v>
      </c>
      <c r="AJ122" s="20">
        <v>0</v>
      </c>
      <c r="AK122" s="20">
        <v>0</v>
      </c>
    </row>
    <row r="123" spans="1:37" x14ac:dyDescent="0.25">
      <c r="C123">
        <v>3</v>
      </c>
      <c r="D123">
        <v>8</v>
      </c>
      <c r="E123" t="b">
        <v>0</v>
      </c>
      <c r="F123" t="b">
        <v>0</v>
      </c>
      <c r="L123" t="s">
        <v>659</v>
      </c>
      <c r="W123" t="s">
        <v>1376</v>
      </c>
      <c r="X123" t="s">
        <v>1375</v>
      </c>
      <c r="AG123" t="s">
        <v>144</v>
      </c>
      <c r="AH123" s="20" t="s">
        <v>2372</v>
      </c>
      <c r="AI123" s="20" t="s">
        <v>2373</v>
      </c>
      <c r="AJ123" s="20" t="s">
        <v>2374</v>
      </c>
      <c r="AK123" s="20" t="s">
        <v>2375</v>
      </c>
    </row>
    <row r="124" spans="1:37" x14ac:dyDescent="0.25">
      <c r="C124">
        <v>3</v>
      </c>
      <c r="D124">
        <v>8</v>
      </c>
      <c r="E124" t="b">
        <v>0</v>
      </c>
      <c r="F124" t="b">
        <v>0</v>
      </c>
      <c r="L124" t="s">
        <v>659</v>
      </c>
      <c r="W124" t="s">
        <v>1378</v>
      </c>
      <c r="X124" t="s">
        <v>1377</v>
      </c>
      <c r="AG124" t="s">
        <v>2376</v>
      </c>
      <c r="AH124" s="20" t="s">
        <v>2377</v>
      </c>
    </row>
    <row r="125" spans="1:37" x14ac:dyDescent="0.25">
      <c r="C125">
        <v>3</v>
      </c>
      <c r="D125">
        <v>8</v>
      </c>
      <c r="E125" t="b">
        <v>0</v>
      </c>
      <c r="F125" t="b">
        <v>0</v>
      </c>
      <c r="L125" t="s">
        <v>659</v>
      </c>
      <c r="W125" t="s">
        <v>1271</v>
      </c>
      <c r="X125" t="s">
        <v>1379</v>
      </c>
      <c r="AG125" t="s">
        <v>126</v>
      </c>
      <c r="AH125" s="20" t="s">
        <v>2378</v>
      </c>
      <c r="AI125" s="20" t="s">
        <v>2154</v>
      </c>
      <c r="AJ125" s="20">
        <v>0</v>
      </c>
      <c r="AK125" s="20">
        <v>0</v>
      </c>
    </row>
    <row r="126" spans="1:37" x14ac:dyDescent="0.25">
      <c r="A126" t="s">
        <v>158</v>
      </c>
      <c r="B126" t="s">
        <v>15</v>
      </c>
      <c r="C126">
        <v>3</v>
      </c>
      <c r="D126">
        <v>8</v>
      </c>
      <c r="E126" t="b">
        <v>1</v>
      </c>
      <c r="F126" t="b">
        <v>0</v>
      </c>
      <c r="G126" t="s">
        <v>662</v>
      </c>
      <c r="H126" t="s">
        <v>663</v>
      </c>
      <c r="I126" t="s">
        <v>664</v>
      </c>
      <c r="J126" t="s">
        <v>12</v>
      </c>
      <c r="K126" s="2">
        <v>2.7291666666666662E-2</v>
      </c>
      <c r="L126" t="s">
        <v>665</v>
      </c>
      <c r="W126" t="s">
        <v>1385</v>
      </c>
      <c r="X126" t="s">
        <v>1354</v>
      </c>
      <c r="AG126" t="s">
        <v>147</v>
      </c>
      <c r="AH126" s="20" t="s">
        <v>2379</v>
      </c>
      <c r="AI126" s="20" t="s">
        <v>2168</v>
      </c>
      <c r="AJ126" s="20" t="s">
        <v>2268</v>
      </c>
      <c r="AK126" s="20" t="s">
        <v>2189</v>
      </c>
    </row>
    <row r="127" spans="1:37" x14ac:dyDescent="0.25">
      <c r="A127" t="s">
        <v>160</v>
      </c>
      <c r="B127" t="s">
        <v>161</v>
      </c>
      <c r="C127">
        <v>3</v>
      </c>
      <c r="D127">
        <v>8</v>
      </c>
      <c r="E127" t="b">
        <v>1</v>
      </c>
      <c r="F127" t="b">
        <v>0</v>
      </c>
      <c r="G127" t="s">
        <v>666</v>
      </c>
      <c r="H127" t="s">
        <v>667</v>
      </c>
      <c r="I127" t="s">
        <v>668</v>
      </c>
      <c r="J127" t="s">
        <v>162</v>
      </c>
      <c r="K127" s="2">
        <v>1.6689814814814817E-2</v>
      </c>
      <c r="L127" t="s">
        <v>665</v>
      </c>
      <c r="AG127" t="s">
        <v>150</v>
      </c>
      <c r="AH127" s="20" t="s">
        <v>2380</v>
      </c>
      <c r="AI127" s="20" t="s">
        <v>2200</v>
      </c>
      <c r="AJ127" s="20" t="s">
        <v>2241</v>
      </c>
      <c r="AK127" s="20" t="s">
        <v>2189</v>
      </c>
    </row>
    <row r="128" spans="1:37" x14ac:dyDescent="0.25">
      <c r="A128" t="s">
        <v>571</v>
      </c>
      <c r="C128">
        <v>3</v>
      </c>
      <c r="D128">
        <v>8</v>
      </c>
      <c r="E128" t="b">
        <v>1</v>
      </c>
      <c r="F128" t="b">
        <v>0</v>
      </c>
      <c r="G128" t="s">
        <v>669</v>
      </c>
      <c r="H128" t="s">
        <v>670</v>
      </c>
      <c r="I128" t="s">
        <v>671</v>
      </c>
      <c r="J128" t="s">
        <v>573</v>
      </c>
      <c r="K128" s="2">
        <v>2.5578703703703705E-3</v>
      </c>
      <c r="L128" t="s">
        <v>661</v>
      </c>
      <c r="AG128" t="s">
        <v>153</v>
      </c>
      <c r="AH128" s="20" t="s">
        <v>2381</v>
      </c>
      <c r="AI128" s="20" t="s">
        <v>2157</v>
      </c>
      <c r="AJ128" s="20">
        <v>0</v>
      </c>
      <c r="AK128" s="20">
        <v>0</v>
      </c>
    </row>
    <row r="129" spans="1:37" x14ac:dyDescent="0.25">
      <c r="A129" t="s">
        <v>164</v>
      </c>
      <c r="B129" t="s">
        <v>165</v>
      </c>
      <c r="C129">
        <v>3</v>
      </c>
      <c r="D129">
        <v>8</v>
      </c>
      <c r="E129" t="b">
        <v>1</v>
      </c>
      <c r="F129" t="b">
        <v>0</v>
      </c>
      <c r="G129" t="s">
        <v>672</v>
      </c>
      <c r="H129" t="s">
        <v>673</v>
      </c>
      <c r="I129" t="s">
        <v>674</v>
      </c>
      <c r="J129" t="s">
        <v>166</v>
      </c>
      <c r="K129" s="2">
        <v>4.9629629629629635E-2</v>
      </c>
      <c r="L129" t="s">
        <v>665</v>
      </c>
      <c r="AG129" t="s">
        <v>156</v>
      </c>
      <c r="AH129" s="20" t="s">
        <v>2382</v>
      </c>
      <c r="AI129" s="20" t="s">
        <v>2200</v>
      </c>
      <c r="AJ129" s="20">
        <v>0</v>
      </c>
      <c r="AK129" s="20">
        <v>0</v>
      </c>
    </row>
    <row r="130" spans="1:37" x14ac:dyDescent="0.25">
      <c r="A130" t="s">
        <v>575</v>
      </c>
      <c r="C130">
        <v>3</v>
      </c>
      <c r="D130">
        <v>8</v>
      </c>
      <c r="E130" t="b">
        <v>1</v>
      </c>
      <c r="F130" t="b">
        <v>0</v>
      </c>
      <c r="G130" t="s">
        <v>675</v>
      </c>
      <c r="H130" t="s">
        <v>676</v>
      </c>
      <c r="I130" t="s">
        <v>677</v>
      </c>
      <c r="J130" t="s">
        <v>577</v>
      </c>
      <c r="K130" s="2">
        <v>4.7453703703703703E-3</v>
      </c>
      <c r="L130" t="s">
        <v>661</v>
      </c>
      <c r="AG130" t="s">
        <v>158</v>
      </c>
      <c r="AH130" s="20" t="s">
        <v>2383</v>
      </c>
      <c r="AI130" s="20" t="s">
        <v>2223</v>
      </c>
      <c r="AJ130" s="20" t="s">
        <v>2241</v>
      </c>
      <c r="AK130" s="20" t="s">
        <v>2189</v>
      </c>
    </row>
    <row r="131" spans="1:37" x14ac:dyDescent="0.25">
      <c r="A131" t="s">
        <v>169</v>
      </c>
      <c r="B131" t="s">
        <v>170</v>
      </c>
      <c r="C131">
        <v>3</v>
      </c>
      <c r="D131">
        <v>8</v>
      </c>
      <c r="E131" t="b">
        <v>1</v>
      </c>
      <c r="F131" t="b">
        <v>0</v>
      </c>
      <c r="G131" t="s">
        <v>678</v>
      </c>
      <c r="H131" t="s">
        <v>679</v>
      </c>
      <c r="I131" t="s">
        <v>680</v>
      </c>
      <c r="J131" t="s">
        <v>12</v>
      </c>
      <c r="K131" s="2">
        <v>3.2361111111111111E-2</v>
      </c>
      <c r="L131" t="s">
        <v>665</v>
      </c>
      <c r="AG131" t="s">
        <v>160</v>
      </c>
      <c r="AH131" s="20" t="s">
        <v>2384</v>
      </c>
      <c r="AI131" s="20" t="s">
        <v>2385</v>
      </c>
      <c r="AJ131" s="20" t="s">
        <v>2386</v>
      </c>
      <c r="AK131" s="20" t="s">
        <v>2387</v>
      </c>
    </row>
    <row r="132" spans="1:37" x14ac:dyDescent="0.25">
      <c r="A132" t="s">
        <v>615</v>
      </c>
      <c r="C132">
        <v>3</v>
      </c>
      <c r="D132">
        <v>8</v>
      </c>
      <c r="E132" t="b">
        <v>1</v>
      </c>
      <c r="F132" t="b">
        <v>0</v>
      </c>
      <c r="G132" t="s">
        <v>681</v>
      </c>
      <c r="H132" t="s">
        <v>682</v>
      </c>
      <c r="I132" t="s">
        <v>683</v>
      </c>
      <c r="J132" t="s">
        <v>616</v>
      </c>
      <c r="K132" s="2">
        <v>3.0532407407407411E-2</v>
      </c>
      <c r="L132" t="s">
        <v>661</v>
      </c>
      <c r="AG132" t="s">
        <v>571</v>
      </c>
      <c r="AH132" s="20" t="s">
        <v>2388</v>
      </c>
      <c r="AJ132" s="20" t="s">
        <v>2389</v>
      </c>
      <c r="AK132" s="20" t="s">
        <v>2390</v>
      </c>
    </row>
    <row r="133" spans="1:37" x14ac:dyDescent="0.25">
      <c r="A133" t="s">
        <v>618</v>
      </c>
      <c r="C133">
        <v>3</v>
      </c>
      <c r="D133">
        <v>8</v>
      </c>
      <c r="E133" t="b">
        <v>1</v>
      </c>
      <c r="F133" t="b">
        <v>0</v>
      </c>
      <c r="G133" t="s">
        <v>684</v>
      </c>
      <c r="H133" t="s">
        <v>685</v>
      </c>
      <c r="I133" t="s">
        <v>686</v>
      </c>
      <c r="J133" t="s">
        <v>619</v>
      </c>
      <c r="K133" s="3">
        <v>1.0002662037037038</v>
      </c>
      <c r="L133" t="s">
        <v>661</v>
      </c>
      <c r="AG133" t="s">
        <v>164</v>
      </c>
      <c r="AH133" s="20" t="s">
        <v>2391</v>
      </c>
      <c r="AI133" s="20" t="s">
        <v>2392</v>
      </c>
      <c r="AJ133" s="20" t="s">
        <v>2267</v>
      </c>
      <c r="AK133" s="20" t="s">
        <v>2393</v>
      </c>
    </row>
    <row r="134" spans="1:37" x14ac:dyDescent="0.25">
      <c r="A134" t="s">
        <v>172</v>
      </c>
      <c r="B134" t="s">
        <v>173</v>
      </c>
      <c r="C134">
        <v>3</v>
      </c>
      <c r="D134">
        <v>8</v>
      </c>
      <c r="E134" t="b">
        <v>1</v>
      </c>
      <c r="F134" t="b">
        <v>0</v>
      </c>
      <c r="G134" t="s">
        <v>687</v>
      </c>
      <c r="H134" t="s">
        <v>688</v>
      </c>
      <c r="I134" t="s">
        <v>689</v>
      </c>
      <c r="J134" t="s">
        <v>174</v>
      </c>
      <c r="K134" s="2">
        <v>2.4849537037037035E-2</v>
      </c>
      <c r="L134" t="s">
        <v>665</v>
      </c>
      <c r="AG134" t="s">
        <v>575</v>
      </c>
      <c r="AH134" s="20" t="s">
        <v>2394</v>
      </c>
      <c r="AJ134" s="20" t="s">
        <v>2395</v>
      </c>
      <c r="AK134" s="20" t="s">
        <v>2102</v>
      </c>
    </row>
    <row r="135" spans="1:37" x14ac:dyDescent="0.25">
      <c r="A135" t="s">
        <v>176</v>
      </c>
      <c r="B135" t="s">
        <v>177</v>
      </c>
      <c r="C135">
        <v>3</v>
      </c>
      <c r="D135">
        <v>8</v>
      </c>
      <c r="E135" t="b">
        <v>1</v>
      </c>
      <c r="F135" t="b">
        <v>0</v>
      </c>
      <c r="G135" t="s">
        <v>690</v>
      </c>
      <c r="H135" t="s">
        <v>691</v>
      </c>
      <c r="I135" t="s">
        <v>692</v>
      </c>
      <c r="J135" t="s">
        <v>178</v>
      </c>
      <c r="K135" s="2">
        <v>2.4756944444444443E-2</v>
      </c>
      <c r="L135" t="s">
        <v>665</v>
      </c>
      <c r="AG135" t="s">
        <v>169</v>
      </c>
      <c r="AH135" s="20" t="s">
        <v>2396</v>
      </c>
      <c r="AI135" s="20" t="s">
        <v>2240</v>
      </c>
      <c r="AJ135" s="20" t="s">
        <v>2265</v>
      </c>
      <c r="AK135" s="20" t="s">
        <v>2284</v>
      </c>
    </row>
    <row r="136" spans="1:37" x14ac:dyDescent="0.25">
      <c r="A136" t="s">
        <v>180</v>
      </c>
      <c r="B136" t="s">
        <v>181</v>
      </c>
      <c r="C136">
        <v>3</v>
      </c>
      <c r="D136">
        <v>8</v>
      </c>
      <c r="E136" t="b">
        <v>1</v>
      </c>
      <c r="F136" t="b">
        <v>0</v>
      </c>
      <c r="G136" t="s">
        <v>693</v>
      </c>
      <c r="H136" t="s">
        <v>694</v>
      </c>
      <c r="I136" t="s">
        <v>695</v>
      </c>
      <c r="J136" t="s">
        <v>182</v>
      </c>
      <c r="K136" s="2">
        <v>1.261574074074074E-3</v>
      </c>
      <c r="L136" t="s">
        <v>665</v>
      </c>
      <c r="AG136" t="s">
        <v>850</v>
      </c>
      <c r="AH136" s="20" t="s">
        <v>2397</v>
      </c>
    </row>
    <row r="137" spans="1:37" x14ac:dyDescent="0.25">
      <c r="A137" t="s">
        <v>604</v>
      </c>
      <c r="C137">
        <v>3</v>
      </c>
      <c r="D137">
        <v>8</v>
      </c>
      <c r="E137" t="b">
        <v>1</v>
      </c>
      <c r="F137" t="b">
        <v>0</v>
      </c>
      <c r="G137" t="s">
        <v>696</v>
      </c>
      <c r="H137" t="s">
        <v>697</v>
      </c>
      <c r="I137" t="s">
        <v>698</v>
      </c>
      <c r="J137" t="s">
        <v>606</v>
      </c>
      <c r="K137" s="2">
        <v>1.0300925925925926E-3</v>
      </c>
      <c r="L137" t="s">
        <v>661</v>
      </c>
      <c r="AG137" t="s">
        <v>851</v>
      </c>
      <c r="AH137" s="20" t="s">
        <v>2398</v>
      </c>
    </row>
    <row r="138" spans="1:37" x14ac:dyDescent="0.25">
      <c r="A138" t="s">
        <v>184</v>
      </c>
      <c r="B138" t="s">
        <v>185</v>
      </c>
      <c r="C138">
        <v>3</v>
      </c>
      <c r="D138">
        <v>8</v>
      </c>
      <c r="E138" t="b">
        <v>1</v>
      </c>
      <c r="F138" t="b">
        <v>0</v>
      </c>
      <c r="G138" t="s">
        <v>699</v>
      </c>
      <c r="H138" t="s">
        <v>700</v>
      </c>
      <c r="I138" t="s">
        <v>701</v>
      </c>
      <c r="J138" t="s">
        <v>186</v>
      </c>
      <c r="K138" s="2">
        <v>5.2083333333333333E-4</v>
      </c>
      <c r="L138" t="s">
        <v>665</v>
      </c>
      <c r="AG138" t="s">
        <v>1165</v>
      </c>
      <c r="AH138" s="20" t="s">
        <v>2399</v>
      </c>
    </row>
    <row r="139" spans="1:37" x14ac:dyDescent="0.25">
      <c r="A139" t="s">
        <v>188</v>
      </c>
      <c r="B139" t="s">
        <v>90</v>
      </c>
      <c r="C139">
        <v>3</v>
      </c>
      <c r="D139">
        <v>8</v>
      </c>
      <c r="E139" t="b">
        <v>1</v>
      </c>
      <c r="F139" t="b">
        <v>0</v>
      </c>
      <c r="G139" t="s">
        <v>702</v>
      </c>
      <c r="H139" t="s">
        <v>703</v>
      </c>
      <c r="I139" t="s">
        <v>704</v>
      </c>
      <c r="J139" t="s">
        <v>189</v>
      </c>
      <c r="K139" s="2">
        <v>9.1435185185185185E-4</v>
      </c>
      <c r="L139" t="s">
        <v>665</v>
      </c>
      <c r="AG139" t="s">
        <v>1166</v>
      </c>
      <c r="AH139" s="20" t="s">
        <v>2400</v>
      </c>
    </row>
    <row r="140" spans="1:37" x14ac:dyDescent="0.25">
      <c r="A140" t="s">
        <v>190</v>
      </c>
      <c r="B140" t="s">
        <v>191</v>
      </c>
      <c r="C140">
        <v>3</v>
      </c>
      <c r="D140">
        <v>8</v>
      </c>
      <c r="E140" t="b">
        <v>1</v>
      </c>
      <c r="F140" t="b">
        <v>0</v>
      </c>
      <c r="G140" t="s">
        <v>705</v>
      </c>
      <c r="H140" t="s">
        <v>706</v>
      </c>
      <c r="I140" t="s">
        <v>698</v>
      </c>
      <c r="J140" t="s">
        <v>192</v>
      </c>
      <c r="K140" s="2">
        <v>2.4652777777777776E-3</v>
      </c>
      <c r="L140" t="s">
        <v>665</v>
      </c>
      <c r="AG140" t="s">
        <v>1168</v>
      </c>
      <c r="AH140" s="20" t="s">
        <v>2401</v>
      </c>
    </row>
    <row r="141" spans="1:37" x14ac:dyDescent="0.25">
      <c r="A141" t="s">
        <v>194</v>
      </c>
      <c r="B141" t="s">
        <v>195</v>
      </c>
      <c r="C141">
        <v>3</v>
      </c>
      <c r="D141">
        <v>8</v>
      </c>
      <c r="E141" t="b">
        <v>1</v>
      </c>
      <c r="F141" t="b">
        <v>0</v>
      </c>
      <c r="G141" t="s">
        <v>707</v>
      </c>
      <c r="H141" t="s">
        <v>708</v>
      </c>
      <c r="I141" t="s">
        <v>698</v>
      </c>
      <c r="J141" t="s">
        <v>196</v>
      </c>
      <c r="K141" s="2">
        <v>2.6076388888888885E-2</v>
      </c>
      <c r="L141" t="s">
        <v>665</v>
      </c>
      <c r="AG141" t="s">
        <v>1170</v>
      </c>
      <c r="AH141" s="20" t="s">
        <v>2402</v>
      </c>
    </row>
    <row r="142" spans="1:37" x14ac:dyDescent="0.25">
      <c r="A142" t="s">
        <v>198</v>
      </c>
      <c r="B142" t="s">
        <v>199</v>
      </c>
      <c r="C142">
        <v>3</v>
      </c>
      <c r="D142">
        <v>8</v>
      </c>
      <c r="E142" t="b">
        <v>1</v>
      </c>
      <c r="F142" t="b">
        <v>0</v>
      </c>
      <c r="G142" t="s">
        <v>709</v>
      </c>
      <c r="H142" t="s">
        <v>710</v>
      </c>
      <c r="I142" t="s">
        <v>711</v>
      </c>
      <c r="J142" t="s">
        <v>200</v>
      </c>
      <c r="K142" s="2">
        <v>2.5868055555555557E-2</v>
      </c>
      <c r="L142" t="s">
        <v>665</v>
      </c>
      <c r="AG142" t="s">
        <v>852</v>
      </c>
      <c r="AH142" s="20" t="s">
        <v>2403</v>
      </c>
    </row>
    <row r="143" spans="1:37" x14ac:dyDescent="0.25">
      <c r="A143" t="s">
        <v>712</v>
      </c>
      <c r="C143">
        <v>3</v>
      </c>
      <c r="D143">
        <v>8</v>
      </c>
      <c r="E143" t="b">
        <v>1</v>
      </c>
      <c r="F143" t="b">
        <v>0</v>
      </c>
      <c r="G143" t="s">
        <v>713</v>
      </c>
      <c r="H143" t="s">
        <v>714</v>
      </c>
      <c r="I143" t="s">
        <v>715</v>
      </c>
      <c r="J143" t="s">
        <v>261</v>
      </c>
      <c r="K143" s="2">
        <v>3.5416666666666665E-3</v>
      </c>
      <c r="L143" t="s">
        <v>661</v>
      </c>
      <c r="AG143" t="s">
        <v>452</v>
      </c>
      <c r="AH143" s="20" t="s">
        <v>2404</v>
      </c>
      <c r="AI143" s="20" t="s">
        <v>2405</v>
      </c>
      <c r="AJ143" s="20" t="s">
        <v>2406</v>
      </c>
      <c r="AK143" s="20" t="s">
        <v>2407</v>
      </c>
    </row>
    <row r="144" spans="1:37" x14ac:dyDescent="0.25">
      <c r="A144" t="s">
        <v>202</v>
      </c>
      <c r="B144" t="s">
        <v>203</v>
      </c>
      <c r="C144">
        <v>3</v>
      </c>
      <c r="D144">
        <v>8</v>
      </c>
      <c r="E144" t="b">
        <v>1</v>
      </c>
      <c r="F144" t="b">
        <v>0</v>
      </c>
      <c r="G144" t="s">
        <v>716</v>
      </c>
      <c r="H144" t="s">
        <v>717</v>
      </c>
      <c r="I144" t="s">
        <v>718</v>
      </c>
      <c r="J144" t="s">
        <v>204</v>
      </c>
      <c r="K144" s="2">
        <v>4.4710648148148152E-2</v>
      </c>
      <c r="L144" t="s">
        <v>665</v>
      </c>
      <c r="AG144" t="s">
        <v>1174</v>
      </c>
      <c r="AH144" s="20" t="s">
        <v>2408</v>
      </c>
    </row>
    <row r="145" spans="1:37" x14ac:dyDescent="0.25">
      <c r="A145" t="s">
        <v>206</v>
      </c>
      <c r="B145" t="s">
        <v>207</v>
      </c>
      <c r="C145">
        <v>3</v>
      </c>
      <c r="D145">
        <v>8</v>
      </c>
      <c r="E145" t="b">
        <v>1</v>
      </c>
      <c r="F145" t="b">
        <v>0</v>
      </c>
      <c r="G145" t="s">
        <v>719</v>
      </c>
      <c r="H145" t="s">
        <v>720</v>
      </c>
      <c r="I145" t="s">
        <v>698</v>
      </c>
      <c r="J145" t="s">
        <v>208</v>
      </c>
      <c r="K145" s="2">
        <v>9.0856481481481483E-3</v>
      </c>
      <c r="L145" t="s">
        <v>665</v>
      </c>
      <c r="AG145" t="s">
        <v>456</v>
      </c>
      <c r="AH145" s="20" t="s">
        <v>2409</v>
      </c>
      <c r="AI145" s="20" t="s">
        <v>2410</v>
      </c>
      <c r="AJ145" s="20" t="s">
        <v>2411</v>
      </c>
      <c r="AK145" s="20" t="s">
        <v>2412</v>
      </c>
    </row>
    <row r="146" spans="1:37" x14ac:dyDescent="0.25">
      <c r="A146" t="s">
        <v>210</v>
      </c>
      <c r="B146" t="s">
        <v>211</v>
      </c>
      <c r="C146">
        <v>3</v>
      </c>
      <c r="D146">
        <v>8</v>
      </c>
      <c r="E146" t="b">
        <v>1</v>
      </c>
      <c r="F146" t="b">
        <v>0</v>
      </c>
      <c r="G146" t="s">
        <v>721</v>
      </c>
      <c r="H146" t="s">
        <v>722</v>
      </c>
      <c r="I146" t="s">
        <v>723</v>
      </c>
      <c r="J146" t="s">
        <v>212</v>
      </c>
      <c r="K146" s="2">
        <v>1.105324074074074E-2</v>
      </c>
      <c r="L146" t="s">
        <v>665</v>
      </c>
      <c r="AG146" t="s">
        <v>460</v>
      </c>
      <c r="AH146" s="20" t="s">
        <v>2413</v>
      </c>
      <c r="AI146" s="20">
        <v>0</v>
      </c>
      <c r="AJ146" s="20" t="s">
        <v>2130</v>
      </c>
      <c r="AK146" s="20" t="s">
        <v>2414</v>
      </c>
    </row>
    <row r="147" spans="1:37" x14ac:dyDescent="0.25">
      <c r="A147" t="s">
        <v>214</v>
      </c>
      <c r="B147" t="s">
        <v>215</v>
      </c>
      <c r="C147">
        <v>3</v>
      </c>
      <c r="D147">
        <v>8</v>
      </c>
      <c r="E147" t="b">
        <v>1</v>
      </c>
      <c r="F147" t="b">
        <v>0</v>
      </c>
      <c r="G147" t="s">
        <v>724</v>
      </c>
      <c r="H147" t="s">
        <v>725</v>
      </c>
      <c r="I147" t="s">
        <v>698</v>
      </c>
      <c r="J147" t="s">
        <v>216</v>
      </c>
      <c r="K147" s="2">
        <v>1.3900462962962962E-2</v>
      </c>
      <c r="L147" t="s">
        <v>665</v>
      </c>
      <c r="AG147" t="s">
        <v>621</v>
      </c>
      <c r="AH147" s="20" t="s">
        <v>2415</v>
      </c>
      <c r="AI147" s="20" t="s">
        <v>2046</v>
      </c>
      <c r="AJ147" s="20" t="s">
        <v>2416</v>
      </c>
      <c r="AK147" s="20" t="s">
        <v>2417</v>
      </c>
    </row>
    <row r="148" spans="1:37" x14ac:dyDescent="0.25">
      <c r="A148" t="s">
        <v>218</v>
      </c>
      <c r="B148" t="s">
        <v>173</v>
      </c>
      <c r="C148">
        <v>3</v>
      </c>
      <c r="D148">
        <v>8</v>
      </c>
      <c r="E148" t="b">
        <v>1</v>
      </c>
      <c r="F148" t="b">
        <v>0</v>
      </c>
      <c r="G148" t="s">
        <v>726</v>
      </c>
      <c r="H148" t="s">
        <v>688</v>
      </c>
      <c r="I148" t="s">
        <v>689</v>
      </c>
      <c r="J148" t="s">
        <v>219</v>
      </c>
      <c r="K148" s="2">
        <v>2.7754629629629629E-2</v>
      </c>
      <c r="L148" t="s">
        <v>665</v>
      </c>
      <c r="AG148" t="s">
        <v>1189</v>
      </c>
      <c r="AH148" s="20" t="s">
        <v>2418</v>
      </c>
    </row>
    <row r="149" spans="1:37" x14ac:dyDescent="0.25">
      <c r="A149" t="s">
        <v>221</v>
      </c>
      <c r="B149" t="s">
        <v>222</v>
      </c>
      <c r="C149">
        <v>3</v>
      </c>
      <c r="D149">
        <v>8</v>
      </c>
      <c r="E149" t="b">
        <v>1</v>
      </c>
      <c r="F149" t="b">
        <v>0</v>
      </c>
      <c r="G149" t="s">
        <v>727</v>
      </c>
      <c r="H149" t="s">
        <v>728</v>
      </c>
      <c r="I149" t="s">
        <v>729</v>
      </c>
      <c r="J149" t="s">
        <v>223</v>
      </c>
      <c r="K149" s="2">
        <v>3.3564814814814811E-3</v>
      </c>
      <c r="L149" t="s">
        <v>665</v>
      </c>
      <c r="AG149" t="s">
        <v>624</v>
      </c>
      <c r="AH149" s="20" t="s">
        <v>2419</v>
      </c>
      <c r="AI149" s="20" t="s">
        <v>2420</v>
      </c>
      <c r="AJ149" s="20">
        <v>0</v>
      </c>
      <c r="AK149" s="20">
        <v>0</v>
      </c>
    </row>
    <row r="150" spans="1:37" x14ac:dyDescent="0.25">
      <c r="A150" t="s">
        <v>225</v>
      </c>
      <c r="B150" t="s">
        <v>226</v>
      </c>
      <c r="C150">
        <v>3</v>
      </c>
      <c r="D150">
        <v>8</v>
      </c>
      <c r="E150" t="b">
        <v>1</v>
      </c>
      <c r="F150" t="b">
        <v>0</v>
      </c>
      <c r="G150" t="s">
        <v>730</v>
      </c>
      <c r="H150" t="s">
        <v>731</v>
      </c>
      <c r="I150" t="s">
        <v>732</v>
      </c>
      <c r="J150" t="s">
        <v>227</v>
      </c>
      <c r="K150" s="2">
        <v>3.1365740740740742E-3</v>
      </c>
      <c r="L150" t="s">
        <v>665</v>
      </c>
      <c r="AG150" t="s">
        <v>434</v>
      </c>
      <c r="AH150" s="20" t="s">
        <v>2421</v>
      </c>
      <c r="AI150" s="20" t="s">
        <v>2144</v>
      </c>
      <c r="AJ150" s="20">
        <v>0</v>
      </c>
      <c r="AK150" s="20">
        <v>0</v>
      </c>
    </row>
    <row r="151" spans="1:37" x14ac:dyDescent="0.25">
      <c r="A151" t="s">
        <v>733</v>
      </c>
      <c r="C151">
        <v>3</v>
      </c>
      <c r="D151">
        <v>8</v>
      </c>
      <c r="E151" t="b">
        <v>1</v>
      </c>
      <c r="F151" t="b">
        <v>0</v>
      </c>
      <c r="K151" s="2">
        <v>1.1574074074074073E-5</v>
      </c>
      <c r="L151" t="s">
        <v>661</v>
      </c>
      <c r="AG151" t="s">
        <v>437</v>
      </c>
      <c r="AH151" s="20" t="s">
        <v>2422</v>
      </c>
      <c r="AI151" s="20" t="s">
        <v>2070</v>
      </c>
      <c r="AJ151" s="20" t="s">
        <v>2423</v>
      </c>
      <c r="AK151" s="20" t="s">
        <v>2124</v>
      </c>
    </row>
    <row r="152" spans="1:37" x14ac:dyDescent="0.25">
      <c r="A152" t="s">
        <v>229</v>
      </c>
      <c r="B152" t="s">
        <v>230</v>
      </c>
      <c r="C152">
        <v>3</v>
      </c>
      <c r="D152">
        <v>8</v>
      </c>
      <c r="E152" t="b">
        <v>1</v>
      </c>
      <c r="F152" t="b">
        <v>0</v>
      </c>
      <c r="G152" t="s">
        <v>734</v>
      </c>
      <c r="H152" t="s">
        <v>735</v>
      </c>
      <c r="I152" t="s">
        <v>736</v>
      </c>
      <c r="J152" t="s">
        <v>208</v>
      </c>
      <c r="K152" s="2">
        <v>1.0960648148148148E-2</v>
      </c>
      <c r="L152" t="s">
        <v>665</v>
      </c>
      <c r="AG152" t="s">
        <v>1113</v>
      </c>
      <c r="AH152" s="20" t="s">
        <v>2424</v>
      </c>
      <c r="AJ152" s="20">
        <v>0</v>
      </c>
      <c r="AK152" s="20">
        <v>0</v>
      </c>
    </row>
    <row r="153" spans="1:37" x14ac:dyDescent="0.25">
      <c r="A153" t="s">
        <v>232</v>
      </c>
      <c r="B153" t="s">
        <v>233</v>
      </c>
      <c r="C153">
        <v>3</v>
      </c>
      <c r="D153">
        <v>8</v>
      </c>
      <c r="E153" t="b">
        <v>1</v>
      </c>
      <c r="F153" t="b">
        <v>0</v>
      </c>
      <c r="G153" t="s">
        <v>737</v>
      </c>
      <c r="H153" t="s">
        <v>738</v>
      </c>
      <c r="I153" t="s">
        <v>698</v>
      </c>
      <c r="J153" t="s">
        <v>234</v>
      </c>
      <c r="K153" s="2">
        <v>1.4039351851851851E-2</v>
      </c>
      <c r="L153" t="s">
        <v>665</v>
      </c>
      <c r="AG153" t="s">
        <v>440</v>
      </c>
      <c r="AH153" s="20" t="s">
        <v>2425</v>
      </c>
      <c r="AI153" s="20" t="s">
        <v>2140</v>
      </c>
      <c r="AJ153" s="20" t="s">
        <v>2141</v>
      </c>
      <c r="AK153" s="20" t="s">
        <v>2142</v>
      </c>
    </row>
    <row r="154" spans="1:37" x14ac:dyDescent="0.25">
      <c r="A154" t="s">
        <v>236</v>
      </c>
      <c r="B154" t="s">
        <v>237</v>
      </c>
      <c r="C154">
        <v>3</v>
      </c>
      <c r="D154">
        <v>8</v>
      </c>
      <c r="E154" t="b">
        <v>1</v>
      </c>
      <c r="F154" t="b">
        <v>0</v>
      </c>
      <c r="G154" t="s">
        <v>739</v>
      </c>
      <c r="H154" t="s">
        <v>740</v>
      </c>
      <c r="I154" t="s">
        <v>741</v>
      </c>
      <c r="J154" t="s">
        <v>238</v>
      </c>
      <c r="K154" s="2">
        <v>1.9444444444444442E-3</v>
      </c>
      <c r="L154" t="s">
        <v>665</v>
      </c>
      <c r="AG154" t="s">
        <v>578</v>
      </c>
      <c r="AH154" s="20" t="s">
        <v>2426</v>
      </c>
      <c r="AI154" s="20" t="s">
        <v>2427</v>
      </c>
      <c r="AJ154" s="20">
        <v>0</v>
      </c>
      <c r="AK154" s="20">
        <v>0</v>
      </c>
    </row>
    <row r="155" spans="1:37" x14ac:dyDescent="0.25">
      <c r="A155" t="s">
        <v>240</v>
      </c>
      <c r="B155" t="s">
        <v>241</v>
      </c>
      <c r="C155">
        <v>3</v>
      </c>
      <c r="D155">
        <v>8</v>
      </c>
      <c r="E155" t="b">
        <v>1</v>
      </c>
      <c r="F155" t="b">
        <v>0</v>
      </c>
      <c r="G155" t="s">
        <v>742</v>
      </c>
      <c r="H155" t="s">
        <v>743</v>
      </c>
      <c r="I155" t="s">
        <v>698</v>
      </c>
      <c r="J155" t="s">
        <v>242</v>
      </c>
      <c r="K155" s="2">
        <v>5.6712962962962956E-4</v>
      </c>
      <c r="L155" t="s">
        <v>665</v>
      </c>
      <c r="AG155" t="s">
        <v>1121</v>
      </c>
      <c r="AH155" s="20" t="s">
        <v>2428</v>
      </c>
    </row>
    <row r="156" spans="1:37" x14ac:dyDescent="0.25">
      <c r="A156" t="s">
        <v>244</v>
      </c>
      <c r="B156" t="s">
        <v>245</v>
      </c>
      <c r="C156">
        <v>3</v>
      </c>
      <c r="D156">
        <v>8</v>
      </c>
      <c r="E156" t="b">
        <v>1</v>
      </c>
      <c r="F156" t="b">
        <v>0</v>
      </c>
      <c r="G156" t="s">
        <v>744</v>
      </c>
      <c r="H156" t="s">
        <v>745</v>
      </c>
      <c r="I156" t="s">
        <v>746</v>
      </c>
      <c r="J156" t="s">
        <v>246</v>
      </c>
      <c r="K156" s="2">
        <v>2.2465277777777778E-2</v>
      </c>
      <c r="L156" t="s">
        <v>665</v>
      </c>
      <c r="AG156" t="s">
        <v>1122</v>
      </c>
      <c r="AH156" s="20" t="s">
        <v>2429</v>
      </c>
    </row>
    <row r="157" spans="1:37" x14ac:dyDescent="0.25">
      <c r="A157" t="s">
        <v>248</v>
      </c>
      <c r="B157" t="s">
        <v>249</v>
      </c>
      <c r="C157">
        <v>3</v>
      </c>
      <c r="D157">
        <v>8</v>
      </c>
      <c r="E157" t="b">
        <v>1</v>
      </c>
      <c r="F157" t="b">
        <v>0</v>
      </c>
      <c r="G157" t="s">
        <v>747</v>
      </c>
      <c r="H157" t="s">
        <v>748</v>
      </c>
      <c r="I157" t="s">
        <v>749</v>
      </c>
      <c r="J157" t="s">
        <v>192</v>
      </c>
      <c r="K157" s="2">
        <v>6.076388888888889E-3</v>
      </c>
      <c r="L157" t="s">
        <v>665</v>
      </c>
      <c r="AG157" t="s">
        <v>1123</v>
      </c>
      <c r="AH157" s="20" t="s">
        <v>2430</v>
      </c>
    </row>
    <row r="158" spans="1:37" x14ac:dyDescent="0.25">
      <c r="A158" t="s">
        <v>251</v>
      </c>
      <c r="B158" t="s">
        <v>252</v>
      </c>
      <c r="C158">
        <v>3</v>
      </c>
      <c r="D158">
        <v>8</v>
      </c>
      <c r="E158" t="b">
        <v>1</v>
      </c>
      <c r="F158" t="b">
        <v>0</v>
      </c>
      <c r="G158" t="s">
        <v>750</v>
      </c>
      <c r="H158" t="s">
        <v>751</v>
      </c>
      <c r="I158" t="s">
        <v>752</v>
      </c>
      <c r="J158" t="s">
        <v>253</v>
      </c>
      <c r="K158" s="2">
        <v>4.9189814814814816E-3</v>
      </c>
      <c r="L158" t="s">
        <v>665</v>
      </c>
      <c r="AG158" t="s">
        <v>442</v>
      </c>
      <c r="AH158" s="20" t="s">
        <v>2431</v>
      </c>
      <c r="AI158" s="20" t="s">
        <v>2146</v>
      </c>
      <c r="AJ158" s="20" t="s">
        <v>2432</v>
      </c>
      <c r="AK158" s="20" t="s">
        <v>2433</v>
      </c>
    </row>
    <row r="159" spans="1:37" x14ac:dyDescent="0.25">
      <c r="A159" t="s">
        <v>255</v>
      </c>
      <c r="B159" t="s">
        <v>256</v>
      </c>
      <c r="C159">
        <v>3</v>
      </c>
      <c r="D159">
        <v>8</v>
      </c>
      <c r="E159" t="b">
        <v>1</v>
      </c>
      <c r="F159" t="b">
        <v>0</v>
      </c>
      <c r="G159" t="s">
        <v>753</v>
      </c>
      <c r="H159" t="s">
        <v>754</v>
      </c>
      <c r="I159" t="s">
        <v>698</v>
      </c>
      <c r="J159" t="s">
        <v>257</v>
      </c>
      <c r="K159" s="2">
        <v>2.1296296296296298E-3</v>
      </c>
      <c r="L159" t="s">
        <v>665</v>
      </c>
      <c r="AG159" t="s">
        <v>446</v>
      </c>
      <c r="AH159" s="20" t="s">
        <v>2180</v>
      </c>
      <c r="AI159" s="20" t="s">
        <v>2144</v>
      </c>
      <c r="AJ159" s="20" t="s">
        <v>2326</v>
      </c>
      <c r="AK159" s="20" t="s">
        <v>2327</v>
      </c>
    </row>
    <row r="160" spans="1:37" x14ac:dyDescent="0.25">
      <c r="A160" t="s">
        <v>259</v>
      </c>
      <c r="B160" t="s">
        <v>260</v>
      </c>
      <c r="C160">
        <v>3</v>
      </c>
      <c r="D160">
        <v>8</v>
      </c>
      <c r="E160" t="b">
        <v>1</v>
      </c>
      <c r="F160" t="b">
        <v>0</v>
      </c>
      <c r="G160" t="s">
        <v>755</v>
      </c>
      <c r="H160" t="s">
        <v>756</v>
      </c>
      <c r="I160" t="s">
        <v>757</v>
      </c>
      <c r="J160" t="s">
        <v>261</v>
      </c>
      <c r="K160" s="2">
        <v>1.1111111111111111E-3</v>
      </c>
      <c r="L160" t="s">
        <v>665</v>
      </c>
      <c r="AG160" t="s">
        <v>586</v>
      </c>
      <c r="AH160" s="20" t="s">
        <v>2434</v>
      </c>
      <c r="AI160" s="20" t="s">
        <v>2435</v>
      </c>
      <c r="AJ160" s="20">
        <v>0</v>
      </c>
      <c r="AK160" s="20">
        <v>0</v>
      </c>
    </row>
    <row r="161" spans="1:37" x14ac:dyDescent="0.25">
      <c r="A161" t="s">
        <v>263</v>
      </c>
      <c r="B161" t="s">
        <v>264</v>
      </c>
      <c r="C161">
        <v>3</v>
      </c>
      <c r="D161">
        <v>8</v>
      </c>
      <c r="E161" t="b">
        <v>1</v>
      </c>
      <c r="F161" t="b">
        <v>0</v>
      </c>
      <c r="G161" t="s">
        <v>758</v>
      </c>
      <c r="H161" t="s">
        <v>759</v>
      </c>
      <c r="I161" t="s">
        <v>698</v>
      </c>
      <c r="J161" t="s">
        <v>265</v>
      </c>
      <c r="K161" s="2">
        <v>1.0069444444444444E-3</v>
      </c>
      <c r="L161" t="s">
        <v>665</v>
      </c>
      <c r="AG161" t="s">
        <v>1136</v>
      </c>
      <c r="AH161" s="20" t="s">
        <v>2436</v>
      </c>
      <c r="AI161" s="20" t="s">
        <v>2147</v>
      </c>
      <c r="AJ161" s="20">
        <v>0</v>
      </c>
      <c r="AK161" s="20">
        <v>0</v>
      </c>
    </row>
    <row r="162" spans="1:37" x14ac:dyDescent="0.25">
      <c r="A162" t="s">
        <v>267</v>
      </c>
      <c r="B162" t="s">
        <v>268</v>
      </c>
      <c r="C162">
        <v>3</v>
      </c>
      <c r="D162">
        <v>8</v>
      </c>
      <c r="E162" t="b">
        <v>1</v>
      </c>
      <c r="F162" t="b">
        <v>0</v>
      </c>
      <c r="G162" t="s">
        <v>760</v>
      </c>
      <c r="H162" t="s">
        <v>761</v>
      </c>
      <c r="I162" t="s">
        <v>762</v>
      </c>
      <c r="J162" t="s">
        <v>269</v>
      </c>
      <c r="K162" s="2">
        <v>1.3055555555555556E-2</v>
      </c>
      <c r="L162" t="s">
        <v>665</v>
      </c>
      <c r="AG162" t="s">
        <v>589</v>
      </c>
      <c r="AH162" s="20" t="s">
        <v>2437</v>
      </c>
      <c r="AI162" s="20" t="s">
        <v>2438</v>
      </c>
      <c r="AJ162" s="20">
        <v>0</v>
      </c>
      <c r="AK162" s="20">
        <v>0</v>
      </c>
    </row>
    <row r="163" spans="1:37" x14ac:dyDescent="0.25">
      <c r="A163" t="s">
        <v>271</v>
      </c>
      <c r="B163" t="s">
        <v>272</v>
      </c>
      <c r="C163">
        <v>3</v>
      </c>
      <c r="D163">
        <v>8</v>
      </c>
      <c r="E163" t="b">
        <v>1</v>
      </c>
      <c r="F163" t="b">
        <v>0</v>
      </c>
      <c r="G163" t="s">
        <v>763</v>
      </c>
      <c r="H163" t="s">
        <v>764</v>
      </c>
      <c r="I163" t="s">
        <v>765</v>
      </c>
      <c r="J163" t="s">
        <v>273</v>
      </c>
      <c r="K163" s="2">
        <v>4.1319444444444442E-3</v>
      </c>
      <c r="L163" t="s">
        <v>665</v>
      </c>
      <c r="AG163" t="s">
        <v>1148</v>
      </c>
      <c r="AH163" s="20" t="s">
        <v>2439</v>
      </c>
      <c r="AI163" s="20" t="s">
        <v>2440</v>
      </c>
      <c r="AJ163" s="20">
        <v>0</v>
      </c>
      <c r="AK163" s="20">
        <v>0</v>
      </c>
    </row>
    <row r="164" spans="1:37" x14ac:dyDescent="0.25">
      <c r="A164" t="s">
        <v>275</v>
      </c>
      <c r="B164" t="s">
        <v>276</v>
      </c>
      <c r="C164">
        <v>3</v>
      </c>
      <c r="D164">
        <v>8</v>
      </c>
      <c r="E164" t="b">
        <v>1</v>
      </c>
      <c r="F164" t="b">
        <v>0</v>
      </c>
      <c r="G164" t="s">
        <v>766</v>
      </c>
      <c r="H164" t="s">
        <v>767</v>
      </c>
      <c r="I164" t="s">
        <v>698</v>
      </c>
      <c r="J164" t="s">
        <v>192</v>
      </c>
      <c r="K164" s="2">
        <v>1.3888888888888889E-3</v>
      </c>
      <c r="L164" t="s">
        <v>665</v>
      </c>
      <c r="AG164" t="s">
        <v>1152</v>
      </c>
      <c r="AH164" s="20" t="s">
        <v>2441</v>
      </c>
    </row>
    <row r="165" spans="1:37" x14ac:dyDescent="0.25">
      <c r="A165" t="s">
        <v>278</v>
      </c>
      <c r="B165" t="s">
        <v>279</v>
      </c>
      <c r="C165">
        <v>3</v>
      </c>
      <c r="D165">
        <v>8</v>
      </c>
      <c r="E165" t="b">
        <v>1</v>
      </c>
      <c r="F165" t="b">
        <v>0</v>
      </c>
      <c r="G165" t="s">
        <v>745</v>
      </c>
      <c r="H165" t="s">
        <v>768</v>
      </c>
      <c r="I165" t="s">
        <v>769</v>
      </c>
      <c r="J165" t="s">
        <v>192</v>
      </c>
      <c r="K165" s="2">
        <v>4.2939814814814811E-3</v>
      </c>
      <c r="L165" t="s">
        <v>665</v>
      </c>
      <c r="AG165" t="s">
        <v>1154</v>
      </c>
      <c r="AH165" s="20" t="s">
        <v>2442</v>
      </c>
    </row>
    <row r="166" spans="1:37" x14ac:dyDescent="0.25">
      <c r="A166" t="s">
        <v>281</v>
      </c>
      <c r="B166" t="s">
        <v>282</v>
      </c>
      <c r="C166">
        <v>3</v>
      </c>
      <c r="D166">
        <v>8</v>
      </c>
      <c r="E166" t="b">
        <v>1</v>
      </c>
      <c r="F166" t="b">
        <v>0</v>
      </c>
      <c r="G166" t="s">
        <v>770</v>
      </c>
      <c r="H166" t="s">
        <v>771</v>
      </c>
      <c r="I166" t="s">
        <v>698</v>
      </c>
      <c r="J166" t="s">
        <v>234</v>
      </c>
      <c r="K166" s="2">
        <v>1.4120370370370369E-3</v>
      </c>
      <c r="L166" t="s">
        <v>665</v>
      </c>
      <c r="AG166" t="s">
        <v>1164</v>
      </c>
      <c r="AH166" s="20" t="s">
        <v>2443</v>
      </c>
    </row>
    <row r="167" spans="1:37" x14ac:dyDescent="0.25">
      <c r="A167" t="s">
        <v>284</v>
      </c>
      <c r="B167" t="s">
        <v>285</v>
      </c>
      <c r="C167">
        <v>3</v>
      </c>
      <c r="D167">
        <v>8</v>
      </c>
      <c r="E167" t="b">
        <v>1</v>
      </c>
      <c r="F167" t="b">
        <v>0</v>
      </c>
      <c r="G167" t="s">
        <v>772</v>
      </c>
      <c r="H167" t="s">
        <v>773</v>
      </c>
      <c r="I167" t="s">
        <v>698</v>
      </c>
      <c r="J167" t="s">
        <v>192</v>
      </c>
      <c r="K167" s="2">
        <v>1.6087962962962963E-3</v>
      </c>
      <c r="L167" t="s">
        <v>665</v>
      </c>
      <c r="AG167" t="s">
        <v>1155</v>
      </c>
      <c r="AH167" s="20" t="s">
        <v>2444</v>
      </c>
    </row>
    <row r="168" spans="1:37" x14ac:dyDescent="0.25">
      <c r="A168" t="s">
        <v>774</v>
      </c>
      <c r="C168">
        <v>3</v>
      </c>
      <c r="D168">
        <v>8</v>
      </c>
      <c r="E168" t="b">
        <v>1</v>
      </c>
      <c r="F168" t="b">
        <v>0</v>
      </c>
      <c r="G168" t="s">
        <v>775</v>
      </c>
      <c r="H168" t="s">
        <v>776</v>
      </c>
      <c r="I168" t="s">
        <v>729</v>
      </c>
      <c r="J168" t="s">
        <v>777</v>
      </c>
      <c r="K168" s="2">
        <v>3.530092592592592E-3</v>
      </c>
      <c r="L168" t="s">
        <v>661</v>
      </c>
      <c r="AG168" t="s">
        <v>1156</v>
      </c>
      <c r="AH168" s="20" t="s">
        <v>2445</v>
      </c>
    </row>
    <row r="169" spans="1:37" x14ac:dyDescent="0.25">
      <c r="A169" t="s">
        <v>287</v>
      </c>
      <c r="B169" t="s">
        <v>288</v>
      </c>
      <c r="C169">
        <v>3</v>
      </c>
      <c r="D169">
        <v>8</v>
      </c>
      <c r="E169" t="b">
        <v>1</v>
      </c>
      <c r="F169" t="b">
        <v>0</v>
      </c>
      <c r="G169" t="s">
        <v>778</v>
      </c>
      <c r="H169" t="s">
        <v>779</v>
      </c>
      <c r="I169" t="s">
        <v>780</v>
      </c>
      <c r="J169" t="s">
        <v>289</v>
      </c>
      <c r="K169" s="2">
        <v>1.8171296296296297E-3</v>
      </c>
      <c r="L169" t="s">
        <v>665</v>
      </c>
      <c r="AG169" t="s">
        <v>1157</v>
      </c>
      <c r="AH169" s="20" t="s">
        <v>2446</v>
      </c>
    </row>
    <row r="170" spans="1:37" x14ac:dyDescent="0.25">
      <c r="A170" t="s">
        <v>291</v>
      </c>
      <c r="B170" t="s">
        <v>292</v>
      </c>
      <c r="C170">
        <v>3</v>
      </c>
      <c r="D170">
        <v>8</v>
      </c>
      <c r="E170" t="b">
        <v>1</v>
      </c>
      <c r="F170" t="b">
        <v>0</v>
      </c>
      <c r="G170" t="s">
        <v>781</v>
      </c>
      <c r="H170" t="s">
        <v>782</v>
      </c>
      <c r="I170" t="s">
        <v>698</v>
      </c>
      <c r="J170" t="s">
        <v>192</v>
      </c>
      <c r="K170" s="2">
        <v>3.0439814814814821E-3</v>
      </c>
      <c r="L170" t="s">
        <v>665</v>
      </c>
      <c r="AG170" t="s">
        <v>1158</v>
      </c>
      <c r="AH170" s="20" t="s">
        <v>2447</v>
      </c>
    </row>
    <row r="171" spans="1:37" x14ac:dyDescent="0.25">
      <c r="A171" t="s">
        <v>783</v>
      </c>
      <c r="C171">
        <v>3</v>
      </c>
      <c r="D171">
        <v>8</v>
      </c>
      <c r="E171" t="b">
        <v>1</v>
      </c>
      <c r="F171" t="b">
        <v>0</v>
      </c>
      <c r="G171" t="s">
        <v>784</v>
      </c>
      <c r="H171" t="s">
        <v>785</v>
      </c>
      <c r="I171" t="s">
        <v>786</v>
      </c>
      <c r="J171" t="s">
        <v>787</v>
      </c>
      <c r="K171" s="2">
        <v>1.6203703703703703E-3</v>
      </c>
      <c r="L171" t="s">
        <v>661</v>
      </c>
      <c r="AG171" t="s">
        <v>1159</v>
      </c>
      <c r="AH171" s="20" t="s">
        <v>2448</v>
      </c>
    </row>
    <row r="172" spans="1:37" x14ac:dyDescent="0.25">
      <c r="A172" t="s">
        <v>294</v>
      </c>
      <c r="B172" t="s">
        <v>295</v>
      </c>
      <c r="C172">
        <v>3</v>
      </c>
      <c r="D172">
        <v>8</v>
      </c>
      <c r="E172" t="b">
        <v>1</v>
      </c>
      <c r="F172" t="b">
        <v>0</v>
      </c>
      <c r="G172" t="s">
        <v>788</v>
      </c>
      <c r="H172" t="s">
        <v>789</v>
      </c>
      <c r="I172" t="s">
        <v>790</v>
      </c>
      <c r="J172" t="s">
        <v>208</v>
      </c>
      <c r="K172" s="2">
        <v>1.9675925925925928E-3</v>
      </c>
      <c r="L172" t="s">
        <v>665</v>
      </c>
      <c r="AG172" t="s">
        <v>1160</v>
      </c>
      <c r="AH172" s="20" t="s">
        <v>2449</v>
      </c>
    </row>
    <row r="173" spans="1:37" x14ac:dyDescent="0.25">
      <c r="A173" t="s">
        <v>297</v>
      </c>
      <c r="B173" t="s">
        <v>298</v>
      </c>
      <c r="C173">
        <v>3</v>
      </c>
      <c r="D173">
        <v>8</v>
      </c>
      <c r="E173" t="b">
        <v>1</v>
      </c>
      <c r="F173" t="b">
        <v>0</v>
      </c>
      <c r="G173" t="s">
        <v>791</v>
      </c>
      <c r="H173" t="s">
        <v>792</v>
      </c>
      <c r="I173" t="s">
        <v>793</v>
      </c>
      <c r="J173" t="s">
        <v>299</v>
      </c>
      <c r="K173" s="2">
        <v>2.1180555555555553E-3</v>
      </c>
      <c r="L173" t="s">
        <v>665</v>
      </c>
      <c r="AG173" t="s">
        <v>449</v>
      </c>
      <c r="AH173" s="20" t="s">
        <v>2450</v>
      </c>
      <c r="AI173" s="20" t="s">
        <v>2451</v>
      </c>
      <c r="AJ173" s="20" t="s">
        <v>2452</v>
      </c>
      <c r="AK173" s="20" t="s">
        <v>2453</v>
      </c>
    </row>
    <row r="174" spans="1:37" x14ac:dyDescent="0.25">
      <c r="A174" t="s">
        <v>301</v>
      </c>
      <c r="B174" t="s">
        <v>302</v>
      </c>
      <c r="C174">
        <v>3</v>
      </c>
      <c r="D174">
        <v>8</v>
      </c>
      <c r="E174" t="b">
        <v>1</v>
      </c>
      <c r="F174" t="b">
        <v>0</v>
      </c>
      <c r="G174" t="s">
        <v>794</v>
      </c>
      <c r="H174" t="s">
        <v>795</v>
      </c>
      <c r="I174" t="s">
        <v>698</v>
      </c>
      <c r="J174" t="s">
        <v>208</v>
      </c>
      <c r="K174" s="2">
        <v>3.6909722222222226E-2</v>
      </c>
      <c r="L174" t="s">
        <v>665</v>
      </c>
      <c r="AG174" t="s">
        <v>960</v>
      </c>
      <c r="AH174" s="20" t="s">
        <v>2454</v>
      </c>
      <c r="AJ174" s="20" t="s">
        <v>2455</v>
      </c>
      <c r="AK174" s="20" t="s">
        <v>2456</v>
      </c>
    </row>
    <row r="175" spans="1:37" x14ac:dyDescent="0.25">
      <c r="A175" t="s">
        <v>304</v>
      </c>
      <c r="B175" t="s">
        <v>305</v>
      </c>
      <c r="C175">
        <v>3</v>
      </c>
      <c r="D175">
        <v>8</v>
      </c>
      <c r="E175" t="b">
        <v>1</v>
      </c>
      <c r="F175" t="b">
        <v>0</v>
      </c>
      <c r="G175" t="s">
        <v>796</v>
      </c>
      <c r="H175" t="s">
        <v>797</v>
      </c>
      <c r="I175" t="s">
        <v>756</v>
      </c>
      <c r="J175" t="s">
        <v>306</v>
      </c>
      <c r="K175" s="2">
        <v>9.9537037037037042E-4</v>
      </c>
      <c r="L175" t="s">
        <v>665</v>
      </c>
      <c r="AG175" t="s">
        <v>965</v>
      </c>
      <c r="AH175" s="20" t="s">
        <v>2457</v>
      </c>
    </row>
    <row r="176" spans="1:37" x14ac:dyDescent="0.25">
      <c r="A176" t="s">
        <v>308</v>
      </c>
      <c r="B176" t="s">
        <v>309</v>
      </c>
      <c r="C176">
        <v>3</v>
      </c>
      <c r="D176">
        <v>8</v>
      </c>
      <c r="E176" t="b">
        <v>1</v>
      </c>
      <c r="F176" t="b">
        <v>0</v>
      </c>
      <c r="G176" t="s">
        <v>798</v>
      </c>
      <c r="H176" t="s">
        <v>799</v>
      </c>
      <c r="I176" t="s">
        <v>698</v>
      </c>
      <c r="J176" t="s">
        <v>310</v>
      </c>
      <c r="K176" s="2">
        <v>1.1458333333333334E-2</v>
      </c>
      <c r="L176" t="s">
        <v>665</v>
      </c>
      <c r="AG176" t="s">
        <v>966</v>
      </c>
      <c r="AH176" s="20" t="s">
        <v>2458</v>
      </c>
    </row>
    <row r="177" spans="1:34" x14ac:dyDescent="0.25">
      <c r="A177" t="s">
        <v>800</v>
      </c>
      <c r="C177">
        <v>3</v>
      </c>
      <c r="D177">
        <v>8</v>
      </c>
      <c r="E177" t="b">
        <v>1</v>
      </c>
      <c r="F177" t="b">
        <v>0</v>
      </c>
      <c r="G177" t="s">
        <v>801</v>
      </c>
      <c r="H177" t="s">
        <v>802</v>
      </c>
      <c r="I177" t="s">
        <v>698</v>
      </c>
      <c r="J177" t="s">
        <v>803</v>
      </c>
      <c r="K177" s="2">
        <v>1.9560185185185184E-3</v>
      </c>
      <c r="L177" t="s">
        <v>661</v>
      </c>
      <c r="AG177" t="s">
        <v>967</v>
      </c>
      <c r="AH177" s="20" t="s">
        <v>2459</v>
      </c>
    </row>
    <row r="178" spans="1:34" x14ac:dyDescent="0.25">
      <c r="A178" t="s">
        <v>312</v>
      </c>
      <c r="B178" t="s">
        <v>313</v>
      </c>
      <c r="C178">
        <v>3</v>
      </c>
      <c r="D178">
        <v>8</v>
      </c>
      <c r="E178" t="b">
        <v>1</v>
      </c>
      <c r="F178" t="b">
        <v>0</v>
      </c>
      <c r="G178" t="s">
        <v>804</v>
      </c>
      <c r="H178" t="s">
        <v>805</v>
      </c>
      <c r="I178" t="s">
        <v>806</v>
      </c>
      <c r="J178" t="s">
        <v>192</v>
      </c>
      <c r="K178" s="2">
        <v>4.9768518518518521E-4</v>
      </c>
      <c r="L178" t="s">
        <v>665</v>
      </c>
      <c r="AG178" t="s">
        <v>968</v>
      </c>
      <c r="AH178" s="20" t="s">
        <v>2460</v>
      </c>
    </row>
    <row r="179" spans="1:34" x14ac:dyDescent="0.25">
      <c r="A179" t="s">
        <v>315</v>
      </c>
      <c r="B179" t="s">
        <v>195</v>
      </c>
      <c r="C179">
        <v>3</v>
      </c>
      <c r="D179">
        <v>8</v>
      </c>
      <c r="E179" t="b">
        <v>1</v>
      </c>
      <c r="F179" t="b">
        <v>0</v>
      </c>
      <c r="G179" t="s">
        <v>807</v>
      </c>
      <c r="H179" t="s">
        <v>808</v>
      </c>
      <c r="I179" t="s">
        <v>698</v>
      </c>
      <c r="J179" t="s">
        <v>234</v>
      </c>
      <c r="K179" s="2">
        <v>1.0300925925925926E-3</v>
      </c>
      <c r="L179" t="s">
        <v>665</v>
      </c>
      <c r="AG179" t="s">
        <v>969</v>
      </c>
      <c r="AH179" s="20" t="s">
        <v>2461</v>
      </c>
    </row>
    <row r="180" spans="1:34" x14ac:dyDescent="0.25">
      <c r="A180" t="s">
        <v>809</v>
      </c>
      <c r="C180">
        <v>3</v>
      </c>
      <c r="D180">
        <v>8</v>
      </c>
      <c r="E180" t="b">
        <v>1</v>
      </c>
      <c r="F180" t="b">
        <v>0</v>
      </c>
      <c r="K180" s="2">
        <v>2.3148148148148147E-5</v>
      </c>
      <c r="L180" t="s">
        <v>661</v>
      </c>
      <c r="AG180" t="s">
        <v>970</v>
      </c>
      <c r="AH180" s="20" t="s">
        <v>2462</v>
      </c>
    </row>
    <row r="181" spans="1:34" x14ac:dyDescent="0.25">
      <c r="A181" t="s">
        <v>367</v>
      </c>
      <c r="C181">
        <v>3</v>
      </c>
      <c r="D181">
        <v>8</v>
      </c>
      <c r="E181" t="b">
        <v>1</v>
      </c>
      <c r="F181" t="b">
        <v>0</v>
      </c>
      <c r="G181" t="s">
        <v>810</v>
      </c>
      <c r="H181" t="s">
        <v>811</v>
      </c>
      <c r="I181" t="s">
        <v>812</v>
      </c>
      <c r="J181" t="s">
        <v>208</v>
      </c>
      <c r="L181" t="s">
        <v>813</v>
      </c>
      <c r="AG181" t="s">
        <v>971</v>
      </c>
      <c r="AH181" s="20" t="s">
        <v>2463</v>
      </c>
    </row>
    <row r="182" spans="1:34" x14ac:dyDescent="0.25">
      <c r="A182" t="s">
        <v>361</v>
      </c>
      <c r="C182">
        <v>3</v>
      </c>
      <c r="D182">
        <v>8</v>
      </c>
      <c r="E182" t="b">
        <v>1</v>
      </c>
      <c r="F182" t="b">
        <v>0</v>
      </c>
      <c r="L182" t="s">
        <v>659</v>
      </c>
      <c r="AG182" t="s">
        <v>972</v>
      </c>
      <c r="AH182" s="20" t="s">
        <v>2464</v>
      </c>
    </row>
    <row r="183" spans="1:34" x14ac:dyDescent="0.25">
      <c r="A183" t="s">
        <v>317</v>
      </c>
      <c r="B183" t="s">
        <v>318</v>
      </c>
      <c r="C183">
        <v>3</v>
      </c>
      <c r="D183">
        <v>8</v>
      </c>
      <c r="E183" t="b">
        <v>1</v>
      </c>
      <c r="F183" t="b">
        <v>0</v>
      </c>
      <c r="G183" t="s">
        <v>814</v>
      </c>
      <c r="H183" t="s">
        <v>815</v>
      </c>
      <c r="I183" t="s">
        <v>755</v>
      </c>
      <c r="J183" t="s">
        <v>319</v>
      </c>
      <c r="K183" s="2">
        <v>1.6400462962962964E-2</v>
      </c>
      <c r="L183" t="s">
        <v>665</v>
      </c>
      <c r="AG183" t="s">
        <v>973</v>
      </c>
      <c r="AH183" s="20" t="s">
        <v>2465</v>
      </c>
    </row>
    <row r="184" spans="1:34" x14ac:dyDescent="0.25">
      <c r="A184" t="s">
        <v>321</v>
      </c>
      <c r="B184" t="s">
        <v>322</v>
      </c>
      <c r="C184">
        <v>3</v>
      </c>
      <c r="D184">
        <v>8</v>
      </c>
      <c r="E184" t="b">
        <v>1</v>
      </c>
      <c r="F184" t="b">
        <v>0</v>
      </c>
      <c r="G184" t="s">
        <v>816</v>
      </c>
      <c r="H184" t="s">
        <v>817</v>
      </c>
      <c r="I184" t="s">
        <v>818</v>
      </c>
      <c r="J184" t="s">
        <v>323</v>
      </c>
      <c r="K184" s="2">
        <v>2.2916666666666667E-3</v>
      </c>
      <c r="L184" t="s">
        <v>665</v>
      </c>
      <c r="AG184" t="s">
        <v>974</v>
      </c>
      <c r="AH184" s="20" t="s">
        <v>2466</v>
      </c>
    </row>
    <row r="185" spans="1:34" x14ac:dyDescent="0.25">
      <c r="A185" t="s">
        <v>325</v>
      </c>
      <c r="B185" t="s">
        <v>326</v>
      </c>
      <c r="C185">
        <v>3</v>
      </c>
      <c r="D185">
        <v>8</v>
      </c>
      <c r="E185" t="b">
        <v>1</v>
      </c>
      <c r="F185" t="b">
        <v>0</v>
      </c>
      <c r="G185" t="s">
        <v>819</v>
      </c>
      <c r="H185" t="s">
        <v>820</v>
      </c>
      <c r="I185" t="s">
        <v>698</v>
      </c>
      <c r="J185" t="s">
        <v>327</v>
      </c>
      <c r="K185" s="2">
        <v>1.3310185185185187E-2</v>
      </c>
      <c r="L185" t="s">
        <v>665</v>
      </c>
      <c r="AG185" t="s">
        <v>975</v>
      </c>
      <c r="AH185" s="20" t="s">
        <v>2467</v>
      </c>
    </row>
    <row r="186" spans="1:34" x14ac:dyDescent="0.25">
      <c r="A186" t="s">
        <v>329</v>
      </c>
      <c r="B186" t="s">
        <v>330</v>
      </c>
      <c r="C186">
        <v>3</v>
      </c>
      <c r="D186">
        <v>8</v>
      </c>
      <c r="E186" t="b">
        <v>1</v>
      </c>
      <c r="F186" t="b">
        <v>0</v>
      </c>
      <c r="G186" t="s">
        <v>821</v>
      </c>
      <c r="H186" t="s">
        <v>822</v>
      </c>
      <c r="I186" t="s">
        <v>698</v>
      </c>
      <c r="J186" t="s">
        <v>208</v>
      </c>
      <c r="K186" s="2">
        <v>2.2106481481481478E-3</v>
      </c>
      <c r="L186" t="s">
        <v>665</v>
      </c>
      <c r="AG186" t="s">
        <v>976</v>
      </c>
      <c r="AH186" s="20" t="s">
        <v>2468</v>
      </c>
    </row>
    <row r="187" spans="1:34" x14ac:dyDescent="0.25">
      <c r="A187" t="s">
        <v>608</v>
      </c>
      <c r="C187">
        <v>3</v>
      </c>
      <c r="D187">
        <v>8</v>
      </c>
      <c r="E187" t="b">
        <v>1</v>
      </c>
      <c r="F187" t="b">
        <v>0</v>
      </c>
      <c r="G187" t="s">
        <v>823</v>
      </c>
      <c r="H187" t="s">
        <v>824</v>
      </c>
      <c r="I187" t="s">
        <v>825</v>
      </c>
      <c r="J187" t="s">
        <v>610</v>
      </c>
      <c r="K187" s="2">
        <v>9.9537037037037042E-4</v>
      </c>
      <c r="L187" t="s">
        <v>661</v>
      </c>
      <c r="AG187" t="s">
        <v>977</v>
      </c>
      <c r="AH187" s="20" t="s">
        <v>2469</v>
      </c>
    </row>
    <row r="188" spans="1:34" x14ac:dyDescent="0.25">
      <c r="A188" t="s">
        <v>332</v>
      </c>
      <c r="B188" t="s">
        <v>333</v>
      </c>
      <c r="C188">
        <v>3</v>
      </c>
      <c r="D188">
        <v>8</v>
      </c>
      <c r="E188" t="b">
        <v>1</v>
      </c>
      <c r="F188" t="b">
        <v>0</v>
      </c>
      <c r="G188" t="s">
        <v>826</v>
      </c>
      <c r="H188" t="s">
        <v>827</v>
      </c>
      <c r="I188" t="s">
        <v>828</v>
      </c>
      <c r="J188" t="s">
        <v>334</v>
      </c>
      <c r="K188" s="2">
        <v>2.7245370370370368E-2</v>
      </c>
      <c r="L188" t="s">
        <v>665</v>
      </c>
      <c r="AG188" t="s">
        <v>978</v>
      </c>
      <c r="AH188" s="20" t="s">
        <v>2470</v>
      </c>
    </row>
    <row r="189" spans="1:34" x14ac:dyDescent="0.25">
      <c r="A189" t="s">
        <v>336</v>
      </c>
      <c r="B189" t="s">
        <v>337</v>
      </c>
      <c r="C189">
        <v>3</v>
      </c>
      <c r="D189">
        <v>8</v>
      </c>
      <c r="E189" t="b">
        <v>1</v>
      </c>
      <c r="F189" t="b">
        <v>0</v>
      </c>
      <c r="G189" t="s">
        <v>715</v>
      </c>
      <c r="H189" t="s">
        <v>829</v>
      </c>
      <c r="I189" t="s">
        <v>698</v>
      </c>
      <c r="J189" t="s">
        <v>338</v>
      </c>
      <c r="K189" s="2">
        <v>3.5682870370370372E-2</v>
      </c>
      <c r="L189" t="s">
        <v>665</v>
      </c>
      <c r="AG189" t="s">
        <v>979</v>
      </c>
      <c r="AH189" s="20" t="s">
        <v>2471</v>
      </c>
    </row>
    <row r="190" spans="1:34" x14ac:dyDescent="0.25">
      <c r="A190" t="s">
        <v>340</v>
      </c>
      <c r="B190" t="s">
        <v>341</v>
      </c>
      <c r="C190">
        <v>3</v>
      </c>
      <c r="D190">
        <v>8</v>
      </c>
      <c r="E190" t="b">
        <v>1</v>
      </c>
      <c r="F190" t="b">
        <v>0</v>
      </c>
      <c r="G190" t="s">
        <v>830</v>
      </c>
      <c r="H190" t="s">
        <v>831</v>
      </c>
      <c r="I190" t="s">
        <v>698</v>
      </c>
      <c r="J190" t="s">
        <v>342</v>
      </c>
      <c r="K190" s="2">
        <v>8.7037037037037031E-3</v>
      </c>
      <c r="L190" t="s">
        <v>665</v>
      </c>
      <c r="AG190" t="s">
        <v>980</v>
      </c>
      <c r="AH190" s="20" t="s">
        <v>2472</v>
      </c>
    </row>
    <row r="191" spans="1:34" x14ac:dyDescent="0.25">
      <c r="A191" t="s">
        <v>612</v>
      </c>
      <c r="C191">
        <v>3</v>
      </c>
      <c r="D191">
        <v>8</v>
      </c>
      <c r="E191" t="b">
        <v>1</v>
      </c>
      <c r="F191" t="b">
        <v>0</v>
      </c>
      <c r="G191" t="s">
        <v>832</v>
      </c>
      <c r="H191" t="s">
        <v>833</v>
      </c>
      <c r="I191" t="s">
        <v>834</v>
      </c>
      <c r="J191" t="s">
        <v>410</v>
      </c>
      <c r="K191" s="2">
        <v>3.3333333333333335E-3</v>
      </c>
      <c r="L191" t="s">
        <v>661</v>
      </c>
      <c r="AG191" t="s">
        <v>981</v>
      </c>
      <c r="AH191" s="20" t="s">
        <v>2473</v>
      </c>
    </row>
    <row r="192" spans="1:34" x14ac:dyDescent="0.25">
      <c r="A192" t="s">
        <v>344</v>
      </c>
      <c r="B192" t="s">
        <v>345</v>
      </c>
      <c r="C192">
        <v>3</v>
      </c>
      <c r="D192">
        <v>8</v>
      </c>
      <c r="E192" t="b">
        <v>1</v>
      </c>
      <c r="F192" t="b">
        <v>0</v>
      </c>
      <c r="G192" t="s">
        <v>835</v>
      </c>
      <c r="H192" t="s">
        <v>836</v>
      </c>
      <c r="I192" t="s">
        <v>718</v>
      </c>
      <c r="J192" t="s">
        <v>346</v>
      </c>
      <c r="K192" s="2">
        <v>1.2037037037037038E-3</v>
      </c>
      <c r="L192" t="s">
        <v>665</v>
      </c>
      <c r="AG192" t="s">
        <v>982</v>
      </c>
      <c r="AH192" s="20" t="s">
        <v>2474</v>
      </c>
    </row>
    <row r="193" spans="1:34" x14ac:dyDescent="0.25">
      <c r="A193" t="s">
        <v>837</v>
      </c>
      <c r="C193">
        <v>3</v>
      </c>
      <c r="D193">
        <v>8</v>
      </c>
      <c r="E193" t="b">
        <v>1</v>
      </c>
      <c r="F193" t="b">
        <v>0</v>
      </c>
      <c r="K193" s="2">
        <v>1.1574074074074073E-5</v>
      </c>
      <c r="L193" t="s">
        <v>661</v>
      </c>
      <c r="AG193" t="s">
        <v>983</v>
      </c>
      <c r="AH193" s="20" t="s">
        <v>2475</v>
      </c>
    </row>
    <row r="194" spans="1:34" x14ac:dyDescent="0.25">
      <c r="A194" t="s">
        <v>348</v>
      </c>
      <c r="B194" t="s">
        <v>349</v>
      </c>
      <c r="C194">
        <v>3</v>
      </c>
      <c r="D194">
        <v>8</v>
      </c>
      <c r="E194" t="b">
        <v>1</v>
      </c>
      <c r="F194" t="b">
        <v>0</v>
      </c>
      <c r="G194" t="s">
        <v>838</v>
      </c>
      <c r="H194" t="s">
        <v>839</v>
      </c>
      <c r="I194" t="s">
        <v>840</v>
      </c>
      <c r="J194" t="s">
        <v>350</v>
      </c>
      <c r="K194" s="2">
        <v>3.7037037037037034E-3</v>
      </c>
      <c r="L194" t="s">
        <v>665</v>
      </c>
      <c r="AG194" t="s">
        <v>984</v>
      </c>
      <c r="AH194" s="20" t="s">
        <v>2476</v>
      </c>
    </row>
    <row r="195" spans="1:34" x14ac:dyDescent="0.25">
      <c r="A195" t="s">
        <v>712</v>
      </c>
      <c r="C195">
        <v>3</v>
      </c>
      <c r="D195">
        <v>8</v>
      </c>
      <c r="E195" t="b">
        <v>1</v>
      </c>
      <c r="F195" t="b">
        <v>0</v>
      </c>
      <c r="G195" t="s">
        <v>713</v>
      </c>
      <c r="H195" t="s">
        <v>714</v>
      </c>
      <c r="I195" t="s">
        <v>715</v>
      </c>
      <c r="J195" t="s">
        <v>261</v>
      </c>
      <c r="K195" s="2">
        <v>3.7152777777777774E-3</v>
      </c>
      <c r="L195" t="s">
        <v>661</v>
      </c>
      <c r="AG195" t="s">
        <v>985</v>
      </c>
      <c r="AH195" s="20" t="s">
        <v>2477</v>
      </c>
    </row>
    <row r="196" spans="1:34" x14ac:dyDescent="0.25">
      <c r="A196" t="s">
        <v>214</v>
      </c>
      <c r="B196" t="s">
        <v>215</v>
      </c>
      <c r="C196">
        <v>3</v>
      </c>
      <c r="D196">
        <v>8</v>
      </c>
      <c r="E196" t="b">
        <v>1</v>
      </c>
      <c r="F196" t="b">
        <v>0</v>
      </c>
      <c r="G196" t="s">
        <v>724</v>
      </c>
      <c r="H196" t="s">
        <v>725</v>
      </c>
      <c r="I196" t="s">
        <v>698</v>
      </c>
      <c r="J196" t="s">
        <v>216</v>
      </c>
      <c r="K196" s="2">
        <v>1.1967592592592592E-2</v>
      </c>
      <c r="L196" t="s">
        <v>665</v>
      </c>
      <c r="AG196" t="s">
        <v>986</v>
      </c>
      <c r="AH196" s="20" t="s">
        <v>2478</v>
      </c>
    </row>
    <row r="197" spans="1:34" x14ac:dyDescent="0.25">
      <c r="A197" t="s">
        <v>218</v>
      </c>
      <c r="B197" t="s">
        <v>353</v>
      </c>
      <c r="C197">
        <v>3</v>
      </c>
      <c r="D197">
        <v>8</v>
      </c>
      <c r="E197" t="b">
        <v>1</v>
      </c>
      <c r="F197" t="b">
        <v>0</v>
      </c>
      <c r="G197" t="s">
        <v>726</v>
      </c>
      <c r="H197" t="s">
        <v>688</v>
      </c>
      <c r="I197" t="s">
        <v>689</v>
      </c>
      <c r="J197" t="s">
        <v>219</v>
      </c>
      <c r="K197" s="2">
        <v>3.0763888888888886E-2</v>
      </c>
      <c r="L197" t="s">
        <v>665</v>
      </c>
      <c r="AG197" t="s">
        <v>987</v>
      </c>
      <c r="AH197" s="20" t="s">
        <v>2479</v>
      </c>
    </row>
    <row r="198" spans="1:34" x14ac:dyDescent="0.25">
      <c r="A198" t="s">
        <v>221</v>
      </c>
      <c r="B198" t="s">
        <v>355</v>
      </c>
      <c r="C198">
        <v>3</v>
      </c>
      <c r="D198">
        <v>8</v>
      </c>
      <c r="E198" t="b">
        <v>1</v>
      </c>
      <c r="F198" t="b">
        <v>0</v>
      </c>
      <c r="G198" t="s">
        <v>727</v>
      </c>
      <c r="H198" t="s">
        <v>728</v>
      </c>
      <c r="I198" t="s">
        <v>729</v>
      </c>
      <c r="J198" t="s">
        <v>223</v>
      </c>
      <c r="K198" s="2">
        <v>3.6805555555555554E-3</v>
      </c>
      <c r="L198" t="s">
        <v>665</v>
      </c>
      <c r="AG198" t="s">
        <v>988</v>
      </c>
      <c r="AH198" s="20" t="s">
        <v>2480</v>
      </c>
    </row>
    <row r="199" spans="1:34" x14ac:dyDescent="0.25">
      <c r="A199" t="s">
        <v>225</v>
      </c>
      <c r="B199" t="s">
        <v>226</v>
      </c>
      <c r="C199">
        <v>3</v>
      </c>
      <c r="D199">
        <v>8</v>
      </c>
      <c r="E199" t="b">
        <v>1</v>
      </c>
      <c r="F199" t="b">
        <v>0</v>
      </c>
      <c r="G199" t="s">
        <v>730</v>
      </c>
      <c r="H199" t="s">
        <v>731</v>
      </c>
      <c r="I199" t="s">
        <v>732</v>
      </c>
      <c r="J199" t="s">
        <v>227</v>
      </c>
      <c r="K199" s="2">
        <v>3.7268518518518514E-3</v>
      </c>
      <c r="L199" t="s">
        <v>665</v>
      </c>
      <c r="AG199" t="s">
        <v>989</v>
      </c>
      <c r="AH199" s="20" t="s">
        <v>2481</v>
      </c>
    </row>
    <row r="200" spans="1:34" x14ac:dyDescent="0.25">
      <c r="A200" t="s">
        <v>733</v>
      </c>
      <c r="C200">
        <v>3</v>
      </c>
      <c r="D200">
        <v>8</v>
      </c>
      <c r="E200" t="b">
        <v>1</v>
      </c>
      <c r="F200" t="b">
        <v>0</v>
      </c>
      <c r="K200" s="2">
        <v>1.1574074074074073E-5</v>
      </c>
      <c r="L200" t="s">
        <v>661</v>
      </c>
      <c r="AG200" t="s">
        <v>990</v>
      </c>
      <c r="AH200" s="20" t="s">
        <v>2482</v>
      </c>
    </row>
    <row r="201" spans="1:34" x14ac:dyDescent="0.25">
      <c r="A201" t="s">
        <v>278</v>
      </c>
      <c r="B201" t="s">
        <v>279</v>
      </c>
      <c r="C201">
        <v>3</v>
      </c>
      <c r="D201">
        <v>8</v>
      </c>
      <c r="E201" t="b">
        <v>1</v>
      </c>
      <c r="F201" t="b">
        <v>0</v>
      </c>
      <c r="G201" t="s">
        <v>745</v>
      </c>
      <c r="H201" t="s">
        <v>768</v>
      </c>
      <c r="I201" t="s">
        <v>769</v>
      </c>
      <c r="J201" t="s">
        <v>192</v>
      </c>
      <c r="K201" s="2">
        <v>4.31712962962963E-3</v>
      </c>
      <c r="L201" t="s">
        <v>665</v>
      </c>
      <c r="AG201" t="s">
        <v>991</v>
      </c>
      <c r="AH201" s="20" t="s">
        <v>2483</v>
      </c>
    </row>
    <row r="202" spans="1:34" x14ac:dyDescent="0.25">
      <c r="A202" t="s">
        <v>359</v>
      </c>
      <c r="B202" t="s">
        <v>161</v>
      </c>
      <c r="C202">
        <v>3</v>
      </c>
      <c r="D202">
        <v>8</v>
      </c>
      <c r="E202" t="b">
        <v>1</v>
      </c>
      <c r="F202" t="b">
        <v>0</v>
      </c>
      <c r="G202" t="s">
        <v>666</v>
      </c>
      <c r="H202" t="s">
        <v>667</v>
      </c>
      <c r="I202" t="s">
        <v>668</v>
      </c>
      <c r="J202" t="s">
        <v>192</v>
      </c>
      <c r="K202" s="2">
        <v>1.5347222222222222E-2</v>
      </c>
      <c r="L202" t="s">
        <v>665</v>
      </c>
      <c r="AG202" t="s">
        <v>992</v>
      </c>
      <c r="AH202" s="20" t="s">
        <v>2484</v>
      </c>
    </row>
    <row r="203" spans="1:34" x14ac:dyDescent="0.25">
      <c r="A203" t="s">
        <v>361</v>
      </c>
      <c r="B203" t="s">
        <v>362</v>
      </c>
      <c r="C203">
        <v>3</v>
      </c>
      <c r="D203">
        <v>8</v>
      </c>
      <c r="E203" t="b">
        <v>1</v>
      </c>
      <c r="F203" t="b">
        <v>0</v>
      </c>
      <c r="G203" t="s">
        <v>841</v>
      </c>
      <c r="H203" t="s">
        <v>842</v>
      </c>
      <c r="I203" t="s">
        <v>843</v>
      </c>
      <c r="J203" t="s">
        <v>363</v>
      </c>
      <c r="K203" s="2">
        <v>9.8495370370370369E-3</v>
      </c>
      <c r="L203" t="s">
        <v>665</v>
      </c>
      <c r="AG203" t="s">
        <v>993</v>
      </c>
      <c r="AH203" s="20" t="s">
        <v>2485</v>
      </c>
    </row>
    <row r="204" spans="1:34" x14ac:dyDescent="0.25">
      <c r="A204" t="s">
        <v>329</v>
      </c>
      <c r="B204" t="s">
        <v>330</v>
      </c>
      <c r="C204">
        <v>3</v>
      </c>
      <c r="D204">
        <v>8</v>
      </c>
      <c r="E204" t="b">
        <v>1</v>
      </c>
      <c r="F204" t="b">
        <v>0</v>
      </c>
      <c r="G204" t="s">
        <v>821</v>
      </c>
      <c r="H204" t="s">
        <v>822</v>
      </c>
      <c r="I204" t="s">
        <v>698</v>
      </c>
      <c r="J204" t="s">
        <v>208</v>
      </c>
      <c r="K204" s="2">
        <v>1.9444444444444442E-3</v>
      </c>
      <c r="L204" t="s">
        <v>665</v>
      </c>
      <c r="AG204" t="s">
        <v>994</v>
      </c>
      <c r="AH204" s="20" t="s">
        <v>2486</v>
      </c>
    </row>
    <row r="205" spans="1:34" x14ac:dyDescent="0.25">
      <c r="A205" t="s">
        <v>844</v>
      </c>
      <c r="C205">
        <v>3</v>
      </c>
      <c r="D205">
        <v>8</v>
      </c>
      <c r="E205" t="b">
        <v>1</v>
      </c>
      <c r="F205" t="b">
        <v>0</v>
      </c>
      <c r="G205" t="s">
        <v>845</v>
      </c>
      <c r="H205" t="s">
        <v>846</v>
      </c>
      <c r="I205" t="s">
        <v>841</v>
      </c>
      <c r="J205" t="s">
        <v>261</v>
      </c>
      <c r="K205" s="2">
        <v>4.5949074074074078E-3</v>
      </c>
      <c r="L205" t="s">
        <v>661</v>
      </c>
      <c r="AG205" t="s">
        <v>995</v>
      </c>
      <c r="AH205" s="20" t="s">
        <v>2487</v>
      </c>
    </row>
    <row r="206" spans="1:34" x14ac:dyDescent="0.25">
      <c r="A206" t="s">
        <v>646</v>
      </c>
      <c r="C206">
        <v>3</v>
      </c>
      <c r="D206">
        <v>8</v>
      </c>
      <c r="E206" t="b">
        <v>1</v>
      </c>
      <c r="F206" t="b">
        <v>0</v>
      </c>
      <c r="G206" t="s">
        <v>847</v>
      </c>
      <c r="H206" t="s">
        <v>848</v>
      </c>
      <c r="I206" t="s">
        <v>849</v>
      </c>
      <c r="J206" t="s">
        <v>644</v>
      </c>
      <c r="K206" s="2">
        <v>1.7893518518518517E-2</v>
      </c>
      <c r="L206" t="s">
        <v>661</v>
      </c>
      <c r="AG206" t="s">
        <v>996</v>
      </c>
      <c r="AH206" s="20" t="s">
        <v>2488</v>
      </c>
    </row>
    <row r="207" spans="1:34" x14ac:dyDescent="0.25">
      <c r="A207" t="s">
        <v>850</v>
      </c>
      <c r="C207">
        <v>3</v>
      </c>
      <c r="D207">
        <v>8</v>
      </c>
      <c r="E207" t="b">
        <v>1</v>
      </c>
      <c r="F207" t="b">
        <v>0</v>
      </c>
      <c r="K207" s="2">
        <v>4.6296296296296294E-5</v>
      </c>
      <c r="L207" t="s">
        <v>661</v>
      </c>
      <c r="AG207" t="s">
        <v>997</v>
      </c>
      <c r="AH207" s="20" t="s">
        <v>2489</v>
      </c>
    </row>
    <row r="208" spans="1:34" x14ac:dyDescent="0.25">
      <c r="A208" t="s">
        <v>851</v>
      </c>
      <c r="C208">
        <v>3</v>
      </c>
      <c r="D208">
        <v>8</v>
      </c>
      <c r="E208" t="b">
        <v>1</v>
      </c>
      <c r="F208" t="b">
        <v>0</v>
      </c>
      <c r="K208" s="2">
        <v>4.6296296296296294E-5</v>
      </c>
      <c r="L208" t="s">
        <v>661</v>
      </c>
      <c r="AG208" t="s">
        <v>998</v>
      </c>
      <c r="AH208" s="20" t="s">
        <v>2490</v>
      </c>
    </row>
    <row r="209" spans="1:34" x14ac:dyDescent="0.25">
      <c r="A209" t="s">
        <v>852</v>
      </c>
      <c r="C209">
        <v>3</v>
      </c>
      <c r="D209">
        <v>8</v>
      </c>
      <c r="E209" t="b">
        <v>1</v>
      </c>
      <c r="F209" t="b">
        <v>0</v>
      </c>
      <c r="K209" s="2">
        <v>3.4722222222222222E-5</v>
      </c>
      <c r="L209" t="s">
        <v>661</v>
      </c>
      <c r="AG209" t="s">
        <v>999</v>
      </c>
      <c r="AH209" s="20" t="s">
        <v>2491</v>
      </c>
    </row>
    <row r="210" spans="1:34" x14ac:dyDescent="0.25">
      <c r="A210" t="s">
        <v>361</v>
      </c>
      <c r="B210" t="s">
        <v>362</v>
      </c>
      <c r="C210">
        <v>3</v>
      </c>
      <c r="D210">
        <v>8</v>
      </c>
      <c r="E210" t="b">
        <v>1</v>
      </c>
      <c r="F210" t="b">
        <v>0</v>
      </c>
      <c r="G210" t="s">
        <v>841</v>
      </c>
      <c r="H210" t="s">
        <v>842</v>
      </c>
      <c r="I210" t="s">
        <v>843</v>
      </c>
      <c r="J210" t="s">
        <v>363</v>
      </c>
      <c r="K210" s="2">
        <v>1.0231481481481482E-2</v>
      </c>
      <c r="L210" t="s">
        <v>665</v>
      </c>
      <c r="AG210" t="s">
        <v>1000</v>
      </c>
      <c r="AH210" s="20" t="s">
        <v>2492</v>
      </c>
    </row>
    <row r="211" spans="1:34" x14ac:dyDescent="0.25">
      <c r="A211" t="s">
        <v>361</v>
      </c>
      <c r="B211" t="s">
        <v>362</v>
      </c>
      <c r="C211">
        <v>3</v>
      </c>
      <c r="D211">
        <v>8</v>
      </c>
      <c r="E211" t="b">
        <v>1</v>
      </c>
      <c r="F211" t="b">
        <v>0</v>
      </c>
      <c r="G211" t="s">
        <v>841</v>
      </c>
      <c r="H211" t="s">
        <v>842</v>
      </c>
      <c r="I211" t="s">
        <v>843</v>
      </c>
      <c r="J211" t="s">
        <v>363</v>
      </c>
      <c r="K211" s="2">
        <v>9.8842592592592576E-3</v>
      </c>
      <c r="L211" t="s">
        <v>665</v>
      </c>
      <c r="AG211" t="s">
        <v>1001</v>
      </c>
      <c r="AH211" s="20" t="s">
        <v>2493</v>
      </c>
    </row>
    <row r="212" spans="1:34" x14ac:dyDescent="0.25">
      <c r="A212" t="s">
        <v>367</v>
      </c>
      <c r="B212" t="s">
        <v>368</v>
      </c>
      <c r="C212">
        <v>3</v>
      </c>
      <c r="D212">
        <v>8</v>
      </c>
      <c r="E212" t="b">
        <v>1</v>
      </c>
      <c r="F212" t="b">
        <v>0</v>
      </c>
      <c r="G212" t="s">
        <v>810</v>
      </c>
      <c r="H212" t="s">
        <v>811</v>
      </c>
      <c r="I212" t="s">
        <v>812</v>
      </c>
      <c r="J212" t="s">
        <v>208</v>
      </c>
      <c r="K212" s="2">
        <v>1.3692129629629629E-2</v>
      </c>
      <c r="L212" t="s">
        <v>665</v>
      </c>
      <c r="AG212" t="s">
        <v>1002</v>
      </c>
      <c r="AH212" s="20" t="s">
        <v>2494</v>
      </c>
    </row>
    <row r="213" spans="1:34" x14ac:dyDescent="0.25">
      <c r="A213" t="s">
        <v>370</v>
      </c>
      <c r="B213" t="s">
        <v>371</v>
      </c>
      <c r="C213">
        <v>3</v>
      </c>
      <c r="D213">
        <v>8</v>
      </c>
      <c r="E213" t="b">
        <v>0</v>
      </c>
      <c r="F213" t="b">
        <v>0</v>
      </c>
      <c r="G213" t="s">
        <v>853</v>
      </c>
      <c r="H213" t="s">
        <v>854</v>
      </c>
      <c r="I213" t="s">
        <v>805</v>
      </c>
      <c r="J213" t="s">
        <v>372</v>
      </c>
      <c r="K213" s="2">
        <v>2.3148148148148146E-4</v>
      </c>
      <c r="L213" t="s">
        <v>665</v>
      </c>
      <c r="AG213" t="s">
        <v>1003</v>
      </c>
      <c r="AH213" s="20" t="s">
        <v>2495</v>
      </c>
    </row>
    <row r="214" spans="1:34" x14ac:dyDescent="0.25">
      <c r="A214" t="s">
        <v>374</v>
      </c>
      <c r="B214" t="s">
        <v>375</v>
      </c>
      <c r="C214">
        <v>3</v>
      </c>
      <c r="D214">
        <v>8</v>
      </c>
      <c r="E214" t="b">
        <v>0</v>
      </c>
      <c r="F214" t="b">
        <v>0</v>
      </c>
      <c r="G214" t="s">
        <v>855</v>
      </c>
      <c r="H214" t="s">
        <v>856</v>
      </c>
      <c r="I214" t="s">
        <v>857</v>
      </c>
      <c r="J214" t="s">
        <v>376</v>
      </c>
      <c r="K214" s="2">
        <v>4.5196759259259256E-2</v>
      </c>
      <c r="L214" t="s">
        <v>665</v>
      </c>
      <c r="AG214" t="s">
        <v>1004</v>
      </c>
      <c r="AH214" s="20" t="s">
        <v>2496</v>
      </c>
    </row>
    <row r="215" spans="1:34" x14ac:dyDescent="0.25">
      <c r="A215" t="s">
        <v>378</v>
      </c>
      <c r="B215" t="s">
        <v>379</v>
      </c>
      <c r="C215">
        <v>3</v>
      </c>
      <c r="D215">
        <v>8</v>
      </c>
      <c r="E215" t="b">
        <v>0</v>
      </c>
      <c r="F215" t="b">
        <v>0</v>
      </c>
      <c r="G215" t="s">
        <v>858</v>
      </c>
      <c r="H215" t="s">
        <v>856</v>
      </c>
      <c r="I215" t="s">
        <v>857</v>
      </c>
      <c r="J215" t="s">
        <v>376</v>
      </c>
      <c r="K215" s="2">
        <v>6.7430555555555563E-2</v>
      </c>
      <c r="L215" t="s">
        <v>665</v>
      </c>
      <c r="AG215" t="s">
        <v>1005</v>
      </c>
      <c r="AH215" s="20" t="s">
        <v>2497</v>
      </c>
    </row>
    <row r="216" spans="1:34" x14ac:dyDescent="0.25">
      <c r="A216" t="s">
        <v>381</v>
      </c>
      <c r="B216" t="s">
        <v>382</v>
      </c>
      <c r="C216">
        <v>3</v>
      </c>
      <c r="D216">
        <v>8</v>
      </c>
      <c r="E216" t="b">
        <v>0</v>
      </c>
      <c r="F216" t="b">
        <v>0</v>
      </c>
      <c r="G216" t="s">
        <v>697</v>
      </c>
      <c r="H216" t="s">
        <v>859</v>
      </c>
      <c r="I216" t="s">
        <v>860</v>
      </c>
      <c r="J216" t="s">
        <v>383</v>
      </c>
      <c r="K216" s="2">
        <v>5.3240740740740744E-4</v>
      </c>
      <c r="L216" t="s">
        <v>665</v>
      </c>
      <c r="AG216" t="s">
        <v>1006</v>
      </c>
      <c r="AH216" s="20" t="s">
        <v>2498</v>
      </c>
    </row>
    <row r="217" spans="1:34" x14ac:dyDescent="0.25">
      <c r="A217" t="s">
        <v>385</v>
      </c>
      <c r="B217" t="s">
        <v>386</v>
      </c>
      <c r="C217">
        <v>3</v>
      </c>
      <c r="D217">
        <v>8</v>
      </c>
      <c r="E217" t="b">
        <v>0</v>
      </c>
      <c r="F217" t="b">
        <v>0</v>
      </c>
      <c r="G217" t="s">
        <v>841</v>
      </c>
      <c r="H217" t="s">
        <v>723</v>
      </c>
      <c r="I217" t="s">
        <v>861</v>
      </c>
      <c r="J217" t="s">
        <v>387</v>
      </c>
      <c r="K217" s="2">
        <v>5.6712962962962956E-4</v>
      </c>
      <c r="L217" t="s">
        <v>665</v>
      </c>
      <c r="AG217" t="s">
        <v>1007</v>
      </c>
      <c r="AH217" s="20" t="s">
        <v>2499</v>
      </c>
    </row>
    <row r="218" spans="1:34" x14ac:dyDescent="0.25">
      <c r="A218" t="s">
        <v>862</v>
      </c>
      <c r="C218">
        <v>3</v>
      </c>
      <c r="D218">
        <v>8</v>
      </c>
      <c r="E218" t="b">
        <v>0</v>
      </c>
      <c r="F218" t="b">
        <v>0</v>
      </c>
      <c r="G218" t="s">
        <v>863</v>
      </c>
      <c r="H218" t="s">
        <v>864</v>
      </c>
      <c r="I218" t="s">
        <v>808</v>
      </c>
      <c r="J218" t="s">
        <v>522</v>
      </c>
      <c r="K218" s="2">
        <v>0.92483796296296295</v>
      </c>
      <c r="L218" t="s">
        <v>661</v>
      </c>
      <c r="AG218" t="s">
        <v>1008</v>
      </c>
      <c r="AH218" s="20" t="s">
        <v>2500</v>
      </c>
    </row>
    <row r="219" spans="1:34" x14ac:dyDescent="0.25">
      <c r="A219" t="s">
        <v>520</v>
      </c>
      <c r="C219">
        <v>3</v>
      </c>
      <c r="D219">
        <v>8</v>
      </c>
      <c r="E219" t="b">
        <v>0</v>
      </c>
      <c r="F219" t="b">
        <v>0</v>
      </c>
      <c r="G219" t="s">
        <v>865</v>
      </c>
      <c r="H219" t="s">
        <v>866</v>
      </c>
      <c r="I219" t="s">
        <v>867</v>
      </c>
      <c r="J219" t="s">
        <v>522</v>
      </c>
      <c r="K219" s="3">
        <v>1.0410648148148149</v>
      </c>
      <c r="L219" t="s">
        <v>661</v>
      </c>
      <c r="AG219" t="s">
        <v>1009</v>
      </c>
      <c r="AH219" s="20" t="s">
        <v>2501</v>
      </c>
    </row>
    <row r="220" spans="1:34" x14ac:dyDescent="0.25">
      <c r="A220" t="s">
        <v>868</v>
      </c>
      <c r="C220">
        <v>3</v>
      </c>
      <c r="D220">
        <v>8</v>
      </c>
      <c r="E220" t="b">
        <v>0</v>
      </c>
      <c r="F220" t="b">
        <v>0</v>
      </c>
      <c r="G220" t="s">
        <v>843</v>
      </c>
      <c r="H220" t="s">
        <v>869</v>
      </c>
      <c r="I220" t="s">
        <v>870</v>
      </c>
      <c r="J220" t="s">
        <v>522</v>
      </c>
      <c r="K220" s="2">
        <v>0.94831018518518517</v>
      </c>
      <c r="L220" t="s">
        <v>661</v>
      </c>
      <c r="AG220" t="s">
        <v>1010</v>
      </c>
      <c r="AH220" s="20" t="s">
        <v>2502</v>
      </c>
    </row>
    <row r="221" spans="1:34" x14ac:dyDescent="0.25">
      <c r="A221" t="s">
        <v>871</v>
      </c>
      <c r="C221">
        <v>3</v>
      </c>
      <c r="D221">
        <v>8</v>
      </c>
      <c r="E221" t="b">
        <v>0</v>
      </c>
      <c r="F221" t="b">
        <v>0</v>
      </c>
      <c r="G221" t="s">
        <v>872</v>
      </c>
      <c r="H221" t="s">
        <v>869</v>
      </c>
      <c r="I221" t="s">
        <v>873</v>
      </c>
      <c r="J221" t="s">
        <v>522</v>
      </c>
      <c r="K221" s="3">
        <v>1.049074074074074</v>
      </c>
      <c r="L221" t="s">
        <v>661</v>
      </c>
      <c r="AG221" t="s">
        <v>1011</v>
      </c>
      <c r="AH221" s="20" t="s">
        <v>2503</v>
      </c>
    </row>
    <row r="222" spans="1:34" x14ac:dyDescent="0.25">
      <c r="A222" t="s">
        <v>874</v>
      </c>
      <c r="C222">
        <v>3</v>
      </c>
      <c r="D222">
        <v>8</v>
      </c>
      <c r="E222" t="b">
        <v>0</v>
      </c>
      <c r="F222" t="b">
        <v>0</v>
      </c>
      <c r="G222" t="s">
        <v>875</v>
      </c>
      <c r="H222" t="s">
        <v>869</v>
      </c>
      <c r="I222" t="s">
        <v>876</v>
      </c>
      <c r="J222" t="s">
        <v>522</v>
      </c>
      <c r="K222" s="3">
        <v>1.0433101851851851</v>
      </c>
      <c r="L222" t="s">
        <v>661</v>
      </c>
      <c r="AG222" t="s">
        <v>1012</v>
      </c>
      <c r="AH222" s="20" t="s">
        <v>2504</v>
      </c>
    </row>
    <row r="223" spans="1:34" x14ac:dyDescent="0.25">
      <c r="A223" t="s">
        <v>877</v>
      </c>
      <c r="C223">
        <v>3</v>
      </c>
      <c r="D223">
        <v>8</v>
      </c>
      <c r="E223" t="b">
        <v>0</v>
      </c>
      <c r="F223" t="b">
        <v>0</v>
      </c>
      <c r="G223" t="s">
        <v>878</v>
      </c>
      <c r="H223" t="s">
        <v>879</v>
      </c>
      <c r="I223" t="s">
        <v>880</v>
      </c>
      <c r="J223" t="s">
        <v>12</v>
      </c>
      <c r="K223" s="2">
        <v>9.554398148148148E-2</v>
      </c>
      <c r="L223" t="s">
        <v>659</v>
      </c>
      <c r="AG223" t="s">
        <v>1013</v>
      </c>
      <c r="AH223" s="20" t="s">
        <v>2505</v>
      </c>
    </row>
    <row r="224" spans="1:34" x14ac:dyDescent="0.25">
      <c r="A224" t="s">
        <v>881</v>
      </c>
      <c r="C224">
        <v>3</v>
      </c>
      <c r="D224">
        <v>8</v>
      </c>
      <c r="E224" t="b">
        <v>0</v>
      </c>
      <c r="F224" t="b">
        <v>0</v>
      </c>
      <c r="K224" s="2">
        <v>2.3148148148148147E-5</v>
      </c>
      <c r="L224" t="s">
        <v>661</v>
      </c>
      <c r="AG224" t="s">
        <v>1300</v>
      </c>
      <c r="AH224" s="20" t="s">
        <v>2506</v>
      </c>
    </row>
    <row r="225" spans="1:34" x14ac:dyDescent="0.25">
      <c r="A225" t="s">
        <v>882</v>
      </c>
      <c r="C225">
        <v>3</v>
      </c>
      <c r="D225">
        <v>8</v>
      </c>
      <c r="E225" t="b">
        <v>0</v>
      </c>
      <c r="F225" t="b">
        <v>0</v>
      </c>
      <c r="G225" t="s">
        <v>883</v>
      </c>
      <c r="H225" t="s">
        <v>884</v>
      </c>
      <c r="I225" t="s">
        <v>885</v>
      </c>
      <c r="J225" t="s">
        <v>12</v>
      </c>
      <c r="L225" t="s">
        <v>813</v>
      </c>
      <c r="AG225" t="s">
        <v>1301</v>
      </c>
      <c r="AH225" s="20" t="s">
        <v>2507</v>
      </c>
    </row>
    <row r="226" spans="1:34" x14ac:dyDescent="0.25">
      <c r="A226" t="s">
        <v>389</v>
      </c>
      <c r="B226" t="s">
        <v>15</v>
      </c>
      <c r="C226">
        <v>3</v>
      </c>
      <c r="D226">
        <v>8</v>
      </c>
      <c r="E226" t="b">
        <v>0</v>
      </c>
      <c r="F226" t="b">
        <v>0</v>
      </c>
      <c r="G226" t="s">
        <v>883</v>
      </c>
      <c r="H226" t="s">
        <v>886</v>
      </c>
      <c r="I226" t="s">
        <v>887</v>
      </c>
      <c r="J226" t="s">
        <v>12</v>
      </c>
      <c r="K226" s="2">
        <v>0.31709490740740742</v>
      </c>
      <c r="L226" t="s">
        <v>665</v>
      </c>
      <c r="AG226" t="s">
        <v>1014</v>
      </c>
      <c r="AH226" s="20" t="s">
        <v>2508</v>
      </c>
    </row>
    <row r="227" spans="1:34" x14ac:dyDescent="0.25">
      <c r="A227" t="s">
        <v>392</v>
      </c>
      <c r="B227" t="s">
        <v>393</v>
      </c>
      <c r="C227">
        <v>3</v>
      </c>
      <c r="D227">
        <v>8</v>
      </c>
      <c r="E227" t="b">
        <v>0</v>
      </c>
      <c r="F227" t="b">
        <v>0</v>
      </c>
      <c r="G227" t="s">
        <v>888</v>
      </c>
      <c r="H227" t="s">
        <v>889</v>
      </c>
      <c r="I227" t="s">
        <v>890</v>
      </c>
      <c r="J227" t="s">
        <v>12</v>
      </c>
      <c r="K227" s="2">
        <v>0.29660879629629627</v>
      </c>
      <c r="L227" t="s">
        <v>665</v>
      </c>
      <c r="AG227" t="s">
        <v>1015</v>
      </c>
      <c r="AH227" s="20" t="s">
        <v>2509</v>
      </c>
    </row>
    <row r="228" spans="1:34" x14ac:dyDescent="0.25">
      <c r="A228" t="s">
        <v>626</v>
      </c>
      <c r="C228">
        <v>3</v>
      </c>
      <c r="D228">
        <v>8</v>
      </c>
      <c r="E228" t="b">
        <v>0</v>
      </c>
      <c r="F228" t="b">
        <v>0</v>
      </c>
      <c r="G228" t="s">
        <v>891</v>
      </c>
      <c r="H228" t="s">
        <v>892</v>
      </c>
      <c r="I228" t="s">
        <v>893</v>
      </c>
      <c r="J228" t="s">
        <v>628</v>
      </c>
      <c r="K228" s="2">
        <v>0.35653935185185182</v>
      </c>
      <c r="L228" t="s">
        <v>659</v>
      </c>
      <c r="AG228" t="s">
        <v>1016</v>
      </c>
      <c r="AH228" s="20" t="s">
        <v>2510</v>
      </c>
    </row>
    <row r="229" spans="1:34" x14ac:dyDescent="0.25">
      <c r="A229" t="s">
        <v>631</v>
      </c>
      <c r="C229">
        <v>3</v>
      </c>
      <c r="D229">
        <v>8</v>
      </c>
      <c r="E229" t="b">
        <v>0</v>
      </c>
      <c r="F229" t="b">
        <v>0</v>
      </c>
      <c r="L229" t="s">
        <v>659</v>
      </c>
      <c r="AG229" t="s">
        <v>1017</v>
      </c>
      <c r="AH229" s="20" t="s">
        <v>2511</v>
      </c>
    </row>
    <row r="230" spans="1:34" x14ac:dyDescent="0.25">
      <c r="A230" t="s">
        <v>396</v>
      </c>
      <c r="B230" t="s">
        <v>397</v>
      </c>
      <c r="C230">
        <v>3</v>
      </c>
      <c r="D230">
        <v>8</v>
      </c>
      <c r="E230" t="b">
        <v>0</v>
      </c>
      <c r="F230" t="b">
        <v>0</v>
      </c>
      <c r="G230" t="s">
        <v>894</v>
      </c>
      <c r="H230" t="s">
        <v>895</v>
      </c>
      <c r="I230" t="s">
        <v>896</v>
      </c>
      <c r="J230" t="s">
        <v>398</v>
      </c>
      <c r="K230" s="2">
        <v>1.0532407407407407E-2</v>
      </c>
      <c r="L230" t="s">
        <v>665</v>
      </c>
      <c r="AG230" t="s">
        <v>1018</v>
      </c>
      <c r="AH230" s="20" t="s">
        <v>2512</v>
      </c>
    </row>
    <row r="231" spans="1:34" x14ac:dyDescent="0.25">
      <c r="C231">
        <v>3</v>
      </c>
      <c r="D231">
        <v>8</v>
      </c>
      <c r="E231" t="b">
        <v>0</v>
      </c>
      <c r="F231" t="b">
        <v>0</v>
      </c>
      <c r="L231" t="s">
        <v>659</v>
      </c>
      <c r="AG231" t="s">
        <v>1019</v>
      </c>
      <c r="AH231" s="20" t="s">
        <v>2513</v>
      </c>
    </row>
    <row r="232" spans="1:34" x14ac:dyDescent="0.25">
      <c r="C232">
        <v>3</v>
      </c>
      <c r="D232">
        <v>8</v>
      </c>
      <c r="E232" t="b">
        <v>0</v>
      </c>
      <c r="F232" t="b">
        <v>0</v>
      </c>
      <c r="L232" t="s">
        <v>659</v>
      </c>
      <c r="AG232" t="s">
        <v>1020</v>
      </c>
      <c r="AH232" s="20" t="s">
        <v>2514</v>
      </c>
    </row>
    <row r="233" spans="1:34" x14ac:dyDescent="0.25">
      <c r="C233">
        <v>3</v>
      </c>
      <c r="D233">
        <v>8</v>
      </c>
      <c r="E233" t="b">
        <v>0</v>
      </c>
      <c r="F233" t="b">
        <v>0</v>
      </c>
      <c r="L233" t="s">
        <v>659</v>
      </c>
      <c r="AG233" t="s">
        <v>1022</v>
      </c>
      <c r="AH233" s="20" t="s">
        <v>2515</v>
      </c>
    </row>
    <row r="234" spans="1:34" x14ac:dyDescent="0.25">
      <c r="C234">
        <v>3</v>
      </c>
      <c r="D234">
        <v>8</v>
      </c>
      <c r="E234" t="b">
        <v>0</v>
      </c>
      <c r="F234" t="b">
        <v>0</v>
      </c>
      <c r="L234" t="s">
        <v>659</v>
      </c>
      <c r="AG234" t="s">
        <v>1026</v>
      </c>
      <c r="AH234" s="20" t="s">
        <v>2516</v>
      </c>
    </row>
    <row r="235" spans="1:34" x14ac:dyDescent="0.25">
      <c r="C235">
        <v>3</v>
      </c>
      <c r="D235">
        <v>8</v>
      </c>
      <c r="E235" t="b">
        <v>0</v>
      </c>
      <c r="F235" t="b">
        <v>0</v>
      </c>
      <c r="L235" t="s">
        <v>659</v>
      </c>
      <c r="AG235" t="s">
        <v>1028</v>
      </c>
      <c r="AH235" s="20" t="s">
        <v>2517</v>
      </c>
    </row>
    <row r="236" spans="1:34" x14ac:dyDescent="0.25">
      <c r="C236">
        <v>3</v>
      </c>
      <c r="D236">
        <v>8</v>
      </c>
      <c r="E236" t="b">
        <v>0</v>
      </c>
      <c r="F236" t="b">
        <v>0</v>
      </c>
      <c r="L236" t="s">
        <v>659</v>
      </c>
      <c r="AG236" t="s">
        <v>1029</v>
      </c>
      <c r="AH236" s="20" t="s">
        <v>2518</v>
      </c>
    </row>
    <row r="237" spans="1:34" x14ac:dyDescent="0.25">
      <c r="C237">
        <v>3</v>
      </c>
      <c r="D237">
        <v>8</v>
      </c>
      <c r="E237" t="b">
        <v>0</v>
      </c>
      <c r="F237" t="b">
        <v>0</v>
      </c>
      <c r="L237" t="s">
        <v>659</v>
      </c>
      <c r="AG237" t="s">
        <v>1030</v>
      </c>
      <c r="AH237" s="20" t="s">
        <v>2519</v>
      </c>
    </row>
    <row r="238" spans="1:34" x14ac:dyDescent="0.25">
      <c r="C238">
        <v>3</v>
      </c>
      <c r="D238">
        <v>8</v>
      </c>
      <c r="E238" t="b">
        <v>0</v>
      </c>
      <c r="F238" t="b">
        <v>0</v>
      </c>
      <c r="L238" t="s">
        <v>659</v>
      </c>
      <c r="AG238" t="s">
        <v>1031</v>
      </c>
      <c r="AH238" s="20" t="s">
        <v>2520</v>
      </c>
    </row>
    <row r="239" spans="1:34" x14ac:dyDescent="0.25">
      <c r="C239">
        <v>3</v>
      </c>
      <c r="D239">
        <v>8</v>
      </c>
      <c r="E239" t="b">
        <v>0</v>
      </c>
      <c r="F239" t="b">
        <v>0</v>
      </c>
      <c r="L239" t="s">
        <v>659</v>
      </c>
      <c r="AG239" t="s">
        <v>1032</v>
      </c>
      <c r="AH239" s="20" t="s">
        <v>2521</v>
      </c>
    </row>
    <row r="240" spans="1:34" x14ac:dyDescent="0.25">
      <c r="C240">
        <v>3</v>
      </c>
      <c r="D240">
        <v>8</v>
      </c>
      <c r="E240" t="b">
        <v>0</v>
      </c>
      <c r="F240" t="b">
        <v>0</v>
      </c>
      <c r="L240" t="s">
        <v>659</v>
      </c>
      <c r="AG240" t="s">
        <v>1036</v>
      </c>
      <c r="AH240" s="20" t="s">
        <v>2522</v>
      </c>
    </row>
    <row r="241" spans="3:37" x14ac:dyDescent="0.25">
      <c r="C241">
        <v>3</v>
      </c>
      <c r="D241">
        <v>8</v>
      </c>
      <c r="E241" t="b">
        <v>0</v>
      </c>
      <c r="F241" t="b">
        <v>0</v>
      </c>
      <c r="L241" t="s">
        <v>659</v>
      </c>
      <c r="AG241" t="s">
        <v>1038</v>
      </c>
      <c r="AH241" s="20" t="s">
        <v>2523</v>
      </c>
    </row>
    <row r="242" spans="3:37" x14ac:dyDescent="0.25">
      <c r="C242">
        <v>3</v>
      </c>
      <c r="D242">
        <v>8</v>
      </c>
      <c r="E242" t="b">
        <v>0</v>
      </c>
      <c r="F242" t="b">
        <v>0</v>
      </c>
      <c r="L242" t="s">
        <v>659</v>
      </c>
      <c r="AG242" t="s">
        <v>412</v>
      </c>
      <c r="AH242" s="20" t="s">
        <v>2524</v>
      </c>
      <c r="AI242" s="20" t="s">
        <v>2525</v>
      </c>
      <c r="AJ242" s="20" t="s">
        <v>2526</v>
      </c>
      <c r="AK242" s="20" t="s">
        <v>2527</v>
      </c>
    </row>
    <row r="243" spans="3:37" x14ac:dyDescent="0.25">
      <c r="C243">
        <v>3</v>
      </c>
      <c r="D243">
        <v>8</v>
      </c>
      <c r="E243" t="b">
        <v>0</v>
      </c>
      <c r="F243" t="b">
        <v>0</v>
      </c>
      <c r="L243" t="s">
        <v>659</v>
      </c>
      <c r="AG243" t="s">
        <v>416</v>
      </c>
      <c r="AH243" s="20" t="s">
        <v>2528</v>
      </c>
      <c r="AI243" s="20" t="s">
        <v>2529</v>
      </c>
      <c r="AJ243" s="20" t="s">
        <v>2530</v>
      </c>
      <c r="AK243" s="20" t="s">
        <v>2531</v>
      </c>
    </row>
    <row r="244" spans="3:37" x14ac:dyDescent="0.25">
      <c r="C244">
        <v>3</v>
      </c>
      <c r="D244">
        <v>8</v>
      </c>
      <c r="E244" t="b">
        <v>0</v>
      </c>
      <c r="F244" t="b">
        <v>0</v>
      </c>
      <c r="L244" t="s">
        <v>659</v>
      </c>
      <c r="AG244" t="s">
        <v>1046</v>
      </c>
      <c r="AH244" s="20" t="s">
        <v>2532</v>
      </c>
    </row>
    <row r="245" spans="3:37" x14ac:dyDescent="0.25">
      <c r="C245">
        <v>3</v>
      </c>
      <c r="D245">
        <v>8</v>
      </c>
      <c r="E245" t="b">
        <v>0</v>
      </c>
      <c r="F245" t="b">
        <v>0</v>
      </c>
      <c r="L245" t="s">
        <v>659</v>
      </c>
      <c r="AG245" t="s">
        <v>419</v>
      </c>
      <c r="AH245" s="20" t="s">
        <v>2533</v>
      </c>
      <c r="AI245" s="20" t="s">
        <v>2534</v>
      </c>
      <c r="AJ245" s="20">
        <v>0</v>
      </c>
      <c r="AK245" s="20">
        <v>0</v>
      </c>
    </row>
    <row r="246" spans="3:37" x14ac:dyDescent="0.25">
      <c r="C246">
        <v>3</v>
      </c>
      <c r="D246">
        <v>8</v>
      </c>
      <c r="E246" t="b">
        <v>0</v>
      </c>
      <c r="F246" t="b">
        <v>0</v>
      </c>
      <c r="L246" t="s">
        <v>659</v>
      </c>
      <c r="AG246" t="s">
        <v>1057</v>
      </c>
      <c r="AH246" s="20" t="s">
        <v>2535</v>
      </c>
    </row>
    <row r="247" spans="3:37" x14ac:dyDescent="0.25">
      <c r="C247">
        <v>3</v>
      </c>
      <c r="D247">
        <v>8</v>
      </c>
      <c r="E247" t="b">
        <v>0</v>
      </c>
      <c r="F247" t="b">
        <v>0</v>
      </c>
      <c r="L247" t="s">
        <v>659</v>
      </c>
      <c r="AG247" t="s">
        <v>592</v>
      </c>
      <c r="AH247" s="20" t="s">
        <v>2536</v>
      </c>
      <c r="AJ247" s="20" t="s">
        <v>2537</v>
      </c>
      <c r="AK247" s="20" t="s">
        <v>2538</v>
      </c>
    </row>
    <row r="248" spans="3:37" x14ac:dyDescent="0.25">
      <c r="C248">
        <v>3</v>
      </c>
      <c r="D248">
        <v>8</v>
      </c>
      <c r="E248" t="b">
        <v>0</v>
      </c>
      <c r="F248" t="b">
        <v>0</v>
      </c>
      <c r="L248" t="s">
        <v>659</v>
      </c>
      <c r="AG248" t="s">
        <v>422</v>
      </c>
      <c r="AH248" s="20" t="s">
        <v>2539</v>
      </c>
      <c r="AI248" s="20" t="s">
        <v>2540</v>
      </c>
      <c r="AJ248" s="20" t="s">
        <v>2541</v>
      </c>
      <c r="AK248" s="20" t="s">
        <v>2542</v>
      </c>
    </row>
    <row r="249" spans="3:37" x14ac:dyDescent="0.25">
      <c r="C249">
        <v>3</v>
      </c>
      <c r="D249">
        <v>8</v>
      </c>
      <c r="E249" t="b">
        <v>0</v>
      </c>
      <c r="F249" t="b">
        <v>0</v>
      </c>
      <c r="L249" t="s">
        <v>659</v>
      </c>
      <c r="AG249" t="s">
        <v>1066</v>
      </c>
      <c r="AH249" s="20" t="s">
        <v>2543</v>
      </c>
    </row>
    <row r="250" spans="3:37" x14ac:dyDescent="0.25">
      <c r="C250">
        <v>3</v>
      </c>
      <c r="D250">
        <v>8</v>
      </c>
      <c r="E250" t="b">
        <v>0</v>
      </c>
      <c r="F250" t="b">
        <v>0</v>
      </c>
      <c r="L250" t="s">
        <v>659</v>
      </c>
      <c r="AG250" t="s">
        <v>1067</v>
      </c>
      <c r="AH250" s="20" t="s">
        <v>2544</v>
      </c>
    </row>
    <row r="251" spans="3:37" x14ac:dyDescent="0.25">
      <c r="C251">
        <v>3</v>
      </c>
      <c r="D251">
        <v>8</v>
      </c>
      <c r="E251" t="b">
        <v>0</v>
      </c>
      <c r="F251" t="b">
        <v>0</v>
      </c>
      <c r="L251" t="s">
        <v>659</v>
      </c>
      <c r="AG251" t="s">
        <v>594</v>
      </c>
      <c r="AH251" s="20" t="s">
        <v>2545</v>
      </c>
      <c r="AJ251" s="20" t="s">
        <v>2540</v>
      </c>
      <c r="AK251" s="20" t="s">
        <v>2546</v>
      </c>
    </row>
    <row r="252" spans="3:37" x14ac:dyDescent="0.25">
      <c r="C252">
        <v>3</v>
      </c>
      <c r="D252">
        <v>8</v>
      </c>
      <c r="E252" t="b">
        <v>0</v>
      </c>
      <c r="F252" t="b">
        <v>0</v>
      </c>
      <c r="L252" t="s">
        <v>659</v>
      </c>
      <c r="AG252" t="s">
        <v>425</v>
      </c>
      <c r="AH252" s="20" t="s">
        <v>2547</v>
      </c>
      <c r="AI252" s="20" t="s">
        <v>2548</v>
      </c>
      <c r="AJ252" s="20" t="s">
        <v>2549</v>
      </c>
      <c r="AK252" s="20" t="s">
        <v>2550</v>
      </c>
    </row>
    <row r="253" spans="3:37" x14ac:dyDescent="0.25">
      <c r="C253">
        <v>3</v>
      </c>
      <c r="D253">
        <v>8</v>
      </c>
      <c r="E253" t="b">
        <v>0</v>
      </c>
      <c r="F253" t="b">
        <v>0</v>
      </c>
      <c r="L253" t="s">
        <v>659</v>
      </c>
      <c r="AG253" t="s">
        <v>428</v>
      </c>
      <c r="AH253" s="20" t="s">
        <v>2551</v>
      </c>
      <c r="AI253" s="20" t="s">
        <v>2552</v>
      </c>
      <c r="AJ253" s="20" t="s">
        <v>2553</v>
      </c>
      <c r="AK253" s="20" t="s">
        <v>2554</v>
      </c>
    </row>
    <row r="254" spans="3:37" x14ac:dyDescent="0.25">
      <c r="C254">
        <v>3</v>
      </c>
      <c r="D254">
        <v>8</v>
      </c>
      <c r="E254" t="b">
        <v>0</v>
      </c>
      <c r="F254" t="b">
        <v>0</v>
      </c>
      <c r="L254" t="s">
        <v>659</v>
      </c>
      <c r="AG254" t="s">
        <v>1085</v>
      </c>
      <c r="AH254" s="20" t="s">
        <v>2555</v>
      </c>
    </row>
    <row r="255" spans="3:37" x14ac:dyDescent="0.25">
      <c r="C255">
        <v>3</v>
      </c>
      <c r="D255">
        <v>8</v>
      </c>
      <c r="E255" t="b">
        <v>0</v>
      </c>
      <c r="F255" t="b">
        <v>0</v>
      </c>
      <c r="L255" t="s">
        <v>659</v>
      </c>
      <c r="AG255" t="s">
        <v>1088</v>
      </c>
      <c r="AH255" s="20" t="s">
        <v>2556</v>
      </c>
    </row>
    <row r="256" spans="3:37" x14ac:dyDescent="0.25">
      <c r="C256">
        <v>3</v>
      </c>
      <c r="D256">
        <v>8</v>
      </c>
      <c r="E256" t="b">
        <v>0</v>
      </c>
      <c r="F256" t="b">
        <v>0</v>
      </c>
      <c r="L256" t="s">
        <v>659</v>
      </c>
      <c r="AG256" t="s">
        <v>596</v>
      </c>
      <c r="AH256" s="20" t="s">
        <v>2557</v>
      </c>
      <c r="AJ256" s="20" t="s">
        <v>2558</v>
      </c>
      <c r="AK256" s="20" t="s">
        <v>2559</v>
      </c>
    </row>
    <row r="257" spans="3:37" x14ac:dyDescent="0.25">
      <c r="C257">
        <v>3</v>
      </c>
      <c r="D257">
        <v>8</v>
      </c>
      <c r="E257" t="b">
        <v>0</v>
      </c>
      <c r="F257" t="b">
        <v>0</v>
      </c>
      <c r="L257" t="s">
        <v>659</v>
      </c>
      <c r="AG257" t="s">
        <v>431</v>
      </c>
      <c r="AH257" s="20" t="s">
        <v>2560</v>
      </c>
      <c r="AI257" s="20" t="s">
        <v>2561</v>
      </c>
      <c r="AJ257" s="20" t="s">
        <v>2252</v>
      </c>
      <c r="AK257" s="20" t="s">
        <v>2271</v>
      </c>
    </row>
    <row r="258" spans="3:37" x14ac:dyDescent="0.25">
      <c r="C258">
        <v>3</v>
      </c>
      <c r="D258">
        <v>8</v>
      </c>
      <c r="E258" t="b">
        <v>0</v>
      </c>
      <c r="F258" t="b">
        <v>0</v>
      </c>
      <c r="L258" t="s">
        <v>659</v>
      </c>
      <c r="AG258" t="s">
        <v>1103</v>
      </c>
      <c r="AH258" s="20" t="s">
        <v>2562</v>
      </c>
    </row>
    <row r="259" spans="3:37" x14ac:dyDescent="0.25">
      <c r="C259">
        <v>3</v>
      </c>
      <c r="D259">
        <v>8</v>
      </c>
      <c r="E259" t="b">
        <v>0</v>
      </c>
      <c r="F259" t="b">
        <v>0</v>
      </c>
      <c r="L259" t="s">
        <v>659</v>
      </c>
      <c r="AG259" t="s">
        <v>598</v>
      </c>
      <c r="AH259" s="20" t="s">
        <v>2563</v>
      </c>
      <c r="AI259" s="20" t="s">
        <v>2564</v>
      </c>
      <c r="AJ259" s="20">
        <v>0</v>
      </c>
      <c r="AK259" s="20">
        <v>0</v>
      </c>
    </row>
    <row r="260" spans="3:37" x14ac:dyDescent="0.25">
      <c r="C260">
        <v>3</v>
      </c>
      <c r="D260">
        <v>8</v>
      </c>
      <c r="E260" t="b">
        <v>0</v>
      </c>
      <c r="F260" t="b">
        <v>0</v>
      </c>
      <c r="L260" t="s">
        <v>659</v>
      </c>
      <c r="AG260" t="s">
        <v>1109</v>
      </c>
      <c r="AH260" s="20" t="s">
        <v>2565</v>
      </c>
    </row>
    <row r="261" spans="3:37" x14ac:dyDescent="0.25">
      <c r="C261">
        <v>3</v>
      </c>
      <c r="D261">
        <v>8</v>
      </c>
      <c r="E261" t="b">
        <v>0</v>
      </c>
      <c r="F261" t="b">
        <v>0</v>
      </c>
      <c r="L261" t="s">
        <v>659</v>
      </c>
      <c r="AG261" t="s">
        <v>907</v>
      </c>
      <c r="AH261" s="20" t="s">
        <v>2566</v>
      </c>
    </row>
    <row r="262" spans="3:37" x14ac:dyDescent="0.25">
      <c r="C262">
        <v>3</v>
      </c>
      <c r="D262">
        <v>8</v>
      </c>
      <c r="E262" t="b">
        <v>0</v>
      </c>
      <c r="F262" t="b">
        <v>0</v>
      </c>
      <c r="L262" t="s">
        <v>659</v>
      </c>
      <c r="AG262" t="s">
        <v>908</v>
      </c>
      <c r="AH262" s="20" t="s">
        <v>2567</v>
      </c>
    </row>
    <row r="263" spans="3:37" x14ac:dyDescent="0.25">
      <c r="C263">
        <v>3</v>
      </c>
      <c r="D263">
        <v>8</v>
      </c>
      <c r="E263" t="b">
        <v>0</v>
      </c>
      <c r="F263" t="b">
        <v>0</v>
      </c>
      <c r="L263" t="s">
        <v>659</v>
      </c>
      <c r="AG263" t="s">
        <v>909</v>
      </c>
      <c r="AH263" s="20" t="s">
        <v>2568</v>
      </c>
      <c r="AJ263" s="20">
        <v>0</v>
      </c>
      <c r="AK263" s="20">
        <v>0</v>
      </c>
    </row>
    <row r="264" spans="3:37" x14ac:dyDescent="0.25">
      <c r="C264">
        <v>3</v>
      </c>
      <c r="D264">
        <v>8</v>
      </c>
      <c r="E264" t="b">
        <v>0</v>
      </c>
      <c r="F264" t="b">
        <v>0</v>
      </c>
      <c r="L264" t="s">
        <v>659</v>
      </c>
      <c r="AG264" t="s">
        <v>913</v>
      </c>
      <c r="AH264" s="20" t="s">
        <v>2569</v>
      </c>
    </row>
    <row r="265" spans="3:37" x14ac:dyDescent="0.25">
      <c r="C265">
        <v>3</v>
      </c>
      <c r="D265">
        <v>8</v>
      </c>
      <c r="E265" t="b">
        <v>0</v>
      </c>
      <c r="F265" t="b">
        <v>0</v>
      </c>
      <c r="L265" t="s">
        <v>659</v>
      </c>
      <c r="AG265" t="s">
        <v>914</v>
      </c>
      <c r="AH265" s="20" t="s">
        <v>2570</v>
      </c>
    </row>
    <row r="266" spans="3:37" x14ac:dyDescent="0.25">
      <c r="C266">
        <v>3</v>
      </c>
      <c r="D266">
        <v>8</v>
      </c>
      <c r="E266" t="b">
        <v>0</v>
      </c>
      <c r="F266" t="b">
        <v>0</v>
      </c>
      <c r="L266" t="s">
        <v>659</v>
      </c>
      <c r="AG266" t="s">
        <v>915</v>
      </c>
      <c r="AH266" s="20" t="s">
        <v>2571</v>
      </c>
    </row>
    <row r="267" spans="3:37" x14ac:dyDescent="0.25">
      <c r="C267">
        <v>3</v>
      </c>
      <c r="D267">
        <v>8</v>
      </c>
      <c r="E267" t="b">
        <v>0</v>
      </c>
      <c r="F267" t="b">
        <v>0</v>
      </c>
      <c r="L267" t="s">
        <v>659</v>
      </c>
      <c r="AG267" t="s">
        <v>916</v>
      </c>
      <c r="AH267" s="20" t="s">
        <v>2572</v>
      </c>
    </row>
    <row r="268" spans="3:37" x14ac:dyDescent="0.25">
      <c r="C268">
        <v>3</v>
      </c>
      <c r="D268">
        <v>8</v>
      </c>
      <c r="E268" t="b">
        <v>0</v>
      </c>
      <c r="F268" t="b">
        <v>0</v>
      </c>
      <c r="L268" t="s">
        <v>659</v>
      </c>
      <c r="AG268" t="s">
        <v>917</v>
      </c>
      <c r="AH268" s="20" t="s">
        <v>2573</v>
      </c>
    </row>
    <row r="269" spans="3:37" x14ac:dyDescent="0.25">
      <c r="C269">
        <v>3</v>
      </c>
      <c r="D269">
        <v>8</v>
      </c>
      <c r="E269" t="b">
        <v>0</v>
      </c>
      <c r="F269" t="b">
        <v>0</v>
      </c>
      <c r="L269" t="s">
        <v>659</v>
      </c>
      <c r="AG269" t="s">
        <v>408</v>
      </c>
      <c r="AH269" s="20" t="s">
        <v>2574</v>
      </c>
      <c r="AI269" s="20" t="s">
        <v>2575</v>
      </c>
      <c r="AJ269" s="20" t="s">
        <v>2108</v>
      </c>
      <c r="AK269" s="20" t="s">
        <v>2576</v>
      </c>
    </row>
    <row r="270" spans="3:37" x14ac:dyDescent="0.25">
      <c r="C270">
        <v>3</v>
      </c>
      <c r="D270">
        <v>8</v>
      </c>
      <c r="E270" t="b">
        <v>0</v>
      </c>
      <c r="F270" t="b">
        <v>0</v>
      </c>
      <c r="L270" t="s">
        <v>659</v>
      </c>
      <c r="AG270" t="s">
        <v>923</v>
      </c>
      <c r="AH270" s="20" t="s">
        <v>2577</v>
      </c>
    </row>
    <row r="271" spans="3:37" x14ac:dyDescent="0.25">
      <c r="C271">
        <v>3</v>
      </c>
      <c r="D271">
        <v>8</v>
      </c>
      <c r="E271" t="b">
        <v>0</v>
      </c>
      <c r="F271" t="b">
        <v>0</v>
      </c>
      <c r="L271" t="s">
        <v>659</v>
      </c>
      <c r="AG271" t="s">
        <v>924</v>
      </c>
      <c r="AH271" s="20" t="s">
        <v>2578</v>
      </c>
    </row>
    <row r="272" spans="3:37" x14ac:dyDescent="0.25">
      <c r="C272">
        <v>3</v>
      </c>
      <c r="D272">
        <v>8</v>
      </c>
      <c r="E272" t="b">
        <v>0</v>
      </c>
      <c r="F272" t="b">
        <v>0</v>
      </c>
      <c r="L272" t="s">
        <v>659</v>
      </c>
      <c r="AG272" t="s">
        <v>601</v>
      </c>
      <c r="AH272" s="20" t="s">
        <v>2579</v>
      </c>
      <c r="AI272" s="20" t="s">
        <v>2580</v>
      </c>
      <c r="AJ272" s="20">
        <v>0</v>
      </c>
      <c r="AK272" s="20">
        <v>0</v>
      </c>
    </row>
    <row r="273" spans="3:34" x14ac:dyDescent="0.25">
      <c r="C273">
        <v>3</v>
      </c>
      <c r="D273">
        <v>8</v>
      </c>
      <c r="E273" t="b">
        <v>0</v>
      </c>
      <c r="F273" t="b">
        <v>0</v>
      </c>
      <c r="L273" t="s">
        <v>659</v>
      </c>
      <c r="AG273" t="s">
        <v>927</v>
      </c>
      <c r="AH273" s="20" t="s">
        <v>2581</v>
      </c>
    </row>
    <row r="274" spans="3:34" x14ac:dyDescent="0.25">
      <c r="C274">
        <v>3</v>
      </c>
      <c r="D274">
        <v>8</v>
      </c>
      <c r="E274" t="b">
        <v>0</v>
      </c>
      <c r="F274" t="b">
        <v>0</v>
      </c>
      <c r="L274" t="s">
        <v>659</v>
      </c>
      <c r="AG274" t="s">
        <v>928</v>
      </c>
      <c r="AH274" s="20" t="s">
        <v>2582</v>
      </c>
    </row>
    <row r="275" spans="3:34" x14ac:dyDescent="0.25">
      <c r="C275">
        <v>3</v>
      </c>
      <c r="D275">
        <v>8</v>
      </c>
      <c r="E275" t="b">
        <v>0</v>
      </c>
      <c r="F275" t="b">
        <v>0</v>
      </c>
      <c r="L275" t="s">
        <v>659</v>
      </c>
      <c r="AG275" t="s">
        <v>929</v>
      </c>
      <c r="AH275" s="20" t="s">
        <v>2583</v>
      </c>
    </row>
    <row r="276" spans="3:34" x14ac:dyDescent="0.25">
      <c r="C276">
        <v>3</v>
      </c>
      <c r="D276">
        <v>8</v>
      </c>
      <c r="E276" t="b">
        <v>0</v>
      </c>
      <c r="F276" t="b">
        <v>0</v>
      </c>
      <c r="L276" t="s">
        <v>659</v>
      </c>
      <c r="AG276" t="s">
        <v>930</v>
      </c>
      <c r="AH276" s="20" t="s">
        <v>2584</v>
      </c>
    </row>
    <row r="277" spans="3:34" x14ac:dyDescent="0.25">
      <c r="C277">
        <v>3</v>
      </c>
      <c r="D277">
        <v>8</v>
      </c>
      <c r="E277" t="b">
        <v>0</v>
      </c>
      <c r="F277" t="b">
        <v>0</v>
      </c>
      <c r="L277" t="s">
        <v>659</v>
      </c>
      <c r="AG277" t="s">
        <v>931</v>
      </c>
      <c r="AH277" s="20" t="s">
        <v>2585</v>
      </c>
    </row>
    <row r="278" spans="3:34" x14ac:dyDescent="0.25">
      <c r="C278">
        <v>3</v>
      </c>
      <c r="D278">
        <v>8</v>
      </c>
      <c r="E278" t="b">
        <v>0</v>
      </c>
      <c r="F278" t="b">
        <v>0</v>
      </c>
      <c r="L278" t="s">
        <v>659</v>
      </c>
      <c r="AG278" t="s">
        <v>932</v>
      </c>
      <c r="AH278" s="20" t="s">
        <v>2586</v>
      </c>
    </row>
    <row r="279" spans="3:34" x14ac:dyDescent="0.25">
      <c r="C279">
        <v>3</v>
      </c>
      <c r="D279">
        <v>8</v>
      </c>
      <c r="E279" t="b">
        <v>0</v>
      </c>
      <c r="F279" t="b">
        <v>0</v>
      </c>
      <c r="L279" t="s">
        <v>659</v>
      </c>
      <c r="AG279" t="s">
        <v>933</v>
      </c>
      <c r="AH279" s="20" t="s">
        <v>2587</v>
      </c>
    </row>
    <row r="280" spans="3:34" x14ac:dyDescent="0.25">
      <c r="C280">
        <v>3</v>
      </c>
      <c r="D280">
        <v>8</v>
      </c>
      <c r="E280" t="b">
        <v>0</v>
      </c>
      <c r="F280" t="b">
        <v>0</v>
      </c>
      <c r="L280" t="s">
        <v>659</v>
      </c>
      <c r="AG280" t="s">
        <v>934</v>
      </c>
      <c r="AH280" s="20" t="s">
        <v>2588</v>
      </c>
    </row>
    <row r="281" spans="3:34" x14ac:dyDescent="0.25">
      <c r="C281">
        <v>3</v>
      </c>
      <c r="D281">
        <v>8</v>
      </c>
      <c r="E281" t="b">
        <v>0</v>
      </c>
      <c r="F281" t="b">
        <v>0</v>
      </c>
      <c r="L281" t="s">
        <v>659</v>
      </c>
      <c r="AG281" t="s">
        <v>935</v>
      </c>
      <c r="AH281" s="20" t="s">
        <v>2589</v>
      </c>
    </row>
    <row r="282" spans="3:34" x14ac:dyDescent="0.25">
      <c r="C282">
        <v>3</v>
      </c>
      <c r="D282">
        <v>8</v>
      </c>
      <c r="E282" t="b">
        <v>0</v>
      </c>
      <c r="F282" t="b">
        <v>0</v>
      </c>
      <c r="L282" t="s">
        <v>659</v>
      </c>
      <c r="AG282" t="s">
        <v>936</v>
      </c>
      <c r="AH282" s="20" t="s">
        <v>2590</v>
      </c>
    </row>
    <row r="283" spans="3:34" x14ac:dyDescent="0.25">
      <c r="C283">
        <v>3</v>
      </c>
      <c r="D283">
        <v>8</v>
      </c>
      <c r="E283" t="b">
        <v>0</v>
      </c>
      <c r="F283" t="b">
        <v>0</v>
      </c>
      <c r="L283" t="s">
        <v>659</v>
      </c>
      <c r="AG283" t="s">
        <v>937</v>
      </c>
      <c r="AH283" s="20" t="s">
        <v>2591</v>
      </c>
    </row>
    <row r="284" spans="3:34" x14ac:dyDescent="0.25">
      <c r="C284">
        <v>3</v>
      </c>
      <c r="D284">
        <v>8</v>
      </c>
      <c r="E284" t="b">
        <v>0</v>
      </c>
      <c r="F284" t="b">
        <v>0</v>
      </c>
      <c r="L284" t="s">
        <v>659</v>
      </c>
      <c r="AG284" t="s">
        <v>938</v>
      </c>
      <c r="AH284" s="20" t="s">
        <v>2592</v>
      </c>
    </row>
    <row r="285" spans="3:34" x14ac:dyDescent="0.25">
      <c r="C285">
        <v>3</v>
      </c>
      <c r="D285">
        <v>8</v>
      </c>
      <c r="E285" t="b">
        <v>0</v>
      </c>
      <c r="F285" t="b">
        <v>0</v>
      </c>
      <c r="L285" t="s">
        <v>659</v>
      </c>
      <c r="AG285" t="s">
        <v>939</v>
      </c>
      <c r="AH285" s="20" t="s">
        <v>2593</v>
      </c>
    </row>
    <row r="286" spans="3:34" x14ac:dyDescent="0.25">
      <c r="C286">
        <v>3</v>
      </c>
      <c r="D286">
        <v>8</v>
      </c>
      <c r="E286" t="b">
        <v>0</v>
      </c>
      <c r="F286" t="b">
        <v>0</v>
      </c>
      <c r="L286" t="s">
        <v>659</v>
      </c>
      <c r="AG286" t="s">
        <v>940</v>
      </c>
      <c r="AH286" s="20" t="s">
        <v>2594</v>
      </c>
    </row>
    <row r="287" spans="3:34" x14ac:dyDescent="0.25">
      <c r="C287">
        <v>3</v>
      </c>
      <c r="D287">
        <v>8</v>
      </c>
      <c r="E287" t="b">
        <v>0</v>
      </c>
      <c r="F287" t="b">
        <v>0</v>
      </c>
      <c r="L287" t="s">
        <v>659</v>
      </c>
      <c r="AG287" t="s">
        <v>941</v>
      </c>
      <c r="AH287" s="20" t="s">
        <v>2595</v>
      </c>
    </row>
    <row r="288" spans="3:34" x14ac:dyDescent="0.25">
      <c r="C288">
        <v>3</v>
      </c>
      <c r="D288">
        <v>8</v>
      </c>
      <c r="E288" t="b">
        <v>0</v>
      </c>
      <c r="F288" t="b">
        <v>0</v>
      </c>
      <c r="L288" t="s">
        <v>659</v>
      </c>
      <c r="AG288" t="s">
        <v>942</v>
      </c>
      <c r="AH288" s="20" t="s">
        <v>2596</v>
      </c>
    </row>
    <row r="289" spans="3:34" x14ac:dyDescent="0.25">
      <c r="C289">
        <v>3</v>
      </c>
      <c r="D289">
        <v>8</v>
      </c>
      <c r="E289" t="b">
        <v>0</v>
      </c>
      <c r="F289" t="b">
        <v>0</v>
      </c>
      <c r="L289" t="s">
        <v>659</v>
      </c>
      <c r="AG289" t="s">
        <v>943</v>
      </c>
      <c r="AH289" s="20" t="s">
        <v>2597</v>
      </c>
    </row>
    <row r="290" spans="3:34" x14ac:dyDescent="0.25">
      <c r="C290">
        <v>3</v>
      </c>
      <c r="D290">
        <v>8</v>
      </c>
      <c r="E290" t="b">
        <v>0</v>
      </c>
      <c r="F290" t="b">
        <v>0</v>
      </c>
      <c r="L290" t="s">
        <v>659</v>
      </c>
      <c r="AG290" t="s">
        <v>944</v>
      </c>
      <c r="AH290" s="20" t="s">
        <v>2598</v>
      </c>
    </row>
    <row r="291" spans="3:34" x14ac:dyDescent="0.25">
      <c r="C291">
        <v>3</v>
      </c>
      <c r="D291">
        <v>8</v>
      </c>
      <c r="E291" t="b">
        <v>0</v>
      </c>
      <c r="F291" t="b">
        <v>0</v>
      </c>
      <c r="L291" t="s">
        <v>659</v>
      </c>
      <c r="AG291" t="s">
        <v>945</v>
      </c>
      <c r="AH291" s="20" t="s">
        <v>2599</v>
      </c>
    </row>
    <row r="292" spans="3:34" x14ac:dyDescent="0.25">
      <c r="C292">
        <v>3</v>
      </c>
      <c r="D292">
        <v>8</v>
      </c>
      <c r="E292" t="b">
        <v>0</v>
      </c>
      <c r="F292" t="b">
        <v>0</v>
      </c>
      <c r="L292" t="s">
        <v>659</v>
      </c>
      <c r="AG292" t="s">
        <v>946</v>
      </c>
      <c r="AH292" s="20" t="s">
        <v>2600</v>
      </c>
    </row>
    <row r="293" spans="3:34" x14ac:dyDescent="0.25">
      <c r="C293">
        <v>3</v>
      </c>
      <c r="D293">
        <v>8</v>
      </c>
      <c r="E293" t="b">
        <v>0</v>
      </c>
      <c r="F293" t="b">
        <v>0</v>
      </c>
      <c r="L293" t="s">
        <v>659</v>
      </c>
      <c r="AG293" t="s">
        <v>947</v>
      </c>
      <c r="AH293" s="20" t="s">
        <v>2601</v>
      </c>
    </row>
    <row r="294" spans="3:34" x14ac:dyDescent="0.25">
      <c r="C294">
        <v>3</v>
      </c>
      <c r="D294">
        <v>8</v>
      </c>
      <c r="E294" t="b">
        <v>0</v>
      </c>
      <c r="F294" t="b">
        <v>0</v>
      </c>
      <c r="L294" t="s">
        <v>659</v>
      </c>
      <c r="AG294" t="s">
        <v>948</v>
      </c>
      <c r="AH294" s="20" t="s">
        <v>2602</v>
      </c>
    </row>
    <row r="295" spans="3:34" x14ac:dyDescent="0.25">
      <c r="C295">
        <v>3</v>
      </c>
      <c r="D295">
        <v>8</v>
      </c>
      <c r="E295" t="b">
        <v>0</v>
      </c>
      <c r="F295" t="b">
        <v>0</v>
      </c>
      <c r="L295" t="s">
        <v>659</v>
      </c>
      <c r="AG295" t="s">
        <v>949</v>
      </c>
      <c r="AH295" s="20" t="s">
        <v>2603</v>
      </c>
    </row>
    <row r="296" spans="3:34" x14ac:dyDescent="0.25">
      <c r="C296">
        <v>3</v>
      </c>
      <c r="D296">
        <v>8</v>
      </c>
      <c r="E296" t="b">
        <v>0</v>
      </c>
      <c r="F296" t="b">
        <v>0</v>
      </c>
      <c r="L296" t="s">
        <v>659</v>
      </c>
      <c r="AG296" t="s">
        <v>950</v>
      </c>
      <c r="AH296" s="20" t="s">
        <v>2604</v>
      </c>
    </row>
    <row r="297" spans="3:34" x14ac:dyDescent="0.25">
      <c r="C297">
        <v>3</v>
      </c>
      <c r="D297">
        <v>8</v>
      </c>
      <c r="E297" t="b">
        <v>0</v>
      </c>
      <c r="F297" t="b">
        <v>0</v>
      </c>
      <c r="L297" t="s">
        <v>659</v>
      </c>
      <c r="AG297" t="s">
        <v>951</v>
      </c>
      <c r="AH297" s="20" t="s">
        <v>2605</v>
      </c>
    </row>
    <row r="298" spans="3:34" x14ac:dyDescent="0.25">
      <c r="C298">
        <v>3</v>
      </c>
      <c r="D298">
        <v>8</v>
      </c>
      <c r="E298" t="b">
        <v>0</v>
      </c>
      <c r="F298" t="b">
        <v>0</v>
      </c>
      <c r="L298" t="s">
        <v>659</v>
      </c>
      <c r="AG298" t="s">
        <v>952</v>
      </c>
      <c r="AH298" s="20" t="s">
        <v>2606</v>
      </c>
    </row>
    <row r="299" spans="3:34" x14ac:dyDescent="0.25">
      <c r="C299">
        <v>3</v>
      </c>
      <c r="D299">
        <v>8</v>
      </c>
      <c r="E299" t="b">
        <v>0</v>
      </c>
      <c r="F299" t="b">
        <v>0</v>
      </c>
      <c r="L299" t="s">
        <v>659</v>
      </c>
      <c r="AG299" t="s">
        <v>953</v>
      </c>
      <c r="AH299" s="20" t="s">
        <v>2607</v>
      </c>
    </row>
    <row r="300" spans="3:34" x14ac:dyDescent="0.25">
      <c r="C300">
        <v>3</v>
      </c>
      <c r="D300">
        <v>8</v>
      </c>
      <c r="E300" t="b">
        <v>0</v>
      </c>
      <c r="F300" t="b">
        <v>0</v>
      </c>
      <c r="L300" t="s">
        <v>659</v>
      </c>
      <c r="AG300" t="s">
        <v>954</v>
      </c>
      <c r="AH300" s="20" t="s">
        <v>2526</v>
      </c>
    </row>
    <row r="301" spans="3:34" x14ac:dyDescent="0.25">
      <c r="C301">
        <v>3</v>
      </c>
      <c r="D301">
        <v>8</v>
      </c>
      <c r="E301" t="b">
        <v>0</v>
      </c>
      <c r="F301" t="b">
        <v>0</v>
      </c>
      <c r="L301" t="s">
        <v>659</v>
      </c>
      <c r="AG301" t="s">
        <v>955</v>
      </c>
      <c r="AH301" s="20" t="s">
        <v>2608</v>
      </c>
    </row>
    <row r="302" spans="3:34" x14ac:dyDescent="0.25">
      <c r="C302">
        <v>3</v>
      </c>
      <c r="D302">
        <v>8</v>
      </c>
      <c r="E302" t="b">
        <v>0</v>
      </c>
      <c r="F302" t="b">
        <v>0</v>
      </c>
      <c r="L302" t="s">
        <v>659</v>
      </c>
      <c r="AG302" t="s">
        <v>956</v>
      </c>
      <c r="AH302" s="20" t="s">
        <v>2609</v>
      </c>
    </row>
    <row r="303" spans="3:34" x14ac:dyDescent="0.25">
      <c r="C303">
        <v>3</v>
      </c>
      <c r="D303">
        <v>8</v>
      </c>
      <c r="E303" t="b">
        <v>0</v>
      </c>
      <c r="F303" t="b">
        <v>0</v>
      </c>
      <c r="L303" t="s">
        <v>659</v>
      </c>
      <c r="AG303" t="s">
        <v>957</v>
      </c>
      <c r="AH303" s="20" t="s">
        <v>2610</v>
      </c>
    </row>
    <row r="304" spans="3:34" x14ac:dyDescent="0.25">
      <c r="C304">
        <v>3</v>
      </c>
      <c r="D304">
        <v>8</v>
      </c>
      <c r="E304" t="b">
        <v>0</v>
      </c>
      <c r="F304" t="b">
        <v>0</v>
      </c>
      <c r="L304" t="s">
        <v>659</v>
      </c>
      <c r="AG304" t="s">
        <v>958</v>
      </c>
      <c r="AH304" s="20" t="s">
        <v>2611</v>
      </c>
    </row>
    <row r="305" spans="1:37" x14ac:dyDescent="0.25">
      <c r="C305">
        <v>3</v>
      </c>
      <c r="D305">
        <v>8</v>
      </c>
      <c r="E305" t="b">
        <v>0</v>
      </c>
      <c r="F305" t="b">
        <v>0</v>
      </c>
      <c r="L305" t="s">
        <v>659</v>
      </c>
      <c r="AG305" t="s">
        <v>959</v>
      </c>
      <c r="AH305" s="20" t="s">
        <v>2612</v>
      </c>
    </row>
    <row r="306" spans="1:37" x14ac:dyDescent="0.25">
      <c r="C306">
        <v>3</v>
      </c>
      <c r="D306">
        <v>8</v>
      </c>
      <c r="E306" t="b">
        <v>0</v>
      </c>
      <c r="F306" t="b">
        <v>0</v>
      </c>
      <c r="L306" t="s">
        <v>659</v>
      </c>
      <c r="AG306" t="s">
        <v>783</v>
      </c>
      <c r="AH306" s="20" t="s">
        <v>2438</v>
      </c>
      <c r="AJ306" s="20">
        <v>0</v>
      </c>
      <c r="AK306" s="20">
        <v>0</v>
      </c>
    </row>
    <row r="307" spans="1:37" x14ac:dyDescent="0.25">
      <c r="C307">
        <v>3</v>
      </c>
      <c r="D307">
        <v>8</v>
      </c>
      <c r="E307" t="b">
        <v>0</v>
      </c>
      <c r="F307" t="b">
        <v>0</v>
      </c>
      <c r="L307" t="s">
        <v>659</v>
      </c>
      <c r="AG307" t="s">
        <v>608</v>
      </c>
      <c r="AH307" s="20" t="s">
        <v>2613</v>
      </c>
      <c r="AJ307" s="20" t="s">
        <v>2614</v>
      </c>
      <c r="AK307" s="20" t="s">
        <v>2298</v>
      </c>
    </row>
    <row r="308" spans="1:37" x14ac:dyDescent="0.25">
      <c r="C308">
        <v>3</v>
      </c>
      <c r="D308">
        <v>8</v>
      </c>
      <c r="E308" t="b">
        <v>0</v>
      </c>
      <c r="F308" t="b">
        <v>0</v>
      </c>
      <c r="L308" t="s">
        <v>659</v>
      </c>
      <c r="AG308" t="s">
        <v>612</v>
      </c>
      <c r="AH308" s="20" t="s">
        <v>2615</v>
      </c>
      <c r="AI308" s="20" t="s">
        <v>2616</v>
      </c>
      <c r="AJ308" s="20" t="s">
        <v>2617</v>
      </c>
      <c r="AK308" s="20" t="s">
        <v>2618</v>
      </c>
    </row>
    <row r="309" spans="1:37" x14ac:dyDescent="0.25">
      <c r="C309">
        <v>3</v>
      </c>
      <c r="D309">
        <v>8</v>
      </c>
      <c r="E309" t="b">
        <v>0</v>
      </c>
      <c r="F309" t="b">
        <v>0</v>
      </c>
      <c r="L309" t="s">
        <v>659</v>
      </c>
      <c r="AG309" t="s">
        <v>634</v>
      </c>
      <c r="AH309" s="20" t="s">
        <v>2619</v>
      </c>
      <c r="AI309" s="20" t="s">
        <v>2327</v>
      </c>
      <c r="AJ309" s="20">
        <v>0</v>
      </c>
      <c r="AK309" s="20">
        <v>0</v>
      </c>
    </row>
    <row r="310" spans="1:37" x14ac:dyDescent="0.25">
      <c r="C310">
        <v>3</v>
      </c>
      <c r="D310">
        <v>8</v>
      </c>
      <c r="E310" t="b">
        <v>0</v>
      </c>
      <c r="F310" t="b">
        <v>0</v>
      </c>
      <c r="L310" t="s">
        <v>659</v>
      </c>
      <c r="AG310" t="s">
        <v>636</v>
      </c>
      <c r="AH310" s="20" t="s">
        <v>2620</v>
      </c>
      <c r="AI310" s="20" t="s">
        <v>2621</v>
      </c>
      <c r="AJ310" s="20">
        <v>0</v>
      </c>
      <c r="AK310" s="20">
        <v>0</v>
      </c>
    </row>
    <row r="311" spans="1:37" x14ac:dyDescent="0.25">
      <c r="C311">
        <v>3</v>
      </c>
      <c r="D311">
        <v>8</v>
      </c>
      <c r="E311" t="b">
        <v>0</v>
      </c>
      <c r="F311" t="b">
        <v>0</v>
      </c>
      <c r="L311" t="s">
        <v>659</v>
      </c>
      <c r="AG311" t="s">
        <v>642</v>
      </c>
      <c r="AH311" s="20" t="s">
        <v>2622</v>
      </c>
      <c r="AI311" s="20" t="s">
        <v>2623</v>
      </c>
      <c r="AJ311" s="20">
        <v>0</v>
      </c>
      <c r="AK311" s="20">
        <v>0</v>
      </c>
    </row>
    <row r="312" spans="1:37" x14ac:dyDescent="0.25">
      <c r="C312">
        <v>3</v>
      </c>
      <c r="D312">
        <v>8</v>
      </c>
      <c r="E312" t="b">
        <v>0</v>
      </c>
      <c r="F312" t="b">
        <v>0</v>
      </c>
      <c r="L312" t="s">
        <v>659</v>
      </c>
      <c r="AG312" t="s">
        <v>639</v>
      </c>
      <c r="AH312" s="20" t="s">
        <v>2624</v>
      </c>
      <c r="AI312" s="20" t="s">
        <v>2625</v>
      </c>
      <c r="AJ312" s="20">
        <v>0</v>
      </c>
      <c r="AK312" s="20">
        <v>0</v>
      </c>
    </row>
    <row r="313" spans="1:37" x14ac:dyDescent="0.25">
      <c r="C313">
        <v>3</v>
      </c>
      <c r="D313">
        <v>8</v>
      </c>
      <c r="E313" t="b">
        <v>0</v>
      </c>
      <c r="F313" t="b">
        <v>0</v>
      </c>
      <c r="L313" t="s">
        <v>659</v>
      </c>
      <c r="AG313" t="s">
        <v>800</v>
      </c>
      <c r="AH313" s="20" t="s">
        <v>2626</v>
      </c>
      <c r="AJ313" s="20" t="s">
        <v>2345</v>
      </c>
      <c r="AK313" s="20" t="s">
        <v>2078</v>
      </c>
    </row>
    <row r="314" spans="1:37" x14ac:dyDescent="0.25">
      <c r="C314">
        <v>3</v>
      </c>
      <c r="D314">
        <v>8</v>
      </c>
      <c r="E314" t="b">
        <v>0</v>
      </c>
      <c r="F314" t="b">
        <v>0</v>
      </c>
      <c r="L314" t="s">
        <v>659</v>
      </c>
      <c r="AG314" t="s">
        <v>176</v>
      </c>
      <c r="AH314" s="20" t="s">
        <v>2627</v>
      </c>
      <c r="AI314" s="20" t="s">
        <v>2614</v>
      </c>
      <c r="AJ314" s="20" t="s">
        <v>2628</v>
      </c>
      <c r="AK314" s="20" t="s">
        <v>2629</v>
      </c>
    </row>
    <row r="315" spans="1:37" x14ac:dyDescent="0.25">
      <c r="C315">
        <v>3</v>
      </c>
      <c r="D315">
        <v>8</v>
      </c>
      <c r="E315" t="b">
        <v>0</v>
      </c>
      <c r="F315" t="b">
        <v>0</v>
      </c>
      <c r="L315" t="s">
        <v>659</v>
      </c>
      <c r="AG315" t="s">
        <v>180</v>
      </c>
      <c r="AH315" s="20" t="s">
        <v>2630</v>
      </c>
      <c r="AI315" s="20" t="s">
        <v>2631</v>
      </c>
      <c r="AJ315" s="20" t="s">
        <v>2632</v>
      </c>
      <c r="AK315" s="20" t="s">
        <v>2313</v>
      </c>
    </row>
    <row r="316" spans="1:37" x14ac:dyDescent="0.25">
      <c r="C316">
        <v>3</v>
      </c>
      <c r="D316">
        <v>8</v>
      </c>
      <c r="E316" t="b">
        <v>0</v>
      </c>
      <c r="F316" t="b">
        <v>0</v>
      </c>
      <c r="L316" t="s">
        <v>659</v>
      </c>
      <c r="AG316" t="s">
        <v>604</v>
      </c>
      <c r="AH316" s="20" t="s">
        <v>2633</v>
      </c>
      <c r="AJ316" s="20" t="s">
        <v>2634</v>
      </c>
      <c r="AK316" s="20" t="s">
        <v>2635</v>
      </c>
    </row>
    <row r="317" spans="1:37" x14ac:dyDescent="0.25">
      <c r="C317">
        <v>3</v>
      </c>
      <c r="D317">
        <v>8</v>
      </c>
      <c r="E317" t="b">
        <v>0</v>
      </c>
      <c r="F317" t="b">
        <v>0</v>
      </c>
      <c r="L317" t="s">
        <v>659</v>
      </c>
      <c r="AG317" t="s">
        <v>184</v>
      </c>
      <c r="AH317" s="20" t="s">
        <v>2636</v>
      </c>
      <c r="AI317" s="20" t="s">
        <v>2140</v>
      </c>
      <c r="AJ317" s="20" t="s">
        <v>2637</v>
      </c>
      <c r="AK317" s="20" t="s">
        <v>2638</v>
      </c>
    </row>
    <row r="318" spans="1:37" x14ac:dyDescent="0.25">
      <c r="C318">
        <v>3</v>
      </c>
      <c r="D318">
        <v>8</v>
      </c>
      <c r="E318" t="b">
        <v>0</v>
      </c>
      <c r="F318" t="b">
        <v>0</v>
      </c>
      <c r="L318" t="s">
        <v>659</v>
      </c>
      <c r="AG318" t="s">
        <v>188</v>
      </c>
      <c r="AH318" s="20" t="s">
        <v>2639</v>
      </c>
      <c r="AI318" s="20" t="s">
        <v>2311</v>
      </c>
      <c r="AJ318" s="20" t="s">
        <v>2312</v>
      </c>
      <c r="AK318" s="20" t="s">
        <v>2313</v>
      </c>
    </row>
    <row r="319" spans="1:37" x14ac:dyDescent="0.25">
      <c r="C319">
        <v>3</v>
      </c>
      <c r="D319">
        <v>8</v>
      </c>
      <c r="E319" t="b">
        <v>0</v>
      </c>
      <c r="F319" t="b">
        <v>0</v>
      </c>
      <c r="L319" t="s">
        <v>659</v>
      </c>
      <c r="AG319" t="s">
        <v>190</v>
      </c>
      <c r="AH319" s="20" t="s">
        <v>2640</v>
      </c>
      <c r="AI319" s="20" t="s">
        <v>2641</v>
      </c>
      <c r="AJ319" s="20" t="s">
        <v>2086</v>
      </c>
      <c r="AK319" s="20" t="s">
        <v>2124</v>
      </c>
    </row>
    <row r="320" spans="1:37" x14ac:dyDescent="0.25">
      <c r="A320" t="s">
        <v>897</v>
      </c>
      <c r="C320">
        <v>3</v>
      </c>
      <c r="D320">
        <v>8</v>
      </c>
      <c r="E320" t="b">
        <v>1</v>
      </c>
      <c r="F320" t="b">
        <v>0</v>
      </c>
      <c r="K320" s="2">
        <v>2.3148148148148147E-5</v>
      </c>
      <c r="L320" t="s">
        <v>661</v>
      </c>
      <c r="AG320" t="s">
        <v>194</v>
      </c>
      <c r="AH320" s="20" t="s">
        <v>2642</v>
      </c>
      <c r="AI320" s="20" t="s">
        <v>2643</v>
      </c>
      <c r="AJ320" s="20">
        <v>0</v>
      </c>
      <c r="AK320" s="20">
        <v>0</v>
      </c>
    </row>
    <row r="321" spans="1:37" x14ac:dyDescent="0.25">
      <c r="A321" t="s">
        <v>898</v>
      </c>
      <c r="C321">
        <v>3</v>
      </c>
      <c r="D321">
        <v>8</v>
      </c>
      <c r="E321" t="b">
        <v>1</v>
      </c>
      <c r="F321" t="b">
        <v>0</v>
      </c>
      <c r="K321" s="2">
        <v>3.4722222222222222E-5</v>
      </c>
      <c r="L321" t="s">
        <v>661</v>
      </c>
      <c r="AG321" t="s">
        <v>198</v>
      </c>
      <c r="AH321" s="20" t="s">
        <v>2644</v>
      </c>
      <c r="AI321" s="20" t="s">
        <v>2645</v>
      </c>
      <c r="AJ321" s="20">
        <v>0</v>
      </c>
      <c r="AK321" s="20">
        <v>0</v>
      </c>
    </row>
    <row r="322" spans="1:37" x14ac:dyDescent="0.25">
      <c r="A322" t="s">
        <v>899</v>
      </c>
      <c r="C322">
        <v>3</v>
      </c>
      <c r="D322">
        <v>8</v>
      </c>
      <c r="E322" t="b">
        <v>1</v>
      </c>
      <c r="F322" t="b">
        <v>0</v>
      </c>
      <c r="K322" s="2">
        <v>4.6296296296296294E-5</v>
      </c>
      <c r="L322" t="s">
        <v>661</v>
      </c>
      <c r="AG322" t="s">
        <v>712</v>
      </c>
      <c r="AH322" s="20" t="s">
        <v>2646</v>
      </c>
      <c r="AI322" s="20" t="s">
        <v>2647</v>
      </c>
      <c r="AJ322" s="20" t="s">
        <v>2648</v>
      </c>
      <c r="AK322" s="20" t="s">
        <v>2298</v>
      </c>
    </row>
    <row r="323" spans="1:37" x14ac:dyDescent="0.25">
      <c r="A323" t="s">
        <v>900</v>
      </c>
      <c r="C323">
        <v>3</v>
      </c>
      <c r="D323">
        <v>8</v>
      </c>
      <c r="E323" t="b">
        <v>1</v>
      </c>
      <c r="F323" t="b">
        <v>0</v>
      </c>
      <c r="K323" s="2">
        <v>1.1574074074074073E-5</v>
      </c>
      <c r="L323" t="s">
        <v>661</v>
      </c>
      <c r="AG323" t="s">
        <v>202</v>
      </c>
      <c r="AH323" s="20" t="s">
        <v>2649</v>
      </c>
      <c r="AI323" s="20" t="s">
        <v>2650</v>
      </c>
      <c r="AJ323" s="20" t="s">
        <v>2651</v>
      </c>
      <c r="AK323" s="20" t="s">
        <v>2652</v>
      </c>
    </row>
    <row r="324" spans="1:37" x14ac:dyDescent="0.25">
      <c r="A324" t="s">
        <v>901</v>
      </c>
      <c r="C324">
        <v>3</v>
      </c>
      <c r="D324">
        <v>8</v>
      </c>
      <c r="E324" t="b">
        <v>1</v>
      </c>
      <c r="F324" t="b">
        <v>0</v>
      </c>
      <c r="K324" s="2">
        <v>2.3148148148148147E-5</v>
      </c>
      <c r="L324" t="s">
        <v>661</v>
      </c>
      <c r="AG324" t="s">
        <v>206</v>
      </c>
      <c r="AH324" s="20" t="s">
        <v>2653</v>
      </c>
      <c r="AI324" s="20" t="s">
        <v>2654</v>
      </c>
      <c r="AJ324" s="20">
        <v>0</v>
      </c>
      <c r="AK324" s="20">
        <v>0</v>
      </c>
    </row>
    <row r="325" spans="1:37" x14ac:dyDescent="0.25">
      <c r="A325" t="s">
        <v>902</v>
      </c>
      <c r="C325">
        <v>3</v>
      </c>
      <c r="D325">
        <v>8</v>
      </c>
      <c r="E325" t="b">
        <v>1</v>
      </c>
      <c r="F325" t="b">
        <v>0</v>
      </c>
      <c r="K325" s="2">
        <v>1.1574074074074073E-5</v>
      </c>
      <c r="L325" t="s">
        <v>661</v>
      </c>
      <c r="AG325" t="s">
        <v>291</v>
      </c>
      <c r="AH325" s="20" t="s">
        <v>2655</v>
      </c>
      <c r="AI325" s="20" t="s">
        <v>2656</v>
      </c>
      <c r="AJ325" s="20" t="s">
        <v>2657</v>
      </c>
      <c r="AK325" s="20" t="s">
        <v>2658</v>
      </c>
    </row>
    <row r="326" spans="1:37" x14ac:dyDescent="0.25">
      <c r="A326" t="s">
        <v>401</v>
      </c>
      <c r="B326" t="s">
        <v>402</v>
      </c>
      <c r="C326">
        <v>3</v>
      </c>
      <c r="D326">
        <v>8</v>
      </c>
      <c r="E326" t="b">
        <v>1</v>
      </c>
      <c r="F326" t="b">
        <v>0</v>
      </c>
      <c r="G326" t="s">
        <v>903</v>
      </c>
      <c r="H326" t="s">
        <v>904</v>
      </c>
      <c r="I326" t="s">
        <v>857</v>
      </c>
      <c r="J326" t="s">
        <v>403</v>
      </c>
      <c r="K326" s="2">
        <v>2.3541666666666666E-2</v>
      </c>
      <c r="L326" t="s">
        <v>665</v>
      </c>
      <c r="AG326" t="s">
        <v>294</v>
      </c>
      <c r="AH326" s="20" t="s">
        <v>2659</v>
      </c>
      <c r="AI326" s="20" t="s">
        <v>2660</v>
      </c>
      <c r="AJ326" s="20">
        <v>0</v>
      </c>
      <c r="AK326" s="20">
        <v>0</v>
      </c>
    </row>
    <row r="327" spans="1:37" x14ac:dyDescent="0.25">
      <c r="A327" t="s">
        <v>405</v>
      </c>
      <c r="B327" t="s">
        <v>406</v>
      </c>
      <c r="C327">
        <v>3</v>
      </c>
      <c r="D327">
        <v>8</v>
      </c>
      <c r="E327" t="b">
        <v>1</v>
      </c>
      <c r="F327" t="b">
        <v>0</v>
      </c>
      <c r="G327" t="s">
        <v>903</v>
      </c>
      <c r="H327" t="s">
        <v>904</v>
      </c>
      <c r="I327" t="s">
        <v>857</v>
      </c>
      <c r="J327" t="s">
        <v>403</v>
      </c>
      <c r="K327" s="2">
        <v>1.8692129629629631E-2</v>
      </c>
      <c r="L327" t="s">
        <v>665</v>
      </c>
      <c r="AG327" t="s">
        <v>297</v>
      </c>
      <c r="AH327" s="20" t="s">
        <v>2661</v>
      </c>
      <c r="AI327" s="20" t="s">
        <v>2112</v>
      </c>
      <c r="AJ327" s="20" t="s">
        <v>2068</v>
      </c>
      <c r="AK327" s="20" t="s">
        <v>2662</v>
      </c>
    </row>
    <row r="328" spans="1:37" x14ac:dyDescent="0.25">
      <c r="A328" t="s">
        <v>905</v>
      </c>
      <c r="C328">
        <v>3</v>
      </c>
      <c r="D328">
        <v>8</v>
      </c>
      <c r="E328" t="b">
        <v>1</v>
      </c>
      <c r="F328" t="b">
        <v>0</v>
      </c>
      <c r="K328" s="2">
        <v>2.3148148148148147E-5</v>
      </c>
      <c r="L328" t="s">
        <v>661</v>
      </c>
      <c r="AG328" t="s">
        <v>301</v>
      </c>
      <c r="AH328" s="20" t="s">
        <v>2663</v>
      </c>
      <c r="AI328" s="20" t="s">
        <v>2664</v>
      </c>
      <c r="AJ328" s="20" t="s">
        <v>2665</v>
      </c>
      <c r="AK328" s="20" t="s">
        <v>2666</v>
      </c>
    </row>
    <row r="329" spans="1:37" x14ac:dyDescent="0.25">
      <c r="A329" t="s">
        <v>906</v>
      </c>
      <c r="C329">
        <v>3</v>
      </c>
      <c r="D329">
        <v>8</v>
      </c>
      <c r="E329" t="b">
        <v>1</v>
      </c>
      <c r="F329" t="b">
        <v>0</v>
      </c>
      <c r="K329" s="2">
        <v>1.1574074074074073E-5</v>
      </c>
      <c r="L329" t="s">
        <v>661</v>
      </c>
      <c r="AG329" t="s">
        <v>304</v>
      </c>
      <c r="AH329" s="20" t="s">
        <v>2667</v>
      </c>
      <c r="AI329" s="20" t="s">
        <v>2668</v>
      </c>
      <c r="AJ329" s="20" t="s">
        <v>2669</v>
      </c>
      <c r="AK329" s="20" t="s">
        <v>2670</v>
      </c>
    </row>
    <row r="330" spans="1:37" x14ac:dyDescent="0.25">
      <c r="A330" t="s">
        <v>907</v>
      </c>
      <c r="C330">
        <v>3</v>
      </c>
      <c r="D330">
        <v>8</v>
      </c>
      <c r="E330" t="b">
        <v>1</v>
      </c>
      <c r="F330" t="b">
        <v>0</v>
      </c>
      <c r="K330" s="2">
        <v>3.4722222222222222E-5</v>
      </c>
      <c r="L330" t="s">
        <v>661</v>
      </c>
      <c r="AG330" t="s">
        <v>308</v>
      </c>
      <c r="AH330" s="20" t="s">
        <v>2671</v>
      </c>
      <c r="AI330" s="20" t="s">
        <v>2672</v>
      </c>
      <c r="AJ330" s="20">
        <v>0</v>
      </c>
      <c r="AK330" s="20">
        <v>0</v>
      </c>
    </row>
    <row r="331" spans="1:37" x14ac:dyDescent="0.25">
      <c r="A331" t="s">
        <v>908</v>
      </c>
      <c r="C331">
        <v>3</v>
      </c>
      <c r="D331">
        <v>8</v>
      </c>
      <c r="E331" t="b">
        <v>1</v>
      </c>
      <c r="F331" t="b">
        <v>0</v>
      </c>
      <c r="K331" s="2">
        <v>1.8518518518518518E-4</v>
      </c>
      <c r="L331" t="s">
        <v>661</v>
      </c>
      <c r="AG331" t="s">
        <v>312</v>
      </c>
      <c r="AH331" s="20" t="s">
        <v>2673</v>
      </c>
      <c r="AI331" s="20" t="s">
        <v>2674</v>
      </c>
      <c r="AJ331" s="20" t="s">
        <v>2637</v>
      </c>
      <c r="AK331" s="20" t="s">
        <v>2675</v>
      </c>
    </row>
    <row r="332" spans="1:37" x14ac:dyDescent="0.25">
      <c r="A332" t="s">
        <v>909</v>
      </c>
      <c r="C332">
        <v>3</v>
      </c>
      <c r="D332">
        <v>8</v>
      </c>
      <c r="E332" t="b">
        <v>1</v>
      </c>
      <c r="F332" t="b">
        <v>0</v>
      </c>
      <c r="G332" t="s">
        <v>910</v>
      </c>
      <c r="H332" t="s">
        <v>911</v>
      </c>
      <c r="I332" t="s">
        <v>698</v>
      </c>
      <c r="J332" t="s">
        <v>912</v>
      </c>
      <c r="K332" s="2">
        <v>0.106875</v>
      </c>
      <c r="L332" t="s">
        <v>661</v>
      </c>
      <c r="AG332" t="s">
        <v>315</v>
      </c>
      <c r="AH332" s="20" t="s">
        <v>2676</v>
      </c>
      <c r="AI332" s="20" t="s">
        <v>2113</v>
      </c>
      <c r="AJ332" s="20" t="s">
        <v>2677</v>
      </c>
      <c r="AK332" s="20" t="s">
        <v>2678</v>
      </c>
    </row>
    <row r="333" spans="1:37" x14ac:dyDescent="0.25">
      <c r="A333" t="s">
        <v>913</v>
      </c>
      <c r="C333">
        <v>3</v>
      </c>
      <c r="D333">
        <v>8</v>
      </c>
      <c r="E333" t="b">
        <v>1</v>
      </c>
      <c r="F333" t="b">
        <v>0</v>
      </c>
      <c r="K333" s="2">
        <v>5.6712962962962956E-4</v>
      </c>
      <c r="L333" t="s">
        <v>661</v>
      </c>
      <c r="AG333" t="s">
        <v>367</v>
      </c>
      <c r="AH333" s="20" t="s">
        <v>2679</v>
      </c>
      <c r="AI333" s="20" t="s">
        <v>2680</v>
      </c>
      <c r="AJ333" s="20" t="s">
        <v>2257</v>
      </c>
      <c r="AK333" s="20" t="s">
        <v>2681</v>
      </c>
    </row>
    <row r="334" spans="1:37" x14ac:dyDescent="0.25">
      <c r="A334" t="s">
        <v>914</v>
      </c>
      <c r="C334">
        <v>3</v>
      </c>
      <c r="D334">
        <v>8</v>
      </c>
      <c r="E334" t="b">
        <v>1</v>
      </c>
      <c r="F334" t="b">
        <v>0</v>
      </c>
      <c r="K334" s="2">
        <v>1.9675925925925926E-4</v>
      </c>
      <c r="L334" t="s">
        <v>661</v>
      </c>
      <c r="AG334" t="s">
        <v>317</v>
      </c>
      <c r="AH334" s="20" t="s">
        <v>2682</v>
      </c>
      <c r="AI334" s="20" t="s">
        <v>2683</v>
      </c>
      <c r="AJ334" s="20" t="s">
        <v>2684</v>
      </c>
      <c r="AK334" s="20" t="s">
        <v>2685</v>
      </c>
    </row>
    <row r="335" spans="1:37" x14ac:dyDescent="0.25">
      <c r="A335" t="s">
        <v>915</v>
      </c>
      <c r="C335">
        <v>3</v>
      </c>
      <c r="D335">
        <v>8</v>
      </c>
      <c r="E335" t="b">
        <v>1</v>
      </c>
      <c r="F335" t="b">
        <v>0</v>
      </c>
      <c r="K335" s="2">
        <v>1.1574074074074073E-5</v>
      </c>
      <c r="L335" t="s">
        <v>661</v>
      </c>
      <c r="AG335" t="s">
        <v>321</v>
      </c>
      <c r="AH335" s="20" t="s">
        <v>2686</v>
      </c>
      <c r="AI335" s="20" t="s">
        <v>2687</v>
      </c>
      <c r="AJ335" s="20">
        <v>0</v>
      </c>
      <c r="AK335" s="20">
        <v>0</v>
      </c>
    </row>
    <row r="336" spans="1:37" x14ac:dyDescent="0.25">
      <c r="A336" t="s">
        <v>916</v>
      </c>
      <c r="C336">
        <v>3</v>
      </c>
      <c r="D336">
        <v>8</v>
      </c>
      <c r="E336" t="b">
        <v>1</v>
      </c>
      <c r="F336" t="b">
        <v>0</v>
      </c>
      <c r="K336" s="2">
        <v>1.1574074074074073E-5</v>
      </c>
      <c r="L336" t="s">
        <v>661</v>
      </c>
      <c r="AG336" t="s">
        <v>325</v>
      </c>
      <c r="AH336" s="20" t="s">
        <v>2688</v>
      </c>
      <c r="AI336" s="20" t="s">
        <v>2677</v>
      </c>
      <c r="AJ336" s="20" t="s">
        <v>2689</v>
      </c>
      <c r="AK336" s="20" t="s">
        <v>2690</v>
      </c>
    </row>
    <row r="337" spans="1:37" x14ac:dyDescent="0.25">
      <c r="A337" t="s">
        <v>917</v>
      </c>
      <c r="C337">
        <v>3</v>
      </c>
      <c r="D337">
        <v>8</v>
      </c>
      <c r="E337" t="b">
        <v>1</v>
      </c>
      <c r="F337" t="b">
        <v>0</v>
      </c>
      <c r="K337" s="2">
        <v>3.4722222222222222E-5</v>
      </c>
      <c r="L337" t="s">
        <v>661</v>
      </c>
      <c r="AG337" t="s">
        <v>329</v>
      </c>
      <c r="AH337" s="20" t="s">
        <v>2691</v>
      </c>
      <c r="AI337" s="20" t="s">
        <v>2358</v>
      </c>
      <c r="AJ337" s="20" t="s">
        <v>2159</v>
      </c>
      <c r="AK337" s="20" t="s">
        <v>2692</v>
      </c>
    </row>
    <row r="338" spans="1:37" x14ac:dyDescent="0.25">
      <c r="A338" t="s">
        <v>918</v>
      </c>
      <c r="C338">
        <v>3</v>
      </c>
      <c r="D338">
        <v>8</v>
      </c>
      <c r="E338" t="b">
        <v>1</v>
      </c>
      <c r="F338" t="b">
        <v>0</v>
      </c>
      <c r="K338" s="2">
        <v>1.1574074074074073E-5</v>
      </c>
      <c r="L338" t="s">
        <v>661</v>
      </c>
      <c r="AG338" t="s">
        <v>332</v>
      </c>
      <c r="AH338" s="20" t="s">
        <v>2693</v>
      </c>
      <c r="AI338" s="20" t="s">
        <v>2694</v>
      </c>
      <c r="AJ338" s="20">
        <v>0</v>
      </c>
      <c r="AK338" s="20">
        <v>0</v>
      </c>
    </row>
    <row r="339" spans="1:37" x14ac:dyDescent="0.25">
      <c r="A339" t="s">
        <v>408</v>
      </c>
      <c r="B339" t="s">
        <v>409</v>
      </c>
      <c r="C339">
        <v>3</v>
      </c>
      <c r="D339">
        <v>8</v>
      </c>
      <c r="E339" t="b">
        <v>1</v>
      </c>
      <c r="F339" t="b">
        <v>0</v>
      </c>
      <c r="G339" t="s">
        <v>865</v>
      </c>
      <c r="H339" t="s">
        <v>919</v>
      </c>
      <c r="I339" t="s">
        <v>920</v>
      </c>
      <c r="J339" t="s">
        <v>410</v>
      </c>
      <c r="K339" s="2">
        <v>3.9814814814814817E-3</v>
      </c>
      <c r="L339" t="s">
        <v>665</v>
      </c>
      <c r="AG339" t="s">
        <v>336</v>
      </c>
      <c r="AH339" s="20" t="s">
        <v>2695</v>
      </c>
      <c r="AI339" s="20" t="s">
        <v>2696</v>
      </c>
      <c r="AJ339" s="20">
        <v>0</v>
      </c>
      <c r="AK339" s="20">
        <v>0</v>
      </c>
    </row>
    <row r="340" spans="1:37" x14ac:dyDescent="0.25">
      <c r="A340" t="s">
        <v>921</v>
      </c>
      <c r="C340">
        <v>3</v>
      </c>
      <c r="D340">
        <v>8</v>
      </c>
      <c r="E340" t="b">
        <v>1</v>
      </c>
      <c r="F340" t="b">
        <v>0</v>
      </c>
      <c r="K340" s="2">
        <v>1.1574074074074073E-5</v>
      </c>
      <c r="L340" t="s">
        <v>661</v>
      </c>
      <c r="AG340" t="s">
        <v>340</v>
      </c>
      <c r="AH340" s="20" t="s">
        <v>2697</v>
      </c>
      <c r="AI340" s="20" t="s">
        <v>2698</v>
      </c>
      <c r="AJ340" s="20">
        <v>0</v>
      </c>
      <c r="AK340" s="20">
        <v>0</v>
      </c>
    </row>
    <row r="341" spans="1:37" x14ac:dyDescent="0.25">
      <c r="A341" t="s">
        <v>922</v>
      </c>
      <c r="C341">
        <v>3</v>
      </c>
      <c r="D341">
        <v>8</v>
      </c>
      <c r="E341" t="b">
        <v>1</v>
      </c>
      <c r="F341" t="b">
        <v>0</v>
      </c>
      <c r="K341" s="2">
        <v>1.1574074074074073E-5</v>
      </c>
      <c r="L341" t="s">
        <v>661</v>
      </c>
      <c r="AG341" t="s">
        <v>344</v>
      </c>
      <c r="AH341" s="20" t="s">
        <v>2699</v>
      </c>
      <c r="AI341" s="20" t="s">
        <v>2141</v>
      </c>
      <c r="AJ341" s="20" t="s">
        <v>2698</v>
      </c>
      <c r="AK341" s="20" t="s">
        <v>2700</v>
      </c>
    </row>
    <row r="342" spans="1:37" x14ac:dyDescent="0.25">
      <c r="A342" t="s">
        <v>923</v>
      </c>
      <c r="C342">
        <v>3</v>
      </c>
      <c r="D342">
        <v>8</v>
      </c>
      <c r="E342" t="b">
        <v>1</v>
      </c>
      <c r="F342" t="b">
        <v>0</v>
      </c>
      <c r="K342" s="2">
        <v>1.1574074074074073E-5</v>
      </c>
      <c r="L342" t="s">
        <v>661</v>
      </c>
      <c r="AG342" t="s">
        <v>359</v>
      </c>
      <c r="AH342" s="20" t="s">
        <v>2701</v>
      </c>
      <c r="AI342" s="20" t="s">
        <v>2385</v>
      </c>
      <c r="AJ342" s="20" t="s">
        <v>2386</v>
      </c>
      <c r="AK342" s="20" t="s">
        <v>2387</v>
      </c>
    </row>
    <row r="343" spans="1:37" x14ac:dyDescent="0.25">
      <c r="A343" t="s">
        <v>924</v>
      </c>
      <c r="C343">
        <v>3</v>
      </c>
      <c r="D343">
        <v>8</v>
      </c>
      <c r="E343" t="b">
        <v>1</v>
      </c>
      <c r="F343" t="b">
        <v>0</v>
      </c>
      <c r="K343" s="2">
        <v>3.4722222222222222E-5</v>
      </c>
      <c r="L343" t="s">
        <v>661</v>
      </c>
      <c r="AG343" t="s">
        <v>361</v>
      </c>
      <c r="AH343" s="20" t="s">
        <v>2702</v>
      </c>
      <c r="AI343" s="20" t="s">
        <v>2703</v>
      </c>
      <c r="AJ343" s="20" t="s">
        <v>2704</v>
      </c>
      <c r="AK343" s="20" t="s">
        <v>2070</v>
      </c>
    </row>
    <row r="344" spans="1:37" x14ac:dyDescent="0.25">
      <c r="A344" t="s">
        <v>601</v>
      </c>
      <c r="C344">
        <v>3</v>
      </c>
      <c r="D344">
        <v>8</v>
      </c>
      <c r="E344" t="b">
        <v>1</v>
      </c>
      <c r="F344" t="b">
        <v>0</v>
      </c>
      <c r="G344" t="s">
        <v>925</v>
      </c>
      <c r="H344" t="s">
        <v>926</v>
      </c>
      <c r="I344" t="s">
        <v>698</v>
      </c>
      <c r="J344" t="s">
        <v>603</v>
      </c>
      <c r="K344" s="2">
        <v>3.4490740740740745E-3</v>
      </c>
      <c r="L344" t="s">
        <v>661</v>
      </c>
      <c r="AG344" t="s">
        <v>844</v>
      </c>
      <c r="AH344" s="20" t="s">
        <v>2705</v>
      </c>
      <c r="AJ344" s="20">
        <v>0</v>
      </c>
      <c r="AK344" s="20">
        <v>0</v>
      </c>
    </row>
    <row r="345" spans="1:37" x14ac:dyDescent="0.25">
      <c r="A345" t="s">
        <v>927</v>
      </c>
      <c r="C345">
        <v>3</v>
      </c>
      <c r="D345">
        <v>8</v>
      </c>
      <c r="E345" t="b">
        <v>1</v>
      </c>
      <c r="F345" t="b">
        <v>0</v>
      </c>
      <c r="K345" s="2">
        <v>1.5046296296296297E-4</v>
      </c>
      <c r="L345" t="s">
        <v>661</v>
      </c>
      <c r="AG345" t="s">
        <v>2706</v>
      </c>
      <c r="AH345" s="20" t="s">
        <v>2707</v>
      </c>
    </row>
    <row r="346" spans="1:37" x14ac:dyDescent="0.25">
      <c r="A346" t="s">
        <v>928</v>
      </c>
      <c r="C346">
        <v>3</v>
      </c>
      <c r="D346">
        <v>8</v>
      </c>
      <c r="E346" t="b">
        <v>1</v>
      </c>
      <c r="F346" t="b">
        <v>0</v>
      </c>
      <c r="K346" s="2">
        <v>1.0416666666666667E-4</v>
      </c>
      <c r="L346" t="s">
        <v>661</v>
      </c>
      <c r="AG346" t="s">
        <v>1368</v>
      </c>
      <c r="AH346" s="20" t="s">
        <v>2708</v>
      </c>
      <c r="AI346" s="20" t="s">
        <v>2709</v>
      </c>
      <c r="AJ346" s="20" t="s">
        <v>2710</v>
      </c>
      <c r="AK346" s="20" t="s">
        <v>2056</v>
      </c>
    </row>
    <row r="347" spans="1:37" x14ac:dyDescent="0.25">
      <c r="A347" t="s">
        <v>929</v>
      </c>
      <c r="C347">
        <v>3</v>
      </c>
      <c r="D347">
        <v>8</v>
      </c>
      <c r="E347" t="b">
        <v>1</v>
      </c>
      <c r="F347" t="b">
        <v>0</v>
      </c>
      <c r="K347" s="2">
        <v>9.2592592592592588E-5</v>
      </c>
      <c r="L347" t="s">
        <v>661</v>
      </c>
      <c r="AG347" t="s">
        <v>1701</v>
      </c>
      <c r="AH347" s="20" t="s">
        <v>2711</v>
      </c>
      <c r="AI347" s="20" t="s">
        <v>2712</v>
      </c>
      <c r="AJ347" s="20">
        <v>0</v>
      </c>
      <c r="AK347" s="20">
        <v>0</v>
      </c>
    </row>
    <row r="348" spans="1:37" x14ac:dyDescent="0.25">
      <c r="A348" t="s">
        <v>930</v>
      </c>
      <c r="C348">
        <v>3</v>
      </c>
      <c r="D348">
        <v>8</v>
      </c>
      <c r="E348" t="b">
        <v>1</v>
      </c>
      <c r="F348" t="b">
        <v>0</v>
      </c>
      <c r="K348" s="2">
        <v>1.5046296296296297E-4</v>
      </c>
      <c r="L348" t="s">
        <v>661</v>
      </c>
      <c r="AG348" t="s">
        <v>1327</v>
      </c>
      <c r="AH348" s="20" t="s">
        <v>2713</v>
      </c>
      <c r="AI348" s="20">
        <v>0</v>
      </c>
      <c r="AJ348" s="20">
        <v>0</v>
      </c>
      <c r="AK348" s="20">
        <v>0</v>
      </c>
    </row>
    <row r="349" spans="1:37" x14ac:dyDescent="0.25">
      <c r="A349" t="s">
        <v>931</v>
      </c>
      <c r="C349">
        <v>3</v>
      </c>
      <c r="D349">
        <v>8</v>
      </c>
      <c r="E349" t="b">
        <v>1</v>
      </c>
      <c r="F349" t="b">
        <v>0</v>
      </c>
      <c r="K349" s="2">
        <v>1.273148148148148E-4</v>
      </c>
      <c r="L349" t="s">
        <v>661</v>
      </c>
      <c r="AG349" t="s">
        <v>1342</v>
      </c>
      <c r="AH349" s="20" t="s">
        <v>2714</v>
      </c>
      <c r="AI349" s="20">
        <v>0</v>
      </c>
      <c r="AJ349" s="20">
        <v>0</v>
      </c>
      <c r="AK349" s="20">
        <v>0</v>
      </c>
    </row>
    <row r="350" spans="1:37" x14ac:dyDescent="0.25">
      <c r="A350" t="s">
        <v>932</v>
      </c>
      <c r="C350">
        <v>3</v>
      </c>
      <c r="D350">
        <v>8</v>
      </c>
      <c r="E350" t="b">
        <v>1</v>
      </c>
      <c r="F350" t="b">
        <v>0</v>
      </c>
      <c r="K350" s="2">
        <v>1.0416666666666667E-4</v>
      </c>
      <c r="L350" t="s">
        <v>661</v>
      </c>
      <c r="AG350" t="s">
        <v>1673</v>
      </c>
      <c r="AH350" s="20" t="s">
        <v>2715</v>
      </c>
      <c r="AI350" s="20" t="s">
        <v>2716</v>
      </c>
      <c r="AJ350" s="20">
        <v>0</v>
      </c>
      <c r="AK350" s="20">
        <v>0</v>
      </c>
    </row>
    <row r="351" spans="1:37" x14ac:dyDescent="0.25">
      <c r="A351" t="s">
        <v>933</v>
      </c>
      <c r="C351">
        <v>3</v>
      </c>
      <c r="D351">
        <v>8</v>
      </c>
      <c r="E351" t="b">
        <v>1</v>
      </c>
      <c r="F351" t="b">
        <v>0</v>
      </c>
      <c r="K351" s="2">
        <v>1.0416666666666667E-4</v>
      </c>
      <c r="L351" t="s">
        <v>661</v>
      </c>
      <c r="AG351" t="s">
        <v>1677</v>
      </c>
      <c r="AH351" s="20" t="s">
        <v>2717</v>
      </c>
      <c r="AI351" s="20" t="s">
        <v>2718</v>
      </c>
      <c r="AJ351" s="20" t="s">
        <v>2719</v>
      </c>
      <c r="AK351" s="20" t="s">
        <v>2720</v>
      </c>
    </row>
    <row r="352" spans="1:37" x14ac:dyDescent="0.25">
      <c r="A352" t="s">
        <v>934</v>
      </c>
      <c r="C352">
        <v>3</v>
      </c>
      <c r="D352">
        <v>8</v>
      </c>
      <c r="E352" t="b">
        <v>1</v>
      </c>
      <c r="F352" t="b">
        <v>0</v>
      </c>
      <c r="K352" s="2">
        <v>1.273148148148148E-4</v>
      </c>
      <c r="L352" t="s">
        <v>661</v>
      </c>
      <c r="AG352" t="s">
        <v>1344</v>
      </c>
      <c r="AH352" s="20" t="s">
        <v>2721</v>
      </c>
      <c r="AJ352" s="20">
        <v>0</v>
      </c>
      <c r="AK352" s="20">
        <v>0</v>
      </c>
    </row>
    <row r="353" spans="1:37" x14ac:dyDescent="0.25">
      <c r="A353" t="s">
        <v>935</v>
      </c>
      <c r="C353">
        <v>3</v>
      </c>
      <c r="D353">
        <v>8</v>
      </c>
      <c r="E353" t="b">
        <v>1</v>
      </c>
      <c r="F353" t="b">
        <v>0</v>
      </c>
      <c r="K353" s="2">
        <v>1.273148148148148E-4</v>
      </c>
      <c r="L353" t="s">
        <v>661</v>
      </c>
      <c r="AG353" t="s">
        <v>1271</v>
      </c>
      <c r="AH353" s="20" t="s">
        <v>2722</v>
      </c>
      <c r="AI353" s="20" t="s">
        <v>2723</v>
      </c>
      <c r="AJ353" s="20" t="s">
        <v>2533</v>
      </c>
      <c r="AK353" s="20" t="s">
        <v>2724</v>
      </c>
    </row>
    <row r="354" spans="1:37" x14ac:dyDescent="0.25">
      <c r="A354" t="s">
        <v>936</v>
      </c>
      <c r="C354">
        <v>3</v>
      </c>
      <c r="D354">
        <v>8</v>
      </c>
      <c r="E354" t="b">
        <v>1</v>
      </c>
      <c r="F354" t="b">
        <v>0</v>
      </c>
      <c r="K354" s="2">
        <v>1.0416666666666667E-4</v>
      </c>
      <c r="L354" t="s">
        <v>661</v>
      </c>
      <c r="AG354" t="s">
        <v>1313</v>
      </c>
      <c r="AH354" s="20" t="s">
        <v>2725</v>
      </c>
      <c r="AI354" s="20">
        <v>0</v>
      </c>
      <c r="AJ354" s="20" t="s">
        <v>2726</v>
      </c>
      <c r="AK354" s="20" t="s">
        <v>2298</v>
      </c>
    </row>
    <row r="355" spans="1:37" x14ac:dyDescent="0.25">
      <c r="A355" t="s">
        <v>937</v>
      </c>
      <c r="C355">
        <v>3</v>
      </c>
      <c r="D355">
        <v>8</v>
      </c>
      <c r="E355" t="b">
        <v>1</v>
      </c>
      <c r="F355" t="b">
        <v>0</v>
      </c>
      <c r="K355" s="2">
        <v>1.3888888888888889E-4</v>
      </c>
      <c r="L355" t="s">
        <v>661</v>
      </c>
      <c r="AG355" t="s">
        <v>1314</v>
      </c>
      <c r="AH355" s="20" t="s">
        <v>2727</v>
      </c>
      <c r="AI355" s="20" t="s">
        <v>2728</v>
      </c>
      <c r="AJ355" s="20">
        <v>0</v>
      </c>
      <c r="AK355" s="20">
        <v>0</v>
      </c>
    </row>
    <row r="356" spans="1:37" x14ac:dyDescent="0.25">
      <c r="A356" t="s">
        <v>938</v>
      </c>
      <c r="C356">
        <v>3</v>
      </c>
      <c r="D356">
        <v>8</v>
      </c>
      <c r="E356" t="b">
        <v>1</v>
      </c>
      <c r="F356" t="b">
        <v>0</v>
      </c>
      <c r="K356" s="2">
        <v>1.273148148148148E-4</v>
      </c>
      <c r="L356" t="s">
        <v>661</v>
      </c>
      <c r="AG356" t="s">
        <v>1315</v>
      </c>
      <c r="AH356" s="20" t="s">
        <v>2729</v>
      </c>
    </row>
    <row r="357" spans="1:37" x14ac:dyDescent="0.25">
      <c r="A357" t="s">
        <v>939</v>
      </c>
      <c r="C357">
        <v>3</v>
      </c>
      <c r="D357">
        <v>8</v>
      </c>
      <c r="E357" t="b">
        <v>1</v>
      </c>
      <c r="F357" t="b">
        <v>0</v>
      </c>
      <c r="K357" s="2">
        <v>1.3888888888888889E-4</v>
      </c>
      <c r="L357" t="s">
        <v>661</v>
      </c>
      <c r="AG357" t="s">
        <v>1322</v>
      </c>
      <c r="AH357" s="20" t="s">
        <v>2730</v>
      </c>
      <c r="AI357" s="20" t="s">
        <v>2731</v>
      </c>
      <c r="AJ357" s="20" t="s">
        <v>2732</v>
      </c>
      <c r="AK357" s="20" t="s">
        <v>2733</v>
      </c>
    </row>
    <row r="358" spans="1:37" x14ac:dyDescent="0.25">
      <c r="A358" t="s">
        <v>940</v>
      </c>
      <c r="C358">
        <v>3</v>
      </c>
      <c r="D358">
        <v>8</v>
      </c>
      <c r="E358" t="b">
        <v>1</v>
      </c>
      <c r="F358" t="b">
        <v>0</v>
      </c>
      <c r="K358" s="2">
        <v>1.0416666666666667E-4</v>
      </c>
      <c r="L358" t="s">
        <v>661</v>
      </c>
      <c r="AG358" t="s">
        <v>1325</v>
      </c>
      <c r="AH358" s="20" t="s">
        <v>2734</v>
      </c>
      <c r="AI358" s="20" t="s">
        <v>2735</v>
      </c>
      <c r="AJ358" s="20" t="s">
        <v>2726</v>
      </c>
      <c r="AK358" s="20" t="s">
        <v>2298</v>
      </c>
    </row>
    <row r="359" spans="1:37" x14ac:dyDescent="0.25">
      <c r="A359" t="s">
        <v>941</v>
      </c>
      <c r="C359">
        <v>3</v>
      </c>
      <c r="D359">
        <v>8</v>
      </c>
      <c r="E359" t="b">
        <v>1</v>
      </c>
      <c r="F359" t="b">
        <v>0</v>
      </c>
      <c r="K359" s="2">
        <v>1.0416666666666667E-4</v>
      </c>
      <c r="L359" t="s">
        <v>661</v>
      </c>
      <c r="AG359" t="s">
        <v>1330</v>
      </c>
      <c r="AH359" s="20" t="s">
        <v>2736</v>
      </c>
      <c r="AI359" s="20" t="s">
        <v>2737</v>
      </c>
      <c r="AJ359" s="20" t="s">
        <v>2738</v>
      </c>
      <c r="AK359" s="20" t="s">
        <v>2298</v>
      </c>
    </row>
    <row r="360" spans="1:37" x14ac:dyDescent="0.25">
      <c r="A360" t="s">
        <v>942</v>
      </c>
      <c r="C360">
        <v>3</v>
      </c>
      <c r="D360">
        <v>8</v>
      </c>
      <c r="E360" t="b">
        <v>1</v>
      </c>
      <c r="F360" t="b">
        <v>0</v>
      </c>
      <c r="K360" s="2">
        <v>1.0416666666666667E-4</v>
      </c>
      <c r="L360" t="s">
        <v>661</v>
      </c>
      <c r="AG360" t="s">
        <v>1333</v>
      </c>
      <c r="AH360" s="20" t="s">
        <v>2739</v>
      </c>
      <c r="AI360" s="20" t="s">
        <v>2740</v>
      </c>
      <c r="AJ360" s="20" t="s">
        <v>2741</v>
      </c>
      <c r="AK360" s="20" t="s">
        <v>2742</v>
      </c>
    </row>
    <row r="361" spans="1:37" x14ac:dyDescent="0.25">
      <c r="A361" t="s">
        <v>943</v>
      </c>
      <c r="C361">
        <v>3</v>
      </c>
      <c r="D361">
        <v>8</v>
      </c>
      <c r="E361" t="b">
        <v>1</v>
      </c>
      <c r="F361" t="b">
        <v>0</v>
      </c>
      <c r="K361" s="2">
        <v>1.273148148148148E-4</v>
      </c>
      <c r="L361" t="s">
        <v>661</v>
      </c>
      <c r="AG361" t="s">
        <v>1336</v>
      </c>
      <c r="AH361" s="20" t="s">
        <v>2743</v>
      </c>
      <c r="AI361" s="20" t="s">
        <v>2744</v>
      </c>
      <c r="AJ361" s="20" t="s">
        <v>2745</v>
      </c>
      <c r="AK361" s="20" t="s">
        <v>2746</v>
      </c>
    </row>
    <row r="362" spans="1:37" x14ac:dyDescent="0.25">
      <c r="A362" t="s">
        <v>944</v>
      </c>
      <c r="C362">
        <v>3</v>
      </c>
      <c r="D362">
        <v>8</v>
      </c>
      <c r="E362" t="b">
        <v>1</v>
      </c>
      <c r="F362" t="b">
        <v>0</v>
      </c>
      <c r="K362" s="2">
        <v>1.273148148148148E-4</v>
      </c>
      <c r="L362" t="s">
        <v>661</v>
      </c>
      <c r="AG362" t="s">
        <v>1340</v>
      </c>
      <c r="AH362" s="20" t="s">
        <v>2747</v>
      </c>
      <c r="AI362" s="20" t="s">
        <v>2098</v>
      </c>
      <c r="AJ362" s="20" t="s">
        <v>2748</v>
      </c>
      <c r="AK362" s="20" t="s">
        <v>2749</v>
      </c>
    </row>
    <row r="363" spans="1:37" x14ac:dyDescent="0.25">
      <c r="A363" t="s">
        <v>945</v>
      </c>
      <c r="C363">
        <v>3</v>
      </c>
      <c r="D363">
        <v>8</v>
      </c>
      <c r="E363" t="b">
        <v>1</v>
      </c>
      <c r="F363" t="b">
        <v>0</v>
      </c>
      <c r="K363" s="2">
        <v>1.273148148148148E-4</v>
      </c>
      <c r="L363" t="s">
        <v>661</v>
      </c>
      <c r="AG363" t="s">
        <v>1348</v>
      </c>
      <c r="AH363" s="20" t="s">
        <v>2750</v>
      </c>
      <c r="AI363" s="20">
        <v>0</v>
      </c>
      <c r="AJ363" s="20">
        <v>0</v>
      </c>
      <c r="AK363" s="20">
        <v>0</v>
      </c>
    </row>
    <row r="364" spans="1:37" x14ac:dyDescent="0.25">
      <c r="A364" t="s">
        <v>946</v>
      </c>
      <c r="C364">
        <v>3</v>
      </c>
      <c r="D364">
        <v>8</v>
      </c>
      <c r="E364" t="b">
        <v>1</v>
      </c>
      <c r="F364" t="b">
        <v>0</v>
      </c>
      <c r="K364" s="2">
        <v>1.273148148148148E-4</v>
      </c>
      <c r="L364" t="s">
        <v>661</v>
      </c>
      <c r="AG364" t="s">
        <v>1349</v>
      </c>
      <c r="AH364" s="20" t="s">
        <v>2751</v>
      </c>
      <c r="AI364" s="20" t="s">
        <v>2752</v>
      </c>
      <c r="AJ364" s="20" t="s">
        <v>2753</v>
      </c>
      <c r="AK364" s="20" t="s">
        <v>2710</v>
      </c>
    </row>
    <row r="365" spans="1:37" x14ac:dyDescent="0.25">
      <c r="A365" t="s">
        <v>947</v>
      </c>
      <c r="C365">
        <v>3</v>
      </c>
      <c r="D365">
        <v>8</v>
      </c>
      <c r="E365" t="b">
        <v>1</v>
      </c>
      <c r="F365" t="b">
        <v>0</v>
      </c>
      <c r="K365" s="2">
        <v>1.273148148148148E-4</v>
      </c>
      <c r="L365" t="s">
        <v>661</v>
      </c>
      <c r="AG365" t="s">
        <v>1350</v>
      </c>
      <c r="AH365" s="20" t="s">
        <v>2754</v>
      </c>
      <c r="AI365" s="20" t="s">
        <v>2755</v>
      </c>
      <c r="AJ365" s="20" t="s">
        <v>2756</v>
      </c>
      <c r="AK365" s="20" t="s">
        <v>2757</v>
      </c>
    </row>
    <row r="366" spans="1:37" x14ac:dyDescent="0.25">
      <c r="A366" t="s">
        <v>948</v>
      </c>
      <c r="C366">
        <v>3</v>
      </c>
      <c r="D366">
        <v>8</v>
      </c>
      <c r="E366" t="b">
        <v>1</v>
      </c>
      <c r="F366" t="b">
        <v>0</v>
      </c>
      <c r="K366" s="2">
        <v>1.273148148148148E-4</v>
      </c>
      <c r="L366" t="s">
        <v>661</v>
      </c>
      <c r="AG366" t="s">
        <v>1351</v>
      </c>
      <c r="AH366" s="20" t="s">
        <v>2758</v>
      </c>
      <c r="AI366" s="20" t="s">
        <v>2737</v>
      </c>
      <c r="AJ366" s="20" t="s">
        <v>2738</v>
      </c>
      <c r="AK366" s="20" t="s">
        <v>2298</v>
      </c>
    </row>
    <row r="367" spans="1:37" x14ac:dyDescent="0.25">
      <c r="A367" t="s">
        <v>949</v>
      </c>
      <c r="C367">
        <v>3</v>
      </c>
      <c r="D367">
        <v>8</v>
      </c>
      <c r="E367" t="b">
        <v>1</v>
      </c>
      <c r="F367" t="b">
        <v>0</v>
      </c>
      <c r="K367" s="2">
        <v>1.273148148148148E-4</v>
      </c>
      <c r="L367" t="s">
        <v>661</v>
      </c>
      <c r="AG367" t="s">
        <v>1352</v>
      </c>
      <c r="AH367" s="20" t="s">
        <v>2759</v>
      </c>
      <c r="AI367" s="20" t="s">
        <v>2370</v>
      </c>
      <c r="AJ367" s="20" t="s">
        <v>2760</v>
      </c>
      <c r="AK367" s="20" t="s">
        <v>2298</v>
      </c>
    </row>
    <row r="368" spans="1:37" x14ac:dyDescent="0.25">
      <c r="A368" t="s">
        <v>950</v>
      </c>
      <c r="C368">
        <v>3</v>
      </c>
      <c r="D368">
        <v>8</v>
      </c>
      <c r="E368" t="b">
        <v>1</v>
      </c>
      <c r="F368" t="b">
        <v>0</v>
      </c>
      <c r="K368" s="2">
        <v>1.3888888888888889E-4</v>
      </c>
      <c r="L368" t="s">
        <v>661</v>
      </c>
      <c r="AG368" t="s">
        <v>1353</v>
      </c>
      <c r="AH368" s="20" t="s">
        <v>2761</v>
      </c>
      <c r="AI368" s="20" t="s">
        <v>2324</v>
      </c>
      <c r="AJ368" s="20">
        <v>0</v>
      </c>
      <c r="AK368" s="20">
        <v>0</v>
      </c>
    </row>
    <row r="369" spans="1:37" x14ac:dyDescent="0.25">
      <c r="A369" t="s">
        <v>951</v>
      </c>
      <c r="C369">
        <v>3</v>
      </c>
      <c r="D369">
        <v>8</v>
      </c>
      <c r="E369" t="b">
        <v>1</v>
      </c>
      <c r="F369" t="b">
        <v>0</v>
      </c>
      <c r="K369" s="2">
        <v>1.0416666666666667E-4</v>
      </c>
      <c r="L369" t="s">
        <v>661</v>
      </c>
      <c r="AG369" t="s">
        <v>1376</v>
      </c>
      <c r="AH369" s="20" t="s">
        <v>2762</v>
      </c>
      <c r="AI369" s="20" t="s">
        <v>2763</v>
      </c>
      <c r="AJ369" s="20" t="s">
        <v>2556</v>
      </c>
      <c r="AK369" s="20" t="s">
        <v>2764</v>
      </c>
    </row>
    <row r="370" spans="1:37" x14ac:dyDescent="0.25">
      <c r="A370" t="s">
        <v>952</v>
      </c>
      <c r="C370">
        <v>3</v>
      </c>
      <c r="D370">
        <v>8</v>
      </c>
      <c r="E370" t="b">
        <v>1</v>
      </c>
      <c r="F370" t="b">
        <v>0</v>
      </c>
      <c r="K370" s="2">
        <v>1.1574074074074073E-4</v>
      </c>
      <c r="L370" t="s">
        <v>661</v>
      </c>
      <c r="AG370" t="s">
        <v>1365</v>
      </c>
      <c r="AH370" s="20" t="s">
        <v>2765</v>
      </c>
      <c r="AI370" s="20" t="s">
        <v>2576</v>
      </c>
      <c r="AJ370" s="20" t="s">
        <v>2766</v>
      </c>
      <c r="AK370" s="20" t="s">
        <v>2298</v>
      </c>
    </row>
    <row r="371" spans="1:37" x14ac:dyDescent="0.25">
      <c r="A371" t="s">
        <v>953</v>
      </c>
      <c r="C371">
        <v>3</v>
      </c>
      <c r="D371">
        <v>8</v>
      </c>
      <c r="E371" t="b">
        <v>1</v>
      </c>
      <c r="F371" t="b">
        <v>0</v>
      </c>
      <c r="K371" s="2">
        <v>1.5046296296296297E-4</v>
      </c>
      <c r="L371" t="s">
        <v>661</v>
      </c>
      <c r="AG371" t="s">
        <v>1378</v>
      </c>
      <c r="AH371" s="20" t="s">
        <v>2767</v>
      </c>
      <c r="AI371" s="20" t="s">
        <v>2768</v>
      </c>
      <c r="AJ371" s="20" t="s">
        <v>2769</v>
      </c>
      <c r="AK371" s="20" t="s">
        <v>2298</v>
      </c>
    </row>
    <row r="372" spans="1:37" x14ac:dyDescent="0.25">
      <c r="A372" t="s">
        <v>954</v>
      </c>
      <c r="C372">
        <v>3</v>
      </c>
      <c r="D372">
        <v>8</v>
      </c>
      <c r="E372" t="b">
        <v>1</v>
      </c>
      <c r="F372" t="b">
        <v>0</v>
      </c>
      <c r="K372" s="2">
        <v>1.273148148148148E-4</v>
      </c>
      <c r="L372" t="s">
        <v>661</v>
      </c>
      <c r="AG372" t="s">
        <v>1371</v>
      </c>
      <c r="AH372" s="20" t="s">
        <v>2770</v>
      </c>
      <c r="AI372" s="20" t="s">
        <v>2302</v>
      </c>
      <c r="AJ372" s="20" t="s">
        <v>2104</v>
      </c>
      <c r="AK372" s="20" t="s">
        <v>2771</v>
      </c>
    </row>
    <row r="373" spans="1:37" x14ac:dyDescent="0.25">
      <c r="A373" t="s">
        <v>955</v>
      </c>
      <c r="C373">
        <v>3</v>
      </c>
      <c r="D373">
        <v>8</v>
      </c>
      <c r="E373" t="b">
        <v>1</v>
      </c>
      <c r="F373" t="b">
        <v>0</v>
      </c>
      <c r="K373" s="2">
        <v>1.273148148148148E-4</v>
      </c>
      <c r="L373" t="s">
        <v>661</v>
      </c>
      <c r="AG373" t="s">
        <v>1373</v>
      </c>
      <c r="AH373" s="20" t="s">
        <v>2772</v>
      </c>
      <c r="AI373" s="20" t="s">
        <v>2740</v>
      </c>
      <c r="AJ373" s="20">
        <v>0</v>
      </c>
      <c r="AK373" s="20">
        <v>0</v>
      </c>
    </row>
    <row r="374" spans="1:37" x14ac:dyDescent="0.25">
      <c r="A374" t="s">
        <v>956</v>
      </c>
      <c r="C374">
        <v>3</v>
      </c>
      <c r="D374">
        <v>8</v>
      </c>
      <c r="E374" t="b">
        <v>1</v>
      </c>
      <c r="F374" t="b">
        <v>0</v>
      </c>
      <c r="K374" s="2">
        <v>1.0416666666666667E-4</v>
      </c>
      <c r="L374" t="s">
        <v>661</v>
      </c>
      <c r="AG374" t="s">
        <v>1409</v>
      </c>
      <c r="AH374" s="20" t="s">
        <v>2773</v>
      </c>
      <c r="AI374" s="20" t="s">
        <v>2731</v>
      </c>
      <c r="AJ374" s="20" t="s">
        <v>2774</v>
      </c>
      <c r="AK374" s="20" t="s">
        <v>2775</v>
      </c>
    </row>
    <row r="375" spans="1:37" x14ac:dyDescent="0.25">
      <c r="A375" t="s">
        <v>957</v>
      </c>
      <c r="C375">
        <v>3</v>
      </c>
      <c r="D375">
        <v>8</v>
      </c>
      <c r="E375" t="b">
        <v>1</v>
      </c>
      <c r="F375" t="b">
        <v>0</v>
      </c>
      <c r="K375" s="2">
        <v>1.273148148148148E-4</v>
      </c>
      <c r="L375" t="s">
        <v>661</v>
      </c>
      <c r="AG375" t="s">
        <v>1410</v>
      </c>
      <c r="AH375" s="20" t="s">
        <v>2776</v>
      </c>
      <c r="AI375" s="20" t="s">
        <v>2777</v>
      </c>
      <c r="AJ375" s="20" t="s">
        <v>2778</v>
      </c>
      <c r="AK375" s="20" t="s">
        <v>2298</v>
      </c>
    </row>
    <row r="376" spans="1:37" x14ac:dyDescent="0.25">
      <c r="A376" t="s">
        <v>958</v>
      </c>
      <c r="C376">
        <v>3</v>
      </c>
      <c r="D376">
        <v>8</v>
      </c>
      <c r="E376" t="b">
        <v>1</v>
      </c>
      <c r="F376" t="b">
        <v>0</v>
      </c>
      <c r="K376" s="2">
        <v>1.3888888888888889E-4</v>
      </c>
      <c r="L376" t="s">
        <v>661</v>
      </c>
      <c r="AG376" t="s">
        <v>1411</v>
      </c>
      <c r="AH376" s="20" t="s">
        <v>2779</v>
      </c>
      <c r="AI376" s="20" t="s">
        <v>2780</v>
      </c>
      <c r="AJ376" s="20">
        <v>0</v>
      </c>
      <c r="AK376" s="20">
        <v>0</v>
      </c>
    </row>
    <row r="377" spans="1:37" x14ac:dyDescent="0.25">
      <c r="A377" t="s">
        <v>959</v>
      </c>
      <c r="C377">
        <v>3</v>
      </c>
      <c r="D377">
        <v>8</v>
      </c>
      <c r="E377" t="b">
        <v>1</v>
      </c>
      <c r="F377" t="b">
        <v>0</v>
      </c>
      <c r="K377" s="2">
        <v>0</v>
      </c>
      <c r="L377" t="s">
        <v>661</v>
      </c>
      <c r="AG377" t="s">
        <v>1412</v>
      </c>
      <c r="AH377" s="20" t="s">
        <v>2781</v>
      </c>
      <c r="AI377" s="20" t="s">
        <v>2782</v>
      </c>
      <c r="AJ377" s="20" t="s">
        <v>2783</v>
      </c>
      <c r="AK377" s="20" t="s">
        <v>2069</v>
      </c>
    </row>
    <row r="378" spans="1:37" x14ac:dyDescent="0.25">
      <c r="A378" t="s">
        <v>960</v>
      </c>
      <c r="C378">
        <v>3</v>
      </c>
      <c r="D378">
        <v>8</v>
      </c>
      <c r="E378" t="b">
        <v>1</v>
      </c>
      <c r="F378" t="b">
        <v>0</v>
      </c>
      <c r="G378" t="s">
        <v>961</v>
      </c>
      <c r="H378" t="s">
        <v>962</v>
      </c>
      <c r="I378" t="s">
        <v>963</v>
      </c>
      <c r="J378" t="s">
        <v>964</v>
      </c>
      <c r="K378" s="2">
        <v>3.1250000000000001E-4</v>
      </c>
      <c r="L378" t="s">
        <v>661</v>
      </c>
      <c r="AG378" t="s">
        <v>1413</v>
      </c>
      <c r="AH378" s="20" t="s">
        <v>2784</v>
      </c>
      <c r="AI378" s="20" t="s">
        <v>2785</v>
      </c>
      <c r="AJ378" s="20" t="s">
        <v>2786</v>
      </c>
      <c r="AK378" s="20" t="s">
        <v>2298</v>
      </c>
    </row>
    <row r="379" spans="1:37" x14ac:dyDescent="0.25">
      <c r="A379" t="s">
        <v>965</v>
      </c>
      <c r="C379">
        <v>3</v>
      </c>
      <c r="D379">
        <v>8</v>
      </c>
      <c r="E379" t="b">
        <v>1</v>
      </c>
      <c r="F379" t="b">
        <v>0</v>
      </c>
      <c r="K379" s="2">
        <v>5.7870370370370366E-5</v>
      </c>
      <c r="L379" t="s">
        <v>661</v>
      </c>
      <c r="AG379" t="s">
        <v>1414</v>
      </c>
      <c r="AH379" s="20" t="s">
        <v>2787</v>
      </c>
      <c r="AI379" s="20" t="s">
        <v>2788</v>
      </c>
      <c r="AJ379" s="20" t="s">
        <v>2789</v>
      </c>
      <c r="AK379" s="20" t="s">
        <v>2298</v>
      </c>
    </row>
    <row r="380" spans="1:37" x14ac:dyDescent="0.25">
      <c r="A380" t="s">
        <v>966</v>
      </c>
      <c r="C380">
        <v>3</v>
      </c>
      <c r="D380">
        <v>8</v>
      </c>
      <c r="E380" t="b">
        <v>1</v>
      </c>
      <c r="F380" t="b">
        <v>0</v>
      </c>
      <c r="K380" s="2">
        <v>4.6296296296296294E-5</v>
      </c>
      <c r="L380" t="s">
        <v>661</v>
      </c>
      <c r="AG380" t="s">
        <v>1415</v>
      </c>
      <c r="AH380" s="20" t="s">
        <v>2790</v>
      </c>
      <c r="AI380" s="20" t="s">
        <v>2791</v>
      </c>
      <c r="AJ380" s="20" t="s">
        <v>2462</v>
      </c>
      <c r="AK380" s="20" t="s">
        <v>2716</v>
      </c>
    </row>
    <row r="381" spans="1:37" x14ac:dyDescent="0.25">
      <c r="A381" t="s">
        <v>967</v>
      </c>
      <c r="C381">
        <v>3</v>
      </c>
      <c r="D381">
        <v>8</v>
      </c>
      <c r="E381" t="b">
        <v>1</v>
      </c>
      <c r="F381" t="b">
        <v>0</v>
      </c>
      <c r="K381" s="2">
        <v>4.6296296296296294E-5</v>
      </c>
      <c r="L381" t="s">
        <v>661</v>
      </c>
      <c r="AG381" t="s">
        <v>1416</v>
      </c>
      <c r="AH381" s="20" t="s">
        <v>2792</v>
      </c>
      <c r="AI381" s="20" t="s">
        <v>2658</v>
      </c>
      <c r="AJ381" s="20">
        <v>0</v>
      </c>
      <c r="AK381" s="20">
        <v>0</v>
      </c>
    </row>
    <row r="382" spans="1:37" x14ac:dyDescent="0.25">
      <c r="A382" t="s">
        <v>968</v>
      </c>
      <c r="C382">
        <v>3</v>
      </c>
      <c r="D382">
        <v>8</v>
      </c>
      <c r="E382" t="b">
        <v>1</v>
      </c>
      <c r="F382" t="b">
        <v>0</v>
      </c>
      <c r="K382" s="2">
        <v>4.6296296296296294E-5</v>
      </c>
      <c r="L382" t="s">
        <v>661</v>
      </c>
      <c r="AG382" t="s">
        <v>1417</v>
      </c>
      <c r="AH382" s="20" t="s">
        <v>2793</v>
      </c>
      <c r="AI382" s="20" t="s">
        <v>2794</v>
      </c>
      <c r="AJ382" s="20">
        <v>0</v>
      </c>
      <c r="AK382" s="20">
        <v>0</v>
      </c>
    </row>
    <row r="383" spans="1:37" x14ac:dyDescent="0.25">
      <c r="A383" t="s">
        <v>969</v>
      </c>
      <c r="C383">
        <v>3</v>
      </c>
      <c r="D383">
        <v>8</v>
      </c>
      <c r="E383" t="b">
        <v>1</v>
      </c>
      <c r="F383" t="b">
        <v>0</v>
      </c>
      <c r="K383" s="2">
        <v>4.6296296296296294E-5</v>
      </c>
      <c r="L383" t="s">
        <v>661</v>
      </c>
      <c r="AG383" t="s">
        <v>1418</v>
      </c>
      <c r="AH383" s="20" t="s">
        <v>2795</v>
      </c>
      <c r="AI383" s="20" t="s">
        <v>2796</v>
      </c>
      <c r="AJ383" s="20" t="s">
        <v>2797</v>
      </c>
      <c r="AK383" s="20" t="s">
        <v>2798</v>
      </c>
    </row>
    <row r="384" spans="1:37" x14ac:dyDescent="0.25">
      <c r="A384" t="s">
        <v>970</v>
      </c>
      <c r="C384">
        <v>3</v>
      </c>
      <c r="D384">
        <v>8</v>
      </c>
      <c r="E384" t="b">
        <v>1</v>
      </c>
      <c r="F384" t="b">
        <v>0</v>
      </c>
      <c r="K384" s="2">
        <v>5.7870370370370366E-5</v>
      </c>
      <c r="L384" t="s">
        <v>661</v>
      </c>
      <c r="AG384" t="s">
        <v>1419</v>
      </c>
      <c r="AH384" s="20" t="s">
        <v>2799</v>
      </c>
      <c r="AI384" s="20" t="s">
        <v>2800</v>
      </c>
      <c r="AJ384" s="20">
        <v>0</v>
      </c>
      <c r="AK384" s="20">
        <v>0</v>
      </c>
    </row>
    <row r="385" spans="1:37" x14ac:dyDescent="0.25">
      <c r="A385" t="s">
        <v>971</v>
      </c>
      <c r="C385">
        <v>3</v>
      </c>
      <c r="D385">
        <v>8</v>
      </c>
      <c r="E385" t="b">
        <v>1</v>
      </c>
      <c r="F385" t="b">
        <v>0</v>
      </c>
      <c r="K385" s="2">
        <v>4.6296296296296294E-5</v>
      </c>
      <c r="L385" t="s">
        <v>661</v>
      </c>
      <c r="AG385" t="s">
        <v>1420</v>
      </c>
      <c r="AH385" s="20" t="s">
        <v>2801</v>
      </c>
      <c r="AI385" s="20" t="s">
        <v>2802</v>
      </c>
      <c r="AJ385" s="20" t="s">
        <v>2803</v>
      </c>
      <c r="AK385" s="20" t="s">
        <v>2804</v>
      </c>
    </row>
    <row r="386" spans="1:37" x14ac:dyDescent="0.25">
      <c r="A386" t="s">
        <v>972</v>
      </c>
      <c r="C386">
        <v>3</v>
      </c>
      <c r="D386">
        <v>8</v>
      </c>
      <c r="E386" t="b">
        <v>1</v>
      </c>
      <c r="F386" t="b">
        <v>0</v>
      </c>
      <c r="K386" s="2">
        <v>4.6296296296296294E-5</v>
      </c>
      <c r="L386" t="s">
        <v>661</v>
      </c>
      <c r="AG386" t="s">
        <v>1421</v>
      </c>
      <c r="AH386" s="20" t="s">
        <v>2805</v>
      </c>
      <c r="AI386" s="20" t="s">
        <v>2092</v>
      </c>
      <c r="AJ386" s="20">
        <v>0</v>
      </c>
      <c r="AK386" s="20">
        <v>0</v>
      </c>
    </row>
    <row r="387" spans="1:37" x14ac:dyDescent="0.25">
      <c r="A387" t="s">
        <v>973</v>
      </c>
      <c r="C387">
        <v>3</v>
      </c>
      <c r="D387">
        <v>8</v>
      </c>
      <c r="E387" t="b">
        <v>1</v>
      </c>
      <c r="F387" t="b">
        <v>0</v>
      </c>
      <c r="K387" s="2">
        <v>6.9444444444444444E-5</v>
      </c>
      <c r="L387" t="s">
        <v>661</v>
      </c>
      <c r="AG387" t="s">
        <v>1422</v>
      </c>
      <c r="AH387" s="20" t="s">
        <v>2806</v>
      </c>
      <c r="AI387" s="20" t="s">
        <v>2807</v>
      </c>
      <c r="AJ387" s="20" t="s">
        <v>2808</v>
      </c>
      <c r="AK387" s="20" t="s">
        <v>2809</v>
      </c>
    </row>
    <row r="388" spans="1:37" x14ac:dyDescent="0.25">
      <c r="A388" t="s">
        <v>974</v>
      </c>
      <c r="C388">
        <v>3</v>
      </c>
      <c r="D388">
        <v>8</v>
      </c>
      <c r="E388" t="b">
        <v>1</v>
      </c>
      <c r="F388" t="b">
        <v>0</v>
      </c>
      <c r="K388" s="2">
        <v>4.6296296296296294E-5</v>
      </c>
      <c r="L388" t="s">
        <v>661</v>
      </c>
      <c r="AG388" t="s">
        <v>1423</v>
      </c>
      <c r="AH388" s="20" t="s">
        <v>2810</v>
      </c>
      <c r="AI388" s="20" t="s">
        <v>2811</v>
      </c>
      <c r="AJ388" s="20" t="s">
        <v>2812</v>
      </c>
      <c r="AK388" s="20" t="s">
        <v>2420</v>
      </c>
    </row>
    <row r="389" spans="1:37" x14ac:dyDescent="0.25">
      <c r="A389" t="s">
        <v>975</v>
      </c>
      <c r="C389">
        <v>3</v>
      </c>
      <c r="D389">
        <v>8</v>
      </c>
      <c r="E389" t="b">
        <v>1</v>
      </c>
      <c r="F389" t="b">
        <v>0</v>
      </c>
      <c r="K389" s="2">
        <v>5.7870370370370366E-5</v>
      </c>
      <c r="L389" t="s">
        <v>661</v>
      </c>
      <c r="AG389" t="s">
        <v>1424</v>
      </c>
      <c r="AH389" s="20" t="s">
        <v>2813</v>
      </c>
      <c r="AI389" s="20" t="s">
        <v>2814</v>
      </c>
      <c r="AJ389" s="20" t="s">
        <v>2188</v>
      </c>
      <c r="AK389" s="20" t="s">
        <v>2542</v>
      </c>
    </row>
    <row r="390" spans="1:37" x14ac:dyDescent="0.25">
      <c r="A390" t="s">
        <v>976</v>
      </c>
      <c r="C390">
        <v>3</v>
      </c>
      <c r="D390">
        <v>8</v>
      </c>
      <c r="E390" t="b">
        <v>1</v>
      </c>
      <c r="F390" t="b">
        <v>0</v>
      </c>
      <c r="K390" s="2">
        <v>3.4722222222222222E-5</v>
      </c>
      <c r="L390" t="s">
        <v>661</v>
      </c>
      <c r="AG390" t="s">
        <v>1425</v>
      </c>
      <c r="AH390" s="20" t="s">
        <v>2815</v>
      </c>
      <c r="AI390" s="20" t="s">
        <v>2816</v>
      </c>
      <c r="AJ390" s="20">
        <v>0</v>
      </c>
      <c r="AK390" s="20">
        <v>0</v>
      </c>
    </row>
    <row r="391" spans="1:37" x14ac:dyDescent="0.25">
      <c r="A391" t="s">
        <v>977</v>
      </c>
      <c r="C391">
        <v>3</v>
      </c>
      <c r="D391">
        <v>8</v>
      </c>
      <c r="E391" t="b">
        <v>1</v>
      </c>
      <c r="F391" t="b">
        <v>0</v>
      </c>
      <c r="K391" s="2">
        <v>4.6296296296296294E-5</v>
      </c>
      <c r="L391" t="s">
        <v>661</v>
      </c>
      <c r="AG391" t="s">
        <v>1426</v>
      </c>
      <c r="AH391" s="20" t="s">
        <v>2817</v>
      </c>
      <c r="AI391" s="20" t="s">
        <v>2818</v>
      </c>
      <c r="AJ391" s="20" t="s">
        <v>2819</v>
      </c>
      <c r="AK391" s="20" t="s">
        <v>2820</v>
      </c>
    </row>
    <row r="392" spans="1:37" x14ac:dyDescent="0.25">
      <c r="A392" t="s">
        <v>978</v>
      </c>
      <c r="C392">
        <v>3</v>
      </c>
      <c r="D392">
        <v>8</v>
      </c>
      <c r="E392" t="b">
        <v>1</v>
      </c>
      <c r="F392" t="b">
        <v>0</v>
      </c>
      <c r="K392" s="2">
        <v>3.4722222222222222E-5</v>
      </c>
      <c r="L392" t="s">
        <v>661</v>
      </c>
      <c r="AG392" t="s">
        <v>1427</v>
      </c>
      <c r="AH392" s="20" t="s">
        <v>2821</v>
      </c>
      <c r="AI392" s="20" t="s">
        <v>2822</v>
      </c>
      <c r="AJ392" s="20" t="s">
        <v>2823</v>
      </c>
      <c r="AK392" s="20" t="s">
        <v>2824</v>
      </c>
    </row>
    <row r="393" spans="1:37" x14ac:dyDescent="0.25">
      <c r="A393" t="s">
        <v>979</v>
      </c>
      <c r="C393">
        <v>3</v>
      </c>
      <c r="D393">
        <v>8</v>
      </c>
      <c r="E393" t="b">
        <v>1</v>
      </c>
      <c r="F393" t="b">
        <v>0</v>
      </c>
      <c r="K393" s="2">
        <v>4.6296296296296294E-5</v>
      </c>
      <c r="L393" t="s">
        <v>661</v>
      </c>
      <c r="AG393" t="s">
        <v>1428</v>
      </c>
      <c r="AH393" s="20" t="s">
        <v>2825</v>
      </c>
      <c r="AI393" s="20" t="s">
        <v>2826</v>
      </c>
      <c r="AJ393" s="20" t="s">
        <v>2827</v>
      </c>
      <c r="AK393" s="20" t="s">
        <v>2828</v>
      </c>
    </row>
    <row r="394" spans="1:37" x14ac:dyDescent="0.25">
      <c r="A394" t="s">
        <v>980</v>
      </c>
      <c r="C394">
        <v>3</v>
      </c>
      <c r="D394">
        <v>8</v>
      </c>
      <c r="E394" t="b">
        <v>1</v>
      </c>
      <c r="F394" t="b">
        <v>0</v>
      </c>
      <c r="K394" s="2">
        <v>5.7870370370370366E-5</v>
      </c>
      <c r="L394" t="s">
        <v>661</v>
      </c>
      <c r="AG394" t="s">
        <v>1429</v>
      </c>
      <c r="AH394" s="20" t="s">
        <v>2829</v>
      </c>
      <c r="AI394" s="20" t="s">
        <v>2830</v>
      </c>
      <c r="AJ394" s="20" t="s">
        <v>2831</v>
      </c>
      <c r="AK394" s="20" t="s">
        <v>2832</v>
      </c>
    </row>
    <row r="395" spans="1:37" x14ac:dyDescent="0.25">
      <c r="A395" t="s">
        <v>981</v>
      </c>
      <c r="C395">
        <v>3</v>
      </c>
      <c r="D395">
        <v>8</v>
      </c>
      <c r="E395" t="b">
        <v>1</v>
      </c>
      <c r="F395" t="b">
        <v>0</v>
      </c>
      <c r="K395" s="2">
        <v>5.7870370370370366E-5</v>
      </c>
      <c r="L395" t="s">
        <v>661</v>
      </c>
      <c r="AG395" t="s">
        <v>1430</v>
      </c>
      <c r="AH395" s="20" t="s">
        <v>2833</v>
      </c>
      <c r="AI395" s="20" t="s">
        <v>2834</v>
      </c>
      <c r="AJ395" s="20">
        <v>0</v>
      </c>
      <c r="AK395" s="20">
        <v>0</v>
      </c>
    </row>
    <row r="396" spans="1:37" x14ac:dyDescent="0.25">
      <c r="A396" t="s">
        <v>982</v>
      </c>
      <c r="C396">
        <v>3</v>
      </c>
      <c r="D396">
        <v>8</v>
      </c>
      <c r="E396" t="b">
        <v>1</v>
      </c>
      <c r="F396" t="b">
        <v>0</v>
      </c>
      <c r="K396" s="2">
        <v>4.6296296296296294E-5</v>
      </c>
      <c r="L396" t="s">
        <v>661</v>
      </c>
      <c r="AG396" t="s">
        <v>1431</v>
      </c>
      <c r="AH396" s="20" t="s">
        <v>2835</v>
      </c>
      <c r="AI396" s="20" t="s">
        <v>2814</v>
      </c>
      <c r="AJ396" s="20" t="s">
        <v>2836</v>
      </c>
      <c r="AK396" s="20" t="s">
        <v>2298</v>
      </c>
    </row>
    <row r="397" spans="1:37" x14ac:dyDescent="0.25">
      <c r="A397" t="s">
        <v>983</v>
      </c>
      <c r="C397">
        <v>3</v>
      </c>
      <c r="D397">
        <v>8</v>
      </c>
      <c r="E397" t="b">
        <v>1</v>
      </c>
      <c r="F397" t="b">
        <v>0</v>
      </c>
      <c r="K397" s="2">
        <v>4.6296296296296294E-5</v>
      </c>
      <c r="L397" t="s">
        <v>661</v>
      </c>
      <c r="AG397" t="s">
        <v>1432</v>
      </c>
      <c r="AH397" s="20" t="s">
        <v>2837</v>
      </c>
      <c r="AI397" s="20" t="s">
        <v>2838</v>
      </c>
      <c r="AJ397" s="20">
        <v>0</v>
      </c>
      <c r="AK397" s="20">
        <v>0</v>
      </c>
    </row>
    <row r="398" spans="1:37" x14ac:dyDescent="0.25">
      <c r="A398" t="s">
        <v>984</v>
      </c>
      <c r="C398">
        <v>3</v>
      </c>
      <c r="D398">
        <v>8</v>
      </c>
      <c r="E398" t="b">
        <v>1</v>
      </c>
      <c r="F398" t="b">
        <v>0</v>
      </c>
      <c r="K398" s="2">
        <v>4.6296296296296294E-5</v>
      </c>
      <c r="L398" t="s">
        <v>661</v>
      </c>
      <c r="AG398" t="s">
        <v>1433</v>
      </c>
      <c r="AH398" s="20" t="s">
        <v>2839</v>
      </c>
      <c r="AI398" s="20" t="s">
        <v>2703</v>
      </c>
      <c r="AJ398" s="20" t="s">
        <v>2840</v>
      </c>
      <c r="AK398" s="20" t="s">
        <v>2564</v>
      </c>
    </row>
    <row r="399" spans="1:37" x14ac:dyDescent="0.25">
      <c r="A399" t="s">
        <v>985</v>
      </c>
      <c r="C399">
        <v>3</v>
      </c>
      <c r="D399">
        <v>8</v>
      </c>
      <c r="E399" t="b">
        <v>1</v>
      </c>
      <c r="F399" t="b">
        <v>0</v>
      </c>
      <c r="K399" s="2">
        <v>5.7870370370370366E-5</v>
      </c>
      <c r="L399" t="s">
        <v>661</v>
      </c>
      <c r="AG399" t="s">
        <v>1434</v>
      </c>
      <c r="AH399" s="20" t="s">
        <v>2841</v>
      </c>
      <c r="AI399" s="20" t="s">
        <v>2842</v>
      </c>
      <c r="AJ399" s="20" t="s">
        <v>2843</v>
      </c>
      <c r="AK399" s="20" t="s">
        <v>2844</v>
      </c>
    </row>
    <row r="400" spans="1:37" x14ac:dyDescent="0.25">
      <c r="A400" t="s">
        <v>986</v>
      </c>
      <c r="C400">
        <v>3</v>
      </c>
      <c r="D400">
        <v>8</v>
      </c>
      <c r="E400" t="b">
        <v>1</v>
      </c>
      <c r="F400" t="b">
        <v>0</v>
      </c>
      <c r="K400" s="2">
        <v>4.6296296296296294E-5</v>
      </c>
      <c r="L400" t="s">
        <v>661</v>
      </c>
      <c r="AG400" t="s">
        <v>1435</v>
      </c>
      <c r="AH400" s="20" t="s">
        <v>2845</v>
      </c>
      <c r="AI400" s="20" t="s">
        <v>2617</v>
      </c>
      <c r="AJ400" s="20" t="s">
        <v>2846</v>
      </c>
      <c r="AK400" s="20" t="s">
        <v>2298</v>
      </c>
    </row>
    <row r="401" spans="1:37" x14ac:dyDescent="0.25">
      <c r="A401" t="s">
        <v>987</v>
      </c>
      <c r="C401">
        <v>3</v>
      </c>
      <c r="D401">
        <v>8</v>
      </c>
      <c r="E401" t="b">
        <v>1</v>
      </c>
      <c r="F401" t="b">
        <v>0</v>
      </c>
      <c r="K401" s="2">
        <v>5.7870370370370366E-5</v>
      </c>
      <c r="L401" t="s">
        <v>661</v>
      </c>
      <c r="AG401" t="s">
        <v>1436</v>
      </c>
      <c r="AH401" s="20" t="s">
        <v>2847</v>
      </c>
      <c r="AI401" s="20" t="s">
        <v>2848</v>
      </c>
      <c r="AJ401" s="20" t="s">
        <v>2849</v>
      </c>
      <c r="AK401" s="20" t="s">
        <v>2850</v>
      </c>
    </row>
    <row r="402" spans="1:37" x14ac:dyDescent="0.25">
      <c r="A402" t="s">
        <v>988</v>
      </c>
      <c r="C402">
        <v>3</v>
      </c>
      <c r="D402">
        <v>8</v>
      </c>
      <c r="E402" t="b">
        <v>1</v>
      </c>
      <c r="F402" t="b">
        <v>0</v>
      </c>
      <c r="K402" s="2">
        <v>5.7870370370370366E-5</v>
      </c>
      <c r="L402" t="s">
        <v>661</v>
      </c>
      <c r="AG402" t="s">
        <v>1437</v>
      </c>
      <c r="AH402" s="20" t="s">
        <v>2851</v>
      </c>
      <c r="AI402" s="20" t="s">
        <v>2852</v>
      </c>
      <c r="AJ402" s="20" t="s">
        <v>2853</v>
      </c>
      <c r="AK402" s="20" t="s">
        <v>2828</v>
      </c>
    </row>
    <row r="403" spans="1:37" x14ac:dyDescent="0.25">
      <c r="A403" t="s">
        <v>989</v>
      </c>
      <c r="C403">
        <v>3</v>
      </c>
      <c r="D403">
        <v>8</v>
      </c>
      <c r="E403" t="b">
        <v>1</v>
      </c>
      <c r="F403" t="b">
        <v>0</v>
      </c>
      <c r="K403" s="2">
        <v>5.7870370370370366E-5</v>
      </c>
      <c r="L403" t="s">
        <v>661</v>
      </c>
      <c r="AG403" t="s">
        <v>1438</v>
      </c>
      <c r="AH403" s="20" t="s">
        <v>2854</v>
      </c>
      <c r="AI403" s="20" t="s">
        <v>2855</v>
      </c>
      <c r="AJ403" s="20" t="s">
        <v>2856</v>
      </c>
      <c r="AK403" s="20" t="s">
        <v>2857</v>
      </c>
    </row>
    <row r="404" spans="1:37" x14ac:dyDescent="0.25">
      <c r="A404" t="s">
        <v>990</v>
      </c>
      <c r="C404">
        <v>3</v>
      </c>
      <c r="D404">
        <v>8</v>
      </c>
      <c r="E404" t="b">
        <v>1</v>
      </c>
      <c r="F404" t="b">
        <v>0</v>
      </c>
      <c r="K404" s="2">
        <v>4.6296296296296294E-5</v>
      </c>
      <c r="L404" t="s">
        <v>661</v>
      </c>
      <c r="AG404" t="s">
        <v>1439</v>
      </c>
      <c r="AH404" s="20" t="s">
        <v>2858</v>
      </c>
      <c r="AI404" s="20" t="s">
        <v>2859</v>
      </c>
      <c r="AJ404" s="20">
        <v>0</v>
      </c>
      <c r="AK404" s="20">
        <v>0</v>
      </c>
    </row>
    <row r="405" spans="1:37" x14ac:dyDescent="0.25">
      <c r="A405" t="s">
        <v>991</v>
      </c>
      <c r="C405">
        <v>3</v>
      </c>
      <c r="D405">
        <v>8</v>
      </c>
      <c r="E405" t="b">
        <v>1</v>
      </c>
      <c r="F405" t="b">
        <v>0</v>
      </c>
      <c r="K405" s="2">
        <v>4.6296296296296294E-5</v>
      </c>
      <c r="L405" t="s">
        <v>661</v>
      </c>
      <c r="AG405" t="s">
        <v>1440</v>
      </c>
      <c r="AH405" s="20" t="s">
        <v>2860</v>
      </c>
      <c r="AI405" s="20" t="s">
        <v>2861</v>
      </c>
      <c r="AJ405" s="20" t="s">
        <v>2862</v>
      </c>
      <c r="AK405" s="20" t="s">
        <v>2298</v>
      </c>
    </row>
    <row r="406" spans="1:37" x14ac:dyDescent="0.25">
      <c r="A406" t="s">
        <v>992</v>
      </c>
      <c r="C406">
        <v>3</v>
      </c>
      <c r="D406">
        <v>8</v>
      </c>
      <c r="E406" t="b">
        <v>1</v>
      </c>
      <c r="F406" t="b">
        <v>0</v>
      </c>
      <c r="K406" s="2">
        <v>4.6296296296296294E-5</v>
      </c>
      <c r="L406" t="s">
        <v>661</v>
      </c>
      <c r="AG406" t="s">
        <v>1441</v>
      </c>
      <c r="AH406" s="20" t="s">
        <v>2863</v>
      </c>
      <c r="AI406" s="20" t="s">
        <v>2864</v>
      </c>
      <c r="AJ406" s="20">
        <v>0</v>
      </c>
      <c r="AK406" s="20">
        <v>0</v>
      </c>
    </row>
    <row r="407" spans="1:37" x14ac:dyDescent="0.25">
      <c r="A407" t="s">
        <v>993</v>
      </c>
      <c r="C407">
        <v>3</v>
      </c>
      <c r="D407">
        <v>8</v>
      </c>
      <c r="E407" t="b">
        <v>1</v>
      </c>
      <c r="F407" t="b">
        <v>0</v>
      </c>
      <c r="K407" s="2">
        <v>5.7870370370370366E-5</v>
      </c>
      <c r="L407" t="s">
        <v>661</v>
      </c>
      <c r="AG407" t="s">
        <v>1442</v>
      </c>
      <c r="AH407" s="20" t="s">
        <v>2865</v>
      </c>
      <c r="AI407" s="20" t="s">
        <v>2629</v>
      </c>
      <c r="AJ407" s="20" t="s">
        <v>2413</v>
      </c>
      <c r="AK407" s="20" t="s">
        <v>2866</v>
      </c>
    </row>
    <row r="408" spans="1:37" x14ac:dyDescent="0.25">
      <c r="A408" t="s">
        <v>994</v>
      </c>
      <c r="C408">
        <v>3</v>
      </c>
      <c r="D408">
        <v>8</v>
      </c>
      <c r="E408" t="b">
        <v>1</v>
      </c>
      <c r="F408" t="b">
        <v>0</v>
      </c>
      <c r="K408" s="2">
        <v>4.6296296296296294E-5</v>
      </c>
      <c r="L408" t="s">
        <v>661</v>
      </c>
      <c r="AG408" t="s">
        <v>1443</v>
      </c>
      <c r="AH408" s="20" t="s">
        <v>2867</v>
      </c>
      <c r="AI408" s="20" t="s">
        <v>2703</v>
      </c>
      <c r="AJ408" s="20" t="s">
        <v>2868</v>
      </c>
      <c r="AK408" s="20" t="s">
        <v>2869</v>
      </c>
    </row>
    <row r="409" spans="1:37" x14ac:dyDescent="0.25">
      <c r="A409" t="s">
        <v>995</v>
      </c>
      <c r="C409">
        <v>3</v>
      </c>
      <c r="D409">
        <v>8</v>
      </c>
      <c r="E409" t="b">
        <v>1</v>
      </c>
      <c r="F409" t="b">
        <v>0</v>
      </c>
      <c r="K409" s="2">
        <v>2.3148148148148147E-5</v>
      </c>
      <c r="L409" t="s">
        <v>661</v>
      </c>
      <c r="AG409" t="s">
        <v>1444</v>
      </c>
      <c r="AH409" s="20" t="s">
        <v>2870</v>
      </c>
      <c r="AI409" s="20" t="s">
        <v>2302</v>
      </c>
      <c r="AJ409" s="20">
        <v>0</v>
      </c>
      <c r="AK409" s="20">
        <v>0</v>
      </c>
    </row>
    <row r="410" spans="1:37" x14ac:dyDescent="0.25">
      <c r="A410" t="s">
        <v>996</v>
      </c>
      <c r="C410">
        <v>3</v>
      </c>
      <c r="D410">
        <v>8</v>
      </c>
      <c r="E410" t="b">
        <v>1</v>
      </c>
      <c r="F410" t="b">
        <v>0</v>
      </c>
      <c r="K410" s="2">
        <v>5.7870370370370366E-5</v>
      </c>
      <c r="L410" t="s">
        <v>661</v>
      </c>
      <c r="AG410" t="s">
        <v>1445</v>
      </c>
      <c r="AH410" s="20" t="s">
        <v>2871</v>
      </c>
      <c r="AI410" s="20" t="s">
        <v>2872</v>
      </c>
      <c r="AJ410" s="20" t="s">
        <v>2873</v>
      </c>
      <c r="AK410" s="20" t="s">
        <v>2850</v>
      </c>
    </row>
    <row r="411" spans="1:37" x14ac:dyDescent="0.25">
      <c r="A411" t="s">
        <v>997</v>
      </c>
      <c r="C411">
        <v>3</v>
      </c>
      <c r="D411">
        <v>8</v>
      </c>
      <c r="E411" t="b">
        <v>1</v>
      </c>
      <c r="F411" t="b">
        <v>0</v>
      </c>
      <c r="K411" s="2">
        <v>4.6296296296296294E-5</v>
      </c>
      <c r="L411" t="s">
        <v>661</v>
      </c>
      <c r="AG411" t="s">
        <v>1446</v>
      </c>
      <c r="AH411" s="20" t="s">
        <v>2874</v>
      </c>
      <c r="AI411" s="20" t="s">
        <v>2875</v>
      </c>
      <c r="AJ411" s="20" t="s">
        <v>2831</v>
      </c>
      <c r="AK411" s="20" t="s">
        <v>2876</v>
      </c>
    </row>
    <row r="412" spans="1:37" x14ac:dyDescent="0.25">
      <c r="A412" t="s">
        <v>998</v>
      </c>
      <c r="C412">
        <v>3</v>
      </c>
      <c r="D412">
        <v>8</v>
      </c>
      <c r="E412" t="b">
        <v>1</v>
      </c>
      <c r="F412" t="b">
        <v>0</v>
      </c>
      <c r="K412" s="2">
        <v>4.6296296296296294E-5</v>
      </c>
      <c r="L412" t="s">
        <v>661</v>
      </c>
      <c r="AG412" t="s">
        <v>1447</v>
      </c>
      <c r="AH412" s="20" t="s">
        <v>2877</v>
      </c>
      <c r="AI412" s="20" t="s">
        <v>2755</v>
      </c>
      <c r="AJ412" s="20" t="s">
        <v>2878</v>
      </c>
      <c r="AK412" s="20" t="s">
        <v>2240</v>
      </c>
    </row>
    <row r="413" spans="1:37" x14ac:dyDescent="0.25">
      <c r="A413" t="s">
        <v>999</v>
      </c>
      <c r="C413">
        <v>3</v>
      </c>
      <c r="D413">
        <v>8</v>
      </c>
      <c r="E413" t="b">
        <v>1</v>
      </c>
      <c r="F413" t="b">
        <v>0</v>
      </c>
      <c r="K413" s="2">
        <v>4.6296296296296294E-5</v>
      </c>
      <c r="L413" t="s">
        <v>661</v>
      </c>
      <c r="AG413" t="s">
        <v>1448</v>
      </c>
      <c r="AH413" s="20" t="s">
        <v>2879</v>
      </c>
      <c r="AI413" s="20" t="s">
        <v>2880</v>
      </c>
      <c r="AJ413" s="20" t="s">
        <v>2881</v>
      </c>
      <c r="AK413" s="20" t="s">
        <v>2882</v>
      </c>
    </row>
    <row r="414" spans="1:37" x14ac:dyDescent="0.25">
      <c r="A414" t="s">
        <v>1000</v>
      </c>
      <c r="C414">
        <v>3</v>
      </c>
      <c r="D414">
        <v>8</v>
      </c>
      <c r="E414" t="b">
        <v>1</v>
      </c>
      <c r="F414" t="b">
        <v>0</v>
      </c>
      <c r="K414" s="2">
        <v>4.6296296296296294E-5</v>
      </c>
      <c r="L414" t="s">
        <v>661</v>
      </c>
      <c r="AG414" t="s">
        <v>1681</v>
      </c>
      <c r="AH414" s="20" t="s">
        <v>2883</v>
      </c>
      <c r="AI414" s="20" t="s">
        <v>2884</v>
      </c>
      <c r="AJ414" s="20" t="s">
        <v>2885</v>
      </c>
      <c r="AK414" s="20" t="s">
        <v>2298</v>
      </c>
    </row>
    <row r="415" spans="1:37" x14ac:dyDescent="0.25">
      <c r="A415" t="s">
        <v>1001</v>
      </c>
      <c r="C415">
        <v>3</v>
      </c>
      <c r="D415">
        <v>8</v>
      </c>
      <c r="E415" t="b">
        <v>1</v>
      </c>
      <c r="F415" t="b">
        <v>0</v>
      </c>
      <c r="K415" s="2">
        <v>5.7870370370370366E-5</v>
      </c>
      <c r="L415" t="s">
        <v>661</v>
      </c>
      <c r="AG415" t="s">
        <v>1685</v>
      </c>
      <c r="AH415" s="20" t="s">
        <v>2886</v>
      </c>
      <c r="AI415" s="20" t="s">
        <v>2345</v>
      </c>
      <c r="AJ415" s="20">
        <v>0</v>
      </c>
      <c r="AK415" s="20">
        <v>0</v>
      </c>
    </row>
    <row r="416" spans="1:37" x14ac:dyDescent="0.25">
      <c r="A416" t="s">
        <v>1002</v>
      </c>
      <c r="C416">
        <v>3</v>
      </c>
      <c r="D416">
        <v>8</v>
      </c>
      <c r="E416" t="b">
        <v>1</v>
      </c>
      <c r="F416" t="b">
        <v>0</v>
      </c>
      <c r="K416" s="2">
        <v>3.4722222222222222E-5</v>
      </c>
      <c r="L416" t="s">
        <v>661</v>
      </c>
      <c r="AG416" t="s">
        <v>1689</v>
      </c>
      <c r="AH416" s="20" t="s">
        <v>2887</v>
      </c>
      <c r="AI416" s="20" t="s">
        <v>2669</v>
      </c>
      <c r="AJ416" s="20" t="s">
        <v>2888</v>
      </c>
      <c r="AK416" s="20" t="s">
        <v>2889</v>
      </c>
    </row>
    <row r="417" spans="1:37" x14ac:dyDescent="0.25">
      <c r="A417" t="s">
        <v>1003</v>
      </c>
      <c r="C417">
        <v>3</v>
      </c>
      <c r="D417">
        <v>8</v>
      </c>
      <c r="E417" t="b">
        <v>1</v>
      </c>
      <c r="F417" t="b">
        <v>0</v>
      </c>
      <c r="K417" s="2">
        <v>3.4722222222222222E-5</v>
      </c>
      <c r="L417" t="s">
        <v>661</v>
      </c>
      <c r="AG417" t="s">
        <v>1693</v>
      </c>
      <c r="AH417" s="20" t="s">
        <v>2890</v>
      </c>
      <c r="AI417" s="20" t="s">
        <v>2891</v>
      </c>
      <c r="AJ417" s="20" t="s">
        <v>2892</v>
      </c>
      <c r="AK417" s="20" t="s">
        <v>2564</v>
      </c>
    </row>
    <row r="418" spans="1:37" x14ac:dyDescent="0.25">
      <c r="A418" t="s">
        <v>1004</v>
      </c>
      <c r="C418">
        <v>3</v>
      </c>
      <c r="D418">
        <v>8</v>
      </c>
      <c r="E418" t="b">
        <v>1</v>
      </c>
      <c r="F418" t="b">
        <v>0</v>
      </c>
      <c r="K418" s="2">
        <v>5.7870370370370366E-5</v>
      </c>
      <c r="L418" t="s">
        <v>661</v>
      </c>
      <c r="AG418" t="s">
        <v>1697</v>
      </c>
      <c r="AH418" s="20" t="s">
        <v>2893</v>
      </c>
      <c r="AI418" s="20" t="s">
        <v>2894</v>
      </c>
      <c r="AJ418" s="20" t="s">
        <v>2895</v>
      </c>
      <c r="AK418" s="20" t="s">
        <v>2298</v>
      </c>
    </row>
    <row r="419" spans="1:37" x14ac:dyDescent="0.25">
      <c r="A419" t="s">
        <v>1005</v>
      </c>
      <c r="C419">
        <v>3</v>
      </c>
      <c r="D419">
        <v>8</v>
      </c>
      <c r="E419" t="b">
        <v>1</v>
      </c>
      <c r="F419" t="b">
        <v>0</v>
      </c>
      <c r="K419" s="2">
        <v>5.7870370370370366E-5</v>
      </c>
      <c r="L419" t="s">
        <v>661</v>
      </c>
      <c r="AG419" t="s">
        <v>1702</v>
      </c>
      <c r="AH419" s="20" t="s">
        <v>2896</v>
      </c>
      <c r="AI419" s="20" t="s">
        <v>2897</v>
      </c>
      <c r="AJ419" s="20">
        <v>0</v>
      </c>
      <c r="AK419" s="20">
        <v>0</v>
      </c>
    </row>
    <row r="420" spans="1:37" x14ac:dyDescent="0.25">
      <c r="A420" t="s">
        <v>1006</v>
      </c>
      <c r="C420">
        <v>3</v>
      </c>
      <c r="D420">
        <v>8</v>
      </c>
      <c r="E420" t="b">
        <v>1</v>
      </c>
      <c r="F420" t="b">
        <v>0</v>
      </c>
      <c r="K420" s="2">
        <v>3.4722222222222222E-5</v>
      </c>
      <c r="L420" t="s">
        <v>661</v>
      </c>
      <c r="AG420" t="s">
        <v>1706</v>
      </c>
      <c r="AH420" s="20" t="s">
        <v>2898</v>
      </c>
      <c r="AI420" s="20" t="s">
        <v>2899</v>
      </c>
      <c r="AJ420" s="20" t="s">
        <v>2900</v>
      </c>
      <c r="AK420" s="20" t="s">
        <v>2901</v>
      </c>
    </row>
    <row r="421" spans="1:37" x14ac:dyDescent="0.25">
      <c r="A421" t="s">
        <v>1007</v>
      </c>
      <c r="C421">
        <v>3</v>
      </c>
      <c r="D421">
        <v>8</v>
      </c>
      <c r="E421" t="b">
        <v>1</v>
      </c>
      <c r="F421" t="b">
        <v>0</v>
      </c>
      <c r="K421" s="2">
        <v>4.6296296296296294E-5</v>
      </c>
      <c r="L421" t="s">
        <v>661</v>
      </c>
      <c r="AG421" t="s">
        <v>1710</v>
      </c>
      <c r="AH421" s="20" t="s">
        <v>2902</v>
      </c>
      <c r="AI421" s="20" t="s">
        <v>2903</v>
      </c>
      <c r="AJ421" s="20" t="s">
        <v>2904</v>
      </c>
      <c r="AK421" s="20" t="s">
        <v>2905</v>
      </c>
    </row>
    <row r="422" spans="1:37" x14ac:dyDescent="0.25">
      <c r="A422" t="s">
        <v>1008</v>
      </c>
      <c r="C422">
        <v>3</v>
      </c>
      <c r="D422">
        <v>8</v>
      </c>
      <c r="E422" t="b">
        <v>1</v>
      </c>
      <c r="F422" t="b">
        <v>0</v>
      </c>
      <c r="K422" s="2">
        <v>4.6296296296296294E-5</v>
      </c>
      <c r="L422" t="s">
        <v>661</v>
      </c>
      <c r="AG422" t="s">
        <v>1711</v>
      </c>
      <c r="AH422" s="20" t="s">
        <v>2906</v>
      </c>
      <c r="AI422" s="20" t="s">
        <v>2814</v>
      </c>
      <c r="AJ422" s="20" t="s">
        <v>2824</v>
      </c>
      <c r="AK422" s="20" t="s">
        <v>2423</v>
      </c>
    </row>
    <row r="423" spans="1:37" x14ac:dyDescent="0.25">
      <c r="A423" t="s">
        <v>1009</v>
      </c>
      <c r="C423">
        <v>3</v>
      </c>
      <c r="D423">
        <v>8</v>
      </c>
      <c r="E423" t="b">
        <v>1</v>
      </c>
      <c r="F423" t="b">
        <v>0</v>
      </c>
      <c r="K423" s="2">
        <v>4.6296296296296294E-5</v>
      </c>
      <c r="L423" t="s">
        <v>661</v>
      </c>
      <c r="AG423" t="s">
        <v>1715</v>
      </c>
      <c r="AH423" s="20" t="s">
        <v>2907</v>
      </c>
      <c r="AI423" s="20" t="s">
        <v>2908</v>
      </c>
      <c r="AJ423" s="20" t="s">
        <v>2909</v>
      </c>
      <c r="AK423" s="20" t="s">
        <v>2298</v>
      </c>
    </row>
    <row r="424" spans="1:37" x14ac:dyDescent="0.25">
      <c r="A424" t="s">
        <v>1010</v>
      </c>
      <c r="C424">
        <v>3</v>
      </c>
      <c r="D424">
        <v>8</v>
      </c>
      <c r="E424" t="b">
        <v>1</v>
      </c>
      <c r="F424" t="b">
        <v>0</v>
      </c>
      <c r="K424" s="2">
        <v>4.6296296296296294E-5</v>
      </c>
      <c r="L424" t="s">
        <v>661</v>
      </c>
      <c r="AG424" t="s">
        <v>1719</v>
      </c>
      <c r="AH424" s="20" t="s">
        <v>2910</v>
      </c>
      <c r="AI424" s="20" t="s">
        <v>2911</v>
      </c>
      <c r="AJ424" s="20" t="s">
        <v>2912</v>
      </c>
      <c r="AK424" s="20" t="s">
        <v>2298</v>
      </c>
    </row>
    <row r="425" spans="1:37" x14ac:dyDescent="0.25">
      <c r="A425" t="s">
        <v>1011</v>
      </c>
      <c r="C425">
        <v>3</v>
      </c>
      <c r="D425">
        <v>8</v>
      </c>
      <c r="E425" t="b">
        <v>1</v>
      </c>
      <c r="F425" t="b">
        <v>0</v>
      </c>
      <c r="K425" s="2">
        <v>4.6296296296296294E-5</v>
      </c>
      <c r="L425" t="s">
        <v>661</v>
      </c>
      <c r="AG425" t="s">
        <v>1723</v>
      </c>
      <c r="AH425" s="20" t="s">
        <v>2913</v>
      </c>
      <c r="AI425" s="20" t="s">
        <v>2914</v>
      </c>
      <c r="AJ425" s="20" t="s">
        <v>2915</v>
      </c>
      <c r="AK425" s="20" t="s">
        <v>2298</v>
      </c>
    </row>
    <row r="426" spans="1:37" x14ac:dyDescent="0.25">
      <c r="A426" t="s">
        <v>1012</v>
      </c>
      <c r="C426">
        <v>3</v>
      </c>
      <c r="D426">
        <v>8</v>
      </c>
      <c r="E426" t="b">
        <v>1</v>
      </c>
      <c r="F426" t="b">
        <v>0</v>
      </c>
      <c r="K426" s="2">
        <v>4.6296296296296294E-5</v>
      </c>
      <c r="L426" t="s">
        <v>661</v>
      </c>
      <c r="AG426" t="s">
        <v>1727</v>
      </c>
      <c r="AH426" s="20" t="s">
        <v>2916</v>
      </c>
      <c r="AI426" s="20" t="s">
        <v>2740</v>
      </c>
      <c r="AJ426" s="20" t="s">
        <v>2895</v>
      </c>
      <c r="AK426" s="20" t="s">
        <v>2757</v>
      </c>
    </row>
    <row r="427" spans="1:37" x14ac:dyDescent="0.25">
      <c r="A427" t="s">
        <v>1013</v>
      </c>
      <c r="C427">
        <v>3</v>
      </c>
      <c r="D427">
        <v>8</v>
      </c>
      <c r="E427" t="b">
        <v>1</v>
      </c>
      <c r="F427" t="b">
        <v>0</v>
      </c>
      <c r="K427" s="2">
        <v>4.6296296296296294E-5</v>
      </c>
      <c r="L427" t="s">
        <v>661</v>
      </c>
      <c r="AG427" t="s">
        <v>1731</v>
      </c>
      <c r="AH427" s="20" t="s">
        <v>2917</v>
      </c>
      <c r="AI427" s="20" t="s">
        <v>2918</v>
      </c>
      <c r="AJ427" s="20" t="s">
        <v>2919</v>
      </c>
      <c r="AK427" s="20" t="s">
        <v>2920</v>
      </c>
    </row>
    <row r="428" spans="1:37" x14ac:dyDescent="0.25">
      <c r="A428" t="s">
        <v>1014</v>
      </c>
      <c r="C428">
        <v>3</v>
      </c>
      <c r="D428">
        <v>8</v>
      </c>
      <c r="E428" t="b">
        <v>1</v>
      </c>
      <c r="F428" t="b">
        <v>0</v>
      </c>
      <c r="K428" s="2">
        <v>1.1574074074074073E-5</v>
      </c>
      <c r="L428" t="s">
        <v>661</v>
      </c>
      <c r="AG428" t="s">
        <v>1735</v>
      </c>
      <c r="AH428" s="20" t="s">
        <v>2921</v>
      </c>
      <c r="AI428" s="20" t="s">
        <v>2922</v>
      </c>
      <c r="AJ428" s="20" t="s">
        <v>2923</v>
      </c>
      <c r="AK428" s="20" t="s">
        <v>2298</v>
      </c>
    </row>
    <row r="429" spans="1:37" x14ac:dyDescent="0.25">
      <c r="A429" t="s">
        <v>1015</v>
      </c>
      <c r="C429">
        <v>3</v>
      </c>
      <c r="D429">
        <v>8</v>
      </c>
      <c r="E429" t="b">
        <v>1</v>
      </c>
      <c r="F429" t="b">
        <v>0</v>
      </c>
      <c r="K429" s="2">
        <v>1.1574074074074073E-5</v>
      </c>
      <c r="L429" t="s">
        <v>661</v>
      </c>
      <c r="AG429" t="s">
        <v>1739</v>
      </c>
      <c r="AH429" s="20" t="s">
        <v>2924</v>
      </c>
      <c r="AI429" s="20" t="s">
        <v>2925</v>
      </c>
      <c r="AJ429" s="20" t="s">
        <v>2719</v>
      </c>
      <c r="AK429" s="20" t="s">
        <v>2298</v>
      </c>
    </row>
    <row r="430" spans="1:37" x14ac:dyDescent="0.25">
      <c r="A430" t="s">
        <v>1016</v>
      </c>
      <c r="C430">
        <v>3</v>
      </c>
      <c r="D430">
        <v>8</v>
      </c>
      <c r="E430" t="b">
        <v>1</v>
      </c>
      <c r="F430" t="b">
        <v>0</v>
      </c>
      <c r="K430" s="2">
        <v>2.3148148148148147E-5</v>
      </c>
      <c r="L430" t="s">
        <v>661</v>
      </c>
      <c r="AG430" t="s">
        <v>1743</v>
      </c>
      <c r="AH430" s="20" t="s">
        <v>2926</v>
      </c>
      <c r="AI430" s="20" t="s">
        <v>2927</v>
      </c>
      <c r="AJ430" s="20">
        <v>0</v>
      </c>
      <c r="AK430" s="20">
        <v>0</v>
      </c>
    </row>
    <row r="431" spans="1:37" x14ac:dyDescent="0.25">
      <c r="A431" t="s">
        <v>1017</v>
      </c>
      <c r="C431">
        <v>3</v>
      </c>
      <c r="D431">
        <v>8</v>
      </c>
      <c r="E431" t="b">
        <v>1</v>
      </c>
      <c r="F431" t="b">
        <v>0</v>
      </c>
      <c r="K431" s="2">
        <v>3.4722222222222222E-5</v>
      </c>
      <c r="L431" t="s">
        <v>661</v>
      </c>
      <c r="AG431" t="s">
        <v>1747</v>
      </c>
      <c r="AH431" s="20" t="s">
        <v>2928</v>
      </c>
      <c r="AI431" s="20" t="s">
        <v>2929</v>
      </c>
      <c r="AJ431" s="20">
        <v>0</v>
      </c>
      <c r="AK431" s="20">
        <v>0</v>
      </c>
    </row>
    <row r="432" spans="1:37" x14ac:dyDescent="0.25">
      <c r="A432" t="s">
        <v>1018</v>
      </c>
      <c r="C432">
        <v>3</v>
      </c>
      <c r="D432">
        <v>8</v>
      </c>
      <c r="E432" t="b">
        <v>1</v>
      </c>
      <c r="F432" t="b">
        <v>0</v>
      </c>
      <c r="K432" s="2">
        <v>0</v>
      </c>
      <c r="L432" t="s">
        <v>661</v>
      </c>
      <c r="AG432" t="s">
        <v>1751</v>
      </c>
      <c r="AH432" s="20" t="s">
        <v>2930</v>
      </c>
      <c r="AI432" s="20" t="s">
        <v>2931</v>
      </c>
      <c r="AJ432" s="20" t="s">
        <v>2932</v>
      </c>
      <c r="AK432" s="20" t="s">
        <v>2298</v>
      </c>
    </row>
    <row r="433" spans="1:37" x14ac:dyDescent="0.25">
      <c r="A433" t="s">
        <v>1019</v>
      </c>
      <c r="C433">
        <v>3</v>
      </c>
      <c r="D433">
        <v>8</v>
      </c>
      <c r="E433" t="b">
        <v>1</v>
      </c>
      <c r="F433" t="b">
        <v>0</v>
      </c>
      <c r="K433" s="2">
        <v>1.1574074074074073E-5</v>
      </c>
      <c r="L433" t="s">
        <v>661</v>
      </c>
      <c r="AG433" t="s">
        <v>1755</v>
      </c>
      <c r="AH433" s="20" t="s">
        <v>2933</v>
      </c>
      <c r="AI433" s="20" t="s">
        <v>2931</v>
      </c>
      <c r="AJ433" s="20">
        <v>0</v>
      </c>
      <c r="AK433" s="20">
        <v>0</v>
      </c>
    </row>
    <row r="434" spans="1:37" x14ac:dyDescent="0.25">
      <c r="A434" t="s">
        <v>1020</v>
      </c>
      <c r="C434">
        <v>3</v>
      </c>
      <c r="D434">
        <v>8</v>
      </c>
      <c r="E434" t="b">
        <v>1</v>
      </c>
      <c r="F434" t="b">
        <v>0</v>
      </c>
      <c r="K434" s="2">
        <v>3.4722222222222222E-5</v>
      </c>
      <c r="L434" t="s">
        <v>661</v>
      </c>
      <c r="AG434" t="s">
        <v>348</v>
      </c>
      <c r="AH434" s="20" t="s">
        <v>2934</v>
      </c>
      <c r="AI434" s="20" t="s">
        <v>2935</v>
      </c>
      <c r="AJ434" s="20" t="s">
        <v>2936</v>
      </c>
      <c r="AK434" s="20" t="s">
        <v>2324</v>
      </c>
    </row>
    <row r="435" spans="1:37" x14ac:dyDescent="0.25">
      <c r="A435" t="s">
        <v>1021</v>
      </c>
      <c r="C435">
        <v>3</v>
      </c>
      <c r="D435">
        <v>8</v>
      </c>
      <c r="E435" t="b">
        <v>1</v>
      </c>
      <c r="F435" t="b">
        <v>0</v>
      </c>
      <c r="K435" s="2">
        <v>3.4722222222222222E-5</v>
      </c>
      <c r="L435" t="s">
        <v>661</v>
      </c>
      <c r="AG435" t="s">
        <v>897</v>
      </c>
      <c r="AH435" s="20" t="s">
        <v>2937</v>
      </c>
    </row>
    <row r="436" spans="1:37" x14ac:dyDescent="0.25">
      <c r="A436" t="s">
        <v>1022</v>
      </c>
      <c r="C436">
        <v>3</v>
      </c>
      <c r="D436">
        <v>8</v>
      </c>
      <c r="E436" t="b">
        <v>1</v>
      </c>
      <c r="F436" t="b">
        <v>0</v>
      </c>
      <c r="K436" s="2">
        <v>1.273148148148148E-4</v>
      </c>
      <c r="L436" t="s">
        <v>661</v>
      </c>
      <c r="AG436" t="s">
        <v>898</v>
      </c>
      <c r="AH436" s="20" t="s">
        <v>2938</v>
      </c>
    </row>
    <row r="437" spans="1:37" x14ac:dyDescent="0.25">
      <c r="A437" t="s">
        <v>1023</v>
      </c>
      <c r="C437">
        <v>3</v>
      </c>
      <c r="D437">
        <v>8</v>
      </c>
      <c r="E437" t="b">
        <v>1</v>
      </c>
      <c r="F437" t="b">
        <v>0</v>
      </c>
      <c r="K437" s="2">
        <v>2.3148148148148147E-5</v>
      </c>
      <c r="L437" t="s">
        <v>661</v>
      </c>
      <c r="AG437" t="s">
        <v>899</v>
      </c>
      <c r="AH437" s="20" t="s">
        <v>2939</v>
      </c>
    </row>
    <row r="438" spans="1:37" x14ac:dyDescent="0.25">
      <c r="A438" t="s">
        <v>1024</v>
      </c>
      <c r="C438">
        <v>3</v>
      </c>
      <c r="D438">
        <v>8</v>
      </c>
      <c r="E438" t="b">
        <v>1</v>
      </c>
      <c r="F438" t="b">
        <v>0</v>
      </c>
      <c r="K438" s="2">
        <v>3.4722222222222222E-5</v>
      </c>
      <c r="L438" t="s">
        <v>661</v>
      </c>
      <c r="AG438" t="s">
        <v>900</v>
      </c>
      <c r="AH438" s="20" t="s">
        <v>2940</v>
      </c>
    </row>
    <row r="439" spans="1:37" x14ac:dyDescent="0.25">
      <c r="A439" t="s">
        <v>1025</v>
      </c>
      <c r="C439">
        <v>3</v>
      </c>
      <c r="D439">
        <v>8</v>
      </c>
      <c r="E439" t="b">
        <v>1</v>
      </c>
      <c r="F439" t="b">
        <v>0</v>
      </c>
      <c r="K439" s="2">
        <v>4.6296296296296294E-5</v>
      </c>
      <c r="L439" t="s">
        <v>661</v>
      </c>
      <c r="AG439" t="s">
        <v>901</v>
      </c>
      <c r="AH439" s="20" t="s">
        <v>2941</v>
      </c>
    </row>
    <row r="440" spans="1:37" x14ac:dyDescent="0.25">
      <c r="A440" t="s">
        <v>1026</v>
      </c>
      <c r="C440">
        <v>3</v>
      </c>
      <c r="D440">
        <v>8</v>
      </c>
      <c r="E440" t="b">
        <v>1</v>
      </c>
      <c r="F440" t="b">
        <v>0</v>
      </c>
      <c r="K440" s="2">
        <v>5.7870370370370366E-5</v>
      </c>
      <c r="L440" t="s">
        <v>661</v>
      </c>
      <c r="AG440" t="s">
        <v>401</v>
      </c>
      <c r="AH440" s="20" t="s">
        <v>2942</v>
      </c>
      <c r="AI440" s="20" t="s">
        <v>2146</v>
      </c>
      <c r="AJ440" s="20">
        <v>0</v>
      </c>
      <c r="AK440" s="20">
        <v>0</v>
      </c>
    </row>
    <row r="441" spans="1:37" x14ac:dyDescent="0.25">
      <c r="A441" t="s">
        <v>1027</v>
      </c>
      <c r="C441">
        <v>3</v>
      </c>
      <c r="D441">
        <v>8</v>
      </c>
      <c r="E441" t="b">
        <v>1</v>
      </c>
      <c r="F441" t="b">
        <v>0</v>
      </c>
      <c r="K441" s="2">
        <v>3.4722222222222222E-5</v>
      </c>
      <c r="L441" t="s">
        <v>661</v>
      </c>
      <c r="AG441" t="s">
        <v>405</v>
      </c>
      <c r="AH441" s="20" t="s">
        <v>2943</v>
      </c>
      <c r="AI441" s="20" t="s">
        <v>2672</v>
      </c>
      <c r="AJ441" s="20">
        <v>0</v>
      </c>
      <c r="AK441" s="20">
        <v>0</v>
      </c>
    </row>
    <row r="442" spans="1:37" x14ac:dyDescent="0.25">
      <c r="A442" t="s">
        <v>1028</v>
      </c>
      <c r="C442">
        <v>3</v>
      </c>
      <c r="D442">
        <v>8</v>
      </c>
      <c r="E442" t="b">
        <v>1</v>
      </c>
      <c r="F442" t="b">
        <v>0</v>
      </c>
      <c r="K442" s="2">
        <v>9.2592592592592588E-5</v>
      </c>
      <c r="L442" t="s">
        <v>661</v>
      </c>
      <c r="AG442" t="s">
        <v>905</v>
      </c>
      <c r="AH442" s="20" t="s">
        <v>2944</v>
      </c>
    </row>
    <row r="443" spans="1:37" x14ac:dyDescent="0.25">
      <c r="A443" t="s">
        <v>1029</v>
      </c>
      <c r="C443">
        <v>3</v>
      </c>
      <c r="D443">
        <v>8</v>
      </c>
      <c r="E443" t="b">
        <v>1</v>
      </c>
      <c r="F443" t="b">
        <v>0</v>
      </c>
      <c r="K443" s="2">
        <v>9.2592592592592588E-5</v>
      </c>
      <c r="L443" t="s">
        <v>661</v>
      </c>
      <c r="AG443" t="s">
        <v>906</v>
      </c>
      <c r="AH443" s="20" t="s">
        <v>2945</v>
      </c>
    </row>
    <row r="444" spans="1:37" x14ac:dyDescent="0.25">
      <c r="A444" t="s">
        <v>1030</v>
      </c>
      <c r="C444">
        <v>3</v>
      </c>
      <c r="D444">
        <v>8</v>
      </c>
      <c r="E444" t="b">
        <v>1</v>
      </c>
      <c r="F444" t="b">
        <v>0</v>
      </c>
      <c r="K444" s="2">
        <v>9.2592592592592588E-5</v>
      </c>
      <c r="L444" t="s">
        <v>661</v>
      </c>
      <c r="AG444" t="s">
        <v>615</v>
      </c>
      <c r="AH444" s="20" t="s">
        <v>2946</v>
      </c>
      <c r="AJ444" s="20" t="s">
        <v>2947</v>
      </c>
      <c r="AK444" s="20" t="s">
        <v>2742</v>
      </c>
    </row>
    <row r="445" spans="1:37" x14ac:dyDescent="0.25">
      <c r="A445" t="s">
        <v>1031</v>
      </c>
      <c r="C445">
        <v>3</v>
      </c>
      <c r="D445">
        <v>8</v>
      </c>
      <c r="E445" t="b">
        <v>1</v>
      </c>
      <c r="F445" t="b">
        <v>0</v>
      </c>
      <c r="K445" s="2">
        <v>8.1018518518518516E-5</v>
      </c>
      <c r="L445" t="s">
        <v>661</v>
      </c>
      <c r="AG445" t="s">
        <v>618</v>
      </c>
      <c r="AH445" s="20" t="s">
        <v>2948</v>
      </c>
      <c r="AJ445" s="20">
        <v>0</v>
      </c>
      <c r="AK445" s="20">
        <v>0</v>
      </c>
    </row>
    <row r="446" spans="1:37" x14ac:dyDescent="0.25">
      <c r="A446" t="s">
        <v>1032</v>
      </c>
      <c r="C446">
        <v>3</v>
      </c>
      <c r="D446">
        <v>8</v>
      </c>
      <c r="E446" t="b">
        <v>1</v>
      </c>
      <c r="F446" t="b">
        <v>0</v>
      </c>
      <c r="K446" s="2">
        <v>8.1018518518518516E-5</v>
      </c>
      <c r="L446" t="s">
        <v>661</v>
      </c>
      <c r="AG446" t="s">
        <v>172</v>
      </c>
      <c r="AH446" s="20" t="s">
        <v>2949</v>
      </c>
      <c r="AI446" s="20" t="s">
        <v>2054</v>
      </c>
      <c r="AJ446" s="20" t="s">
        <v>2950</v>
      </c>
      <c r="AK446" s="20" t="s">
        <v>2363</v>
      </c>
    </row>
    <row r="447" spans="1:37" x14ac:dyDescent="0.25">
      <c r="A447" t="s">
        <v>1033</v>
      </c>
      <c r="C447">
        <v>3</v>
      </c>
      <c r="D447">
        <v>8</v>
      </c>
      <c r="E447" t="b">
        <v>1</v>
      </c>
      <c r="F447" t="b">
        <v>0</v>
      </c>
      <c r="K447" s="2">
        <v>4.6296296296296294E-5</v>
      </c>
      <c r="L447" t="s">
        <v>661</v>
      </c>
      <c r="AG447" t="s">
        <v>1251</v>
      </c>
      <c r="AH447" s="20" t="s">
        <v>2951</v>
      </c>
      <c r="AI447" s="20" t="s">
        <v>2608</v>
      </c>
      <c r="AJ447" s="20">
        <v>0</v>
      </c>
      <c r="AK447" s="20">
        <v>0</v>
      </c>
    </row>
    <row r="448" spans="1:37" x14ac:dyDescent="0.25">
      <c r="A448" t="s">
        <v>1034</v>
      </c>
      <c r="C448">
        <v>3</v>
      </c>
      <c r="D448">
        <v>8</v>
      </c>
      <c r="E448" t="b">
        <v>1</v>
      </c>
      <c r="F448" t="b">
        <v>0</v>
      </c>
      <c r="K448" s="2">
        <v>3.4722222222222222E-5</v>
      </c>
      <c r="L448" t="s">
        <v>661</v>
      </c>
      <c r="AG448" t="s">
        <v>2952</v>
      </c>
      <c r="AH448" s="20" t="s">
        <v>2953</v>
      </c>
      <c r="AI448" s="20" t="s">
        <v>2293</v>
      </c>
      <c r="AJ448" s="20" t="s">
        <v>2265</v>
      </c>
      <c r="AK448" s="20" t="s">
        <v>2205</v>
      </c>
    </row>
    <row r="449" spans="1:37" x14ac:dyDescent="0.25">
      <c r="A449" t="s">
        <v>1035</v>
      </c>
      <c r="C449">
        <v>3</v>
      </c>
      <c r="D449">
        <v>8</v>
      </c>
      <c r="E449" t="b">
        <v>1</v>
      </c>
      <c r="F449" t="b">
        <v>0</v>
      </c>
      <c r="K449" s="2">
        <v>3.4722222222222222E-5</v>
      </c>
      <c r="L449" t="s">
        <v>661</v>
      </c>
      <c r="AG449" t="s">
        <v>2954</v>
      </c>
      <c r="AH449" s="20" t="s">
        <v>2955</v>
      </c>
      <c r="AI449" s="20" t="s">
        <v>2956</v>
      </c>
      <c r="AJ449" s="20">
        <v>0</v>
      </c>
      <c r="AK449" s="20">
        <v>0</v>
      </c>
    </row>
    <row r="450" spans="1:37" x14ac:dyDescent="0.25">
      <c r="A450" t="s">
        <v>1036</v>
      </c>
      <c r="C450">
        <v>3</v>
      </c>
      <c r="D450">
        <v>8</v>
      </c>
      <c r="E450" t="b">
        <v>1</v>
      </c>
      <c r="F450" t="b">
        <v>0</v>
      </c>
      <c r="K450" s="2">
        <v>8.1018518518518516E-5</v>
      </c>
      <c r="L450" t="s">
        <v>661</v>
      </c>
      <c r="AG450" t="s">
        <v>2957</v>
      </c>
      <c r="AH450" s="20" t="s">
        <v>2958</v>
      </c>
      <c r="AI450" s="20" t="s">
        <v>2662</v>
      </c>
      <c r="AJ450" s="20" t="s">
        <v>2217</v>
      </c>
      <c r="AK450" s="20" t="s">
        <v>2959</v>
      </c>
    </row>
    <row r="451" spans="1:37" x14ac:dyDescent="0.25">
      <c r="A451" t="s">
        <v>1037</v>
      </c>
      <c r="C451">
        <v>3</v>
      </c>
      <c r="D451">
        <v>8</v>
      </c>
      <c r="E451" t="b">
        <v>1</v>
      </c>
      <c r="F451" t="b">
        <v>0</v>
      </c>
      <c r="K451" s="2">
        <v>2.3148148148148147E-5</v>
      </c>
      <c r="L451" t="s">
        <v>661</v>
      </c>
      <c r="AG451" t="s">
        <v>2960</v>
      </c>
      <c r="AH451" s="20" t="s">
        <v>2961</v>
      </c>
      <c r="AI451" s="20" t="s">
        <v>2962</v>
      </c>
      <c r="AJ451" s="20" t="s">
        <v>2963</v>
      </c>
      <c r="AK451" s="20" t="s">
        <v>2964</v>
      </c>
    </row>
    <row r="452" spans="1:37" x14ac:dyDescent="0.25">
      <c r="A452" t="s">
        <v>1038</v>
      </c>
      <c r="C452">
        <v>3</v>
      </c>
      <c r="D452">
        <v>8</v>
      </c>
      <c r="E452" t="b">
        <v>1</v>
      </c>
      <c r="F452" t="b">
        <v>0</v>
      </c>
      <c r="K452" s="2">
        <v>8.1018518518518516E-5</v>
      </c>
      <c r="L452" t="s">
        <v>661</v>
      </c>
      <c r="AG452" t="s">
        <v>2965</v>
      </c>
      <c r="AH452" s="20" t="s">
        <v>2966</v>
      </c>
      <c r="AI452" s="20" t="s">
        <v>2967</v>
      </c>
      <c r="AJ452" s="20" t="s">
        <v>2968</v>
      </c>
      <c r="AK452" s="20" t="s">
        <v>2969</v>
      </c>
    </row>
    <row r="453" spans="1:37" x14ac:dyDescent="0.25">
      <c r="A453" t="s">
        <v>1039</v>
      </c>
      <c r="C453">
        <v>3</v>
      </c>
      <c r="D453">
        <v>8</v>
      </c>
      <c r="E453" t="b">
        <v>1</v>
      </c>
      <c r="F453" t="b">
        <v>0</v>
      </c>
      <c r="K453" s="2">
        <v>4.6296296296296294E-5</v>
      </c>
      <c r="L453" t="s">
        <v>661</v>
      </c>
      <c r="AG453" t="s">
        <v>2970</v>
      </c>
      <c r="AH453" s="20" t="s">
        <v>2971</v>
      </c>
      <c r="AI453" s="20" t="s">
        <v>2723</v>
      </c>
      <c r="AJ453" s="20" t="s">
        <v>2972</v>
      </c>
      <c r="AK453" s="20" t="s">
        <v>2973</v>
      </c>
    </row>
    <row r="454" spans="1:37" x14ac:dyDescent="0.25">
      <c r="A454" t="s">
        <v>1040</v>
      </c>
      <c r="C454">
        <v>3</v>
      </c>
      <c r="D454">
        <v>8</v>
      </c>
      <c r="E454" t="b">
        <v>1</v>
      </c>
      <c r="F454" t="b">
        <v>0</v>
      </c>
      <c r="K454" s="2">
        <v>2.3148148148148147E-5</v>
      </c>
      <c r="L454" t="s">
        <v>661</v>
      </c>
      <c r="AG454" t="s">
        <v>2974</v>
      </c>
      <c r="AH454" s="20" t="s">
        <v>2975</v>
      </c>
      <c r="AI454" s="20" t="s">
        <v>2976</v>
      </c>
      <c r="AJ454" s="20" t="s">
        <v>2360</v>
      </c>
      <c r="AK454" s="20" t="s">
        <v>2977</v>
      </c>
    </row>
    <row r="455" spans="1:37" x14ac:dyDescent="0.25">
      <c r="A455" t="s">
        <v>412</v>
      </c>
      <c r="B455" t="s">
        <v>413</v>
      </c>
      <c r="C455">
        <v>3</v>
      </c>
      <c r="D455">
        <v>8</v>
      </c>
      <c r="E455" t="b">
        <v>1</v>
      </c>
      <c r="F455" t="b">
        <v>0</v>
      </c>
      <c r="G455" t="s">
        <v>1041</v>
      </c>
      <c r="H455" t="s">
        <v>1042</v>
      </c>
      <c r="I455" t="s">
        <v>1043</v>
      </c>
      <c r="J455" t="s">
        <v>414</v>
      </c>
      <c r="K455" s="2">
        <v>4.670138888888889E-2</v>
      </c>
      <c r="L455" t="s">
        <v>665</v>
      </c>
      <c r="AG455" t="s">
        <v>2978</v>
      </c>
      <c r="AH455" s="20" t="s">
        <v>2979</v>
      </c>
      <c r="AI455" s="20" t="s">
        <v>2980</v>
      </c>
      <c r="AJ455" s="20" t="s">
        <v>2981</v>
      </c>
      <c r="AK455" s="20" t="s">
        <v>2982</v>
      </c>
    </row>
    <row r="456" spans="1:37" x14ac:dyDescent="0.25">
      <c r="A456" t="s">
        <v>416</v>
      </c>
      <c r="B456" t="s">
        <v>417</v>
      </c>
      <c r="C456">
        <v>3</v>
      </c>
      <c r="D456">
        <v>8</v>
      </c>
      <c r="E456" t="b">
        <v>1</v>
      </c>
      <c r="F456" t="b">
        <v>0</v>
      </c>
      <c r="G456" t="s">
        <v>1044</v>
      </c>
      <c r="H456" t="s">
        <v>883</v>
      </c>
      <c r="I456" t="s">
        <v>1045</v>
      </c>
      <c r="J456" t="s">
        <v>414</v>
      </c>
      <c r="K456" s="2">
        <v>1.5081018518518516E-2</v>
      </c>
      <c r="L456" t="s">
        <v>665</v>
      </c>
      <c r="AG456" t="s">
        <v>2983</v>
      </c>
      <c r="AH456" s="20" t="s">
        <v>2984</v>
      </c>
      <c r="AI456" s="20" t="s">
        <v>2728</v>
      </c>
      <c r="AJ456" s="20">
        <v>0</v>
      </c>
      <c r="AK456" s="20">
        <v>0</v>
      </c>
    </row>
    <row r="457" spans="1:37" x14ac:dyDescent="0.25">
      <c r="A457" t="s">
        <v>1046</v>
      </c>
      <c r="C457">
        <v>3</v>
      </c>
      <c r="D457">
        <v>8</v>
      </c>
      <c r="E457" t="b">
        <v>1</v>
      </c>
      <c r="F457" t="b">
        <v>0</v>
      </c>
      <c r="K457" s="2">
        <v>5.7870370370370366E-5</v>
      </c>
      <c r="L457" t="s">
        <v>661</v>
      </c>
      <c r="AG457" t="s">
        <v>2985</v>
      </c>
      <c r="AH457" s="20" t="s">
        <v>2986</v>
      </c>
      <c r="AI457" s="20" t="s">
        <v>2109</v>
      </c>
      <c r="AJ457" s="20" t="s">
        <v>2968</v>
      </c>
      <c r="AK457" s="20" t="s">
        <v>2554</v>
      </c>
    </row>
    <row r="458" spans="1:37" x14ac:dyDescent="0.25">
      <c r="A458" t="s">
        <v>1047</v>
      </c>
      <c r="C458">
        <v>3</v>
      </c>
      <c r="D458">
        <v>8</v>
      </c>
      <c r="E458" t="b">
        <v>1</v>
      </c>
      <c r="F458" t="b">
        <v>0</v>
      </c>
      <c r="K458" s="2">
        <v>3.4722222222222222E-5</v>
      </c>
      <c r="L458" t="s">
        <v>661</v>
      </c>
      <c r="AG458" t="s">
        <v>2987</v>
      </c>
      <c r="AH458" s="20" t="s">
        <v>2988</v>
      </c>
      <c r="AI458" s="20" t="s">
        <v>2989</v>
      </c>
      <c r="AJ458" s="20" t="s">
        <v>2990</v>
      </c>
      <c r="AK458" s="20" t="s">
        <v>2959</v>
      </c>
    </row>
    <row r="459" spans="1:37" x14ac:dyDescent="0.25">
      <c r="A459" t="s">
        <v>1048</v>
      </c>
      <c r="C459">
        <v>3</v>
      </c>
      <c r="D459">
        <v>8</v>
      </c>
      <c r="E459" t="b">
        <v>1</v>
      </c>
      <c r="F459" t="b">
        <v>0</v>
      </c>
      <c r="K459" s="2">
        <v>4.6296296296296294E-5</v>
      </c>
      <c r="L459" t="s">
        <v>661</v>
      </c>
      <c r="AG459" t="s">
        <v>2991</v>
      </c>
      <c r="AH459" s="20" t="s">
        <v>2992</v>
      </c>
      <c r="AI459" s="20" t="s">
        <v>2993</v>
      </c>
      <c r="AJ459" s="20" t="s">
        <v>2994</v>
      </c>
      <c r="AK459" s="20" t="s">
        <v>2995</v>
      </c>
    </row>
    <row r="460" spans="1:37" x14ac:dyDescent="0.25">
      <c r="A460" t="s">
        <v>419</v>
      </c>
      <c r="B460" t="s">
        <v>420</v>
      </c>
      <c r="C460">
        <v>3</v>
      </c>
      <c r="D460">
        <v>8</v>
      </c>
      <c r="E460" t="b">
        <v>1</v>
      </c>
      <c r="F460" t="b">
        <v>0</v>
      </c>
      <c r="G460" t="s">
        <v>1049</v>
      </c>
      <c r="H460" t="s">
        <v>1050</v>
      </c>
      <c r="I460" t="s">
        <v>1051</v>
      </c>
      <c r="J460" t="s">
        <v>414</v>
      </c>
      <c r="K460" s="2">
        <v>1.1331018518518518E-2</v>
      </c>
      <c r="L460" t="s">
        <v>665</v>
      </c>
      <c r="AG460" t="s">
        <v>2996</v>
      </c>
      <c r="AH460" s="20" t="s">
        <v>2997</v>
      </c>
      <c r="AI460" s="20" t="s">
        <v>2998</v>
      </c>
      <c r="AJ460" s="20" t="s">
        <v>2999</v>
      </c>
      <c r="AK460" s="20" t="s">
        <v>3000</v>
      </c>
    </row>
    <row r="461" spans="1:37" x14ac:dyDescent="0.25">
      <c r="A461" t="s">
        <v>1052</v>
      </c>
      <c r="C461">
        <v>3</v>
      </c>
      <c r="D461">
        <v>8</v>
      </c>
      <c r="E461" t="b">
        <v>1</v>
      </c>
      <c r="F461" t="b">
        <v>0</v>
      </c>
      <c r="K461" s="2">
        <v>3.4722222222222222E-5</v>
      </c>
      <c r="L461" t="s">
        <v>661</v>
      </c>
      <c r="AG461" t="s">
        <v>3001</v>
      </c>
      <c r="AH461" s="20" t="s">
        <v>3002</v>
      </c>
      <c r="AI461" s="20" t="s">
        <v>2064</v>
      </c>
      <c r="AJ461" s="20" t="s">
        <v>2540</v>
      </c>
      <c r="AK461" s="20" t="s">
        <v>3003</v>
      </c>
    </row>
    <row r="462" spans="1:37" x14ac:dyDescent="0.25">
      <c r="A462" t="s">
        <v>1053</v>
      </c>
      <c r="C462">
        <v>3</v>
      </c>
      <c r="D462">
        <v>8</v>
      </c>
      <c r="E462" t="b">
        <v>1</v>
      </c>
      <c r="F462" t="b">
        <v>0</v>
      </c>
      <c r="K462" s="2">
        <v>3.4722222222222222E-5</v>
      </c>
      <c r="L462" t="s">
        <v>661</v>
      </c>
      <c r="AG462" t="s">
        <v>3004</v>
      </c>
      <c r="AH462" s="20" t="s">
        <v>3005</v>
      </c>
      <c r="AI462" s="20" t="s">
        <v>3006</v>
      </c>
      <c r="AJ462" s="20">
        <v>0</v>
      </c>
      <c r="AK462" s="20">
        <v>0</v>
      </c>
    </row>
    <row r="463" spans="1:37" x14ac:dyDescent="0.25">
      <c r="A463" t="s">
        <v>1054</v>
      </c>
      <c r="C463">
        <v>3</v>
      </c>
      <c r="D463">
        <v>8</v>
      </c>
      <c r="E463" t="b">
        <v>1</v>
      </c>
      <c r="F463" t="b">
        <v>0</v>
      </c>
      <c r="K463" s="2">
        <v>3.4722222222222222E-5</v>
      </c>
      <c r="L463" t="s">
        <v>661</v>
      </c>
      <c r="AG463" t="s">
        <v>3007</v>
      </c>
      <c r="AH463" s="20" t="s">
        <v>3008</v>
      </c>
      <c r="AI463" s="20" t="s">
        <v>3009</v>
      </c>
      <c r="AJ463" s="20">
        <v>0</v>
      </c>
      <c r="AK463" s="20">
        <v>0</v>
      </c>
    </row>
    <row r="464" spans="1:37" x14ac:dyDescent="0.25">
      <c r="A464" t="s">
        <v>1055</v>
      </c>
      <c r="C464">
        <v>3</v>
      </c>
      <c r="D464">
        <v>8</v>
      </c>
      <c r="E464" t="b">
        <v>1</v>
      </c>
      <c r="F464" t="b">
        <v>0</v>
      </c>
      <c r="K464" s="2">
        <v>2.3148148148148147E-5</v>
      </c>
      <c r="L464" t="s">
        <v>661</v>
      </c>
      <c r="AG464" t="s">
        <v>3010</v>
      </c>
      <c r="AH464" s="20" t="s">
        <v>3011</v>
      </c>
      <c r="AI464" s="20" t="s">
        <v>2576</v>
      </c>
      <c r="AJ464" s="20" t="s">
        <v>2374</v>
      </c>
      <c r="AK464" s="20" t="s">
        <v>2554</v>
      </c>
    </row>
    <row r="465" spans="1:37" x14ac:dyDescent="0.25">
      <c r="A465" t="s">
        <v>1056</v>
      </c>
      <c r="C465">
        <v>3</v>
      </c>
      <c r="D465">
        <v>8</v>
      </c>
      <c r="E465" t="b">
        <v>1</v>
      </c>
      <c r="F465" t="b">
        <v>0</v>
      </c>
      <c r="K465" s="2">
        <v>4.6296296296296294E-5</v>
      </c>
      <c r="L465" t="s">
        <v>661</v>
      </c>
      <c r="AG465" t="s">
        <v>3012</v>
      </c>
      <c r="AH465" s="20" t="s">
        <v>3013</v>
      </c>
      <c r="AI465" s="20" t="s">
        <v>2698</v>
      </c>
      <c r="AJ465" s="20" t="s">
        <v>3014</v>
      </c>
      <c r="AK465" s="20" t="s">
        <v>2423</v>
      </c>
    </row>
    <row r="466" spans="1:37" x14ac:dyDescent="0.25">
      <c r="A466" t="s">
        <v>1057</v>
      </c>
      <c r="C466">
        <v>3</v>
      </c>
      <c r="D466">
        <v>8</v>
      </c>
      <c r="E466" t="b">
        <v>1</v>
      </c>
      <c r="F466" t="b">
        <v>0</v>
      </c>
      <c r="K466" s="2">
        <v>1.0416666666666667E-4</v>
      </c>
      <c r="L466" t="s">
        <v>661</v>
      </c>
      <c r="AG466" t="s">
        <v>3015</v>
      </c>
      <c r="AH466" s="20" t="s">
        <v>3016</v>
      </c>
      <c r="AI466" s="20" t="s">
        <v>2696</v>
      </c>
      <c r="AJ466" s="20" t="s">
        <v>3017</v>
      </c>
      <c r="AK466" s="20" t="s">
        <v>3018</v>
      </c>
    </row>
    <row r="467" spans="1:37" x14ac:dyDescent="0.25">
      <c r="A467" t="s">
        <v>1058</v>
      </c>
      <c r="C467">
        <v>3</v>
      </c>
      <c r="D467">
        <v>8</v>
      </c>
      <c r="E467" t="b">
        <v>1</v>
      </c>
      <c r="F467" t="b">
        <v>0</v>
      </c>
      <c r="K467" s="2">
        <v>2.3148148148148147E-5</v>
      </c>
      <c r="L467" t="s">
        <v>661</v>
      </c>
      <c r="AG467" t="s">
        <v>3019</v>
      </c>
      <c r="AH467" s="20" t="s">
        <v>3020</v>
      </c>
      <c r="AI467" s="20" t="s">
        <v>3021</v>
      </c>
      <c r="AJ467" s="20" t="s">
        <v>3022</v>
      </c>
      <c r="AK467" s="20" t="s">
        <v>2423</v>
      </c>
    </row>
    <row r="468" spans="1:37" x14ac:dyDescent="0.25">
      <c r="A468" t="s">
        <v>592</v>
      </c>
      <c r="C468">
        <v>3</v>
      </c>
      <c r="D468">
        <v>8</v>
      </c>
      <c r="E468" t="b">
        <v>1</v>
      </c>
      <c r="F468" t="b">
        <v>0</v>
      </c>
      <c r="G468" t="s">
        <v>1059</v>
      </c>
      <c r="H468" t="s">
        <v>1060</v>
      </c>
      <c r="I468" t="s">
        <v>1061</v>
      </c>
      <c r="J468" t="s">
        <v>414</v>
      </c>
      <c r="K468" s="2">
        <v>1.7824074074074076E-2</v>
      </c>
      <c r="L468" t="s">
        <v>661</v>
      </c>
      <c r="AG468" t="s">
        <v>3023</v>
      </c>
      <c r="AH468" s="20" t="s">
        <v>3024</v>
      </c>
      <c r="AI468" s="20" t="s">
        <v>2092</v>
      </c>
      <c r="AJ468" s="20" t="s">
        <v>3025</v>
      </c>
      <c r="AK468" s="20" t="s">
        <v>3026</v>
      </c>
    </row>
    <row r="469" spans="1:37" x14ac:dyDescent="0.25">
      <c r="A469" t="s">
        <v>1062</v>
      </c>
      <c r="C469">
        <v>3</v>
      </c>
      <c r="D469">
        <v>8</v>
      </c>
      <c r="E469" t="b">
        <v>1</v>
      </c>
      <c r="F469" t="b">
        <v>0</v>
      </c>
      <c r="K469" s="2">
        <v>3.4722222222222222E-5</v>
      </c>
      <c r="L469" t="s">
        <v>661</v>
      </c>
      <c r="AG469" t="s">
        <v>3027</v>
      </c>
      <c r="AH469" s="20" t="s">
        <v>3028</v>
      </c>
      <c r="AI469" s="20" t="s">
        <v>2331</v>
      </c>
      <c r="AJ469" s="20" t="s">
        <v>3029</v>
      </c>
      <c r="AK469" s="20" t="s">
        <v>3030</v>
      </c>
    </row>
    <row r="470" spans="1:37" x14ac:dyDescent="0.25">
      <c r="A470" t="s">
        <v>422</v>
      </c>
      <c r="B470" t="s">
        <v>423</v>
      </c>
      <c r="C470">
        <v>3</v>
      </c>
      <c r="D470">
        <v>8</v>
      </c>
      <c r="E470" t="b">
        <v>1</v>
      </c>
      <c r="F470" t="b">
        <v>0</v>
      </c>
      <c r="G470" t="s">
        <v>1063</v>
      </c>
      <c r="H470" t="s">
        <v>1064</v>
      </c>
      <c r="I470" t="s">
        <v>1065</v>
      </c>
      <c r="J470" t="s">
        <v>414</v>
      </c>
      <c r="K470" s="2">
        <v>4.3506944444444445E-2</v>
      </c>
      <c r="L470" t="s">
        <v>665</v>
      </c>
      <c r="AG470" t="s">
        <v>3031</v>
      </c>
      <c r="AH470" s="20" t="s">
        <v>3032</v>
      </c>
      <c r="AI470" s="20" t="s">
        <v>3033</v>
      </c>
      <c r="AJ470" s="20" t="s">
        <v>2950</v>
      </c>
      <c r="AK470" s="20" t="s">
        <v>2645</v>
      </c>
    </row>
    <row r="471" spans="1:37" x14ac:dyDescent="0.25">
      <c r="A471" t="s">
        <v>1066</v>
      </c>
      <c r="C471">
        <v>3</v>
      </c>
      <c r="D471">
        <v>8</v>
      </c>
      <c r="E471" t="b">
        <v>1</v>
      </c>
      <c r="F471" t="b">
        <v>0</v>
      </c>
      <c r="K471" s="2">
        <v>5.7870370370370366E-5</v>
      </c>
      <c r="L471" t="s">
        <v>661</v>
      </c>
      <c r="AG471" t="s">
        <v>3034</v>
      </c>
      <c r="AH471" s="20" t="s">
        <v>3035</v>
      </c>
      <c r="AI471" s="20" t="s">
        <v>3036</v>
      </c>
      <c r="AJ471" s="20" t="s">
        <v>3037</v>
      </c>
      <c r="AK471" s="20" t="s">
        <v>3038</v>
      </c>
    </row>
    <row r="472" spans="1:37" x14ac:dyDescent="0.25">
      <c r="A472" t="s">
        <v>1067</v>
      </c>
      <c r="C472">
        <v>3</v>
      </c>
      <c r="D472">
        <v>8</v>
      </c>
      <c r="E472" t="b">
        <v>1</v>
      </c>
      <c r="F472" t="b">
        <v>0</v>
      </c>
      <c r="K472" s="2">
        <v>5.7870370370370366E-5</v>
      </c>
      <c r="L472" t="s">
        <v>661</v>
      </c>
      <c r="AG472" t="s">
        <v>3039</v>
      </c>
      <c r="AH472" s="20" t="s">
        <v>3040</v>
      </c>
      <c r="AI472" s="20" t="s">
        <v>3041</v>
      </c>
      <c r="AJ472" s="20" t="s">
        <v>3042</v>
      </c>
      <c r="AK472" s="20" t="s">
        <v>2423</v>
      </c>
    </row>
    <row r="473" spans="1:37" x14ac:dyDescent="0.25">
      <c r="A473" t="s">
        <v>1068</v>
      </c>
      <c r="C473">
        <v>3</v>
      </c>
      <c r="D473">
        <v>8</v>
      </c>
      <c r="E473" t="b">
        <v>1</v>
      </c>
      <c r="F473" t="b">
        <v>0</v>
      </c>
      <c r="K473" s="2">
        <v>4.6296296296296294E-5</v>
      </c>
      <c r="L473" t="s">
        <v>661</v>
      </c>
      <c r="AG473" t="s">
        <v>3043</v>
      </c>
      <c r="AH473" s="20" t="s">
        <v>3044</v>
      </c>
      <c r="AI473" s="20" t="s">
        <v>2658</v>
      </c>
      <c r="AJ473" s="20" t="s">
        <v>3045</v>
      </c>
      <c r="AK473" s="20" t="s">
        <v>2623</v>
      </c>
    </row>
    <row r="474" spans="1:37" x14ac:dyDescent="0.25">
      <c r="A474" t="s">
        <v>1069</v>
      </c>
      <c r="C474">
        <v>3</v>
      </c>
      <c r="D474">
        <v>8</v>
      </c>
      <c r="E474" t="b">
        <v>1</v>
      </c>
      <c r="F474" t="b">
        <v>0</v>
      </c>
      <c r="K474" s="2">
        <v>4.6296296296296294E-5</v>
      </c>
      <c r="L474" t="s">
        <v>661</v>
      </c>
      <c r="AG474" t="s">
        <v>3046</v>
      </c>
      <c r="AH474" s="20" t="s">
        <v>3047</v>
      </c>
      <c r="AI474" s="20" t="s">
        <v>2658</v>
      </c>
      <c r="AJ474" s="20" t="s">
        <v>3048</v>
      </c>
      <c r="AK474" s="20" t="s">
        <v>2623</v>
      </c>
    </row>
    <row r="475" spans="1:37" x14ac:dyDescent="0.25">
      <c r="A475" t="s">
        <v>1070</v>
      </c>
      <c r="C475">
        <v>3</v>
      </c>
      <c r="D475">
        <v>8</v>
      </c>
      <c r="E475" t="b">
        <v>1</v>
      </c>
      <c r="F475" t="b">
        <v>0</v>
      </c>
      <c r="K475" s="2">
        <v>4.6296296296296294E-5</v>
      </c>
      <c r="L475" t="s">
        <v>661</v>
      </c>
      <c r="AG475" t="s">
        <v>3049</v>
      </c>
      <c r="AH475" s="20" t="s">
        <v>3050</v>
      </c>
      <c r="AI475" s="20" t="s">
        <v>3051</v>
      </c>
      <c r="AJ475" s="20">
        <v>0</v>
      </c>
      <c r="AK475" s="20">
        <v>0</v>
      </c>
    </row>
    <row r="476" spans="1:37" x14ac:dyDescent="0.25">
      <c r="A476" t="s">
        <v>594</v>
      </c>
      <c r="C476">
        <v>3</v>
      </c>
      <c r="D476">
        <v>8</v>
      </c>
      <c r="E476" t="b">
        <v>1</v>
      </c>
      <c r="F476" t="b">
        <v>0</v>
      </c>
      <c r="G476" t="s">
        <v>1071</v>
      </c>
      <c r="H476" t="s">
        <v>1072</v>
      </c>
      <c r="I476" t="s">
        <v>1073</v>
      </c>
      <c r="J476" t="s">
        <v>414</v>
      </c>
      <c r="K476" s="2">
        <v>1.324074074074074E-2</v>
      </c>
      <c r="L476" t="s">
        <v>661</v>
      </c>
      <c r="AG476" t="s">
        <v>3052</v>
      </c>
      <c r="AH476" s="20" t="s">
        <v>3053</v>
      </c>
      <c r="AI476" s="20" t="s">
        <v>2411</v>
      </c>
      <c r="AJ476" s="20">
        <v>0</v>
      </c>
      <c r="AK476" s="20">
        <v>0</v>
      </c>
    </row>
    <row r="477" spans="1:37" x14ac:dyDescent="0.25">
      <c r="A477" t="s">
        <v>425</v>
      </c>
      <c r="B477" t="s">
        <v>426</v>
      </c>
      <c r="C477">
        <v>3</v>
      </c>
      <c r="D477">
        <v>8</v>
      </c>
      <c r="E477" t="b">
        <v>1</v>
      </c>
      <c r="F477" t="b">
        <v>0</v>
      </c>
      <c r="G477" t="s">
        <v>1074</v>
      </c>
      <c r="H477" t="s">
        <v>1075</v>
      </c>
      <c r="I477" t="s">
        <v>1076</v>
      </c>
      <c r="J477" t="s">
        <v>414</v>
      </c>
      <c r="K477" s="2">
        <v>4.9004629629629627E-2</v>
      </c>
      <c r="L477" t="s">
        <v>665</v>
      </c>
      <c r="AG477" t="s">
        <v>3054</v>
      </c>
      <c r="AH477" s="20" t="s">
        <v>3055</v>
      </c>
      <c r="AI477" s="20" t="s">
        <v>2967</v>
      </c>
      <c r="AJ477" s="20">
        <v>0</v>
      </c>
      <c r="AK477" s="20">
        <v>0</v>
      </c>
    </row>
    <row r="478" spans="1:37" x14ac:dyDescent="0.25">
      <c r="A478" t="s">
        <v>1077</v>
      </c>
      <c r="C478">
        <v>3</v>
      </c>
      <c r="D478">
        <v>8</v>
      </c>
      <c r="E478" t="b">
        <v>1</v>
      </c>
      <c r="F478" t="b">
        <v>0</v>
      </c>
      <c r="K478" s="2">
        <v>4.6296296296296294E-5</v>
      </c>
      <c r="L478" t="s">
        <v>661</v>
      </c>
      <c r="AG478" t="s">
        <v>3056</v>
      </c>
      <c r="AH478" s="20" t="s">
        <v>3057</v>
      </c>
      <c r="AI478" s="20" t="s">
        <v>2696</v>
      </c>
      <c r="AJ478" s="20" t="s">
        <v>2994</v>
      </c>
      <c r="AK478" s="20" t="s">
        <v>3058</v>
      </c>
    </row>
    <row r="479" spans="1:37" x14ac:dyDescent="0.25">
      <c r="A479" t="s">
        <v>428</v>
      </c>
      <c r="B479" t="s">
        <v>429</v>
      </c>
      <c r="C479">
        <v>3</v>
      </c>
      <c r="D479">
        <v>8</v>
      </c>
      <c r="E479" t="b">
        <v>1</v>
      </c>
      <c r="F479" t="b">
        <v>0</v>
      </c>
      <c r="G479" t="s">
        <v>1078</v>
      </c>
      <c r="H479" t="s">
        <v>1079</v>
      </c>
      <c r="I479" t="s">
        <v>784</v>
      </c>
      <c r="J479" t="s">
        <v>414</v>
      </c>
      <c r="K479" s="2">
        <v>1.0891203703703703E-2</v>
      </c>
      <c r="L479" t="s">
        <v>665</v>
      </c>
      <c r="AG479" t="s">
        <v>3059</v>
      </c>
      <c r="AH479" s="20" t="s">
        <v>3060</v>
      </c>
      <c r="AI479" s="20" t="s">
        <v>2658</v>
      </c>
      <c r="AJ479" s="20" t="s">
        <v>2370</v>
      </c>
      <c r="AK479" s="20" t="s">
        <v>2977</v>
      </c>
    </row>
    <row r="480" spans="1:37" x14ac:dyDescent="0.25">
      <c r="A480" t="s">
        <v>1080</v>
      </c>
      <c r="C480">
        <v>3</v>
      </c>
      <c r="D480">
        <v>8</v>
      </c>
      <c r="E480" t="b">
        <v>1</v>
      </c>
      <c r="F480" t="b">
        <v>0</v>
      </c>
      <c r="K480" s="2">
        <v>3.4722222222222222E-5</v>
      </c>
      <c r="L480" t="s">
        <v>661</v>
      </c>
      <c r="AG480" t="s">
        <v>3061</v>
      </c>
      <c r="AH480" s="20" t="s">
        <v>3062</v>
      </c>
      <c r="AI480" s="20" t="s">
        <v>3051</v>
      </c>
      <c r="AJ480" s="20" t="s">
        <v>2273</v>
      </c>
      <c r="AK480" s="20" t="s">
        <v>2330</v>
      </c>
    </row>
    <row r="481" spans="1:37" x14ac:dyDescent="0.25">
      <c r="A481" t="s">
        <v>1081</v>
      </c>
      <c r="C481">
        <v>3</v>
      </c>
      <c r="D481">
        <v>8</v>
      </c>
      <c r="E481" t="b">
        <v>1</v>
      </c>
      <c r="F481" t="b">
        <v>0</v>
      </c>
      <c r="K481" s="2">
        <v>5.7870370370370366E-5</v>
      </c>
      <c r="L481" t="s">
        <v>661</v>
      </c>
      <c r="AG481" t="s">
        <v>3063</v>
      </c>
      <c r="AH481" s="20" t="s">
        <v>3064</v>
      </c>
      <c r="AI481" s="20" t="s">
        <v>2989</v>
      </c>
      <c r="AJ481" s="20" t="s">
        <v>2278</v>
      </c>
      <c r="AK481" s="20" t="s">
        <v>2330</v>
      </c>
    </row>
    <row r="482" spans="1:37" x14ac:dyDescent="0.25">
      <c r="A482" t="s">
        <v>1082</v>
      </c>
      <c r="C482">
        <v>3</v>
      </c>
      <c r="D482">
        <v>8</v>
      </c>
      <c r="E482" t="b">
        <v>1</v>
      </c>
      <c r="F482" t="b">
        <v>0</v>
      </c>
      <c r="K482" s="2">
        <v>4.6296296296296294E-5</v>
      </c>
      <c r="L482" t="s">
        <v>661</v>
      </c>
      <c r="AG482" t="s">
        <v>3065</v>
      </c>
      <c r="AH482" s="20" t="s">
        <v>3066</v>
      </c>
      <c r="AI482" s="20" t="s">
        <v>2423</v>
      </c>
      <c r="AJ482" s="20">
        <v>0</v>
      </c>
      <c r="AK482" s="20">
        <v>0</v>
      </c>
    </row>
    <row r="483" spans="1:37" x14ac:dyDescent="0.25">
      <c r="A483" t="s">
        <v>1083</v>
      </c>
      <c r="C483">
        <v>3</v>
      </c>
      <c r="D483">
        <v>8</v>
      </c>
      <c r="E483" t="b">
        <v>1</v>
      </c>
      <c r="F483" t="b">
        <v>0</v>
      </c>
      <c r="K483" s="2">
        <v>4.6296296296296294E-5</v>
      </c>
      <c r="L483" t="s">
        <v>661</v>
      </c>
    </row>
    <row r="484" spans="1:37" x14ac:dyDescent="0.25">
      <c r="A484" t="s">
        <v>1084</v>
      </c>
      <c r="C484">
        <v>3</v>
      </c>
      <c r="D484">
        <v>8</v>
      </c>
      <c r="E484" t="b">
        <v>1</v>
      </c>
      <c r="F484" t="b">
        <v>0</v>
      </c>
      <c r="K484" s="2">
        <v>3.4722222222222222E-5</v>
      </c>
      <c r="L484" t="s">
        <v>661</v>
      </c>
    </row>
    <row r="485" spans="1:37" x14ac:dyDescent="0.25">
      <c r="A485" t="s">
        <v>1085</v>
      </c>
      <c r="C485">
        <v>3</v>
      </c>
      <c r="D485">
        <v>8</v>
      </c>
      <c r="E485" t="b">
        <v>1</v>
      </c>
      <c r="F485" t="b">
        <v>0</v>
      </c>
      <c r="K485" s="2">
        <v>8.1018518518518516E-5</v>
      </c>
      <c r="L485" t="s">
        <v>661</v>
      </c>
    </row>
    <row r="486" spans="1:37" x14ac:dyDescent="0.25">
      <c r="A486" t="s">
        <v>1086</v>
      </c>
      <c r="C486">
        <v>3</v>
      </c>
      <c r="D486">
        <v>8</v>
      </c>
      <c r="E486" t="b">
        <v>1</v>
      </c>
      <c r="F486" t="b">
        <v>0</v>
      </c>
      <c r="K486" s="2">
        <v>3.4722222222222222E-5</v>
      </c>
      <c r="L486" t="s">
        <v>661</v>
      </c>
    </row>
    <row r="487" spans="1:37" x14ac:dyDescent="0.25">
      <c r="A487" t="s">
        <v>1087</v>
      </c>
      <c r="C487">
        <v>3</v>
      </c>
      <c r="D487">
        <v>8</v>
      </c>
      <c r="E487" t="b">
        <v>1</v>
      </c>
      <c r="F487" t="b">
        <v>0</v>
      </c>
      <c r="K487" s="2">
        <v>3.4722222222222222E-5</v>
      </c>
      <c r="L487" t="s">
        <v>661</v>
      </c>
    </row>
    <row r="488" spans="1:37" x14ac:dyDescent="0.25">
      <c r="A488" t="s">
        <v>1088</v>
      </c>
      <c r="C488">
        <v>3</v>
      </c>
      <c r="D488">
        <v>8</v>
      </c>
      <c r="E488" t="b">
        <v>1</v>
      </c>
      <c r="F488" t="b">
        <v>0</v>
      </c>
      <c r="K488" s="2">
        <v>6.9444444444444444E-5</v>
      </c>
      <c r="L488" t="s">
        <v>661</v>
      </c>
    </row>
    <row r="489" spans="1:37" x14ac:dyDescent="0.25">
      <c r="A489" t="s">
        <v>1089</v>
      </c>
      <c r="C489">
        <v>3</v>
      </c>
      <c r="D489">
        <v>8</v>
      </c>
      <c r="E489" t="b">
        <v>1</v>
      </c>
      <c r="F489" t="b">
        <v>0</v>
      </c>
      <c r="K489" s="2">
        <v>3.4722222222222222E-5</v>
      </c>
      <c r="L489" t="s">
        <v>661</v>
      </c>
    </row>
    <row r="490" spans="1:37" x14ac:dyDescent="0.25">
      <c r="A490" t="s">
        <v>1090</v>
      </c>
      <c r="C490">
        <v>3</v>
      </c>
      <c r="D490">
        <v>8</v>
      </c>
      <c r="E490" t="b">
        <v>1</v>
      </c>
      <c r="F490" t="b">
        <v>0</v>
      </c>
      <c r="K490" s="2">
        <v>3.4722222222222222E-5</v>
      </c>
      <c r="L490" t="s">
        <v>661</v>
      </c>
    </row>
    <row r="491" spans="1:37" x14ac:dyDescent="0.25">
      <c r="A491" t="s">
        <v>1091</v>
      </c>
      <c r="C491">
        <v>3</v>
      </c>
      <c r="D491">
        <v>8</v>
      </c>
      <c r="E491" t="b">
        <v>1</v>
      </c>
      <c r="F491" t="b">
        <v>0</v>
      </c>
      <c r="K491" s="2">
        <v>3.4722222222222222E-5</v>
      </c>
      <c r="L491" t="s">
        <v>661</v>
      </c>
    </row>
    <row r="492" spans="1:37" x14ac:dyDescent="0.25">
      <c r="A492" t="s">
        <v>1092</v>
      </c>
      <c r="C492">
        <v>3</v>
      </c>
      <c r="D492">
        <v>8</v>
      </c>
      <c r="E492" t="b">
        <v>1</v>
      </c>
      <c r="F492" t="b">
        <v>0</v>
      </c>
      <c r="K492" s="2">
        <v>5.7870370370370366E-5</v>
      </c>
      <c r="L492" t="s">
        <v>661</v>
      </c>
    </row>
    <row r="493" spans="1:37" x14ac:dyDescent="0.25">
      <c r="A493" t="s">
        <v>1093</v>
      </c>
      <c r="C493">
        <v>3</v>
      </c>
      <c r="D493">
        <v>8</v>
      </c>
      <c r="E493" t="b">
        <v>1</v>
      </c>
      <c r="F493" t="b">
        <v>0</v>
      </c>
      <c r="K493" s="2">
        <v>4.6296296296296294E-5</v>
      </c>
      <c r="L493" t="s">
        <v>661</v>
      </c>
    </row>
    <row r="494" spans="1:37" x14ac:dyDescent="0.25">
      <c r="A494" t="s">
        <v>1094</v>
      </c>
      <c r="C494">
        <v>3</v>
      </c>
      <c r="D494">
        <v>8</v>
      </c>
      <c r="E494" t="b">
        <v>1</v>
      </c>
      <c r="F494" t="b">
        <v>0</v>
      </c>
      <c r="K494" s="2">
        <v>4.6296296296296294E-5</v>
      </c>
      <c r="L494" t="s">
        <v>661</v>
      </c>
    </row>
    <row r="495" spans="1:37" x14ac:dyDescent="0.25">
      <c r="A495" t="s">
        <v>1095</v>
      </c>
      <c r="C495">
        <v>3</v>
      </c>
      <c r="D495">
        <v>8</v>
      </c>
      <c r="E495" t="b">
        <v>1</v>
      </c>
      <c r="F495" t="b">
        <v>0</v>
      </c>
      <c r="K495" s="2">
        <v>3.4722222222222222E-5</v>
      </c>
      <c r="L495" t="s">
        <v>661</v>
      </c>
    </row>
    <row r="496" spans="1:37" x14ac:dyDescent="0.25">
      <c r="A496" t="s">
        <v>596</v>
      </c>
      <c r="C496">
        <v>3</v>
      </c>
      <c r="D496">
        <v>8</v>
      </c>
      <c r="E496" t="b">
        <v>1</v>
      </c>
      <c r="F496" t="b">
        <v>0</v>
      </c>
      <c r="G496" t="s">
        <v>1096</v>
      </c>
      <c r="H496" t="s">
        <v>1097</v>
      </c>
      <c r="I496" t="s">
        <v>863</v>
      </c>
      <c r="J496" t="s">
        <v>414</v>
      </c>
      <c r="K496" s="2">
        <v>1.2766203703703703E-2</v>
      </c>
      <c r="L496" t="s">
        <v>661</v>
      </c>
    </row>
    <row r="497" spans="1:12" x14ac:dyDescent="0.25">
      <c r="A497" t="s">
        <v>431</v>
      </c>
      <c r="B497" t="s">
        <v>432</v>
      </c>
      <c r="C497">
        <v>3</v>
      </c>
      <c r="D497">
        <v>8</v>
      </c>
      <c r="E497" t="b">
        <v>1</v>
      </c>
      <c r="F497" t="b">
        <v>0</v>
      </c>
      <c r="G497" t="s">
        <v>1098</v>
      </c>
      <c r="H497" t="s">
        <v>1099</v>
      </c>
      <c r="I497" t="s">
        <v>1100</v>
      </c>
      <c r="J497" t="s">
        <v>414</v>
      </c>
      <c r="K497" s="2">
        <v>3.1655092592592596E-2</v>
      </c>
      <c r="L497" t="s">
        <v>665</v>
      </c>
    </row>
    <row r="498" spans="1:12" x14ac:dyDescent="0.25">
      <c r="A498" t="s">
        <v>1101</v>
      </c>
      <c r="C498">
        <v>3</v>
      </c>
      <c r="D498">
        <v>8</v>
      </c>
      <c r="E498" t="b">
        <v>1</v>
      </c>
      <c r="F498" t="b">
        <v>0</v>
      </c>
      <c r="K498" s="2">
        <v>4.6296296296296294E-5</v>
      </c>
      <c r="L498" t="s">
        <v>661</v>
      </c>
    </row>
    <row r="499" spans="1:12" x14ac:dyDescent="0.25">
      <c r="A499" t="s">
        <v>1102</v>
      </c>
      <c r="C499">
        <v>3</v>
      </c>
      <c r="D499">
        <v>8</v>
      </c>
      <c r="E499" t="b">
        <v>1</v>
      </c>
      <c r="F499" t="b">
        <v>0</v>
      </c>
      <c r="K499" s="2">
        <v>2.3148148148148147E-5</v>
      </c>
      <c r="L499" t="s">
        <v>661</v>
      </c>
    </row>
    <row r="500" spans="1:12" x14ac:dyDescent="0.25">
      <c r="A500" t="s">
        <v>1103</v>
      </c>
      <c r="C500">
        <v>3</v>
      </c>
      <c r="D500">
        <v>8</v>
      </c>
      <c r="E500" t="b">
        <v>1</v>
      </c>
      <c r="F500" t="b">
        <v>0</v>
      </c>
      <c r="K500" s="2">
        <v>3.4722222222222222E-5</v>
      </c>
      <c r="L500" t="s">
        <v>661</v>
      </c>
    </row>
    <row r="501" spans="1:12" x14ac:dyDescent="0.25">
      <c r="A501" t="s">
        <v>598</v>
      </c>
      <c r="C501">
        <v>3</v>
      </c>
      <c r="D501">
        <v>8</v>
      </c>
      <c r="E501" t="b">
        <v>1</v>
      </c>
      <c r="F501" t="b">
        <v>0</v>
      </c>
      <c r="G501" t="s">
        <v>1104</v>
      </c>
      <c r="H501" t="s">
        <v>1105</v>
      </c>
      <c r="I501" t="s">
        <v>1106</v>
      </c>
      <c r="J501" t="s">
        <v>584</v>
      </c>
      <c r="K501" s="2">
        <v>7.5231481481481471E-4</v>
      </c>
      <c r="L501" t="s">
        <v>661</v>
      </c>
    </row>
    <row r="502" spans="1:12" x14ac:dyDescent="0.25">
      <c r="A502" t="s">
        <v>1107</v>
      </c>
      <c r="C502">
        <v>3</v>
      </c>
      <c r="D502">
        <v>8</v>
      </c>
      <c r="E502" t="b">
        <v>1</v>
      </c>
      <c r="F502" t="b">
        <v>0</v>
      </c>
      <c r="K502" s="2">
        <v>6.9444444444444444E-5</v>
      </c>
      <c r="L502" t="s">
        <v>661</v>
      </c>
    </row>
    <row r="503" spans="1:12" x14ac:dyDescent="0.25">
      <c r="A503" t="s">
        <v>1108</v>
      </c>
      <c r="C503">
        <v>3</v>
      </c>
      <c r="D503">
        <v>8</v>
      </c>
      <c r="E503" t="b">
        <v>1</v>
      </c>
      <c r="F503" t="b">
        <v>0</v>
      </c>
      <c r="K503" s="2">
        <v>4.2824074074074075E-4</v>
      </c>
      <c r="L503" t="s">
        <v>661</v>
      </c>
    </row>
    <row r="504" spans="1:12" x14ac:dyDescent="0.25">
      <c r="A504" t="s">
        <v>1109</v>
      </c>
      <c r="C504">
        <v>3</v>
      </c>
      <c r="D504">
        <v>8</v>
      </c>
      <c r="E504" t="b">
        <v>1</v>
      </c>
      <c r="F504" t="b">
        <v>0</v>
      </c>
      <c r="K504" s="2">
        <v>0</v>
      </c>
      <c r="L504" t="s">
        <v>661</v>
      </c>
    </row>
    <row r="505" spans="1:12" x14ac:dyDescent="0.25">
      <c r="A505" t="s">
        <v>434</v>
      </c>
      <c r="B505" t="s">
        <v>435</v>
      </c>
      <c r="C505">
        <v>3</v>
      </c>
      <c r="D505">
        <v>8</v>
      </c>
      <c r="E505" t="b">
        <v>1</v>
      </c>
      <c r="F505" t="b">
        <v>0</v>
      </c>
      <c r="G505" t="s">
        <v>1110</v>
      </c>
      <c r="H505" t="s">
        <v>1111</v>
      </c>
      <c r="I505" t="s">
        <v>1112</v>
      </c>
      <c r="J505" t="s">
        <v>403</v>
      </c>
      <c r="K505" s="2">
        <v>1.8657407407407407E-2</v>
      </c>
      <c r="L505" t="s">
        <v>665</v>
      </c>
    </row>
    <row r="506" spans="1:12" x14ac:dyDescent="0.25">
      <c r="A506" t="s">
        <v>1113</v>
      </c>
      <c r="C506">
        <v>3</v>
      </c>
      <c r="D506">
        <v>8</v>
      </c>
      <c r="E506" t="b">
        <v>1</v>
      </c>
      <c r="F506" t="b">
        <v>0</v>
      </c>
      <c r="G506" t="s">
        <v>1114</v>
      </c>
      <c r="H506" t="s">
        <v>1115</v>
      </c>
      <c r="I506" t="s">
        <v>683</v>
      </c>
      <c r="J506" t="s">
        <v>234</v>
      </c>
      <c r="K506" s="2">
        <v>0.42557870370370371</v>
      </c>
      <c r="L506" t="s">
        <v>659</v>
      </c>
    </row>
    <row r="507" spans="1:12" x14ac:dyDescent="0.25">
      <c r="A507" t="s">
        <v>437</v>
      </c>
      <c r="B507" t="s">
        <v>438</v>
      </c>
      <c r="C507">
        <v>3</v>
      </c>
      <c r="D507">
        <v>8</v>
      </c>
      <c r="E507" t="b">
        <v>1</v>
      </c>
      <c r="F507" t="b">
        <v>0</v>
      </c>
      <c r="G507" t="s">
        <v>1116</v>
      </c>
      <c r="H507" t="s">
        <v>1117</v>
      </c>
      <c r="I507" t="s">
        <v>698</v>
      </c>
      <c r="J507" t="s">
        <v>439</v>
      </c>
      <c r="K507" s="2">
        <v>4.6296296296296294E-5</v>
      </c>
      <c r="L507" t="s">
        <v>665</v>
      </c>
    </row>
    <row r="508" spans="1:12" x14ac:dyDescent="0.25">
      <c r="A508" t="s">
        <v>440</v>
      </c>
      <c r="B508" t="s">
        <v>371</v>
      </c>
      <c r="C508">
        <v>3</v>
      </c>
      <c r="D508">
        <v>8</v>
      </c>
      <c r="E508" t="b">
        <v>1</v>
      </c>
      <c r="F508" t="b">
        <v>0</v>
      </c>
      <c r="G508" t="s">
        <v>853</v>
      </c>
      <c r="H508" t="s">
        <v>854</v>
      </c>
      <c r="I508" t="s">
        <v>1118</v>
      </c>
      <c r="J508" t="s">
        <v>372</v>
      </c>
      <c r="K508" s="2">
        <v>7.7546296296296304E-4</v>
      </c>
      <c r="L508" t="s">
        <v>665</v>
      </c>
    </row>
    <row r="509" spans="1:12" x14ac:dyDescent="0.25">
      <c r="A509" t="s">
        <v>578</v>
      </c>
      <c r="C509">
        <v>3</v>
      </c>
      <c r="D509">
        <v>8</v>
      </c>
      <c r="E509" t="b">
        <v>1</v>
      </c>
      <c r="F509" t="b">
        <v>0</v>
      </c>
      <c r="G509" t="s">
        <v>1119</v>
      </c>
      <c r="H509" t="s">
        <v>1120</v>
      </c>
      <c r="I509" t="s">
        <v>698</v>
      </c>
      <c r="J509" t="s">
        <v>580</v>
      </c>
      <c r="K509" s="2">
        <v>9.0277777777777784E-4</v>
      </c>
      <c r="L509" t="s">
        <v>661</v>
      </c>
    </row>
    <row r="510" spans="1:12" x14ac:dyDescent="0.25">
      <c r="A510" t="s">
        <v>1121</v>
      </c>
      <c r="C510">
        <v>3</v>
      </c>
      <c r="D510">
        <v>8</v>
      </c>
      <c r="E510" t="b">
        <v>1</v>
      </c>
      <c r="F510" t="b">
        <v>0</v>
      </c>
      <c r="K510" s="2">
        <v>5.7870370370370366E-5</v>
      </c>
      <c r="L510" t="s">
        <v>661</v>
      </c>
    </row>
    <row r="511" spans="1:12" x14ac:dyDescent="0.25">
      <c r="A511" t="s">
        <v>1122</v>
      </c>
      <c r="C511">
        <v>3</v>
      </c>
      <c r="D511">
        <v>8</v>
      </c>
      <c r="E511" t="b">
        <v>1</v>
      </c>
      <c r="F511" t="b">
        <v>0</v>
      </c>
      <c r="K511" s="2">
        <v>3.4722222222222222E-5</v>
      </c>
      <c r="L511" t="s">
        <v>661</v>
      </c>
    </row>
    <row r="512" spans="1:12" x14ac:dyDescent="0.25">
      <c r="A512" t="s">
        <v>1123</v>
      </c>
      <c r="C512">
        <v>3</v>
      </c>
      <c r="D512">
        <v>8</v>
      </c>
      <c r="E512" t="b">
        <v>1</v>
      </c>
      <c r="F512" t="b">
        <v>0</v>
      </c>
      <c r="K512" s="2">
        <v>1.1574074074074073E-5</v>
      </c>
      <c r="L512" t="s">
        <v>661</v>
      </c>
    </row>
    <row r="513" spans="1:12" x14ac:dyDescent="0.25">
      <c r="A513" t="s">
        <v>442</v>
      </c>
      <c r="B513" t="s">
        <v>443</v>
      </c>
      <c r="C513">
        <v>3</v>
      </c>
      <c r="D513">
        <v>8</v>
      </c>
      <c r="E513" t="b">
        <v>1</v>
      </c>
      <c r="F513" t="b">
        <v>0</v>
      </c>
      <c r="G513" t="s">
        <v>1124</v>
      </c>
      <c r="H513" t="s">
        <v>1125</v>
      </c>
      <c r="I513" t="s">
        <v>818</v>
      </c>
      <c r="J513" t="s">
        <v>444</v>
      </c>
      <c r="K513" s="2">
        <v>1.8032407407407407E-2</v>
      </c>
      <c r="L513" t="s">
        <v>665</v>
      </c>
    </row>
    <row r="514" spans="1:12" x14ac:dyDescent="0.25">
      <c r="A514" t="s">
        <v>446</v>
      </c>
      <c r="B514" t="s">
        <v>102</v>
      </c>
      <c r="C514">
        <v>3</v>
      </c>
      <c r="D514">
        <v>8</v>
      </c>
      <c r="E514" t="b">
        <v>1</v>
      </c>
      <c r="F514" t="b">
        <v>0</v>
      </c>
      <c r="G514" t="s">
        <v>1126</v>
      </c>
      <c r="H514" t="s">
        <v>1127</v>
      </c>
      <c r="I514" t="s">
        <v>1128</v>
      </c>
      <c r="J514" t="s">
        <v>447</v>
      </c>
      <c r="K514" s="2">
        <v>2.8634259259259262E-2</v>
      </c>
      <c r="L514" t="s">
        <v>665</v>
      </c>
    </row>
    <row r="515" spans="1:12" x14ac:dyDescent="0.25">
      <c r="A515" t="s">
        <v>1129</v>
      </c>
      <c r="C515">
        <v>3</v>
      </c>
      <c r="D515">
        <v>8</v>
      </c>
      <c r="E515" t="b">
        <v>1</v>
      </c>
      <c r="F515" t="b">
        <v>0</v>
      </c>
      <c r="K515" s="2">
        <v>8.1018518518518516E-5</v>
      </c>
      <c r="L515" t="s">
        <v>661</v>
      </c>
    </row>
    <row r="516" spans="1:12" x14ac:dyDescent="0.25">
      <c r="A516" t="s">
        <v>582</v>
      </c>
      <c r="C516">
        <v>3</v>
      </c>
      <c r="D516">
        <v>8</v>
      </c>
      <c r="E516" t="b">
        <v>1</v>
      </c>
      <c r="F516" t="b">
        <v>0</v>
      </c>
      <c r="G516" t="s">
        <v>1130</v>
      </c>
      <c r="H516" t="s">
        <v>1131</v>
      </c>
      <c r="I516" t="s">
        <v>1132</v>
      </c>
      <c r="J516" t="s">
        <v>584</v>
      </c>
      <c r="K516" s="2">
        <v>5.5555555555555556E-4</v>
      </c>
      <c r="L516" t="s">
        <v>661</v>
      </c>
    </row>
    <row r="517" spans="1:12" x14ac:dyDescent="0.25">
      <c r="A517" t="s">
        <v>586</v>
      </c>
      <c r="C517">
        <v>3</v>
      </c>
      <c r="D517">
        <v>8</v>
      </c>
      <c r="E517" t="b">
        <v>1</v>
      </c>
      <c r="F517" t="b">
        <v>0</v>
      </c>
      <c r="G517" t="s">
        <v>1133</v>
      </c>
      <c r="H517" t="s">
        <v>1134</v>
      </c>
      <c r="I517" t="s">
        <v>1135</v>
      </c>
      <c r="J517" t="s">
        <v>588</v>
      </c>
      <c r="K517" s="2">
        <v>5.6712962962962956E-4</v>
      </c>
      <c r="L517" t="s">
        <v>661</v>
      </c>
    </row>
    <row r="518" spans="1:12" x14ac:dyDescent="0.25">
      <c r="A518" t="s">
        <v>1136</v>
      </c>
      <c r="C518">
        <v>3</v>
      </c>
      <c r="D518">
        <v>8</v>
      </c>
      <c r="E518" t="b">
        <v>1</v>
      </c>
      <c r="F518" t="b">
        <v>0</v>
      </c>
      <c r="G518" t="s">
        <v>1137</v>
      </c>
      <c r="H518" t="s">
        <v>1138</v>
      </c>
      <c r="I518" t="s">
        <v>739</v>
      </c>
      <c r="J518" t="s">
        <v>1139</v>
      </c>
      <c r="K518" s="2">
        <v>1.9328703703703704E-3</v>
      </c>
      <c r="L518" t="s">
        <v>661</v>
      </c>
    </row>
    <row r="519" spans="1:12" x14ac:dyDescent="0.25">
      <c r="A519" t="s">
        <v>1140</v>
      </c>
      <c r="C519">
        <v>3</v>
      </c>
      <c r="D519">
        <v>8</v>
      </c>
      <c r="E519" t="b">
        <v>1</v>
      </c>
      <c r="F519" t="b">
        <v>0</v>
      </c>
      <c r="G519" t="s">
        <v>1141</v>
      </c>
      <c r="H519" t="s">
        <v>1142</v>
      </c>
      <c r="I519" t="s">
        <v>1143</v>
      </c>
      <c r="J519" t="s">
        <v>1144</v>
      </c>
      <c r="K519" s="2">
        <v>2.2916666666666667E-3</v>
      </c>
      <c r="L519" t="s">
        <v>661</v>
      </c>
    </row>
    <row r="520" spans="1:12" x14ac:dyDescent="0.25">
      <c r="A520" t="s">
        <v>589</v>
      </c>
      <c r="C520">
        <v>3</v>
      </c>
      <c r="D520">
        <v>8</v>
      </c>
      <c r="E520" t="b">
        <v>1</v>
      </c>
      <c r="F520" t="b">
        <v>0</v>
      </c>
      <c r="G520" t="s">
        <v>1145</v>
      </c>
      <c r="H520" t="s">
        <v>1146</v>
      </c>
      <c r="I520" t="s">
        <v>1147</v>
      </c>
      <c r="J520" t="s">
        <v>591</v>
      </c>
      <c r="K520" s="2">
        <v>1.8981481481481482E-3</v>
      </c>
      <c r="L520" t="s">
        <v>661</v>
      </c>
    </row>
    <row r="521" spans="1:12" x14ac:dyDescent="0.25">
      <c r="A521" t="s">
        <v>1148</v>
      </c>
      <c r="C521">
        <v>3</v>
      </c>
      <c r="D521">
        <v>8</v>
      </c>
      <c r="E521" t="b">
        <v>1</v>
      </c>
      <c r="F521" t="b">
        <v>0</v>
      </c>
      <c r="G521" t="s">
        <v>1149</v>
      </c>
      <c r="H521" t="s">
        <v>1150</v>
      </c>
      <c r="I521" t="s">
        <v>698</v>
      </c>
      <c r="J521" t="s">
        <v>1151</v>
      </c>
      <c r="K521" s="2">
        <v>1.4502314814814815E-2</v>
      </c>
      <c r="L521" t="s">
        <v>661</v>
      </c>
    </row>
    <row r="522" spans="1:12" x14ac:dyDescent="0.25">
      <c r="A522" t="s">
        <v>1152</v>
      </c>
      <c r="C522">
        <v>3</v>
      </c>
      <c r="D522">
        <v>8</v>
      </c>
      <c r="E522" t="b">
        <v>1</v>
      </c>
      <c r="F522" t="b">
        <v>0</v>
      </c>
      <c r="K522" s="2">
        <v>5.7870370370370366E-5</v>
      </c>
      <c r="L522" t="s">
        <v>661</v>
      </c>
    </row>
    <row r="523" spans="1:12" x14ac:dyDescent="0.25">
      <c r="A523" t="s">
        <v>1153</v>
      </c>
      <c r="C523">
        <v>3</v>
      </c>
      <c r="D523">
        <v>8</v>
      </c>
      <c r="E523" t="b">
        <v>1</v>
      </c>
      <c r="F523" t="b">
        <v>0</v>
      </c>
      <c r="K523" s="2">
        <v>3.4722222222222222E-5</v>
      </c>
      <c r="L523" t="s">
        <v>661</v>
      </c>
    </row>
    <row r="524" spans="1:12" x14ac:dyDescent="0.25">
      <c r="A524" t="s">
        <v>1154</v>
      </c>
      <c r="C524">
        <v>3</v>
      </c>
      <c r="D524">
        <v>8</v>
      </c>
      <c r="E524" t="b">
        <v>1</v>
      </c>
      <c r="F524" t="b">
        <v>0</v>
      </c>
      <c r="K524" s="2">
        <v>1.1574074074074073E-5</v>
      </c>
      <c r="L524" t="s">
        <v>661</v>
      </c>
    </row>
    <row r="525" spans="1:12" x14ac:dyDescent="0.25">
      <c r="A525" t="s">
        <v>1155</v>
      </c>
      <c r="C525">
        <v>3</v>
      </c>
      <c r="D525">
        <v>8</v>
      </c>
      <c r="E525" t="b">
        <v>1</v>
      </c>
      <c r="F525" t="b">
        <v>0</v>
      </c>
      <c r="K525" s="2">
        <v>1.1574074074074073E-5</v>
      </c>
      <c r="L525" t="s">
        <v>661</v>
      </c>
    </row>
    <row r="526" spans="1:12" x14ac:dyDescent="0.25">
      <c r="A526" t="s">
        <v>1156</v>
      </c>
      <c r="C526">
        <v>3</v>
      </c>
      <c r="D526">
        <v>8</v>
      </c>
      <c r="E526" t="b">
        <v>1</v>
      </c>
      <c r="F526" t="b">
        <v>0</v>
      </c>
      <c r="K526" s="2">
        <v>6.9444444444444444E-5</v>
      </c>
      <c r="L526" t="s">
        <v>661</v>
      </c>
    </row>
    <row r="527" spans="1:12" x14ac:dyDescent="0.25">
      <c r="A527" t="s">
        <v>1157</v>
      </c>
      <c r="C527">
        <v>3</v>
      </c>
      <c r="D527">
        <v>8</v>
      </c>
      <c r="E527" t="b">
        <v>1</v>
      </c>
      <c r="F527" t="b">
        <v>0</v>
      </c>
      <c r="K527" s="2">
        <v>3.4722222222222222E-5</v>
      </c>
      <c r="L527" t="s">
        <v>661</v>
      </c>
    </row>
    <row r="528" spans="1:12" x14ac:dyDescent="0.25">
      <c r="A528" t="s">
        <v>1158</v>
      </c>
      <c r="C528">
        <v>3</v>
      </c>
      <c r="D528">
        <v>8</v>
      </c>
      <c r="E528" t="b">
        <v>1</v>
      </c>
      <c r="F528" t="b">
        <v>0</v>
      </c>
      <c r="K528" s="2">
        <v>6.9444444444444444E-5</v>
      </c>
      <c r="L528" t="s">
        <v>661</v>
      </c>
    </row>
    <row r="529" spans="1:12" x14ac:dyDescent="0.25">
      <c r="A529" t="s">
        <v>1159</v>
      </c>
      <c r="C529">
        <v>3</v>
      </c>
      <c r="D529">
        <v>8</v>
      </c>
      <c r="E529" t="b">
        <v>1</v>
      </c>
      <c r="F529" t="b">
        <v>0</v>
      </c>
      <c r="K529" s="2">
        <v>3.4722222222222222E-5</v>
      </c>
      <c r="L529" t="s">
        <v>661</v>
      </c>
    </row>
    <row r="530" spans="1:12" x14ac:dyDescent="0.25">
      <c r="A530" t="s">
        <v>1160</v>
      </c>
      <c r="C530">
        <v>3</v>
      </c>
      <c r="D530">
        <v>8</v>
      </c>
      <c r="E530" t="b">
        <v>1</v>
      </c>
      <c r="F530" t="b">
        <v>0</v>
      </c>
      <c r="K530" s="2">
        <v>3.4722222222222222E-5</v>
      </c>
      <c r="L530" t="s">
        <v>661</v>
      </c>
    </row>
    <row r="531" spans="1:12" x14ac:dyDescent="0.25">
      <c r="A531" t="s">
        <v>449</v>
      </c>
      <c r="B531" t="s">
        <v>450</v>
      </c>
      <c r="C531">
        <v>3</v>
      </c>
      <c r="D531">
        <v>8</v>
      </c>
      <c r="E531" t="b">
        <v>1</v>
      </c>
      <c r="F531" t="b">
        <v>0</v>
      </c>
      <c r="G531" t="s">
        <v>1161</v>
      </c>
      <c r="H531" t="s">
        <v>1162</v>
      </c>
      <c r="I531" t="s">
        <v>1163</v>
      </c>
      <c r="J531" t="s">
        <v>273</v>
      </c>
      <c r="K531" s="2">
        <v>2.3819444444444445E-2</v>
      </c>
      <c r="L531" t="s">
        <v>665</v>
      </c>
    </row>
    <row r="532" spans="1:12" x14ac:dyDescent="0.25">
      <c r="A532" t="s">
        <v>1164</v>
      </c>
      <c r="C532">
        <v>3</v>
      </c>
      <c r="D532">
        <v>8</v>
      </c>
      <c r="E532" t="b">
        <v>1</v>
      </c>
      <c r="F532" t="b">
        <v>0</v>
      </c>
      <c r="K532" s="2">
        <v>0</v>
      </c>
      <c r="L532" t="s">
        <v>661</v>
      </c>
    </row>
    <row r="533" spans="1:12" x14ac:dyDescent="0.25">
      <c r="A533" t="s">
        <v>850</v>
      </c>
      <c r="C533">
        <v>3</v>
      </c>
      <c r="D533">
        <v>8</v>
      </c>
      <c r="E533" t="b">
        <v>1</v>
      </c>
      <c r="F533" t="b">
        <v>0</v>
      </c>
      <c r="K533" s="2">
        <v>5.7870370370370366E-5</v>
      </c>
      <c r="L533" t="s">
        <v>661</v>
      </c>
    </row>
    <row r="534" spans="1:12" x14ac:dyDescent="0.25">
      <c r="A534" t="s">
        <v>851</v>
      </c>
      <c r="C534">
        <v>3</v>
      </c>
      <c r="D534">
        <v>8</v>
      </c>
      <c r="E534" t="b">
        <v>1</v>
      </c>
      <c r="F534" t="b">
        <v>0</v>
      </c>
      <c r="K534" s="2">
        <v>5.7870370370370366E-5</v>
      </c>
      <c r="L534" t="s">
        <v>661</v>
      </c>
    </row>
    <row r="535" spans="1:12" x14ac:dyDescent="0.25">
      <c r="A535" t="s">
        <v>852</v>
      </c>
      <c r="C535">
        <v>3</v>
      </c>
      <c r="D535">
        <v>8</v>
      </c>
      <c r="E535" t="b">
        <v>1</v>
      </c>
      <c r="F535" t="b">
        <v>0</v>
      </c>
      <c r="K535" s="2">
        <v>3.4722222222222222E-5</v>
      </c>
      <c r="L535" t="s">
        <v>661</v>
      </c>
    </row>
    <row r="536" spans="1:12" x14ac:dyDescent="0.25">
      <c r="A536" t="s">
        <v>1165</v>
      </c>
      <c r="C536">
        <v>3</v>
      </c>
      <c r="D536">
        <v>8</v>
      </c>
      <c r="E536" t="b">
        <v>1</v>
      </c>
      <c r="F536" t="b">
        <v>0</v>
      </c>
      <c r="K536" s="2">
        <v>4.6296296296296294E-5</v>
      </c>
      <c r="L536" t="s">
        <v>661</v>
      </c>
    </row>
    <row r="537" spans="1:12" x14ac:dyDescent="0.25">
      <c r="A537" t="s">
        <v>1166</v>
      </c>
      <c r="C537">
        <v>3</v>
      </c>
      <c r="D537">
        <v>8</v>
      </c>
      <c r="E537" t="b">
        <v>1</v>
      </c>
      <c r="F537" t="b">
        <v>0</v>
      </c>
      <c r="K537" s="2">
        <v>3.4722222222222222E-5</v>
      </c>
      <c r="L537" t="s">
        <v>661</v>
      </c>
    </row>
    <row r="538" spans="1:12" x14ac:dyDescent="0.25">
      <c r="A538" t="s">
        <v>1167</v>
      </c>
      <c r="C538">
        <v>3</v>
      </c>
      <c r="D538">
        <v>8</v>
      </c>
      <c r="E538" t="b">
        <v>1</v>
      </c>
      <c r="F538" t="b">
        <v>0</v>
      </c>
      <c r="K538" s="2">
        <v>4.6296296296296294E-5</v>
      </c>
      <c r="L538" t="s">
        <v>661</v>
      </c>
    </row>
    <row r="539" spans="1:12" x14ac:dyDescent="0.25">
      <c r="A539" t="s">
        <v>1168</v>
      </c>
      <c r="C539">
        <v>3</v>
      </c>
      <c r="D539">
        <v>8</v>
      </c>
      <c r="E539" t="b">
        <v>1</v>
      </c>
      <c r="F539" t="b">
        <v>0</v>
      </c>
      <c r="K539" s="2">
        <v>3.4722222222222222E-5</v>
      </c>
      <c r="L539" t="s">
        <v>661</v>
      </c>
    </row>
    <row r="540" spans="1:12" x14ac:dyDescent="0.25">
      <c r="A540" t="s">
        <v>1169</v>
      </c>
      <c r="C540">
        <v>3</v>
      </c>
      <c r="D540">
        <v>8</v>
      </c>
      <c r="E540" t="b">
        <v>1</v>
      </c>
      <c r="F540" t="b">
        <v>0</v>
      </c>
      <c r="K540" s="2">
        <v>3.4722222222222222E-5</v>
      </c>
      <c r="L540" t="s">
        <v>661</v>
      </c>
    </row>
    <row r="541" spans="1:12" x14ac:dyDescent="0.25">
      <c r="A541" t="s">
        <v>1170</v>
      </c>
      <c r="C541">
        <v>3</v>
      </c>
      <c r="D541">
        <v>8</v>
      </c>
      <c r="E541" t="b">
        <v>1</v>
      </c>
      <c r="F541" t="b">
        <v>0</v>
      </c>
      <c r="K541" s="2">
        <v>3.4722222222222222E-5</v>
      </c>
      <c r="L541" t="s">
        <v>661</v>
      </c>
    </row>
    <row r="542" spans="1:12" x14ac:dyDescent="0.25">
      <c r="A542" t="s">
        <v>452</v>
      </c>
      <c r="B542" t="s">
        <v>453</v>
      </c>
      <c r="C542">
        <v>3</v>
      </c>
      <c r="D542">
        <v>8</v>
      </c>
      <c r="E542" t="b">
        <v>1</v>
      </c>
      <c r="F542" t="b">
        <v>0</v>
      </c>
      <c r="G542" t="s">
        <v>1171</v>
      </c>
      <c r="H542" t="s">
        <v>1172</v>
      </c>
      <c r="I542" t="s">
        <v>1173</v>
      </c>
      <c r="J542" t="s">
        <v>454</v>
      </c>
      <c r="K542" s="2">
        <v>1.0416666666666667E-4</v>
      </c>
      <c r="L542" t="s">
        <v>665</v>
      </c>
    </row>
    <row r="543" spans="1:12" x14ac:dyDescent="0.25">
      <c r="A543" t="s">
        <v>1174</v>
      </c>
      <c r="C543">
        <v>3</v>
      </c>
      <c r="D543">
        <v>8</v>
      </c>
      <c r="E543" t="b">
        <v>1</v>
      </c>
      <c r="F543" t="b">
        <v>0</v>
      </c>
      <c r="K543" s="2">
        <v>4.6296296296296294E-5</v>
      </c>
      <c r="L543" t="s">
        <v>661</v>
      </c>
    </row>
    <row r="544" spans="1:12" x14ac:dyDescent="0.25">
      <c r="A544" t="s">
        <v>1175</v>
      </c>
      <c r="C544">
        <v>3</v>
      </c>
      <c r="D544">
        <v>8</v>
      </c>
      <c r="E544" t="b">
        <v>1</v>
      </c>
      <c r="F544" t="b">
        <v>0</v>
      </c>
      <c r="K544" s="2">
        <v>3.4722222222222222E-5</v>
      </c>
      <c r="L544" t="s">
        <v>661</v>
      </c>
    </row>
    <row r="545" spans="1:12" x14ac:dyDescent="0.25">
      <c r="A545" t="s">
        <v>1176</v>
      </c>
      <c r="C545">
        <v>3</v>
      </c>
      <c r="D545">
        <v>8</v>
      </c>
      <c r="E545" t="b">
        <v>1</v>
      </c>
      <c r="F545" t="b">
        <v>0</v>
      </c>
      <c r="K545" s="2">
        <v>1.1574074074074073E-5</v>
      </c>
      <c r="L545" t="s">
        <v>661</v>
      </c>
    </row>
    <row r="546" spans="1:12" x14ac:dyDescent="0.25">
      <c r="A546" t="s">
        <v>1177</v>
      </c>
      <c r="C546">
        <v>3</v>
      </c>
      <c r="D546">
        <v>8</v>
      </c>
      <c r="E546" t="b">
        <v>1</v>
      </c>
      <c r="F546" t="b">
        <v>0</v>
      </c>
      <c r="K546" s="2">
        <v>2.3148148148148147E-5</v>
      </c>
      <c r="L546" t="s">
        <v>661</v>
      </c>
    </row>
    <row r="547" spans="1:12" x14ac:dyDescent="0.25">
      <c r="A547" t="s">
        <v>1178</v>
      </c>
      <c r="C547">
        <v>3</v>
      </c>
      <c r="D547">
        <v>8</v>
      </c>
      <c r="E547" t="b">
        <v>1</v>
      </c>
      <c r="F547" t="b">
        <v>0</v>
      </c>
      <c r="K547" s="2">
        <v>1.1574074074074073E-5</v>
      </c>
      <c r="L547" t="s">
        <v>661</v>
      </c>
    </row>
    <row r="548" spans="1:12" x14ac:dyDescent="0.25">
      <c r="A548" t="s">
        <v>1179</v>
      </c>
      <c r="C548">
        <v>3</v>
      </c>
      <c r="D548">
        <v>8</v>
      </c>
      <c r="E548" t="b">
        <v>1</v>
      </c>
      <c r="F548" t="b">
        <v>0</v>
      </c>
      <c r="K548" s="2">
        <v>2.3148148148148147E-5</v>
      </c>
      <c r="L548" t="s">
        <v>661</v>
      </c>
    </row>
    <row r="549" spans="1:12" x14ac:dyDescent="0.25">
      <c r="A549" t="s">
        <v>456</v>
      </c>
      <c r="B549" t="s">
        <v>457</v>
      </c>
      <c r="C549">
        <v>3</v>
      </c>
      <c r="D549">
        <v>8</v>
      </c>
      <c r="E549" t="b">
        <v>1</v>
      </c>
      <c r="F549" t="b">
        <v>0</v>
      </c>
      <c r="G549" t="s">
        <v>1180</v>
      </c>
      <c r="H549" t="s">
        <v>1181</v>
      </c>
      <c r="I549" t="s">
        <v>1182</v>
      </c>
      <c r="J549" t="s">
        <v>458</v>
      </c>
      <c r="K549" s="2">
        <v>1.3078703703703705E-3</v>
      </c>
      <c r="L549" t="s">
        <v>665</v>
      </c>
    </row>
    <row r="550" spans="1:12" x14ac:dyDescent="0.25">
      <c r="A550" t="s">
        <v>460</v>
      </c>
      <c r="B550" t="s">
        <v>461</v>
      </c>
      <c r="C550">
        <v>3</v>
      </c>
      <c r="D550">
        <v>8</v>
      </c>
      <c r="E550" t="b">
        <v>1</v>
      </c>
      <c r="F550" t="b">
        <v>0</v>
      </c>
      <c r="G550" t="s">
        <v>1183</v>
      </c>
      <c r="H550" t="s">
        <v>1184</v>
      </c>
      <c r="I550" t="s">
        <v>698</v>
      </c>
      <c r="J550" t="s">
        <v>462</v>
      </c>
      <c r="K550" s="2">
        <v>9.6597222222222223E-2</v>
      </c>
      <c r="L550" t="s">
        <v>665</v>
      </c>
    </row>
    <row r="551" spans="1:12" x14ac:dyDescent="0.25">
      <c r="A551" t="s">
        <v>621</v>
      </c>
      <c r="C551">
        <v>3</v>
      </c>
      <c r="D551">
        <v>8</v>
      </c>
      <c r="E551" t="b">
        <v>1</v>
      </c>
      <c r="F551" t="b">
        <v>0</v>
      </c>
      <c r="G551" t="s">
        <v>1185</v>
      </c>
      <c r="H551" t="s">
        <v>1186</v>
      </c>
      <c r="I551" t="s">
        <v>698</v>
      </c>
      <c r="J551" t="s">
        <v>622</v>
      </c>
      <c r="L551" t="s">
        <v>813</v>
      </c>
    </row>
    <row r="552" spans="1:12" x14ac:dyDescent="0.25">
      <c r="A552" t="s">
        <v>1187</v>
      </c>
      <c r="C552">
        <v>3</v>
      </c>
      <c r="D552">
        <v>8</v>
      </c>
      <c r="E552" t="b">
        <v>1</v>
      </c>
      <c r="F552" t="b">
        <v>0</v>
      </c>
      <c r="L552" t="s">
        <v>813</v>
      </c>
    </row>
    <row r="553" spans="1:12" x14ac:dyDescent="0.25">
      <c r="A553" t="s">
        <v>1188</v>
      </c>
      <c r="C553">
        <v>3</v>
      </c>
      <c r="D553">
        <v>8</v>
      </c>
      <c r="E553" t="b">
        <v>1</v>
      </c>
      <c r="F553" t="b">
        <v>0</v>
      </c>
      <c r="L553" t="s">
        <v>813</v>
      </c>
    </row>
    <row r="554" spans="1:12" x14ac:dyDescent="0.25">
      <c r="A554" t="s">
        <v>1189</v>
      </c>
      <c r="C554">
        <v>3</v>
      </c>
      <c r="D554">
        <v>8</v>
      </c>
      <c r="E554" t="b">
        <v>1</v>
      </c>
      <c r="F554" t="b">
        <v>0</v>
      </c>
      <c r="L554" t="s">
        <v>813</v>
      </c>
    </row>
    <row r="555" spans="1:12" x14ac:dyDescent="0.25">
      <c r="A555" t="s">
        <v>624</v>
      </c>
      <c r="C555">
        <v>3</v>
      </c>
      <c r="D555">
        <v>8</v>
      </c>
      <c r="E555" t="b">
        <v>1</v>
      </c>
      <c r="F555" t="b">
        <v>0</v>
      </c>
      <c r="L555" t="s">
        <v>813</v>
      </c>
    </row>
    <row r="556" spans="1:12" x14ac:dyDescent="0.25">
      <c r="A556" t="s">
        <v>464</v>
      </c>
      <c r="B556" t="s">
        <v>465</v>
      </c>
      <c r="C556">
        <v>3</v>
      </c>
      <c r="D556">
        <v>6</v>
      </c>
      <c r="E556" t="b">
        <v>1</v>
      </c>
      <c r="F556" t="b">
        <v>0</v>
      </c>
      <c r="G556" t="s">
        <v>1190</v>
      </c>
      <c r="H556" t="s">
        <v>1191</v>
      </c>
      <c r="I556" t="s">
        <v>716</v>
      </c>
      <c r="J556" t="s">
        <v>466</v>
      </c>
      <c r="K556" s="2">
        <v>4.3634259259259262E-2</v>
      </c>
      <c r="L556" t="s">
        <v>665</v>
      </c>
    </row>
    <row r="557" spans="1:12" x14ac:dyDescent="0.25">
      <c r="A557" t="s">
        <v>1192</v>
      </c>
      <c r="C557">
        <v>3</v>
      </c>
      <c r="D557">
        <v>6</v>
      </c>
      <c r="E557" t="b">
        <v>1</v>
      </c>
      <c r="F557" t="b">
        <v>0</v>
      </c>
      <c r="K557" s="2">
        <v>0</v>
      </c>
      <c r="L557" t="s">
        <v>661</v>
      </c>
    </row>
    <row r="558" spans="1:12" x14ac:dyDescent="0.25">
      <c r="A558" t="s">
        <v>468</v>
      </c>
      <c r="B558" t="s">
        <v>465</v>
      </c>
      <c r="C558">
        <v>3</v>
      </c>
      <c r="D558">
        <v>6</v>
      </c>
      <c r="E558" t="b">
        <v>1</v>
      </c>
      <c r="F558" t="b">
        <v>0</v>
      </c>
      <c r="G558" t="s">
        <v>1193</v>
      </c>
      <c r="H558" t="s">
        <v>1194</v>
      </c>
      <c r="I558" t="s">
        <v>1195</v>
      </c>
      <c r="J558" t="s">
        <v>466</v>
      </c>
      <c r="K558" s="2">
        <v>3.107638888888889E-2</v>
      </c>
      <c r="L558" t="s">
        <v>665</v>
      </c>
    </row>
    <row r="559" spans="1:12" x14ac:dyDescent="0.25">
      <c r="A559" t="s">
        <v>1196</v>
      </c>
      <c r="C559">
        <v>3</v>
      </c>
      <c r="D559">
        <v>6</v>
      </c>
      <c r="E559" t="b">
        <v>1</v>
      </c>
      <c r="F559" t="b">
        <v>0</v>
      </c>
      <c r="K559" s="2">
        <v>0</v>
      </c>
      <c r="L559" t="s">
        <v>661</v>
      </c>
    </row>
    <row r="560" spans="1:12" x14ac:dyDescent="0.25">
      <c r="A560" t="s">
        <v>470</v>
      </c>
      <c r="B560" t="s">
        <v>465</v>
      </c>
      <c r="C560">
        <v>3</v>
      </c>
      <c r="D560">
        <v>6</v>
      </c>
      <c r="E560" t="b">
        <v>1</v>
      </c>
      <c r="F560" t="b">
        <v>0</v>
      </c>
      <c r="G560" t="s">
        <v>1190</v>
      </c>
      <c r="H560" t="s">
        <v>1197</v>
      </c>
      <c r="I560" t="s">
        <v>1198</v>
      </c>
      <c r="J560" t="s">
        <v>466</v>
      </c>
      <c r="K560" s="2">
        <v>3.515046296296296E-2</v>
      </c>
      <c r="L560" t="s">
        <v>665</v>
      </c>
    </row>
    <row r="561" spans="1:12" x14ac:dyDescent="0.25">
      <c r="A561" t="s">
        <v>1199</v>
      </c>
      <c r="C561">
        <v>3</v>
      </c>
      <c r="D561">
        <v>6</v>
      </c>
      <c r="E561" t="b">
        <v>1</v>
      </c>
      <c r="F561" t="b">
        <v>0</v>
      </c>
      <c r="K561" s="2">
        <v>1.1574074074074073E-5</v>
      </c>
      <c r="L561" t="s">
        <v>661</v>
      </c>
    </row>
    <row r="562" spans="1:12" x14ac:dyDescent="0.25">
      <c r="A562" t="s">
        <v>472</v>
      </c>
      <c r="B562" t="s">
        <v>465</v>
      </c>
      <c r="C562">
        <v>3</v>
      </c>
      <c r="D562">
        <v>6</v>
      </c>
      <c r="E562" t="b">
        <v>1</v>
      </c>
      <c r="F562" t="b">
        <v>0</v>
      </c>
      <c r="G562" t="s">
        <v>1200</v>
      </c>
      <c r="H562" t="s">
        <v>1201</v>
      </c>
      <c r="I562" t="s">
        <v>1202</v>
      </c>
      <c r="J562" t="s">
        <v>466</v>
      </c>
      <c r="K562" s="2">
        <v>2.8148148148148148E-2</v>
      </c>
      <c r="L562" t="s">
        <v>665</v>
      </c>
    </row>
    <row r="563" spans="1:12" x14ac:dyDescent="0.25">
      <c r="A563" t="s">
        <v>1203</v>
      </c>
      <c r="C563">
        <v>3</v>
      </c>
      <c r="D563">
        <v>6</v>
      </c>
      <c r="E563" t="b">
        <v>1</v>
      </c>
      <c r="F563" t="b">
        <v>0</v>
      </c>
      <c r="K563" s="2">
        <v>0</v>
      </c>
      <c r="L563" t="s">
        <v>661</v>
      </c>
    </row>
    <row r="564" spans="1:12" x14ac:dyDescent="0.25">
      <c r="A564" t="s">
        <v>474</v>
      </c>
      <c r="B564" t="s">
        <v>465</v>
      </c>
      <c r="C564">
        <v>3</v>
      </c>
      <c r="D564">
        <v>6</v>
      </c>
      <c r="E564" t="b">
        <v>1</v>
      </c>
      <c r="F564" t="b">
        <v>0</v>
      </c>
      <c r="G564" t="s">
        <v>1204</v>
      </c>
      <c r="H564" t="s">
        <v>1205</v>
      </c>
      <c r="I564" t="s">
        <v>1206</v>
      </c>
      <c r="J564" t="s">
        <v>466</v>
      </c>
      <c r="K564" s="2">
        <v>3.0844907407407404E-2</v>
      </c>
      <c r="L564" t="s">
        <v>665</v>
      </c>
    </row>
    <row r="565" spans="1:12" x14ac:dyDescent="0.25">
      <c r="A565" t="s">
        <v>1207</v>
      </c>
      <c r="C565">
        <v>3</v>
      </c>
      <c r="D565">
        <v>6</v>
      </c>
      <c r="E565" t="b">
        <v>1</v>
      </c>
      <c r="F565" t="b">
        <v>0</v>
      </c>
      <c r="K565" s="2">
        <v>0</v>
      </c>
      <c r="L565" t="s">
        <v>661</v>
      </c>
    </row>
    <row r="566" spans="1:12" x14ac:dyDescent="0.25">
      <c r="C566">
        <v>3</v>
      </c>
      <c r="D566">
        <v>6</v>
      </c>
      <c r="E566" t="b">
        <v>1</v>
      </c>
      <c r="F566" t="b">
        <v>0</v>
      </c>
      <c r="L566" t="s">
        <v>659</v>
      </c>
    </row>
    <row r="567" spans="1:12" x14ac:dyDescent="0.25">
      <c r="C567">
        <v>3</v>
      </c>
      <c r="D567">
        <v>6</v>
      </c>
      <c r="E567" t="b">
        <v>1</v>
      </c>
      <c r="F567" t="b">
        <v>0</v>
      </c>
      <c r="L567" t="s">
        <v>659</v>
      </c>
    </row>
    <row r="568" spans="1:12" x14ac:dyDescent="0.25">
      <c r="A568" t="s">
        <v>1208</v>
      </c>
      <c r="C568">
        <v>3</v>
      </c>
      <c r="D568">
        <v>6</v>
      </c>
      <c r="E568" t="b">
        <v>1</v>
      </c>
      <c r="F568" t="b">
        <v>0</v>
      </c>
      <c r="K568" s="2">
        <v>1.1574074074074073E-5</v>
      </c>
      <c r="L568" t="s">
        <v>661</v>
      </c>
    </row>
    <row r="569" spans="1:12" x14ac:dyDescent="0.25">
      <c r="A569" t="s">
        <v>1209</v>
      </c>
      <c r="C569">
        <v>3</v>
      </c>
      <c r="D569">
        <v>6</v>
      </c>
      <c r="E569" t="b">
        <v>1</v>
      </c>
      <c r="F569" t="b">
        <v>0</v>
      </c>
      <c r="G569" t="s">
        <v>1210</v>
      </c>
      <c r="H569" t="s">
        <v>683</v>
      </c>
      <c r="I569" t="s">
        <v>1211</v>
      </c>
      <c r="J569" t="s">
        <v>466</v>
      </c>
      <c r="L569" t="s">
        <v>813</v>
      </c>
    </row>
    <row r="570" spans="1:12" x14ac:dyDescent="0.25">
      <c r="A570" t="s">
        <v>1212</v>
      </c>
      <c r="C570">
        <v>3</v>
      </c>
      <c r="D570">
        <v>6</v>
      </c>
      <c r="E570" t="b">
        <v>1</v>
      </c>
      <c r="F570" t="b">
        <v>0</v>
      </c>
      <c r="K570" s="2">
        <v>0</v>
      </c>
      <c r="L570" t="s">
        <v>661</v>
      </c>
    </row>
    <row r="571" spans="1:12" x14ac:dyDescent="0.25">
      <c r="A571" t="s">
        <v>1213</v>
      </c>
      <c r="C571">
        <v>3</v>
      </c>
      <c r="D571">
        <v>6</v>
      </c>
      <c r="E571" t="b">
        <v>1</v>
      </c>
      <c r="F571" t="b">
        <v>0</v>
      </c>
      <c r="G571" t="s">
        <v>1214</v>
      </c>
      <c r="H571" t="s">
        <v>1215</v>
      </c>
      <c r="I571" t="s">
        <v>1216</v>
      </c>
      <c r="J571" t="s">
        <v>466</v>
      </c>
      <c r="L571" t="s">
        <v>813</v>
      </c>
    </row>
    <row r="572" spans="1:12" x14ac:dyDescent="0.25">
      <c r="A572" t="s">
        <v>1217</v>
      </c>
      <c r="C572">
        <v>3</v>
      </c>
      <c r="D572">
        <v>6</v>
      </c>
      <c r="E572" t="b">
        <v>1</v>
      </c>
      <c r="F572" t="b">
        <v>0</v>
      </c>
      <c r="K572" s="2">
        <v>0</v>
      </c>
      <c r="L572" t="s">
        <v>661</v>
      </c>
    </row>
    <row r="573" spans="1:12" x14ac:dyDescent="0.25">
      <c r="A573" t="s">
        <v>476</v>
      </c>
      <c r="B573" t="s">
        <v>465</v>
      </c>
      <c r="C573">
        <v>3</v>
      </c>
      <c r="D573">
        <v>6</v>
      </c>
      <c r="E573" t="b">
        <v>1</v>
      </c>
      <c r="F573" t="b">
        <v>0</v>
      </c>
      <c r="G573" t="s">
        <v>1200</v>
      </c>
      <c r="H573" t="s">
        <v>1201</v>
      </c>
      <c r="I573" t="s">
        <v>1218</v>
      </c>
      <c r="J573" t="s">
        <v>466</v>
      </c>
      <c r="K573" s="2">
        <v>3.9398148148148147E-2</v>
      </c>
      <c r="L573" t="s">
        <v>665</v>
      </c>
    </row>
    <row r="574" spans="1:12" x14ac:dyDescent="0.25">
      <c r="A574" t="s">
        <v>1219</v>
      </c>
      <c r="C574">
        <v>3</v>
      </c>
      <c r="D574">
        <v>6</v>
      </c>
      <c r="E574" t="b">
        <v>1</v>
      </c>
      <c r="F574" t="b">
        <v>0</v>
      </c>
      <c r="K574" s="2">
        <v>0</v>
      </c>
      <c r="L574" t="s">
        <v>661</v>
      </c>
    </row>
    <row r="575" spans="1:12" x14ac:dyDescent="0.25">
      <c r="A575" t="s">
        <v>478</v>
      </c>
      <c r="B575" t="s">
        <v>479</v>
      </c>
      <c r="C575">
        <v>3</v>
      </c>
      <c r="D575">
        <v>6</v>
      </c>
      <c r="E575" t="b">
        <v>1</v>
      </c>
      <c r="F575" t="b">
        <v>0</v>
      </c>
      <c r="G575" t="s">
        <v>1220</v>
      </c>
      <c r="H575" t="s">
        <v>683</v>
      </c>
      <c r="I575" t="s">
        <v>1221</v>
      </c>
      <c r="J575" t="s">
        <v>466</v>
      </c>
      <c r="K575" s="2">
        <v>3.6377314814814814E-2</v>
      </c>
      <c r="L575" t="s">
        <v>665</v>
      </c>
    </row>
    <row r="576" spans="1:12" x14ac:dyDescent="0.25">
      <c r="A576" t="s">
        <v>1222</v>
      </c>
      <c r="C576">
        <v>3</v>
      </c>
      <c r="D576">
        <v>6</v>
      </c>
      <c r="E576" t="b">
        <v>1</v>
      </c>
      <c r="F576" t="b">
        <v>0</v>
      </c>
      <c r="K576" s="2">
        <v>0</v>
      </c>
      <c r="L576" t="s">
        <v>661</v>
      </c>
    </row>
    <row r="577" spans="1:12" x14ac:dyDescent="0.25">
      <c r="A577" t="s">
        <v>481</v>
      </c>
      <c r="B577" t="s">
        <v>479</v>
      </c>
      <c r="C577">
        <v>3</v>
      </c>
      <c r="D577">
        <v>6</v>
      </c>
      <c r="E577" t="b">
        <v>1</v>
      </c>
      <c r="F577" t="b">
        <v>0</v>
      </c>
      <c r="G577" t="s">
        <v>1210</v>
      </c>
      <c r="H577" t="s">
        <v>683</v>
      </c>
      <c r="I577" t="s">
        <v>1211</v>
      </c>
      <c r="J577" t="s">
        <v>466</v>
      </c>
      <c r="K577" s="2">
        <v>2.5763888888888892E-2</v>
      </c>
      <c r="L577" t="s">
        <v>665</v>
      </c>
    </row>
    <row r="578" spans="1:12" x14ac:dyDescent="0.25">
      <c r="A578" t="s">
        <v>1223</v>
      </c>
      <c r="C578">
        <v>3</v>
      </c>
      <c r="D578">
        <v>6</v>
      </c>
      <c r="E578" t="b">
        <v>1</v>
      </c>
      <c r="F578" t="b">
        <v>0</v>
      </c>
      <c r="K578" s="2">
        <v>0</v>
      </c>
      <c r="L578" t="s">
        <v>661</v>
      </c>
    </row>
    <row r="579" spans="1:12" x14ac:dyDescent="0.25">
      <c r="A579" t="s">
        <v>483</v>
      </c>
      <c r="B579" t="s">
        <v>465</v>
      </c>
      <c r="C579">
        <v>3</v>
      </c>
      <c r="D579">
        <v>6</v>
      </c>
      <c r="E579" t="b">
        <v>1</v>
      </c>
      <c r="F579" t="b">
        <v>0</v>
      </c>
      <c r="G579" t="s">
        <v>1204</v>
      </c>
      <c r="H579" t="s">
        <v>1205</v>
      </c>
      <c r="I579" t="s">
        <v>1211</v>
      </c>
      <c r="J579" t="s">
        <v>466</v>
      </c>
      <c r="K579" s="2">
        <v>3.5567129629629629E-2</v>
      </c>
      <c r="L579" t="s">
        <v>665</v>
      </c>
    </row>
    <row r="580" spans="1:12" x14ac:dyDescent="0.25">
      <c r="A580" t="s">
        <v>1224</v>
      </c>
      <c r="C580">
        <v>3</v>
      </c>
      <c r="D580">
        <v>6</v>
      </c>
      <c r="E580" t="b">
        <v>1</v>
      </c>
      <c r="F580" t="b">
        <v>0</v>
      </c>
      <c r="K580" s="2">
        <v>0</v>
      </c>
      <c r="L580" t="s">
        <v>661</v>
      </c>
    </row>
    <row r="581" spans="1:12" x14ac:dyDescent="0.25">
      <c r="A581" t="s">
        <v>485</v>
      </c>
      <c r="B581" t="s">
        <v>479</v>
      </c>
      <c r="C581">
        <v>3</v>
      </c>
      <c r="D581">
        <v>6</v>
      </c>
      <c r="E581" t="b">
        <v>1</v>
      </c>
      <c r="F581" t="b">
        <v>0</v>
      </c>
      <c r="G581" t="s">
        <v>1220</v>
      </c>
      <c r="H581" t="s">
        <v>683</v>
      </c>
      <c r="I581" t="s">
        <v>1225</v>
      </c>
      <c r="J581" t="s">
        <v>466</v>
      </c>
      <c r="K581" s="2">
        <v>2.4155092592592589E-2</v>
      </c>
      <c r="L581" t="s">
        <v>665</v>
      </c>
    </row>
    <row r="582" spans="1:12" x14ac:dyDescent="0.25">
      <c r="A582" t="s">
        <v>1226</v>
      </c>
      <c r="C582">
        <v>3</v>
      </c>
      <c r="D582">
        <v>6</v>
      </c>
      <c r="E582" t="b">
        <v>1</v>
      </c>
      <c r="F582" t="b">
        <v>0</v>
      </c>
      <c r="K582" s="2">
        <v>0</v>
      </c>
      <c r="L582" t="s">
        <v>661</v>
      </c>
    </row>
    <row r="583" spans="1:12" x14ac:dyDescent="0.25">
      <c r="A583" t="s">
        <v>487</v>
      </c>
      <c r="B583" t="s">
        <v>465</v>
      </c>
      <c r="C583">
        <v>3</v>
      </c>
      <c r="D583">
        <v>6</v>
      </c>
      <c r="E583" t="b">
        <v>1</v>
      </c>
      <c r="F583" t="b">
        <v>0</v>
      </c>
      <c r="G583" t="s">
        <v>1227</v>
      </c>
      <c r="H583" t="s">
        <v>1228</v>
      </c>
      <c r="I583" t="s">
        <v>1229</v>
      </c>
      <c r="J583" t="s">
        <v>466</v>
      </c>
      <c r="K583" s="2">
        <v>4.1354166666666664E-2</v>
      </c>
      <c r="L583" t="s">
        <v>665</v>
      </c>
    </row>
    <row r="584" spans="1:12" x14ac:dyDescent="0.25">
      <c r="A584" t="s">
        <v>1230</v>
      </c>
      <c r="C584">
        <v>3</v>
      </c>
      <c r="D584">
        <v>6</v>
      </c>
      <c r="E584" t="b">
        <v>1</v>
      </c>
      <c r="F584" t="b">
        <v>0</v>
      </c>
      <c r="K584" s="2">
        <v>1.1574074074074073E-5</v>
      </c>
      <c r="L584" t="s">
        <v>661</v>
      </c>
    </row>
    <row r="585" spans="1:12" x14ac:dyDescent="0.25">
      <c r="A585" t="s">
        <v>489</v>
      </c>
      <c r="B585" t="s">
        <v>479</v>
      </c>
      <c r="C585">
        <v>3</v>
      </c>
      <c r="D585">
        <v>6</v>
      </c>
      <c r="E585" t="b">
        <v>1</v>
      </c>
      <c r="F585" t="b">
        <v>0</v>
      </c>
      <c r="G585" t="s">
        <v>1220</v>
      </c>
      <c r="H585" t="s">
        <v>683</v>
      </c>
      <c r="I585" t="s">
        <v>1229</v>
      </c>
      <c r="J585" t="s">
        <v>466</v>
      </c>
      <c r="K585" s="2">
        <v>3.2777777777777781E-2</v>
      </c>
      <c r="L585" t="s">
        <v>665</v>
      </c>
    </row>
    <row r="586" spans="1:12" x14ac:dyDescent="0.25">
      <c r="A586" t="s">
        <v>1231</v>
      </c>
      <c r="C586">
        <v>3</v>
      </c>
      <c r="D586">
        <v>6</v>
      </c>
      <c r="E586" t="b">
        <v>1</v>
      </c>
      <c r="F586" t="b">
        <v>0</v>
      </c>
      <c r="K586" s="2">
        <v>0</v>
      </c>
      <c r="L586" t="s">
        <v>661</v>
      </c>
    </row>
    <row r="587" spans="1:12" x14ac:dyDescent="0.25">
      <c r="A587" t="s">
        <v>491</v>
      </c>
      <c r="B587" t="s">
        <v>465</v>
      </c>
      <c r="C587">
        <v>3</v>
      </c>
      <c r="D587">
        <v>6</v>
      </c>
      <c r="E587" t="b">
        <v>1</v>
      </c>
      <c r="F587" t="b">
        <v>0</v>
      </c>
      <c r="G587" t="s">
        <v>1232</v>
      </c>
      <c r="H587" t="s">
        <v>1233</v>
      </c>
      <c r="I587" t="s">
        <v>1128</v>
      </c>
      <c r="J587" t="s">
        <v>466</v>
      </c>
      <c r="K587" s="2">
        <v>2.56712962962963E-2</v>
      </c>
      <c r="L587" t="s">
        <v>665</v>
      </c>
    </row>
    <row r="588" spans="1:12" x14ac:dyDescent="0.25">
      <c r="A588" t="s">
        <v>1234</v>
      </c>
      <c r="C588">
        <v>3</v>
      </c>
      <c r="D588">
        <v>6</v>
      </c>
      <c r="E588" t="b">
        <v>1</v>
      </c>
      <c r="F588" t="b">
        <v>0</v>
      </c>
      <c r="K588" s="2">
        <v>0</v>
      </c>
      <c r="L588" t="s">
        <v>661</v>
      </c>
    </row>
    <row r="589" spans="1:12" x14ac:dyDescent="0.25">
      <c r="A589" t="s">
        <v>493</v>
      </c>
      <c r="B589" t="s">
        <v>465</v>
      </c>
      <c r="C589">
        <v>3</v>
      </c>
      <c r="D589">
        <v>6</v>
      </c>
      <c r="E589" t="b">
        <v>1</v>
      </c>
      <c r="F589" t="b">
        <v>0</v>
      </c>
      <c r="G589" t="s">
        <v>1235</v>
      </c>
      <c r="H589" t="s">
        <v>1236</v>
      </c>
      <c r="I589" t="s">
        <v>1237</v>
      </c>
      <c r="J589" t="s">
        <v>466</v>
      </c>
      <c r="K589" s="2">
        <v>3.1400462962962963E-2</v>
      </c>
      <c r="L589" t="s">
        <v>665</v>
      </c>
    </row>
    <row r="590" spans="1:12" x14ac:dyDescent="0.25">
      <c r="A590" t="s">
        <v>1238</v>
      </c>
      <c r="C590">
        <v>3</v>
      </c>
      <c r="D590">
        <v>6</v>
      </c>
      <c r="E590" t="b">
        <v>1</v>
      </c>
      <c r="F590" t="b">
        <v>0</v>
      </c>
      <c r="K590" s="2">
        <v>0</v>
      </c>
      <c r="L590" t="s">
        <v>661</v>
      </c>
    </row>
    <row r="591" spans="1:12" x14ac:dyDescent="0.25">
      <c r="A591" t="s">
        <v>1239</v>
      </c>
      <c r="C591">
        <v>3</v>
      </c>
      <c r="D591">
        <v>6</v>
      </c>
      <c r="E591" t="b">
        <v>1</v>
      </c>
      <c r="F591" t="b">
        <v>0</v>
      </c>
      <c r="L591" t="s">
        <v>813</v>
      </c>
    </row>
    <row r="592" spans="1:12" x14ac:dyDescent="0.25">
      <c r="A592" t="s">
        <v>1240</v>
      </c>
      <c r="C592">
        <v>3</v>
      </c>
      <c r="D592">
        <v>6</v>
      </c>
      <c r="E592" t="b">
        <v>1</v>
      </c>
      <c r="F592" t="b">
        <v>0</v>
      </c>
      <c r="K592" s="2">
        <v>0</v>
      </c>
      <c r="L592" t="s">
        <v>661</v>
      </c>
    </row>
    <row r="593" spans="1:12" x14ac:dyDescent="0.25">
      <c r="A593" t="s">
        <v>495</v>
      </c>
      <c r="B593" t="s">
        <v>479</v>
      </c>
      <c r="C593">
        <v>3</v>
      </c>
      <c r="D593">
        <v>6</v>
      </c>
      <c r="E593" t="b">
        <v>1</v>
      </c>
      <c r="F593" t="b">
        <v>0</v>
      </c>
      <c r="G593" t="s">
        <v>1241</v>
      </c>
      <c r="H593" t="s">
        <v>683</v>
      </c>
      <c r="I593" t="s">
        <v>1229</v>
      </c>
      <c r="J593" t="s">
        <v>466</v>
      </c>
      <c r="K593" s="2">
        <v>3.8969907407407404E-2</v>
      </c>
      <c r="L593" t="s">
        <v>665</v>
      </c>
    </row>
    <row r="594" spans="1:12" x14ac:dyDescent="0.25">
      <c r="A594" t="s">
        <v>1242</v>
      </c>
      <c r="C594">
        <v>3</v>
      </c>
      <c r="D594">
        <v>6</v>
      </c>
      <c r="E594" t="b">
        <v>1</v>
      </c>
      <c r="F594" t="b">
        <v>0</v>
      </c>
      <c r="K594" s="2">
        <v>0</v>
      </c>
      <c r="L594" t="s">
        <v>661</v>
      </c>
    </row>
    <row r="595" spans="1:12" x14ac:dyDescent="0.25">
      <c r="A595" t="s">
        <v>1243</v>
      </c>
      <c r="C595">
        <v>3</v>
      </c>
      <c r="D595">
        <v>6</v>
      </c>
      <c r="E595" t="b">
        <v>1</v>
      </c>
      <c r="F595" t="b">
        <v>0</v>
      </c>
      <c r="G595" t="s">
        <v>1210</v>
      </c>
      <c r="H595" t="s">
        <v>683</v>
      </c>
      <c r="I595" t="s">
        <v>1225</v>
      </c>
      <c r="J595" t="s">
        <v>466</v>
      </c>
      <c r="K595" s="2">
        <v>3.0671296296296294E-2</v>
      </c>
      <c r="L595" t="s">
        <v>661</v>
      </c>
    </row>
    <row r="596" spans="1:12" x14ac:dyDescent="0.25">
      <c r="A596" t="s">
        <v>1244</v>
      </c>
      <c r="C596">
        <v>3</v>
      </c>
      <c r="D596">
        <v>6</v>
      </c>
      <c r="E596" t="b">
        <v>1</v>
      </c>
      <c r="F596" t="b">
        <v>0</v>
      </c>
      <c r="K596" s="2">
        <v>0</v>
      </c>
      <c r="L596" t="s">
        <v>661</v>
      </c>
    </row>
    <row r="597" spans="1:12" x14ac:dyDescent="0.25">
      <c r="A597" t="s">
        <v>497</v>
      </c>
      <c r="B597" t="s">
        <v>465</v>
      </c>
      <c r="C597">
        <v>3</v>
      </c>
      <c r="D597">
        <v>6</v>
      </c>
      <c r="E597" t="b">
        <v>1</v>
      </c>
      <c r="F597" t="b">
        <v>0</v>
      </c>
      <c r="G597" t="s">
        <v>1204</v>
      </c>
      <c r="H597" t="s">
        <v>1205</v>
      </c>
      <c r="I597" t="s">
        <v>1211</v>
      </c>
      <c r="J597" t="s">
        <v>466</v>
      </c>
      <c r="K597" s="2">
        <v>3.3125000000000002E-2</v>
      </c>
      <c r="L597" t="s">
        <v>665</v>
      </c>
    </row>
    <row r="598" spans="1:12" x14ac:dyDescent="0.25">
      <c r="A598" t="s">
        <v>1245</v>
      </c>
      <c r="C598">
        <v>3</v>
      </c>
      <c r="D598">
        <v>6</v>
      </c>
      <c r="E598" t="b">
        <v>1</v>
      </c>
      <c r="F598" t="b">
        <v>0</v>
      </c>
      <c r="K598" s="2">
        <v>0</v>
      </c>
      <c r="L598" t="s">
        <v>661</v>
      </c>
    </row>
    <row r="599" spans="1:12" x14ac:dyDescent="0.25">
      <c r="A599" t="s">
        <v>499</v>
      </c>
      <c r="B599" t="s">
        <v>479</v>
      </c>
      <c r="C599">
        <v>3</v>
      </c>
      <c r="D599">
        <v>6</v>
      </c>
      <c r="E599" t="b">
        <v>1</v>
      </c>
      <c r="F599" t="b">
        <v>0</v>
      </c>
      <c r="G599" t="s">
        <v>1210</v>
      </c>
      <c r="H599" t="s">
        <v>683</v>
      </c>
      <c r="I599" t="s">
        <v>1211</v>
      </c>
      <c r="J599" t="s">
        <v>466</v>
      </c>
      <c r="K599" s="2">
        <v>2.9537037037037039E-2</v>
      </c>
      <c r="L599" t="s">
        <v>665</v>
      </c>
    </row>
    <row r="600" spans="1:12" x14ac:dyDescent="0.25">
      <c r="A600" t="s">
        <v>1246</v>
      </c>
      <c r="C600">
        <v>3</v>
      </c>
      <c r="D600">
        <v>6</v>
      </c>
      <c r="E600" t="b">
        <v>1</v>
      </c>
      <c r="F600" t="b">
        <v>0</v>
      </c>
      <c r="K600" s="2">
        <v>0</v>
      </c>
      <c r="L600" t="s">
        <v>661</v>
      </c>
    </row>
    <row r="601" spans="1:12" x14ac:dyDescent="0.25">
      <c r="A601" t="s">
        <v>501</v>
      </c>
      <c r="B601" t="s">
        <v>465</v>
      </c>
      <c r="C601">
        <v>3</v>
      </c>
      <c r="D601">
        <v>6</v>
      </c>
      <c r="E601" t="b">
        <v>1</v>
      </c>
      <c r="F601" t="b">
        <v>0</v>
      </c>
      <c r="G601" t="s">
        <v>1204</v>
      </c>
      <c r="H601" t="s">
        <v>1205</v>
      </c>
      <c r="I601" t="s">
        <v>1211</v>
      </c>
      <c r="J601" t="s">
        <v>466</v>
      </c>
      <c r="K601" s="2">
        <v>3.2083333333333332E-2</v>
      </c>
      <c r="L601" t="s">
        <v>665</v>
      </c>
    </row>
    <row r="602" spans="1:12" x14ac:dyDescent="0.25">
      <c r="A602" t="s">
        <v>1247</v>
      </c>
      <c r="C602">
        <v>3</v>
      </c>
      <c r="D602">
        <v>6</v>
      </c>
      <c r="E602" t="b">
        <v>1</v>
      </c>
      <c r="F602" t="b">
        <v>0</v>
      </c>
      <c r="K602" s="2">
        <v>0</v>
      </c>
      <c r="L602" t="s">
        <v>661</v>
      </c>
    </row>
    <row r="603" spans="1:12" x14ac:dyDescent="0.25">
      <c r="A603" t="s">
        <v>503</v>
      </c>
      <c r="B603" t="s">
        <v>465</v>
      </c>
      <c r="C603">
        <v>3</v>
      </c>
      <c r="D603">
        <v>6</v>
      </c>
      <c r="E603" t="b">
        <v>1</v>
      </c>
      <c r="F603" t="b">
        <v>0</v>
      </c>
      <c r="G603" t="s">
        <v>1248</v>
      </c>
      <c r="H603" t="s">
        <v>1249</v>
      </c>
      <c r="I603" t="s">
        <v>1211</v>
      </c>
      <c r="J603" t="s">
        <v>466</v>
      </c>
      <c r="K603" s="2">
        <v>4.7939814814814817E-2</v>
      </c>
      <c r="L603" t="s">
        <v>665</v>
      </c>
    </row>
    <row r="604" spans="1:12" x14ac:dyDescent="0.25">
      <c r="A604" t="s">
        <v>1250</v>
      </c>
      <c r="C604">
        <v>3</v>
      </c>
      <c r="D604">
        <v>6</v>
      </c>
      <c r="E604" t="b">
        <v>1</v>
      </c>
      <c r="F604" t="b">
        <v>0</v>
      </c>
      <c r="K604" s="2">
        <v>1.1574074074074073E-5</v>
      </c>
      <c r="L604" t="s">
        <v>661</v>
      </c>
    </row>
    <row r="605" spans="1:12" x14ac:dyDescent="0.25">
      <c r="A605" t="s">
        <v>1251</v>
      </c>
      <c r="C605">
        <v>3</v>
      </c>
      <c r="D605">
        <v>6</v>
      </c>
      <c r="E605" t="b">
        <v>1</v>
      </c>
      <c r="F605" t="b">
        <v>0</v>
      </c>
      <c r="L605" t="s">
        <v>813</v>
      </c>
    </row>
    <row r="606" spans="1:12" x14ac:dyDescent="0.25">
      <c r="A606" t="s">
        <v>1252</v>
      </c>
      <c r="C606">
        <v>3</v>
      </c>
      <c r="D606">
        <v>6</v>
      </c>
      <c r="E606" t="b">
        <v>1</v>
      </c>
      <c r="F606" t="b">
        <v>0</v>
      </c>
      <c r="K606" s="2">
        <v>0</v>
      </c>
      <c r="L606" t="s">
        <v>661</v>
      </c>
    </row>
    <row r="607" spans="1:12" x14ac:dyDescent="0.25">
      <c r="A607" t="s">
        <v>505</v>
      </c>
      <c r="B607" t="s">
        <v>479</v>
      </c>
      <c r="C607">
        <v>3</v>
      </c>
      <c r="D607">
        <v>6</v>
      </c>
      <c r="E607" t="b">
        <v>1</v>
      </c>
      <c r="F607" t="b">
        <v>0</v>
      </c>
      <c r="G607" t="s">
        <v>1210</v>
      </c>
      <c r="H607" t="s">
        <v>683</v>
      </c>
      <c r="I607" t="s">
        <v>1225</v>
      </c>
      <c r="J607" t="s">
        <v>466</v>
      </c>
      <c r="K607" s="2">
        <v>3.6898148148148145E-2</v>
      </c>
      <c r="L607" t="s">
        <v>665</v>
      </c>
    </row>
    <row r="608" spans="1:12" x14ac:dyDescent="0.25">
      <c r="A608" t="s">
        <v>1253</v>
      </c>
      <c r="C608">
        <v>3</v>
      </c>
      <c r="D608">
        <v>6</v>
      </c>
      <c r="E608" t="b">
        <v>1</v>
      </c>
      <c r="F608" t="b">
        <v>0</v>
      </c>
      <c r="K608" s="2">
        <v>0</v>
      </c>
      <c r="L608" t="s">
        <v>661</v>
      </c>
    </row>
    <row r="609" spans="1:12" x14ac:dyDescent="0.25">
      <c r="A609" t="s">
        <v>507</v>
      </c>
      <c r="B609" t="s">
        <v>479</v>
      </c>
      <c r="C609">
        <v>3</v>
      </c>
      <c r="D609">
        <v>6</v>
      </c>
      <c r="E609" t="b">
        <v>1</v>
      </c>
      <c r="F609" t="b">
        <v>0</v>
      </c>
      <c r="G609" t="s">
        <v>1210</v>
      </c>
      <c r="H609" t="s">
        <v>683</v>
      </c>
      <c r="I609" t="s">
        <v>1225</v>
      </c>
      <c r="J609" t="s">
        <v>466</v>
      </c>
      <c r="K609" s="2">
        <v>2.9247685185185186E-2</v>
      </c>
      <c r="L609" t="s">
        <v>665</v>
      </c>
    </row>
    <row r="610" spans="1:12" x14ac:dyDescent="0.25">
      <c r="A610" t="s">
        <v>1254</v>
      </c>
      <c r="C610">
        <v>3</v>
      </c>
      <c r="D610">
        <v>6</v>
      </c>
      <c r="E610" t="b">
        <v>1</v>
      </c>
      <c r="F610" t="b">
        <v>0</v>
      </c>
      <c r="K610" s="2">
        <v>1.1574074074074073E-5</v>
      </c>
      <c r="L610" t="s">
        <v>661</v>
      </c>
    </row>
    <row r="611" spans="1:12" x14ac:dyDescent="0.25">
      <c r="A611" t="s">
        <v>509</v>
      </c>
      <c r="B611" t="s">
        <v>465</v>
      </c>
      <c r="C611">
        <v>3</v>
      </c>
      <c r="D611">
        <v>6</v>
      </c>
      <c r="E611" t="b">
        <v>1</v>
      </c>
      <c r="F611" t="b">
        <v>0</v>
      </c>
      <c r="G611" t="s">
        <v>1255</v>
      </c>
      <c r="H611" t="s">
        <v>1256</v>
      </c>
      <c r="I611" t="s">
        <v>1257</v>
      </c>
      <c r="J611" t="s">
        <v>466</v>
      </c>
      <c r="K611" s="2">
        <v>3.0081018518518521E-2</v>
      </c>
      <c r="L611" t="s">
        <v>665</v>
      </c>
    </row>
    <row r="612" spans="1:12" x14ac:dyDescent="0.25">
      <c r="A612" t="s">
        <v>1258</v>
      </c>
      <c r="C612">
        <v>3</v>
      </c>
      <c r="D612">
        <v>6</v>
      </c>
      <c r="E612" t="b">
        <v>1</v>
      </c>
      <c r="F612" t="b">
        <v>0</v>
      </c>
      <c r="K612" s="2">
        <v>0</v>
      </c>
      <c r="L612" t="s">
        <v>661</v>
      </c>
    </row>
    <row r="613" spans="1:12" x14ac:dyDescent="0.25">
      <c r="A613" t="s">
        <v>1259</v>
      </c>
      <c r="C613">
        <v>3</v>
      </c>
      <c r="D613">
        <v>6</v>
      </c>
      <c r="E613" t="b">
        <v>1</v>
      </c>
      <c r="F613" t="b">
        <v>0</v>
      </c>
      <c r="L613" t="s">
        <v>813</v>
      </c>
    </row>
    <row r="614" spans="1:12" x14ac:dyDescent="0.25">
      <c r="A614" t="s">
        <v>1260</v>
      </c>
      <c r="C614">
        <v>3</v>
      </c>
      <c r="D614">
        <v>6</v>
      </c>
      <c r="E614" t="b">
        <v>1</v>
      </c>
      <c r="F614" t="b">
        <v>0</v>
      </c>
      <c r="K614" s="2">
        <v>0</v>
      </c>
      <c r="L614" t="s">
        <v>661</v>
      </c>
    </row>
    <row r="615" spans="1:12" x14ac:dyDescent="0.25">
      <c r="A615" t="s">
        <v>511</v>
      </c>
      <c r="B615" t="s">
        <v>479</v>
      </c>
      <c r="C615">
        <v>3</v>
      </c>
      <c r="D615">
        <v>6</v>
      </c>
      <c r="E615" t="b">
        <v>1</v>
      </c>
      <c r="F615" t="b">
        <v>0</v>
      </c>
      <c r="G615" t="s">
        <v>1210</v>
      </c>
      <c r="H615" t="s">
        <v>683</v>
      </c>
      <c r="I615" t="s">
        <v>1225</v>
      </c>
      <c r="J615" t="s">
        <v>466</v>
      </c>
      <c r="K615" s="2">
        <v>3.2719907407407406E-2</v>
      </c>
      <c r="L615" t="s">
        <v>665</v>
      </c>
    </row>
    <row r="616" spans="1:12" x14ac:dyDescent="0.25">
      <c r="A616" t="s">
        <v>1261</v>
      </c>
      <c r="C616">
        <v>3</v>
      </c>
      <c r="D616">
        <v>6</v>
      </c>
      <c r="E616" t="b">
        <v>1</v>
      </c>
      <c r="F616" t="b">
        <v>0</v>
      </c>
      <c r="K616" s="2">
        <v>0</v>
      </c>
      <c r="L616" t="s">
        <v>661</v>
      </c>
    </row>
    <row r="617" spans="1:12" x14ac:dyDescent="0.25">
      <c r="A617" t="s">
        <v>513</v>
      </c>
      <c r="B617" t="s">
        <v>465</v>
      </c>
      <c r="C617">
        <v>3</v>
      </c>
      <c r="D617">
        <v>6</v>
      </c>
      <c r="E617" t="b">
        <v>1</v>
      </c>
      <c r="F617" t="b">
        <v>0</v>
      </c>
      <c r="G617" t="s">
        <v>1200</v>
      </c>
      <c r="H617" t="s">
        <v>1201</v>
      </c>
      <c r="I617" t="s">
        <v>1218</v>
      </c>
      <c r="J617" t="s">
        <v>466</v>
      </c>
      <c r="K617" s="2">
        <v>4.7060185185185184E-2</v>
      </c>
      <c r="L617" t="s">
        <v>665</v>
      </c>
    </row>
    <row r="618" spans="1:12" x14ac:dyDescent="0.25">
      <c r="A618" t="s">
        <v>1262</v>
      </c>
      <c r="C618">
        <v>3</v>
      </c>
      <c r="D618">
        <v>6</v>
      </c>
      <c r="E618" t="b">
        <v>1</v>
      </c>
      <c r="F618" t="b">
        <v>0</v>
      </c>
      <c r="K618" s="2">
        <v>0</v>
      </c>
      <c r="L618" t="s">
        <v>661</v>
      </c>
    </row>
    <row r="619" spans="1:12" x14ac:dyDescent="0.25">
      <c r="A619" t="s">
        <v>515</v>
      </c>
      <c r="B619" t="s">
        <v>479</v>
      </c>
      <c r="C619">
        <v>3</v>
      </c>
      <c r="D619">
        <v>6</v>
      </c>
      <c r="E619" t="b">
        <v>1</v>
      </c>
      <c r="F619" t="b">
        <v>0</v>
      </c>
      <c r="G619" t="s">
        <v>1204</v>
      </c>
      <c r="H619" t="s">
        <v>1263</v>
      </c>
      <c r="I619" t="s">
        <v>1264</v>
      </c>
      <c r="J619" t="s">
        <v>466</v>
      </c>
      <c r="K619" s="2">
        <v>4.4293981481481483E-2</v>
      </c>
      <c r="L619" t="s">
        <v>665</v>
      </c>
    </row>
    <row r="620" spans="1:12" x14ac:dyDescent="0.25">
      <c r="A620" t="s">
        <v>1265</v>
      </c>
      <c r="C620">
        <v>3</v>
      </c>
      <c r="D620">
        <v>6</v>
      </c>
      <c r="E620" t="b">
        <v>1</v>
      </c>
      <c r="F620" t="b">
        <v>0</v>
      </c>
      <c r="K620" s="2">
        <v>0</v>
      </c>
      <c r="L620" t="s">
        <v>661</v>
      </c>
    </row>
    <row r="621" spans="1:12" x14ac:dyDescent="0.25">
      <c r="A621" t="s">
        <v>517</v>
      </c>
      <c r="B621" t="s">
        <v>518</v>
      </c>
      <c r="C621">
        <v>3</v>
      </c>
      <c r="D621">
        <v>6</v>
      </c>
      <c r="E621" t="b">
        <v>1</v>
      </c>
      <c r="F621" t="b">
        <v>0</v>
      </c>
      <c r="G621" t="s">
        <v>1266</v>
      </c>
      <c r="H621" t="s">
        <v>1201</v>
      </c>
      <c r="I621" t="s">
        <v>1267</v>
      </c>
      <c r="J621" t="s">
        <v>466</v>
      </c>
      <c r="K621" s="2">
        <v>3.0902777777777779E-2</v>
      </c>
      <c r="L621" t="s">
        <v>665</v>
      </c>
    </row>
    <row r="622" spans="1:12" x14ac:dyDescent="0.25">
      <c r="A622" t="s">
        <v>1268</v>
      </c>
      <c r="C622">
        <v>3</v>
      </c>
      <c r="D622">
        <v>6</v>
      </c>
      <c r="E622" t="b">
        <v>1</v>
      </c>
      <c r="F622" t="b">
        <v>0</v>
      </c>
      <c r="K622" s="2">
        <v>0</v>
      </c>
      <c r="L622" t="s">
        <v>661</v>
      </c>
    </row>
    <row r="623" spans="1:12" x14ac:dyDescent="0.25">
      <c r="A623" t="s">
        <v>1269</v>
      </c>
      <c r="C623">
        <v>3</v>
      </c>
      <c r="D623">
        <v>6</v>
      </c>
      <c r="E623" t="b">
        <v>1</v>
      </c>
      <c r="F623" t="b">
        <v>0</v>
      </c>
      <c r="L623" t="s">
        <v>813</v>
      </c>
    </row>
    <row r="624" spans="1:12" x14ac:dyDescent="0.25">
      <c r="A624" t="s">
        <v>1270</v>
      </c>
      <c r="C624">
        <v>3</v>
      </c>
      <c r="D624">
        <v>6</v>
      </c>
      <c r="E624" t="b">
        <v>1</v>
      </c>
      <c r="F624" t="b">
        <v>0</v>
      </c>
      <c r="K624" s="2">
        <v>0</v>
      </c>
      <c r="L624" t="s">
        <v>661</v>
      </c>
    </row>
    <row r="625" spans="1:12" x14ac:dyDescent="0.25">
      <c r="A625" t="s">
        <v>1271</v>
      </c>
      <c r="C625">
        <v>3</v>
      </c>
      <c r="D625">
        <v>8</v>
      </c>
      <c r="E625" t="b">
        <v>1</v>
      </c>
      <c r="F625" t="b">
        <v>0</v>
      </c>
      <c r="L625" t="s">
        <v>813</v>
      </c>
    </row>
    <row r="626" spans="1:12" x14ac:dyDescent="0.25">
      <c r="A626" t="s">
        <v>1272</v>
      </c>
      <c r="C626">
        <v>3</v>
      </c>
      <c r="D626">
        <v>8</v>
      </c>
      <c r="E626" t="b">
        <v>1</v>
      </c>
      <c r="F626" t="b">
        <v>0</v>
      </c>
      <c r="L626" t="s">
        <v>813</v>
      </c>
    </row>
    <row r="627" spans="1:12" x14ac:dyDescent="0.25">
      <c r="A627" t="s">
        <v>1273</v>
      </c>
      <c r="C627">
        <v>3</v>
      </c>
      <c r="D627">
        <v>8</v>
      </c>
      <c r="E627" t="b">
        <v>1</v>
      </c>
      <c r="F627" t="b">
        <v>0</v>
      </c>
      <c r="L627" t="s">
        <v>813</v>
      </c>
    </row>
    <row r="628" spans="1:12" x14ac:dyDescent="0.25">
      <c r="A628" t="s">
        <v>1113</v>
      </c>
      <c r="C628">
        <v>3</v>
      </c>
      <c r="D628">
        <v>6</v>
      </c>
      <c r="E628" t="b">
        <v>1</v>
      </c>
      <c r="F628" t="b">
        <v>0</v>
      </c>
      <c r="G628" t="s">
        <v>1114</v>
      </c>
      <c r="H628" t="s">
        <v>1115</v>
      </c>
      <c r="I628" t="s">
        <v>683</v>
      </c>
      <c r="J628" t="s">
        <v>234</v>
      </c>
      <c r="L628" t="s">
        <v>813</v>
      </c>
    </row>
    <row r="629" spans="1:12" x14ac:dyDescent="0.25">
      <c r="A629" t="s">
        <v>381</v>
      </c>
      <c r="C629">
        <v>2</v>
      </c>
      <c r="D629">
        <v>4</v>
      </c>
      <c r="E629" t="b">
        <v>0</v>
      </c>
      <c r="F629" t="b">
        <v>0</v>
      </c>
      <c r="G629" t="s">
        <v>697</v>
      </c>
      <c r="H629" t="s">
        <v>859</v>
      </c>
      <c r="I629" t="s">
        <v>860</v>
      </c>
      <c r="J629" t="s">
        <v>383</v>
      </c>
      <c r="K629" s="2">
        <v>2.4305555555555552E-4</v>
      </c>
      <c r="L629" t="s">
        <v>661</v>
      </c>
    </row>
    <row r="630" spans="1:12" x14ac:dyDescent="0.25">
      <c r="A630" t="s">
        <v>520</v>
      </c>
      <c r="B630" t="s">
        <v>521</v>
      </c>
      <c r="C630">
        <v>2</v>
      </c>
      <c r="D630">
        <v>4</v>
      </c>
      <c r="E630" t="b">
        <v>0</v>
      </c>
      <c r="F630" t="b">
        <v>0</v>
      </c>
      <c r="G630" t="s">
        <v>865</v>
      </c>
      <c r="H630" t="s">
        <v>866</v>
      </c>
      <c r="I630" t="s">
        <v>867</v>
      </c>
      <c r="J630" t="s">
        <v>522</v>
      </c>
      <c r="K630" s="2">
        <v>6.3657407407407402E-4</v>
      </c>
      <c r="L630" t="s">
        <v>665</v>
      </c>
    </row>
    <row r="631" spans="1:12" x14ac:dyDescent="0.25">
      <c r="A631" t="s">
        <v>626</v>
      </c>
      <c r="C631">
        <v>2</v>
      </c>
      <c r="D631">
        <v>4</v>
      </c>
      <c r="E631" t="b">
        <v>0</v>
      </c>
      <c r="F631" t="b">
        <v>0</v>
      </c>
      <c r="G631" t="s">
        <v>891</v>
      </c>
      <c r="H631" t="s">
        <v>892</v>
      </c>
      <c r="I631" t="s">
        <v>893</v>
      </c>
      <c r="J631" t="s">
        <v>628</v>
      </c>
      <c r="L631" t="s">
        <v>813</v>
      </c>
    </row>
    <row r="632" spans="1:12" x14ac:dyDescent="0.25">
      <c r="A632" t="s">
        <v>631</v>
      </c>
      <c r="C632">
        <v>2</v>
      </c>
      <c r="D632">
        <v>4</v>
      </c>
      <c r="E632" t="b">
        <v>0</v>
      </c>
      <c r="F632" t="b">
        <v>0</v>
      </c>
      <c r="G632" t="s">
        <v>1274</v>
      </c>
      <c r="H632" t="s">
        <v>1275</v>
      </c>
      <c r="I632" t="s">
        <v>1276</v>
      </c>
      <c r="J632" t="s">
        <v>632</v>
      </c>
      <c r="L632" t="s">
        <v>813</v>
      </c>
    </row>
    <row r="633" spans="1:12" x14ac:dyDescent="0.25">
      <c r="A633" t="s">
        <v>396</v>
      </c>
      <c r="B633" t="s">
        <v>181</v>
      </c>
      <c r="C633">
        <v>2</v>
      </c>
      <c r="D633">
        <v>4</v>
      </c>
      <c r="E633" t="b">
        <v>0</v>
      </c>
      <c r="F633" t="b">
        <v>0</v>
      </c>
      <c r="G633" t="s">
        <v>894</v>
      </c>
      <c r="H633" t="s">
        <v>895</v>
      </c>
      <c r="I633" t="s">
        <v>896</v>
      </c>
      <c r="J633" t="s">
        <v>398</v>
      </c>
      <c r="K633" s="2">
        <v>4.6296296296296293E-4</v>
      </c>
      <c r="L633" t="s">
        <v>665</v>
      </c>
    </row>
    <row r="634" spans="1:12" x14ac:dyDescent="0.25">
      <c r="A634" t="s">
        <v>526</v>
      </c>
      <c r="B634" t="s">
        <v>527</v>
      </c>
      <c r="C634">
        <v>2</v>
      </c>
      <c r="D634">
        <v>4</v>
      </c>
      <c r="E634" t="b">
        <v>0</v>
      </c>
      <c r="F634" t="b">
        <v>0</v>
      </c>
      <c r="G634" t="s">
        <v>668</v>
      </c>
      <c r="H634" t="s">
        <v>1277</v>
      </c>
      <c r="I634" t="s">
        <v>1278</v>
      </c>
      <c r="J634" t="s">
        <v>528</v>
      </c>
      <c r="K634" s="2">
        <v>6.018518518518519E-4</v>
      </c>
      <c r="L634" t="s">
        <v>665</v>
      </c>
    </row>
    <row r="635" spans="1:12" x14ac:dyDescent="0.25">
      <c r="A635" t="s">
        <v>531</v>
      </c>
      <c r="B635" t="s">
        <v>532</v>
      </c>
      <c r="C635">
        <v>2</v>
      </c>
      <c r="D635">
        <v>4</v>
      </c>
      <c r="E635" t="b">
        <v>0</v>
      </c>
      <c r="F635" t="b">
        <v>0</v>
      </c>
      <c r="G635" t="s">
        <v>1279</v>
      </c>
      <c r="H635" t="s">
        <v>1280</v>
      </c>
      <c r="I635" t="s">
        <v>1162</v>
      </c>
      <c r="J635" t="s">
        <v>533</v>
      </c>
      <c r="K635" s="2">
        <v>5.6712962962962956E-4</v>
      </c>
      <c r="L635" t="s">
        <v>665</v>
      </c>
    </row>
    <row r="636" spans="1:12" x14ac:dyDescent="0.25">
      <c r="A636" t="s">
        <v>534</v>
      </c>
      <c r="B636" t="s">
        <v>535</v>
      </c>
      <c r="C636">
        <v>2</v>
      </c>
      <c r="D636">
        <v>4</v>
      </c>
      <c r="E636" t="b">
        <v>0</v>
      </c>
      <c r="F636" t="b">
        <v>0</v>
      </c>
      <c r="G636" t="s">
        <v>1281</v>
      </c>
      <c r="H636" t="s">
        <v>694</v>
      </c>
      <c r="I636" t="s">
        <v>1282</v>
      </c>
      <c r="J636" t="s">
        <v>536</v>
      </c>
      <c r="K636" s="2">
        <v>3.1250000000000001E-4</v>
      </c>
      <c r="L636" t="s">
        <v>665</v>
      </c>
    </row>
    <row r="637" spans="1:12" x14ac:dyDescent="0.25">
      <c r="A637" t="s">
        <v>660</v>
      </c>
      <c r="C637">
        <v>2</v>
      </c>
      <c r="D637">
        <v>4</v>
      </c>
      <c r="E637" t="b">
        <v>0</v>
      </c>
      <c r="F637" t="b">
        <v>0</v>
      </c>
      <c r="G637" t="s">
        <v>1283</v>
      </c>
      <c r="H637" t="s">
        <v>1284</v>
      </c>
      <c r="I637" t="s">
        <v>1285</v>
      </c>
      <c r="J637" t="s">
        <v>83</v>
      </c>
      <c r="K637" s="2">
        <v>2.0833333333333335E-4</v>
      </c>
      <c r="L637" t="s">
        <v>661</v>
      </c>
    </row>
    <row r="638" spans="1:12" x14ac:dyDescent="0.25">
      <c r="A638" t="s">
        <v>539</v>
      </c>
      <c r="B638" t="s">
        <v>540</v>
      </c>
      <c r="C638">
        <v>2</v>
      </c>
      <c r="D638">
        <v>4</v>
      </c>
      <c r="E638" t="b">
        <v>0</v>
      </c>
      <c r="F638" t="b">
        <v>0</v>
      </c>
      <c r="G638" t="s">
        <v>1286</v>
      </c>
      <c r="H638" t="s">
        <v>1287</v>
      </c>
      <c r="I638" t="s">
        <v>1281</v>
      </c>
      <c r="J638" t="s">
        <v>541</v>
      </c>
      <c r="K638" s="2">
        <v>3.5879629629629635E-4</v>
      </c>
      <c r="L638" t="s">
        <v>665</v>
      </c>
    </row>
    <row r="639" spans="1:12" x14ac:dyDescent="0.25">
      <c r="A639" t="s">
        <v>544</v>
      </c>
      <c r="B639" t="s">
        <v>545</v>
      </c>
      <c r="C639">
        <v>2</v>
      </c>
      <c r="D639">
        <v>4</v>
      </c>
      <c r="E639" t="b">
        <v>0</v>
      </c>
      <c r="F639" t="b">
        <v>0</v>
      </c>
      <c r="G639" t="s">
        <v>791</v>
      </c>
      <c r="H639" t="s">
        <v>792</v>
      </c>
      <c r="I639" t="s">
        <v>1288</v>
      </c>
      <c r="J639" t="s">
        <v>546</v>
      </c>
      <c r="K639" s="2">
        <v>3.9351851851851852E-4</v>
      </c>
      <c r="L639" t="s">
        <v>665</v>
      </c>
    </row>
    <row r="640" spans="1:12" x14ac:dyDescent="0.25">
      <c r="A640" t="s">
        <v>548</v>
      </c>
      <c r="B640" t="s">
        <v>549</v>
      </c>
      <c r="C640">
        <v>2</v>
      </c>
      <c r="D640">
        <v>4</v>
      </c>
      <c r="E640" t="b">
        <v>0</v>
      </c>
      <c r="F640" t="b">
        <v>0</v>
      </c>
      <c r="G640" t="s">
        <v>892</v>
      </c>
      <c r="H640" t="s">
        <v>1289</v>
      </c>
      <c r="I640" t="s">
        <v>1290</v>
      </c>
      <c r="J640" t="s">
        <v>550</v>
      </c>
      <c r="K640" s="2">
        <v>7.9398148148148145E-3</v>
      </c>
      <c r="L640" t="s">
        <v>665</v>
      </c>
    </row>
    <row r="641" spans="1:12" x14ac:dyDescent="0.25">
      <c r="A641" t="s">
        <v>553</v>
      </c>
      <c r="B641" t="s">
        <v>554</v>
      </c>
      <c r="C641">
        <v>2</v>
      </c>
      <c r="D641">
        <v>4</v>
      </c>
      <c r="E641" t="b">
        <v>0</v>
      </c>
      <c r="F641" t="b">
        <v>0</v>
      </c>
      <c r="G641" t="s">
        <v>1291</v>
      </c>
      <c r="H641" t="s">
        <v>1292</v>
      </c>
      <c r="I641" t="s">
        <v>1293</v>
      </c>
      <c r="J641" t="s">
        <v>555</v>
      </c>
      <c r="K641" s="2">
        <v>2.4305555555555552E-4</v>
      </c>
      <c r="L641" t="s">
        <v>665</v>
      </c>
    </row>
    <row r="642" spans="1:12" x14ac:dyDescent="0.25">
      <c r="A642" t="s">
        <v>558</v>
      </c>
      <c r="B642" t="s">
        <v>559</v>
      </c>
      <c r="C642">
        <v>2</v>
      </c>
      <c r="D642">
        <v>4</v>
      </c>
      <c r="E642" t="b">
        <v>0</v>
      </c>
      <c r="F642" t="b">
        <v>0</v>
      </c>
      <c r="G642" t="s">
        <v>760</v>
      </c>
      <c r="H642" t="s">
        <v>1279</v>
      </c>
      <c r="I642" t="s">
        <v>762</v>
      </c>
      <c r="J642" t="s">
        <v>560</v>
      </c>
      <c r="K642" s="2">
        <v>9.0277777777777784E-4</v>
      </c>
      <c r="L642" t="s">
        <v>665</v>
      </c>
    </row>
    <row r="643" spans="1:12" x14ac:dyDescent="0.25">
      <c r="A643" t="s">
        <v>563</v>
      </c>
      <c r="B643" t="s">
        <v>564</v>
      </c>
      <c r="C643">
        <v>2</v>
      </c>
      <c r="D643">
        <v>4</v>
      </c>
      <c r="E643" t="b">
        <v>0</v>
      </c>
      <c r="F643" t="b">
        <v>0</v>
      </c>
      <c r="G643" t="s">
        <v>1294</v>
      </c>
      <c r="H643" t="s">
        <v>1295</v>
      </c>
      <c r="I643" t="s">
        <v>1296</v>
      </c>
      <c r="J643" t="s">
        <v>565</v>
      </c>
      <c r="K643" s="2">
        <v>8.564814814814815E-4</v>
      </c>
      <c r="L643" t="s">
        <v>665</v>
      </c>
    </row>
    <row r="644" spans="1:12" x14ac:dyDescent="0.25">
      <c r="A644" t="s">
        <v>567</v>
      </c>
      <c r="B644" t="s">
        <v>568</v>
      </c>
      <c r="C644">
        <v>2</v>
      </c>
      <c r="D644">
        <v>4</v>
      </c>
      <c r="E644" t="b">
        <v>0</v>
      </c>
      <c r="F644" t="b">
        <v>0</v>
      </c>
      <c r="G644" t="s">
        <v>835</v>
      </c>
      <c r="H644" t="s">
        <v>836</v>
      </c>
      <c r="I644" t="s">
        <v>718</v>
      </c>
      <c r="J644" t="s">
        <v>569</v>
      </c>
      <c r="K644" s="2">
        <v>3.2407407407407406E-4</v>
      </c>
      <c r="L644" t="s">
        <v>665</v>
      </c>
    </row>
    <row r="645" spans="1:12" x14ac:dyDescent="0.25">
      <c r="A645" t="s">
        <v>571</v>
      </c>
      <c r="B645" t="s">
        <v>572</v>
      </c>
      <c r="C645">
        <v>2</v>
      </c>
      <c r="D645">
        <v>4</v>
      </c>
      <c r="E645" t="b">
        <v>0</v>
      </c>
      <c r="F645" t="b">
        <v>0</v>
      </c>
      <c r="G645" t="s">
        <v>669</v>
      </c>
      <c r="H645" t="s">
        <v>670</v>
      </c>
      <c r="I645" t="s">
        <v>671</v>
      </c>
      <c r="J645" t="s">
        <v>573</v>
      </c>
      <c r="K645" s="2">
        <v>5.5555555555555556E-4</v>
      </c>
      <c r="L645" t="s">
        <v>665</v>
      </c>
    </row>
    <row r="646" spans="1:12" x14ac:dyDescent="0.25">
      <c r="A646" t="s">
        <v>575</v>
      </c>
      <c r="B646" t="s">
        <v>576</v>
      </c>
      <c r="C646">
        <v>2</v>
      </c>
      <c r="D646">
        <v>4</v>
      </c>
      <c r="E646" t="b">
        <v>0</v>
      </c>
      <c r="F646" t="b">
        <v>0</v>
      </c>
      <c r="G646" t="s">
        <v>675</v>
      </c>
      <c r="H646" t="s">
        <v>676</v>
      </c>
      <c r="I646" t="s">
        <v>677</v>
      </c>
      <c r="J646" t="s">
        <v>577</v>
      </c>
      <c r="K646" s="2">
        <v>7.291666666666667E-4</v>
      </c>
      <c r="L646" t="s">
        <v>665</v>
      </c>
    </row>
    <row r="647" spans="1:12" x14ac:dyDescent="0.25">
      <c r="A647" t="s">
        <v>578</v>
      </c>
      <c r="B647" t="s">
        <v>579</v>
      </c>
      <c r="C647">
        <v>2</v>
      </c>
      <c r="D647">
        <v>4</v>
      </c>
      <c r="E647" t="b">
        <v>0</v>
      </c>
      <c r="F647" t="b">
        <v>0</v>
      </c>
      <c r="G647" t="s">
        <v>1119</v>
      </c>
      <c r="H647" t="s">
        <v>1120</v>
      </c>
      <c r="I647" t="s">
        <v>698</v>
      </c>
      <c r="J647" t="s">
        <v>580</v>
      </c>
      <c r="K647" s="2">
        <v>1.6203703703703703E-4</v>
      </c>
      <c r="L647" t="s">
        <v>665</v>
      </c>
    </row>
    <row r="648" spans="1:12" x14ac:dyDescent="0.25">
      <c r="A648" t="s">
        <v>582</v>
      </c>
      <c r="B648" t="s">
        <v>583</v>
      </c>
      <c r="C648">
        <v>2</v>
      </c>
      <c r="D648">
        <v>4</v>
      </c>
      <c r="E648" t="b">
        <v>0</v>
      </c>
      <c r="F648" t="b">
        <v>0</v>
      </c>
      <c r="G648" t="s">
        <v>1130</v>
      </c>
      <c r="H648" t="s">
        <v>1131</v>
      </c>
      <c r="I648" t="s">
        <v>1132</v>
      </c>
      <c r="J648" t="s">
        <v>584</v>
      </c>
      <c r="K648" s="2">
        <v>1.5046296296296297E-4</v>
      </c>
      <c r="L648" t="s">
        <v>665</v>
      </c>
    </row>
    <row r="649" spans="1:12" x14ac:dyDescent="0.25">
      <c r="A649" t="s">
        <v>586</v>
      </c>
      <c r="B649" t="s">
        <v>587</v>
      </c>
      <c r="C649">
        <v>2</v>
      </c>
      <c r="D649">
        <v>4</v>
      </c>
      <c r="E649" t="b">
        <v>0</v>
      </c>
      <c r="F649" t="b">
        <v>0</v>
      </c>
      <c r="G649" t="s">
        <v>1133</v>
      </c>
      <c r="H649" t="s">
        <v>1134</v>
      </c>
      <c r="I649" t="s">
        <v>1135</v>
      </c>
      <c r="J649" t="s">
        <v>588</v>
      </c>
      <c r="K649" s="2">
        <v>1.5046296296296297E-4</v>
      </c>
      <c r="L649" t="s">
        <v>665</v>
      </c>
    </row>
    <row r="650" spans="1:12" x14ac:dyDescent="0.25">
      <c r="A650" t="s">
        <v>1136</v>
      </c>
      <c r="C650">
        <v>2</v>
      </c>
      <c r="D650">
        <v>4</v>
      </c>
      <c r="E650" t="b">
        <v>0</v>
      </c>
      <c r="F650" t="b">
        <v>0</v>
      </c>
      <c r="G650" t="s">
        <v>1137</v>
      </c>
      <c r="H650" t="s">
        <v>1138</v>
      </c>
      <c r="I650" t="s">
        <v>739</v>
      </c>
      <c r="J650" t="s">
        <v>1139</v>
      </c>
      <c r="K650" s="2">
        <v>2.8935185185185189E-4</v>
      </c>
      <c r="L650" t="s">
        <v>661</v>
      </c>
    </row>
    <row r="651" spans="1:12" x14ac:dyDescent="0.25">
      <c r="A651" t="s">
        <v>1140</v>
      </c>
      <c r="C651">
        <v>2</v>
      </c>
      <c r="D651">
        <v>4</v>
      </c>
      <c r="E651" t="b">
        <v>0</v>
      </c>
      <c r="F651" t="b">
        <v>0</v>
      </c>
      <c r="G651" t="s">
        <v>1141</v>
      </c>
      <c r="H651" t="s">
        <v>1142</v>
      </c>
      <c r="I651" t="s">
        <v>1143</v>
      </c>
      <c r="J651" t="s">
        <v>1144</v>
      </c>
      <c r="K651" s="2">
        <v>3.5879629629629635E-4</v>
      </c>
      <c r="L651" t="s">
        <v>661</v>
      </c>
    </row>
    <row r="652" spans="1:12" x14ac:dyDescent="0.25">
      <c r="A652" t="s">
        <v>589</v>
      </c>
      <c r="B652" t="s">
        <v>590</v>
      </c>
      <c r="C652">
        <v>2</v>
      </c>
      <c r="D652">
        <v>4</v>
      </c>
      <c r="E652" t="b">
        <v>0</v>
      </c>
      <c r="F652" t="b">
        <v>0</v>
      </c>
      <c r="G652" t="s">
        <v>1145</v>
      </c>
      <c r="H652" t="s">
        <v>1146</v>
      </c>
      <c r="I652" t="s">
        <v>1147</v>
      </c>
      <c r="J652" t="s">
        <v>591</v>
      </c>
      <c r="K652" s="2">
        <v>3.2407407407407406E-4</v>
      </c>
      <c r="L652" t="s">
        <v>665</v>
      </c>
    </row>
    <row r="653" spans="1:12" x14ac:dyDescent="0.25">
      <c r="A653" t="s">
        <v>1148</v>
      </c>
      <c r="C653">
        <v>2</v>
      </c>
      <c r="D653">
        <v>4</v>
      </c>
      <c r="E653" t="b">
        <v>0</v>
      </c>
      <c r="F653" t="b">
        <v>0</v>
      </c>
      <c r="G653" t="s">
        <v>1149</v>
      </c>
      <c r="H653" t="s">
        <v>1150</v>
      </c>
      <c r="I653" t="s">
        <v>698</v>
      </c>
      <c r="J653" t="s">
        <v>1151</v>
      </c>
      <c r="K653" s="2">
        <v>2.1990740740740742E-3</v>
      </c>
      <c r="L653" t="s">
        <v>661</v>
      </c>
    </row>
    <row r="654" spans="1:12" x14ac:dyDescent="0.25">
      <c r="A654" t="s">
        <v>592</v>
      </c>
      <c r="B654" t="s">
        <v>549</v>
      </c>
      <c r="C654">
        <v>2</v>
      </c>
      <c r="D654">
        <v>4</v>
      </c>
      <c r="E654" t="b">
        <v>0</v>
      </c>
      <c r="F654" t="b">
        <v>0</v>
      </c>
      <c r="G654" t="s">
        <v>1059</v>
      </c>
      <c r="H654" t="s">
        <v>1060</v>
      </c>
      <c r="I654" t="s">
        <v>1061</v>
      </c>
      <c r="J654" t="s">
        <v>414</v>
      </c>
      <c r="K654" s="2">
        <v>4.1666666666666666E-3</v>
      </c>
      <c r="L654" t="s">
        <v>665</v>
      </c>
    </row>
    <row r="655" spans="1:12" x14ac:dyDescent="0.25">
      <c r="A655" t="s">
        <v>594</v>
      </c>
      <c r="B655" t="s">
        <v>549</v>
      </c>
      <c r="C655">
        <v>2</v>
      </c>
      <c r="D655">
        <v>4</v>
      </c>
      <c r="E655" t="b">
        <v>0</v>
      </c>
      <c r="F655" t="b">
        <v>0</v>
      </c>
      <c r="G655" t="s">
        <v>1071</v>
      </c>
      <c r="H655" t="s">
        <v>1072</v>
      </c>
      <c r="I655" t="s">
        <v>1073</v>
      </c>
      <c r="J655" t="s">
        <v>414</v>
      </c>
      <c r="K655" s="2">
        <v>2.9861111111111113E-3</v>
      </c>
      <c r="L655" t="s">
        <v>665</v>
      </c>
    </row>
    <row r="656" spans="1:12" x14ac:dyDescent="0.25">
      <c r="A656" t="s">
        <v>596</v>
      </c>
      <c r="B656" t="s">
        <v>549</v>
      </c>
      <c r="C656">
        <v>2</v>
      </c>
      <c r="D656">
        <v>4</v>
      </c>
      <c r="E656" t="b">
        <v>0</v>
      </c>
      <c r="F656" t="b">
        <v>0</v>
      </c>
      <c r="G656" t="s">
        <v>1096</v>
      </c>
      <c r="H656" t="s">
        <v>1097</v>
      </c>
      <c r="I656" t="s">
        <v>863</v>
      </c>
      <c r="J656" t="s">
        <v>414</v>
      </c>
      <c r="K656" s="2">
        <v>3.0787037037037037E-3</v>
      </c>
      <c r="L656" t="s">
        <v>665</v>
      </c>
    </row>
    <row r="657" spans="1:12" x14ac:dyDescent="0.25">
      <c r="A657" t="s">
        <v>598</v>
      </c>
      <c r="B657" t="s">
        <v>599</v>
      </c>
      <c r="C657">
        <v>2</v>
      </c>
      <c r="D657">
        <v>4</v>
      </c>
      <c r="E657" t="b">
        <v>0</v>
      </c>
      <c r="F657" t="b">
        <v>0</v>
      </c>
      <c r="G657" t="s">
        <v>1104</v>
      </c>
      <c r="H657" t="s">
        <v>1105</v>
      </c>
      <c r="I657" t="s">
        <v>1106</v>
      </c>
      <c r="J657" t="s">
        <v>584</v>
      </c>
      <c r="K657" s="2">
        <v>1.7361111111111112E-4</v>
      </c>
      <c r="L657" t="s">
        <v>665</v>
      </c>
    </row>
    <row r="658" spans="1:12" x14ac:dyDescent="0.25">
      <c r="A658" t="s">
        <v>909</v>
      </c>
      <c r="C658">
        <v>2</v>
      </c>
      <c r="D658">
        <v>4</v>
      </c>
      <c r="E658" t="b">
        <v>0</v>
      </c>
      <c r="F658" t="b">
        <v>0</v>
      </c>
      <c r="G658" t="s">
        <v>910</v>
      </c>
      <c r="H658" t="s">
        <v>911</v>
      </c>
      <c r="I658" t="s">
        <v>698</v>
      </c>
      <c r="J658" t="s">
        <v>912</v>
      </c>
      <c r="K658" s="2">
        <v>3.2407407407407406E-4</v>
      </c>
      <c r="L658" t="s">
        <v>661</v>
      </c>
    </row>
    <row r="659" spans="1:12" x14ac:dyDescent="0.25">
      <c r="A659" t="s">
        <v>601</v>
      </c>
      <c r="B659" t="s">
        <v>602</v>
      </c>
      <c r="C659">
        <v>2</v>
      </c>
      <c r="D659">
        <v>4</v>
      </c>
      <c r="E659" t="b">
        <v>0</v>
      </c>
      <c r="F659" t="b">
        <v>0</v>
      </c>
      <c r="G659" t="s">
        <v>925</v>
      </c>
      <c r="H659" t="s">
        <v>926</v>
      </c>
      <c r="I659" t="s">
        <v>698</v>
      </c>
      <c r="J659" t="s">
        <v>603</v>
      </c>
      <c r="K659" s="2">
        <v>5.5555555555555556E-4</v>
      </c>
      <c r="L659" t="s">
        <v>665</v>
      </c>
    </row>
    <row r="660" spans="1:12" x14ac:dyDescent="0.25">
      <c r="A660" t="s">
        <v>604</v>
      </c>
      <c r="B660" t="s">
        <v>605</v>
      </c>
      <c r="C660">
        <v>2</v>
      </c>
      <c r="D660">
        <v>4</v>
      </c>
      <c r="E660" t="b">
        <v>0</v>
      </c>
      <c r="F660" t="b">
        <v>0</v>
      </c>
      <c r="G660" t="s">
        <v>696</v>
      </c>
      <c r="H660" t="s">
        <v>697</v>
      </c>
      <c r="I660" t="s">
        <v>698</v>
      </c>
      <c r="J660" t="s">
        <v>606</v>
      </c>
      <c r="K660" s="2">
        <v>3.0092592592592595E-4</v>
      </c>
      <c r="L660" t="s">
        <v>665</v>
      </c>
    </row>
    <row r="661" spans="1:12" x14ac:dyDescent="0.25">
      <c r="A661" t="s">
        <v>712</v>
      </c>
      <c r="C661">
        <v>2</v>
      </c>
      <c r="D661">
        <v>4</v>
      </c>
      <c r="E661" t="b">
        <v>0</v>
      </c>
      <c r="F661" t="b">
        <v>0</v>
      </c>
      <c r="G661" t="s">
        <v>713</v>
      </c>
      <c r="H661" t="s">
        <v>714</v>
      </c>
      <c r="I661" t="s">
        <v>715</v>
      </c>
      <c r="J661" t="s">
        <v>261</v>
      </c>
      <c r="K661" s="2">
        <v>8.449074074074075E-4</v>
      </c>
      <c r="L661" t="s">
        <v>661</v>
      </c>
    </row>
    <row r="662" spans="1:12" x14ac:dyDescent="0.25">
      <c r="A662" t="s">
        <v>783</v>
      </c>
      <c r="C662">
        <v>2</v>
      </c>
      <c r="D662">
        <v>4</v>
      </c>
      <c r="E662" t="b">
        <v>0</v>
      </c>
      <c r="F662" t="b">
        <v>0</v>
      </c>
      <c r="G662" t="s">
        <v>784</v>
      </c>
      <c r="H662" t="s">
        <v>785</v>
      </c>
      <c r="I662" t="s">
        <v>786</v>
      </c>
      <c r="J662" t="s">
        <v>787</v>
      </c>
      <c r="K662" s="2">
        <v>3.4722222222222222E-5</v>
      </c>
      <c r="L662" t="s">
        <v>661</v>
      </c>
    </row>
    <row r="663" spans="1:12" x14ac:dyDescent="0.25">
      <c r="A663" t="s">
        <v>800</v>
      </c>
      <c r="C663">
        <v>2</v>
      </c>
      <c r="D663">
        <v>4</v>
      </c>
      <c r="E663" t="b">
        <v>0</v>
      </c>
      <c r="F663" t="b">
        <v>0</v>
      </c>
      <c r="G663" t="s">
        <v>801</v>
      </c>
      <c r="H663" t="s">
        <v>802</v>
      </c>
      <c r="I663" t="s">
        <v>698</v>
      </c>
      <c r="J663" t="s">
        <v>803</v>
      </c>
      <c r="K663" s="2">
        <v>3.4722222222222222E-5</v>
      </c>
      <c r="L663" t="s">
        <v>661</v>
      </c>
    </row>
    <row r="664" spans="1:12" x14ac:dyDescent="0.25">
      <c r="A664" t="s">
        <v>608</v>
      </c>
      <c r="B664" t="s">
        <v>609</v>
      </c>
      <c r="C664">
        <v>2</v>
      </c>
      <c r="D664">
        <v>4</v>
      </c>
      <c r="E664" t="b">
        <v>0</v>
      </c>
      <c r="F664" t="b">
        <v>0</v>
      </c>
      <c r="G664" t="s">
        <v>823</v>
      </c>
      <c r="H664" t="s">
        <v>824</v>
      </c>
      <c r="I664" t="s">
        <v>825</v>
      </c>
      <c r="J664" t="s">
        <v>610</v>
      </c>
      <c r="K664" s="2">
        <v>2.199074074074074E-4</v>
      </c>
      <c r="L664" t="s">
        <v>665</v>
      </c>
    </row>
    <row r="665" spans="1:12" x14ac:dyDescent="0.25">
      <c r="A665" t="s">
        <v>844</v>
      </c>
      <c r="C665">
        <v>2</v>
      </c>
      <c r="D665">
        <v>4</v>
      </c>
      <c r="E665" t="b">
        <v>0</v>
      </c>
      <c r="F665" t="b">
        <v>0</v>
      </c>
      <c r="G665" t="s">
        <v>845</v>
      </c>
      <c r="H665" t="s">
        <v>846</v>
      </c>
      <c r="I665" t="s">
        <v>841</v>
      </c>
      <c r="J665" t="s">
        <v>261</v>
      </c>
      <c r="K665" s="2">
        <v>6.9444444444444444E-5</v>
      </c>
      <c r="L665" t="s">
        <v>661</v>
      </c>
    </row>
    <row r="666" spans="1:12" x14ac:dyDescent="0.25">
      <c r="A666" t="s">
        <v>612</v>
      </c>
      <c r="B666" t="s">
        <v>613</v>
      </c>
      <c r="C666">
        <v>2</v>
      </c>
      <c r="D666">
        <v>4</v>
      </c>
      <c r="E666" t="b">
        <v>0</v>
      </c>
      <c r="F666" t="b">
        <v>0</v>
      </c>
      <c r="G666" t="s">
        <v>832</v>
      </c>
      <c r="H666" t="s">
        <v>833</v>
      </c>
      <c r="I666" t="s">
        <v>834</v>
      </c>
      <c r="J666" t="s">
        <v>410</v>
      </c>
      <c r="K666" s="2">
        <v>4.1666666666666669E-4</v>
      </c>
      <c r="L666" t="s">
        <v>665</v>
      </c>
    </row>
    <row r="667" spans="1:12" x14ac:dyDescent="0.25">
      <c r="A667" t="s">
        <v>615</v>
      </c>
      <c r="B667" t="s">
        <v>549</v>
      </c>
      <c r="C667">
        <v>2</v>
      </c>
      <c r="D667">
        <v>4</v>
      </c>
      <c r="E667" t="b">
        <v>0</v>
      </c>
      <c r="F667" t="b">
        <v>0</v>
      </c>
      <c r="G667" t="s">
        <v>681</v>
      </c>
      <c r="H667" t="s">
        <v>682</v>
      </c>
      <c r="I667" t="s">
        <v>683</v>
      </c>
      <c r="J667" t="s">
        <v>616</v>
      </c>
      <c r="K667" s="2">
        <v>6.5277777777777782E-3</v>
      </c>
      <c r="L667" t="s">
        <v>665</v>
      </c>
    </row>
    <row r="668" spans="1:12" x14ac:dyDescent="0.25">
      <c r="A668" t="s">
        <v>618</v>
      </c>
      <c r="B668" t="s">
        <v>368</v>
      </c>
      <c r="C668">
        <v>2</v>
      </c>
      <c r="D668">
        <v>4</v>
      </c>
      <c r="E668" t="b">
        <v>0</v>
      </c>
      <c r="F668" t="b">
        <v>0</v>
      </c>
      <c r="G668" t="s">
        <v>684</v>
      </c>
      <c r="H668" t="s">
        <v>685</v>
      </c>
      <c r="I668" t="s">
        <v>686</v>
      </c>
      <c r="J668" t="s">
        <v>619</v>
      </c>
      <c r="K668" s="2">
        <v>0.14859953703703704</v>
      </c>
      <c r="L668" t="s">
        <v>665</v>
      </c>
    </row>
    <row r="669" spans="1:12" x14ac:dyDescent="0.25">
      <c r="A669" t="s">
        <v>621</v>
      </c>
      <c r="B669" t="s">
        <v>90</v>
      </c>
      <c r="C669">
        <v>2</v>
      </c>
      <c r="D669">
        <v>6</v>
      </c>
      <c r="E669" t="b">
        <v>1</v>
      </c>
      <c r="F669" t="b">
        <v>0</v>
      </c>
      <c r="G669" t="s">
        <v>1185</v>
      </c>
      <c r="H669" t="s">
        <v>1186</v>
      </c>
      <c r="I669" t="s">
        <v>698</v>
      </c>
      <c r="J669" t="s">
        <v>622</v>
      </c>
      <c r="K669" s="2">
        <v>5.0370370370370371E-2</v>
      </c>
      <c r="L669" t="s">
        <v>665</v>
      </c>
    </row>
    <row r="670" spans="1:12" x14ac:dyDescent="0.25">
      <c r="A670" t="s">
        <v>1187</v>
      </c>
      <c r="C670">
        <v>2</v>
      </c>
      <c r="D670">
        <v>6</v>
      </c>
      <c r="E670" t="b">
        <v>1</v>
      </c>
      <c r="F670" t="b">
        <v>0</v>
      </c>
      <c r="K670" s="2">
        <v>2.3148148148148147E-5</v>
      </c>
      <c r="L670" t="s">
        <v>661</v>
      </c>
    </row>
    <row r="671" spans="1:12" x14ac:dyDescent="0.25">
      <c r="A671" t="s">
        <v>1188</v>
      </c>
      <c r="C671">
        <v>2</v>
      </c>
      <c r="D671">
        <v>6</v>
      </c>
      <c r="E671" t="b">
        <v>1</v>
      </c>
      <c r="F671" t="b">
        <v>0</v>
      </c>
      <c r="K671" s="2">
        <v>1.1574074074074073E-5</v>
      </c>
      <c r="L671" t="s">
        <v>661</v>
      </c>
    </row>
    <row r="672" spans="1:12" x14ac:dyDescent="0.25">
      <c r="A672" t="s">
        <v>1189</v>
      </c>
      <c r="C672">
        <v>2</v>
      </c>
      <c r="D672">
        <v>6</v>
      </c>
      <c r="E672" t="b">
        <v>1</v>
      </c>
      <c r="F672" t="b">
        <v>0</v>
      </c>
      <c r="K672" s="2">
        <v>1.1574074074074073E-5</v>
      </c>
      <c r="L672" t="s">
        <v>661</v>
      </c>
    </row>
    <row r="673" spans="1:12" x14ac:dyDescent="0.25">
      <c r="A673" t="s">
        <v>624</v>
      </c>
      <c r="B673" t="s">
        <v>625</v>
      </c>
      <c r="C673">
        <v>2</v>
      </c>
      <c r="D673">
        <v>6</v>
      </c>
      <c r="E673" t="b">
        <v>1</v>
      </c>
      <c r="F673" t="b">
        <v>0</v>
      </c>
      <c r="G673" t="s">
        <v>1297</v>
      </c>
      <c r="H673" t="s">
        <v>1298</v>
      </c>
      <c r="I673" t="s">
        <v>698</v>
      </c>
      <c r="J673" t="s">
        <v>204</v>
      </c>
      <c r="K673" s="2">
        <v>3.2407407407407406E-4</v>
      </c>
      <c r="L673" t="s">
        <v>665</v>
      </c>
    </row>
    <row r="674" spans="1:12" x14ac:dyDescent="0.25">
      <c r="A674" t="s">
        <v>1272</v>
      </c>
      <c r="C674">
        <v>3</v>
      </c>
      <c r="D674">
        <v>8</v>
      </c>
      <c r="E674" t="b">
        <v>1</v>
      </c>
      <c r="F674" t="b">
        <v>0</v>
      </c>
      <c r="K674" s="2">
        <v>1.1574074074074073E-5</v>
      </c>
      <c r="L674" t="s">
        <v>661</v>
      </c>
    </row>
    <row r="675" spans="1:12" x14ac:dyDescent="0.25">
      <c r="A675" t="s">
        <v>1273</v>
      </c>
      <c r="C675">
        <v>3</v>
      </c>
      <c r="D675">
        <v>8</v>
      </c>
      <c r="E675" t="b">
        <v>1</v>
      </c>
      <c r="F675" t="b">
        <v>0</v>
      </c>
      <c r="K675" s="2">
        <v>3.9351851851851852E-4</v>
      </c>
      <c r="L675" t="s">
        <v>661</v>
      </c>
    </row>
    <row r="676" spans="1:12" x14ac:dyDescent="0.25">
      <c r="A676" t="s">
        <v>1271</v>
      </c>
      <c r="C676">
        <v>3</v>
      </c>
      <c r="D676">
        <v>8</v>
      </c>
      <c r="E676" t="b">
        <v>1</v>
      </c>
      <c r="F676" t="b">
        <v>0</v>
      </c>
      <c r="K676" s="2">
        <v>1.273148148148148E-4</v>
      </c>
      <c r="L676" t="s">
        <v>661</v>
      </c>
    </row>
    <row r="677" spans="1:12" x14ac:dyDescent="0.25">
      <c r="A677" t="s">
        <v>626</v>
      </c>
      <c r="B677" t="s">
        <v>627</v>
      </c>
      <c r="C677">
        <v>2</v>
      </c>
      <c r="D677">
        <v>4</v>
      </c>
      <c r="E677" t="b">
        <v>0</v>
      </c>
      <c r="F677" t="b">
        <v>0</v>
      </c>
      <c r="G677" t="s">
        <v>891</v>
      </c>
      <c r="H677" t="s">
        <v>892</v>
      </c>
      <c r="I677" t="s">
        <v>893</v>
      </c>
      <c r="J677" t="s">
        <v>628</v>
      </c>
      <c r="K677" s="2">
        <v>9.2615740740740748E-2</v>
      </c>
      <c r="L677" t="s">
        <v>665</v>
      </c>
    </row>
    <row r="678" spans="1:12" x14ac:dyDescent="0.25">
      <c r="A678" t="s">
        <v>631</v>
      </c>
      <c r="B678" t="s">
        <v>549</v>
      </c>
      <c r="C678">
        <v>2</v>
      </c>
      <c r="D678">
        <v>4</v>
      </c>
      <c r="E678" t="b">
        <v>0</v>
      </c>
      <c r="F678" t="b">
        <v>0</v>
      </c>
      <c r="G678" t="s">
        <v>1274</v>
      </c>
      <c r="H678" t="s">
        <v>1275</v>
      </c>
      <c r="I678" t="s">
        <v>1276</v>
      </c>
      <c r="J678" t="s">
        <v>632</v>
      </c>
      <c r="K678" s="2">
        <v>4.2013888888888891E-3</v>
      </c>
      <c r="L678" t="s">
        <v>665</v>
      </c>
    </row>
    <row r="679" spans="1:12" x14ac:dyDescent="0.25">
      <c r="A679" t="s">
        <v>1299</v>
      </c>
      <c r="C679">
        <v>3</v>
      </c>
      <c r="D679">
        <v>8</v>
      </c>
      <c r="E679" t="b">
        <v>1</v>
      </c>
      <c r="F679" t="b">
        <v>0</v>
      </c>
      <c r="K679" s="2">
        <v>1.1574074074074073E-5</v>
      </c>
      <c r="L679" t="s">
        <v>661</v>
      </c>
    </row>
    <row r="680" spans="1:12" x14ac:dyDescent="0.25">
      <c r="A680" t="s">
        <v>634</v>
      </c>
      <c r="B680" t="s">
        <v>345</v>
      </c>
      <c r="C680">
        <v>3</v>
      </c>
      <c r="D680">
        <v>8</v>
      </c>
      <c r="E680" t="b">
        <v>1</v>
      </c>
      <c r="F680" t="b">
        <v>0</v>
      </c>
      <c r="G680" t="s">
        <v>835</v>
      </c>
      <c r="H680" t="s">
        <v>836</v>
      </c>
      <c r="I680" t="s">
        <v>718</v>
      </c>
      <c r="J680" t="s">
        <v>346</v>
      </c>
      <c r="K680" s="2">
        <v>1.0532407407407407E-3</v>
      </c>
      <c r="L680" t="s">
        <v>665</v>
      </c>
    </row>
    <row r="681" spans="1:12" x14ac:dyDescent="0.25">
      <c r="A681" t="s">
        <v>1300</v>
      </c>
      <c r="C681">
        <v>3</v>
      </c>
      <c r="D681">
        <v>8</v>
      </c>
      <c r="E681" t="b">
        <v>1</v>
      </c>
      <c r="F681" t="b">
        <v>0</v>
      </c>
      <c r="K681" s="2">
        <v>5.7870370370370366E-5</v>
      </c>
      <c r="L681" t="s">
        <v>661</v>
      </c>
    </row>
    <row r="682" spans="1:12" x14ac:dyDescent="0.25">
      <c r="A682" t="s">
        <v>636</v>
      </c>
      <c r="B682" t="s">
        <v>637</v>
      </c>
      <c r="C682">
        <v>3</v>
      </c>
      <c r="D682">
        <v>8</v>
      </c>
      <c r="E682" t="b">
        <v>1</v>
      </c>
      <c r="F682" t="b">
        <v>0</v>
      </c>
      <c r="G682" t="s">
        <v>721</v>
      </c>
      <c r="H682" t="s">
        <v>722</v>
      </c>
      <c r="I682" t="s">
        <v>723</v>
      </c>
      <c r="J682" t="s">
        <v>212</v>
      </c>
      <c r="K682" s="2">
        <v>1.0092592592592592E-2</v>
      </c>
      <c r="L682" t="s">
        <v>665</v>
      </c>
    </row>
    <row r="683" spans="1:12" x14ac:dyDescent="0.25">
      <c r="A683" t="s">
        <v>1301</v>
      </c>
      <c r="C683">
        <v>3</v>
      </c>
      <c r="D683">
        <v>8</v>
      </c>
      <c r="E683" t="b">
        <v>1</v>
      </c>
      <c r="F683" t="b">
        <v>0</v>
      </c>
      <c r="K683" s="2">
        <v>5.7870370370370366E-5</v>
      </c>
      <c r="L683" t="s">
        <v>661</v>
      </c>
    </row>
    <row r="684" spans="1:12" x14ac:dyDescent="0.25">
      <c r="A684" t="s">
        <v>639</v>
      </c>
      <c r="B684" t="s">
        <v>640</v>
      </c>
      <c r="C684">
        <v>3</v>
      </c>
      <c r="D684">
        <v>8</v>
      </c>
      <c r="E684" t="b">
        <v>1</v>
      </c>
      <c r="F684" t="b">
        <v>0</v>
      </c>
      <c r="G684" t="s">
        <v>713</v>
      </c>
      <c r="H684" t="s">
        <v>714</v>
      </c>
      <c r="I684" t="s">
        <v>715</v>
      </c>
      <c r="J684" t="s">
        <v>261</v>
      </c>
      <c r="K684" s="2">
        <v>3.6689814814814814E-3</v>
      </c>
      <c r="L684" t="s">
        <v>665</v>
      </c>
    </row>
    <row r="685" spans="1:12" x14ac:dyDescent="0.25">
      <c r="A685" t="s">
        <v>642</v>
      </c>
      <c r="B685" t="s">
        <v>207</v>
      </c>
      <c r="C685">
        <v>3</v>
      </c>
      <c r="D685">
        <v>8</v>
      </c>
      <c r="E685" t="b">
        <v>1</v>
      </c>
      <c r="F685" t="b">
        <v>0</v>
      </c>
      <c r="G685" t="s">
        <v>719</v>
      </c>
      <c r="H685" t="s">
        <v>720</v>
      </c>
      <c r="I685" t="s">
        <v>698</v>
      </c>
      <c r="J685" t="s">
        <v>208</v>
      </c>
      <c r="K685" s="2">
        <v>7.9398148148148145E-3</v>
      </c>
      <c r="L685" t="s">
        <v>665</v>
      </c>
    </row>
    <row r="686" spans="1:12" x14ac:dyDescent="0.25">
      <c r="A686" t="s">
        <v>650</v>
      </c>
      <c r="C686">
        <v>3</v>
      </c>
      <c r="D686">
        <v>8</v>
      </c>
      <c r="E686" t="b">
        <v>1</v>
      </c>
      <c r="F686" t="b">
        <v>0</v>
      </c>
      <c r="G686" t="s">
        <v>1302</v>
      </c>
      <c r="H686" t="s">
        <v>1303</v>
      </c>
      <c r="I686" t="s">
        <v>1304</v>
      </c>
      <c r="J686" t="s">
        <v>644</v>
      </c>
      <c r="K686" s="2">
        <v>1.9293981481481485E-2</v>
      </c>
      <c r="L686" t="s">
        <v>661</v>
      </c>
    </row>
    <row r="687" spans="1:12" x14ac:dyDescent="0.25">
      <c r="A687" t="s">
        <v>652</v>
      </c>
      <c r="C687">
        <v>3</v>
      </c>
      <c r="D687">
        <v>8</v>
      </c>
      <c r="E687" t="b">
        <v>1</v>
      </c>
      <c r="F687" t="b">
        <v>0</v>
      </c>
      <c r="G687" t="s">
        <v>1305</v>
      </c>
      <c r="H687" t="s">
        <v>1306</v>
      </c>
      <c r="I687" t="s">
        <v>1307</v>
      </c>
      <c r="J687" t="s">
        <v>644</v>
      </c>
      <c r="K687" s="2">
        <v>1.7430555555555557E-2</v>
      </c>
      <c r="L687" t="s">
        <v>661</v>
      </c>
    </row>
    <row r="688" spans="1:12" x14ac:dyDescent="0.25">
      <c r="A688" t="s">
        <v>654</v>
      </c>
      <c r="C688">
        <v>3</v>
      </c>
      <c r="D688">
        <v>8</v>
      </c>
      <c r="E688" t="b">
        <v>1</v>
      </c>
      <c r="F688" t="b">
        <v>0</v>
      </c>
      <c r="G688" t="s">
        <v>1308</v>
      </c>
      <c r="H688" t="s">
        <v>1309</v>
      </c>
      <c r="I688" t="s">
        <v>1293</v>
      </c>
      <c r="J688" t="s">
        <v>644</v>
      </c>
      <c r="K688" s="2">
        <v>8.7615740740740744E-3</v>
      </c>
      <c r="L688" t="s">
        <v>661</v>
      </c>
    </row>
    <row r="689" spans="1:12" x14ac:dyDescent="0.25">
      <c r="A689" t="s">
        <v>656</v>
      </c>
      <c r="C689">
        <v>3</v>
      </c>
      <c r="D689">
        <v>8</v>
      </c>
      <c r="E689" t="b">
        <v>1</v>
      </c>
      <c r="F689" t="b">
        <v>0</v>
      </c>
      <c r="G689" t="s">
        <v>1310</v>
      </c>
      <c r="H689" t="s">
        <v>1311</v>
      </c>
      <c r="I689" t="s">
        <v>1312</v>
      </c>
      <c r="J689" t="s">
        <v>644</v>
      </c>
      <c r="K689" s="2">
        <v>1.4849537037037036E-2</v>
      </c>
      <c r="L689" t="s">
        <v>661</v>
      </c>
    </row>
    <row r="690" spans="1:12" x14ac:dyDescent="0.25">
      <c r="A690" t="s">
        <v>1313</v>
      </c>
      <c r="C690">
        <v>3</v>
      </c>
      <c r="D690">
        <v>8</v>
      </c>
      <c r="E690" t="b">
        <v>1</v>
      </c>
      <c r="F690" t="b">
        <v>0</v>
      </c>
      <c r="K690" s="2">
        <v>9.2592592592592588E-5</v>
      </c>
      <c r="L690" t="s">
        <v>661</v>
      </c>
    </row>
    <row r="691" spans="1:12" x14ac:dyDescent="0.25">
      <c r="A691" t="s">
        <v>1314</v>
      </c>
      <c r="C691">
        <v>3</v>
      </c>
      <c r="D691">
        <v>8</v>
      </c>
      <c r="E691" t="b">
        <v>1</v>
      </c>
      <c r="F691" t="b">
        <v>0</v>
      </c>
      <c r="K691" s="2">
        <v>1.0416666666666667E-4</v>
      </c>
      <c r="L691" t="s">
        <v>661</v>
      </c>
    </row>
    <row r="692" spans="1:12" x14ac:dyDescent="0.25">
      <c r="A692" t="s">
        <v>1315</v>
      </c>
      <c r="C692">
        <v>3</v>
      </c>
      <c r="D692">
        <v>8</v>
      </c>
      <c r="E692" t="b">
        <v>1</v>
      </c>
      <c r="F692" t="b">
        <v>0</v>
      </c>
      <c r="K692" s="2">
        <v>8.1018518518518516E-5</v>
      </c>
      <c r="L692" t="s">
        <v>661</v>
      </c>
    </row>
    <row r="693" spans="1:12" x14ac:dyDescent="0.25">
      <c r="A693" t="s">
        <v>1299</v>
      </c>
      <c r="C693">
        <v>3</v>
      </c>
      <c r="D693">
        <v>5</v>
      </c>
      <c r="E693" t="b">
        <v>0</v>
      </c>
      <c r="F693" t="b">
        <v>0</v>
      </c>
      <c r="K693" s="2">
        <v>1.1574074074074073E-5</v>
      </c>
      <c r="L693" t="s">
        <v>661</v>
      </c>
    </row>
    <row r="694" spans="1:12" x14ac:dyDescent="0.25">
      <c r="A694" t="s">
        <v>643</v>
      </c>
      <c r="B694" t="s">
        <v>549</v>
      </c>
      <c r="C694">
        <v>3</v>
      </c>
      <c r="D694">
        <v>5</v>
      </c>
      <c r="E694" t="b">
        <v>0</v>
      </c>
      <c r="F694" t="b">
        <v>0</v>
      </c>
      <c r="G694" t="s">
        <v>1305</v>
      </c>
      <c r="H694" t="s">
        <v>1306</v>
      </c>
      <c r="I694" t="s">
        <v>1307</v>
      </c>
      <c r="J694" t="s">
        <v>644</v>
      </c>
      <c r="K694" s="2">
        <v>2.4537037037037036E-3</v>
      </c>
      <c r="L694" t="s">
        <v>665</v>
      </c>
    </row>
    <row r="695" spans="1:12" x14ac:dyDescent="0.25">
      <c r="A695" t="s">
        <v>1272</v>
      </c>
      <c r="C695">
        <v>3</v>
      </c>
      <c r="D695">
        <v>5</v>
      </c>
      <c r="E695" t="b">
        <v>0</v>
      </c>
      <c r="F695" t="b">
        <v>0</v>
      </c>
      <c r="K695" s="2">
        <v>1.1574074074074073E-5</v>
      </c>
      <c r="L695" t="s">
        <v>661</v>
      </c>
    </row>
    <row r="696" spans="1:12" x14ac:dyDescent="0.25">
      <c r="A696" t="s">
        <v>1273</v>
      </c>
      <c r="C696">
        <v>3</v>
      </c>
      <c r="D696">
        <v>5</v>
      </c>
      <c r="E696" t="b">
        <v>0</v>
      </c>
      <c r="F696" t="b">
        <v>0</v>
      </c>
      <c r="K696" s="2">
        <v>3.4722222222222222E-5</v>
      </c>
      <c r="L696" t="s">
        <v>661</v>
      </c>
    </row>
    <row r="697" spans="1:12" x14ac:dyDescent="0.25">
      <c r="A697" t="s">
        <v>1271</v>
      </c>
      <c r="C697">
        <v>3</v>
      </c>
      <c r="D697">
        <v>5</v>
      </c>
      <c r="E697" t="b">
        <v>0</v>
      </c>
      <c r="F697" t="b">
        <v>0</v>
      </c>
      <c r="K697" s="2">
        <v>6.9444444444444444E-5</v>
      </c>
      <c r="L697" t="s">
        <v>661</v>
      </c>
    </row>
    <row r="698" spans="1:12" x14ac:dyDescent="0.25">
      <c r="A698" t="s">
        <v>646</v>
      </c>
      <c r="B698" t="s">
        <v>549</v>
      </c>
      <c r="C698">
        <v>3</v>
      </c>
      <c r="D698">
        <v>5</v>
      </c>
      <c r="E698" t="b">
        <v>0</v>
      </c>
      <c r="F698" t="b">
        <v>0</v>
      </c>
      <c r="G698" t="s">
        <v>847</v>
      </c>
      <c r="H698" t="s">
        <v>848</v>
      </c>
      <c r="I698" t="s">
        <v>849</v>
      </c>
      <c r="J698" t="s">
        <v>644</v>
      </c>
      <c r="K698" s="2">
        <v>2.627314814814815E-3</v>
      </c>
      <c r="L698" t="s">
        <v>665</v>
      </c>
    </row>
    <row r="699" spans="1:12" x14ac:dyDescent="0.25">
      <c r="A699" t="s">
        <v>634</v>
      </c>
      <c r="B699" t="s">
        <v>345</v>
      </c>
      <c r="C699">
        <v>3</v>
      </c>
      <c r="D699">
        <v>5</v>
      </c>
      <c r="E699" t="b">
        <v>0</v>
      </c>
      <c r="F699" t="b">
        <v>0</v>
      </c>
      <c r="G699" t="s">
        <v>835</v>
      </c>
      <c r="H699" t="s">
        <v>836</v>
      </c>
      <c r="I699" t="s">
        <v>718</v>
      </c>
      <c r="J699" t="s">
        <v>346</v>
      </c>
      <c r="K699" s="2">
        <v>8.1018518518518516E-4</v>
      </c>
      <c r="L699" t="s">
        <v>665</v>
      </c>
    </row>
    <row r="700" spans="1:12" x14ac:dyDescent="0.25">
      <c r="A700" t="s">
        <v>1300</v>
      </c>
      <c r="C700">
        <v>3</v>
      </c>
      <c r="D700">
        <v>5</v>
      </c>
      <c r="E700" t="b">
        <v>0</v>
      </c>
      <c r="F700" t="b">
        <v>0</v>
      </c>
      <c r="K700" s="2">
        <v>5.7870370370370366E-5</v>
      </c>
      <c r="L700" t="s">
        <v>661</v>
      </c>
    </row>
    <row r="701" spans="1:12" x14ac:dyDescent="0.25">
      <c r="A701" t="s">
        <v>636</v>
      </c>
      <c r="C701">
        <v>3</v>
      </c>
      <c r="D701">
        <v>5</v>
      </c>
      <c r="E701" t="b">
        <v>0</v>
      </c>
      <c r="F701" t="b">
        <v>0</v>
      </c>
      <c r="G701" t="s">
        <v>721</v>
      </c>
      <c r="H701" t="s">
        <v>722</v>
      </c>
      <c r="I701" t="s">
        <v>723</v>
      </c>
      <c r="J701" t="s">
        <v>212</v>
      </c>
      <c r="L701" t="s">
        <v>813</v>
      </c>
    </row>
    <row r="702" spans="1:12" x14ac:dyDescent="0.25">
      <c r="A702" t="s">
        <v>1301</v>
      </c>
      <c r="C702">
        <v>3</v>
      </c>
      <c r="D702">
        <v>5</v>
      </c>
      <c r="E702" t="b">
        <v>0</v>
      </c>
      <c r="F702" t="b">
        <v>0</v>
      </c>
      <c r="K702" s="2">
        <v>4.6296296296296294E-5</v>
      </c>
      <c r="L702" t="s">
        <v>661</v>
      </c>
    </row>
    <row r="703" spans="1:12" x14ac:dyDescent="0.25">
      <c r="A703" t="s">
        <v>639</v>
      </c>
      <c r="C703">
        <v>3</v>
      </c>
      <c r="D703">
        <v>5</v>
      </c>
      <c r="E703" t="b">
        <v>0</v>
      </c>
      <c r="F703" t="b">
        <v>0</v>
      </c>
      <c r="G703" t="s">
        <v>713</v>
      </c>
      <c r="H703" t="s">
        <v>714</v>
      </c>
      <c r="I703" t="s">
        <v>715</v>
      </c>
      <c r="J703" t="s">
        <v>261</v>
      </c>
      <c r="K703" s="2">
        <v>8.564814814814815E-4</v>
      </c>
      <c r="L703" t="s">
        <v>661</v>
      </c>
    </row>
    <row r="704" spans="1:12" x14ac:dyDescent="0.25">
      <c r="A704" t="s">
        <v>642</v>
      </c>
      <c r="B704" t="s">
        <v>207</v>
      </c>
      <c r="C704">
        <v>3</v>
      </c>
      <c r="D704">
        <v>5</v>
      </c>
      <c r="E704" t="b">
        <v>0</v>
      </c>
      <c r="F704" t="b">
        <v>0</v>
      </c>
      <c r="G704" t="s">
        <v>719</v>
      </c>
      <c r="H704" t="s">
        <v>720</v>
      </c>
      <c r="I704" t="s">
        <v>698</v>
      </c>
      <c r="J704" t="s">
        <v>208</v>
      </c>
      <c r="K704" s="2">
        <v>2.225694444444444E-2</v>
      </c>
      <c r="L704" t="s">
        <v>665</v>
      </c>
    </row>
    <row r="705" spans="1:12" x14ac:dyDescent="0.25">
      <c r="A705" t="s">
        <v>650</v>
      </c>
      <c r="B705" t="s">
        <v>549</v>
      </c>
      <c r="C705">
        <v>3</v>
      </c>
      <c r="D705">
        <v>5</v>
      </c>
      <c r="E705" t="b">
        <v>0</v>
      </c>
      <c r="F705" t="b">
        <v>0</v>
      </c>
      <c r="G705" t="s">
        <v>1302</v>
      </c>
      <c r="H705" t="s">
        <v>1303</v>
      </c>
      <c r="I705" t="s">
        <v>1304</v>
      </c>
      <c r="J705" t="s">
        <v>644</v>
      </c>
      <c r="K705" s="2">
        <v>2.5000000000000001E-3</v>
      </c>
      <c r="L705" t="s">
        <v>665</v>
      </c>
    </row>
    <row r="706" spans="1:12" x14ac:dyDescent="0.25">
      <c r="A706" t="s">
        <v>652</v>
      </c>
      <c r="B706" t="s">
        <v>549</v>
      </c>
      <c r="C706">
        <v>3</v>
      </c>
      <c r="D706">
        <v>5</v>
      </c>
      <c r="E706" t="b">
        <v>0</v>
      </c>
      <c r="F706" t="b">
        <v>0</v>
      </c>
      <c r="G706" t="s">
        <v>1305</v>
      </c>
      <c r="H706" t="s">
        <v>1306</v>
      </c>
      <c r="I706" t="s">
        <v>1307</v>
      </c>
      <c r="J706" t="s">
        <v>644</v>
      </c>
      <c r="K706" s="2">
        <v>2.3958333333333336E-3</v>
      </c>
      <c r="L706" t="s">
        <v>665</v>
      </c>
    </row>
    <row r="707" spans="1:12" x14ac:dyDescent="0.25">
      <c r="A707" t="s">
        <v>654</v>
      </c>
      <c r="B707" t="s">
        <v>549</v>
      </c>
      <c r="C707">
        <v>3</v>
      </c>
      <c r="D707">
        <v>5</v>
      </c>
      <c r="E707" t="b">
        <v>0</v>
      </c>
      <c r="F707" t="b">
        <v>0</v>
      </c>
      <c r="G707" t="s">
        <v>1308</v>
      </c>
      <c r="H707" t="s">
        <v>1309</v>
      </c>
      <c r="I707" t="s">
        <v>1293</v>
      </c>
      <c r="J707" t="s">
        <v>644</v>
      </c>
      <c r="K707" s="2">
        <v>1.4814814814814814E-3</v>
      </c>
      <c r="L707" t="s">
        <v>665</v>
      </c>
    </row>
    <row r="708" spans="1:12" x14ac:dyDescent="0.25">
      <c r="A708" t="s">
        <v>656</v>
      </c>
      <c r="B708" t="s">
        <v>549</v>
      </c>
      <c r="C708">
        <v>3</v>
      </c>
      <c r="D708">
        <v>5</v>
      </c>
      <c r="E708" t="b">
        <v>0</v>
      </c>
      <c r="F708" t="b">
        <v>0</v>
      </c>
      <c r="G708" t="s">
        <v>1310</v>
      </c>
      <c r="H708" t="s">
        <v>1311</v>
      </c>
      <c r="I708" t="s">
        <v>1312</v>
      </c>
      <c r="J708" t="s">
        <v>644</v>
      </c>
      <c r="K708" s="2">
        <v>2.0138888888888888E-3</v>
      </c>
      <c r="L708" t="s">
        <v>665</v>
      </c>
    </row>
    <row r="709" spans="1:12" x14ac:dyDescent="0.25">
      <c r="A709" t="s">
        <v>1313</v>
      </c>
      <c r="C709">
        <v>3</v>
      </c>
      <c r="D709">
        <v>5</v>
      </c>
      <c r="E709" t="b">
        <v>0</v>
      </c>
      <c r="F709" t="b">
        <v>0</v>
      </c>
      <c r="G709" t="s">
        <v>1316</v>
      </c>
      <c r="H709" t="s">
        <v>1041</v>
      </c>
      <c r="I709" t="s">
        <v>698</v>
      </c>
      <c r="J709" t="s">
        <v>1317</v>
      </c>
      <c r="K709" s="2">
        <v>2.3148148148148146E-4</v>
      </c>
      <c r="L709" t="s">
        <v>661</v>
      </c>
    </row>
    <row r="710" spans="1:12" x14ac:dyDescent="0.25">
      <c r="A710" t="s">
        <v>1314</v>
      </c>
      <c r="C710">
        <v>3</v>
      </c>
      <c r="D710">
        <v>5</v>
      </c>
      <c r="E710" t="b">
        <v>0</v>
      </c>
      <c r="F710" t="b">
        <v>0</v>
      </c>
      <c r="G710" t="s">
        <v>1318</v>
      </c>
      <c r="H710" t="s">
        <v>1319</v>
      </c>
      <c r="I710" t="s">
        <v>698</v>
      </c>
      <c r="J710" t="s">
        <v>1317</v>
      </c>
      <c r="K710" s="2">
        <v>1.8518518518518518E-4</v>
      </c>
      <c r="L710" t="s">
        <v>661</v>
      </c>
    </row>
    <row r="711" spans="1:12" x14ac:dyDescent="0.25">
      <c r="A711" t="s">
        <v>1315</v>
      </c>
      <c r="C711">
        <v>3</v>
      </c>
      <c r="D711">
        <v>5</v>
      </c>
      <c r="E711" t="b">
        <v>0</v>
      </c>
      <c r="F711" t="b">
        <v>0</v>
      </c>
      <c r="G711" t="s">
        <v>1320</v>
      </c>
      <c r="H711" t="s">
        <v>1321</v>
      </c>
      <c r="I711" t="s">
        <v>698</v>
      </c>
      <c r="J711" t="s">
        <v>1317</v>
      </c>
      <c r="K711" s="2">
        <v>1.6203703703703703E-4</v>
      </c>
      <c r="L711" t="s">
        <v>661</v>
      </c>
    </row>
    <row r="712" spans="1:12" x14ac:dyDescent="0.25">
      <c r="A712" t="s">
        <v>626</v>
      </c>
      <c r="B712" t="s">
        <v>627</v>
      </c>
      <c r="C712">
        <v>3</v>
      </c>
      <c r="D712">
        <v>6</v>
      </c>
      <c r="E712" t="b">
        <v>0</v>
      </c>
      <c r="F712" t="b">
        <v>0</v>
      </c>
      <c r="G712" t="s">
        <v>891</v>
      </c>
      <c r="H712" t="s">
        <v>892</v>
      </c>
      <c r="I712" t="s">
        <v>893</v>
      </c>
      <c r="J712" t="s">
        <v>628</v>
      </c>
      <c r="K712" s="2">
        <v>0.37561342592592589</v>
      </c>
      <c r="L712" t="s">
        <v>665</v>
      </c>
    </row>
    <row r="713" spans="1:12" x14ac:dyDescent="0.25">
      <c r="C713">
        <v>3</v>
      </c>
      <c r="D713">
        <v>6</v>
      </c>
      <c r="E713" t="b">
        <v>0</v>
      </c>
      <c r="F713" t="b">
        <v>0</v>
      </c>
      <c r="L713" t="s">
        <v>659</v>
      </c>
    </row>
    <row r="714" spans="1:12" x14ac:dyDescent="0.25">
      <c r="A714" t="s">
        <v>1322</v>
      </c>
      <c r="C714">
        <v>3</v>
      </c>
      <c r="D714">
        <v>8</v>
      </c>
      <c r="E714" t="b">
        <v>1</v>
      </c>
      <c r="F714" t="b">
        <v>0</v>
      </c>
      <c r="G714" t="s">
        <v>1323</v>
      </c>
      <c r="H714" t="s">
        <v>1324</v>
      </c>
      <c r="I714" t="s">
        <v>698</v>
      </c>
      <c r="J714" t="s">
        <v>1317</v>
      </c>
      <c r="K714" s="2">
        <v>4.7754629629629626E-2</v>
      </c>
      <c r="L714" t="s">
        <v>661</v>
      </c>
    </row>
    <row r="715" spans="1:12" x14ac:dyDescent="0.25">
      <c r="A715" t="s">
        <v>1325</v>
      </c>
      <c r="C715">
        <v>2</v>
      </c>
      <c r="D715">
        <v>5</v>
      </c>
      <c r="E715" t="b">
        <v>0</v>
      </c>
      <c r="F715" t="b">
        <v>0</v>
      </c>
      <c r="G715" t="s">
        <v>1316</v>
      </c>
      <c r="H715" t="s">
        <v>1041</v>
      </c>
      <c r="I715" t="s">
        <v>698</v>
      </c>
      <c r="J715" t="s">
        <v>1317</v>
      </c>
      <c r="K715" s="2">
        <v>2.7777777777777778E-4</v>
      </c>
      <c r="L715" t="s">
        <v>661</v>
      </c>
    </row>
    <row r="716" spans="1:12" x14ac:dyDescent="0.25">
      <c r="A716" t="s">
        <v>636</v>
      </c>
      <c r="B716" t="s">
        <v>637</v>
      </c>
      <c r="C716">
        <v>3</v>
      </c>
      <c r="D716">
        <v>6</v>
      </c>
      <c r="E716" t="b">
        <v>0</v>
      </c>
      <c r="F716" t="b">
        <v>0</v>
      </c>
      <c r="G716" t="s">
        <v>721</v>
      </c>
      <c r="H716" t="s">
        <v>722</v>
      </c>
      <c r="I716" t="s">
        <v>723</v>
      </c>
      <c r="J716" t="s">
        <v>212</v>
      </c>
      <c r="K716" s="2">
        <v>0.74370370370370376</v>
      </c>
      <c r="L716" t="s">
        <v>665</v>
      </c>
    </row>
    <row r="717" spans="1:12" x14ac:dyDescent="0.25">
      <c r="A717" t="s">
        <v>1326</v>
      </c>
      <c r="C717">
        <v>3</v>
      </c>
      <c r="D717">
        <v>6</v>
      </c>
      <c r="E717" t="b">
        <v>1</v>
      </c>
      <c r="F717" t="b">
        <v>0</v>
      </c>
      <c r="K717" s="2">
        <v>8.1018518518518516E-5</v>
      </c>
      <c r="L717" t="s">
        <v>661</v>
      </c>
    </row>
    <row r="718" spans="1:12" x14ac:dyDescent="0.25">
      <c r="A718" t="s">
        <v>1327</v>
      </c>
      <c r="C718">
        <v>3</v>
      </c>
      <c r="D718">
        <v>6</v>
      </c>
      <c r="E718" t="b">
        <v>1</v>
      </c>
      <c r="F718" t="b">
        <v>0</v>
      </c>
      <c r="G718" t="s">
        <v>1328</v>
      </c>
      <c r="H718" t="s">
        <v>1329</v>
      </c>
      <c r="I718" t="s">
        <v>698</v>
      </c>
      <c r="J718" t="s">
        <v>1317</v>
      </c>
      <c r="K718" s="2">
        <v>4.1863425925925929E-2</v>
      </c>
      <c r="L718" t="s">
        <v>661</v>
      </c>
    </row>
    <row r="719" spans="1:12" x14ac:dyDescent="0.25">
      <c r="A719" t="s">
        <v>1330</v>
      </c>
      <c r="C719">
        <v>3</v>
      </c>
      <c r="D719">
        <v>6</v>
      </c>
      <c r="E719" t="b">
        <v>1</v>
      </c>
      <c r="F719" t="b">
        <v>0</v>
      </c>
      <c r="G719" t="s">
        <v>1331</v>
      </c>
      <c r="H719" t="s">
        <v>1332</v>
      </c>
      <c r="I719" t="s">
        <v>698</v>
      </c>
      <c r="J719" t="s">
        <v>1317</v>
      </c>
      <c r="K719" s="2">
        <v>4.7199074074074067E-2</v>
      </c>
      <c r="L719" t="s">
        <v>661</v>
      </c>
    </row>
    <row r="720" spans="1:12" x14ac:dyDescent="0.25">
      <c r="A720" t="s">
        <v>1333</v>
      </c>
      <c r="C720">
        <v>3</v>
      </c>
      <c r="D720">
        <v>6</v>
      </c>
      <c r="E720" t="b">
        <v>1</v>
      </c>
      <c r="F720" t="b">
        <v>0</v>
      </c>
      <c r="G720" t="s">
        <v>1334</v>
      </c>
      <c r="H720" t="s">
        <v>1335</v>
      </c>
      <c r="I720" t="s">
        <v>698</v>
      </c>
      <c r="J720" t="s">
        <v>1317</v>
      </c>
      <c r="L720" t="s">
        <v>813</v>
      </c>
    </row>
    <row r="721" spans="1:12" x14ac:dyDescent="0.25">
      <c r="A721" t="s">
        <v>1336</v>
      </c>
      <c r="B721" t="s">
        <v>1337</v>
      </c>
      <c r="C721">
        <v>3</v>
      </c>
      <c r="D721">
        <v>6</v>
      </c>
      <c r="E721" t="b">
        <v>1</v>
      </c>
      <c r="F721" t="b">
        <v>0</v>
      </c>
      <c r="G721" t="s">
        <v>1338</v>
      </c>
      <c r="H721" t="s">
        <v>1339</v>
      </c>
      <c r="I721" t="s">
        <v>698</v>
      </c>
      <c r="J721" t="s">
        <v>1317</v>
      </c>
      <c r="K721" s="2">
        <v>0.40749999999999997</v>
      </c>
      <c r="L721" t="s">
        <v>665</v>
      </c>
    </row>
    <row r="722" spans="1:12" x14ac:dyDescent="0.25">
      <c r="A722" t="s">
        <v>1340</v>
      </c>
      <c r="C722">
        <v>3</v>
      </c>
      <c r="D722">
        <v>6</v>
      </c>
      <c r="E722" t="b">
        <v>1</v>
      </c>
      <c r="F722" t="b">
        <v>0</v>
      </c>
      <c r="G722" t="s">
        <v>1328</v>
      </c>
      <c r="H722" t="s">
        <v>1341</v>
      </c>
      <c r="I722" t="s">
        <v>698</v>
      </c>
      <c r="J722" t="s">
        <v>1317</v>
      </c>
      <c r="K722" s="3">
        <v>1.0001041666666668</v>
      </c>
      <c r="L722" t="s">
        <v>661</v>
      </c>
    </row>
    <row r="723" spans="1:12" x14ac:dyDescent="0.25">
      <c r="A723" t="s">
        <v>1342</v>
      </c>
      <c r="C723">
        <v>3</v>
      </c>
      <c r="D723">
        <v>6</v>
      </c>
      <c r="E723" t="b">
        <v>1</v>
      </c>
      <c r="F723" t="b">
        <v>0</v>
      </c>
      <c r="G723" t="s">
        <v>1200</v>
      </c>
      <c r="H723" t="s">
        <v>1343</v>
      </c>
      <c r="I723" t="s">
        <v>698</v>
      </c>
      <c r="J723" t="s">
        <v>1317</v>
      </c>
      <c r="L723" t="s">
        <v>813</v>
      </c>
    </row>
    <row r="724" spans="1:12" x14ac:dyDescent="0.25">
      <c r="A724" t="s">
        <v>1344</v>
      </c>
      <c r="C724">
        <v>3</v>
      </c>
      <c r="D724">
        <v>6</v>
      </c>
      <c r="E724" t="b">
        <v>1</v>
      </c>
      <c r="F724" t="b">
        <v>0</v>
      </c>
      <c r="G724" t="s">
        <v>1345</v>
      </c>
      <c r="H724" t="s">
        <v>1346</v>
      </c>
      <c r="I724" t="s">
        <v>698</v>
      </c>
      <c r="J724" t="s">
        <v>1317</v>
      </c>
      <c r="L724" t="s">
        <v>813</v>
      </c>
    </row>
    <row r="725" spans="1:12" x14ac:dyDescent="0.25">
      <c r="C725">
        <v>3</v>
      </c>
      <c r="D725">
        <v>6</v>
      </c>
      <c r="E725" t="b">
        <v>1</v>
      </c>
      <c r="F725" t="b">
        <v>0</v>
      </c>
      <c r="L725" t="s">
        <v>1347</v>
      </c>
    </row>
    <row r="726" spans="1:12" x14ac:dyDescent="0.25">
      <c r="C726">
        <v>3</v>
      </c>
      <c r="D726">
        <v>6</v>
      </c>
      <c r="E726" t="b">
        <v>1</v>
      </c>
      <c r="F726" t="b">
        <v>0</v>
      </c>
      <c r="L726" t="s">
        <v>1347</v>
      </c>
    </row>
    <row r="727" spans="1:12" x14ac:dyDescent="0.25">
      <c r="C727">
        <v>3</v>
      </c>
      <c r="D727">
        <v>6</v>
      </c>
      <c r="E727" t="b">
        <v>1</v>
      </c>
      <c r="F727" t="b">
        <v>0</v>
      </c>
      <c r="L727" t="s">
        <v>1347</v>
      </c>
    </row>
    <row r="728" spans="1:12" x14ac:dyDescent="0.25">
      <c r="C728">
        <v>3</v>
      </c>
      <c r="D728">
        <v>6</v>
      </c>
      <c r="E728" t="b">
        <v>1</v>
      </c>
      <c r="F728" t="b">
        <v>0</v>
      </c>
      <c r="L728" t="s">
        <v>1347</v>
      </c>
    </row>
    <row r="729" spans="1:12" x14ac:dyDescent="0.25">
      <c r="C729">
        <v>3</v>
      </c>
      <c r="D729">
        <v>6</v>
      </c>
      <c r="E729" t="b">
        <v>1</v>
      </c>
      <c r="F729" t="b">
        <v>0</v>
      </c>
      <c r="L729" t="s">
        <v>1347</v>
      </c>
    </row>
    <row r="730" spans="1:12" x14ac:dyDescent="0.25">
      <c r="C730">
        <v>3</v>
      </c>
      <c r="D730">
        <v>6</v>
      </c>
      <c r="E730" t="b">
        <v>1</v>
      </c>
      <c r="F730" t="b">
        <v>0</v>
      </c>
      <c r="L730" t="s">
        <v>1347</v>
      </c>
    </row>
    <row r="731" spans="1:12" x14ac:dyDescent="0.25">
      <c r="C731">
        <v>3</v>
      </c>
      <c r="D731">
        <v>6</v>
      </c>
      <c r="E731" t="b">
        <v>1</v>
      </c>
      <c r="F731" t="b">
        <v>0</v>
      </c>
      <c r="L731" t="s">
        <v>1347</v>
      </c>
    </row>
    <row r="732" spans="1:12" x14ac:dyDescent="0.25">
      <c r="C732">
        <v>3</v>
      </c>
      <c r="D732">
        <v>6</v>
      </c>
      <c r="E732" t="b">
        <v>1</v>
      </c>
      <c r="F732" t="b">
        <v>0</v>
      </c>
      <c r="L732" t="s">
        <v>1347</v>
      </c>
    </row>
    <row r="733" spans="1:12" x14ac:dyDescent="0.25">
      <c r="C733">
        <v>3</v>
      </c>
      <c r="D733">
        <v>6</v>
      </c>
      <c r="E733" t="b">
        <v>1</v>
      </c>
      <c r="F733" t="b">
        <v>0</v>
      </c>
      <c r="L733" t="s">
        <v>1347</v>
      </c>
    </row>
    <row r="734" spans="1:12" x14ac:dyDescent="0.25">
      <c r="C734">
        <v>3</v>
      </c>
      <c r="D734">
        <v>8</v>
      </c>
      <c r="E734" t="b">
        <v>0</v>
      </c>
      <c r="F734" t="b">
        <v>0</v>
      </c>
      <c r="L734" t="s">
        <v>1347</v>
      </c>
    </row>
    <row r="735" spans="1:12" x14ac:dyDescent="0.25">
      <c r="C735">
        <v>3</v>
      </c>
      <c r="D735">
        <v>8</v>
      </c>
      <c r="E735" t="b">
        <v>0</v>
      </c>
      <c r="F735" t="b">
        <v>0</v>
      </c>
      <c r="L735" t="s">
        <v>1347</v>
      </c>
    </row>
    <row r="736" spans="1:12" x14ac:dyDescent="0.25">
      <c r="C736">
        <v>3</v>
      </c>
      <c r="D736">
        <v>8</v>
      </c>
      <c r="E736" t="b">
        <v>0</v>
      </c>
      <c r="F736" t="b">
        <v>0</v>
      </c>
      <c r="L736" t="s">
        <v>1347</v>
      </c>
    </row>
    <row r="737" spans="3:12" x14ac:dyDescent="0.25">
      <c r="C737">
        <v>3</v>
      </c>
      <c r="D737">
        <v>8</v>
      </c>
      <c r="E737" t="b">
        <v>0</v>
      </c>
      <c r="F737" t="b">
        <v>0</v>
      </c>
      <c r="L737" t="s">
        <v>1347</v>
      </c>
    </row>
    <row r="738" spans="3:12" x14ac:dyDescent="0.25">
      <c r="C738">
        <v>3</v>
      </c>
      <c r="D738">
        <v>8</v>
      </c>
      <c r="E738" t="b">
        <v>0</v>
      </c>
      <c r="F738" t="b">
        <v>0</v>
      </c>
      <c r="L738" t="s">
        <v>1347</v>
      </c>
    </row>
    <row r="739" spans="3:12" x14ac:dyDescent="0.25">
      <c r="C739">
        <v>3</v>
      </c>
      <c r="D739">
        <v>8</v>
      </c>
      <c r="E739" t="b">
        <v>0</v>
      </c>
      <c r="F739" t="b">
        <v>0</v>
      </c>
      <c r="L739" t="s">
        <v>1347</v>
      </c>
    </row>
    <row r="740" spans="3:12" x14ac:dyDescent="0.25">
      <c r="C740">
        <v>3</v>
      </c>
      <c r="D740">
        <v>8</v>
      </c>
      <c r="E740" t="b">
        <v>0</v>
      </c>
      <c r="F740" t="b">
        <v>0</v>
      </c>
      <c r="L740" t="s">
        <v>1347</v>
      </c>
    </row>
    <row r="741" spans="3:12" x14ac:dyDescent="0.25">
      <c r="C741">
        <v>3</v>
      </c>
      <c r="D741">
        <v>8</v>
      </c>
      <c r="E741" t="b">
        <v>0</v>
      </c>
      <c r="F741" t="b">
        <v>0</v>
      </c>
      <c r="L741" t="s">
        <v>1347</v>
      </c>
    </row>
    <row r="742" spans="3:12" x14ac:dyDescent="0.25">
      <c r="C742">
        <v>3</v>
      </c>
      <c r="D742">
        <v>8</v>
      </c>
      <c r="E742" t="b">
        <v>0</v>
      </c>
      <c r="F742" t="b">
        <v>0</v>
      </c>
      <c r="L742" t="s">
        <v>1347</v>
      </c>
    </row>
    <row r="743" spans="3:12" x14ac:dyDescent="0.25">
      <c r="C743">
        <v>3</v>
      </c>
      <c r="D743">
        <v>8</v>
      </c>
      <c r="E743" t="b">
        <v>0</v>
      </c>
      <c r="F743" t="b">
        <v>0</v>
      </c>
      <c r="L743" t="s">
        <v>1347</v>
      </c>
    </row>
    <row r="744" spans="3:12" x14ac:dyDescent="0.25">
      <c r="C744">
        <v>3</v>
      </c>
      <c r="D744">
        <v>8</v>
      </c>
      <c r="E744" t="b">
        <v>0</v>
      </c>
      <c r="F744" t="b">
        <v>0</v>
      </c>
      <c r="L744" t="s">
        <v>1347</v>
      </c>
    </row>
    <row r="745" spans="3:12" x14ac:dyDescent="0.25">
      <c r="C745">
        <v>3</v>
      </c>
      <c r="D745">
        <v>8</v>
      </c>
      <c r="E745" t="b">
        <v>0</v>
      </c>
      <c r="F745" t="b">
        <v>0</v>
      </c>
      <c r="L745" t="s">
        <v>1347</v>
      </c>
    </row>
    <row r="746" spans="3:12" x14ac:dyDescent="0.25">
      <c r="C746">
        <v>3</v>
      </c>
      <c r="D746">
        <v>8</v>
      </c>
      <c r="E746" t="b">
        <v>0</v>
      </c>
      <c r="F746" t="b">
        <v>0</v>
      </c>
      <c r="L746" t="s">
        <v>1347</v>
      </c>
    </row>
    <row r="747" spans="3:12" x14ac:dyDescent="0.25">
      <c r="C747">
        <v>3</v>
      </c>
      <c r="D747">
        <v>8</v>
      </c>
      <c r="E747" t="b">
        <v>0</v>
      </c>
      <c r="F747" t="b">
        <v>0</v>
      </c>
      <c r="L747" t="s">
        <v>1347</v>
      </c>
    </row>
    <row r="748" spans="3:12" x14ac:dyDescent="0.25">
      <c r="C748">
        <v>3</v>
      </c>
      <c r="D748">
        <v>8</v>
      </c>
      <c r="E748" t="b">
        <v>0</v>
      </c>
      <c r="F748" t="b">
        <v>0</v>
      </c>
      <c r="L748" t="s">
        <v>1347</v>
      </c>
    </row>
    <row r="749" spans="3:12" x14ac:dyDescent="0.25">
      <c r="C749">
        <v>3</v>
      </c>
      <c r="D749">
        <v>8</v>
      </c>
      <c r="E749" t="b">
        <v>0</v>
      </c>
      <c r="F749" t="b">
        <v>0</v>
      </c>
      <c r="L749" t="s">
        <v>1347</v>
      </c>
    </row>
    <row r="750" spans="3:12" x14ac:dyDescent="0.25">
      <c r="C750">
        <v>3</v>
      </c>
      <c r="D750">
        <v>8</v>
      </c>
      <c r="E750" t="b">
        <v>0</v>
      </c>
      <c r="F750" t="b">
        <v>0</v>
      </c>
      <c r="L750" t="s">
        <v>1347</v>
      </c>
    </row>
    <row r="751" spans="3:12" x14ac:dyDescent="0.25">
      <c r="C751">
        <v>3</v>
      </c>
      <c r="D751">
        <v>8</v>
      </c>
      <c r="E751" t="b">
        <v>0</v>
      </c>
      <c r="F751" t="b">
        <v>0</v>
      </c>
      <c r="L751" t="s">
        <v>1347</v>
      </c>
    </row>
    <row r="752" spans="3:12" x14ac:dyDescent="0.25">
      <c r="C752">
        <v>3</v>
      </c>
      <c r="D752">
        <v>8</v>
      </c>
      <c r="E752" t="b">
        <v>0</v>
      </c>
      <c r="F752" t="b">
        <v>0</v>
      </c>
      <c r="L752" t="s">
        <v>1347</v>
      </c>
    </row>
    <row r="753" spans="3:12" x14ac:dyDescent="0.25">
      <c r="C753">
        <v>3</v>
      </c>
      <c r="D753">
        <v>8</v>
      </c>
      <c r="E753" t="b">
        <v>0</v>
      </c>
      <c r="F753" t="b">
        <v>0</v>
      </c>
      <c r="L753" t="s">
        <v>1347</v>
      </c>
    </row>
    <row r="754" spans="3:12" x14ac:dyDescent="0.25">
      <c r="C754">
        <v>3</v>
      </c>
      <c r="D754">
        <v>8</v>
      </c>
      <c r="E754" t="b">
        <v>0</v>
      </c>
      <c r="F754" t="b">
        <v>0</v>
      </c>
      <c r="L754" t="s">
        <v>1347</v>
      </c>
    </row>
    <row r="755" spans="3:12" x14ac:dyDescent="0.25">
      <c r="C755">
        <v>3</v>
      </c>
      <c r="D755">
        <v>8</v>
      </c>
      <c r="E755" t="b">
        <v>0</v>
      </c>
      <c r="F755" t="b">
        <v>0</v>
      </c>
      <c r="L755" t="s">
        <v>1347</v>
      </c>
    </row>
    <row r="756" spans="3:12" x14ac:dyDescent="0.25">
      <c r="C756">
        <v>3</v>
      </c>
      <c r="D756">
        <v>8</v>
      </c>
      <c r="E756" t="b">
        <v>0</v>
      </c>
      <c r="F756" t="b">
        <v>0</v>
      </c>
      <c r="L756" t="s">
        <v>1347</v>
      </c>
    </row>
    <row r="757" spans="3:12" x14ac:dyDescent="0.25">
      <c r="C757">
        <v>3</v>
      </c>
      <c r="D757">
        <v>8</v>
      </c>
      <c r="E757" t="b">
        <v>0</v>
      </c>
      <c r="F757" t="b">
        <v>0</v>
      </c>
      <c r="L757" t="s">
        <v>1347</v>
      </c>
    </row>
    <row r="758" spans="3:12" x14ac:dyDescent="0.25">
      <c r="C758">
        <v>3</v>
      </c>
      <c r="D758">
        <v>8</v>
      </c>
      <c r="E758" t="b">
        <v>0</v>
      </c>
      <c r="F758" t="b">
        <v>0</v>
      </c>
      <c r="L758" t="s">
        <v>1347</v>
      </c>
    </row>
    <row r="759" spans="3:12" x14ac:dyDescent="0.25">
      <c r="C759">
        <v>3</v>
      </c>
      <c r="D759">
        <v>8</v>
      </c>
      <c r="E759" t="b">
        <v>0</v>
      </c>
      <c r="F759" t="b">
        <v>0</v>
      </c>
      <c r="L759" t="s">
        <v>1347</v>
      </c>
    </row>
    <row r="760" spans="3:12" x14ac:dyDescent="0.25">
      <c r="C760">
        <v>3</v>
      </c>
      <c r="D760">
        <v>8</v>
      </c>
      <c r="E760" t="b">
        <v>0</v>
      </c>
      <c r="F760" t="b">
        <v>0</v>
      </c>
      <c r="L760" t="s">
        <v>1347</v>
      </c>
    </row>
    <row r="761" spans="3:12" x14ac:dyDescent="0.25">
      <c r="C761">
        <v>3</v>
      </c>
      <c r="D761">
        <v>8</v>
      </c>
      <c r="E761" t="b">
        <v>0</v>
      </c>
      <c r="F761" t="b">
        <v>0</v>
      </c>
      <c r="L761" t="s">
        <v>1347</v>
      </c>
    </row>
    <row r="762" spans="3:12" x14ac:dyDescent="0.25">
      <c r="C762">
        <v>3</v>
      </c>
      <c r="D762">
        <v>8</v>
      </c>
      <c r="E762" t="b">
        <v>0</v>
      </c>
      <c r="F762" t="b">
        <v>0</v>
      </c>
      <c r="L762" t="s">
        <v>1347</v>
      </c>
    </row>
    <row r="763" spans="3:12" x14ac:dyDescent="0.25">
      <c r="C763">
        <v>3</v>
      </c>
      <c r="D763">
        <v>8</v>
      </c>
      <c r="E763" t="b">
        <v>0</v>
      </c>
      <c r="F763" t="b">
        <v>0</v>
      </c>
      <c r="L763" t="s">
        <v>1347</v>
      </c>
    </row>
    <row r="764" spans="3:12" x14ac:dyDescent="0.25">
      <c r="C764">
        <v>3</v>
      </c>
      <c r="D764">
        <v>8</v>
      </c>
      <c r="E764" t="b">
        <v>0</v>
      </c>
      <c r="F764" t="b">
        <v>0</v>
      </c>
      <c r="L764" t="s">
        <v>1347</v>
      </c>
    </row>
    <row r="765" spans="3:12" x14ac:dyDescent="0.25">
      <c r="C765">
        <v>3</v>
      </c>
      <c r="D765">
        <v>8</v>
      </c>
      <c r="E765" t="b">
        <v>0</v>
      </c>
      <c r="F765" t="b">
        <v>0</v>
      </c>
      <c r="L765" t="s">
        <v>1347</v>
      </c>
    </row>
    <row r="766" spans="3:12" x14ac:dyDescent="0.25">
      <c r="C766">
        <v>3</v>
      </c>
      <c r="D766">
        <v>8</v>
      </c>
      <c r="E766" t="b">
        <v>0</v>
      </c>
      <c r="F766" t="b">
        <v>0</v>
      </c>
      <c r="L766" t="s">
        <v>1347</v>
      </c>
    </row>
    <row r="767" spans="3:12" x14ac:dyDescent="0.25">
      <c r="C767">
        <v>3</v>
      </c>
      <c r="D767">
        <v>8</v>
      </c>
      <c r="E767" t="b">
        <v>0</v>
      </c>
      <c r="F767" t="b">
        <v>0</v>
      </c>
      <c r="L767" t="s">
        <v>1347</v>
      </c>
    </row>
    <row r="768" spans="3:12" x14ac:dyDescent="0.25">
      <c r="C768">
        <v>3</v>
      </c>
      <c r="D768">
        <v>8</v>
      </c>
      <c r="E768" t="b">
        <v>0</v>
      </c>
      <c r="F768" t="b">
        <v>0</v>
      </c>
      <c r="L768" t="s">
        <v>1347</v>
      </c>
    </row>
    <row r="769" spans="3:12" x14ac:dyDescent="0.25">
      <c r="C769">
        <v>3</v>
      </c>
      <c r="D769">
        <v>8</v>
      </c>
      <c r="E769" t="b">
        <v>0</v>
      </c>
      <c r="F769" t="b">
        <v>0</v>
      </c>
      <c r="L769" t="s">
        <v>1347</v>
      </c>
    </row>
    <row r="770" spans="3:12" x14ac:dyDescent="0.25">
      <c r="C770">
        <v>3</v>
      </c>
      <c r="D770">
        <v>8</v>
      </c>
      <c r="E770" t="b">
        <v>0</v>
      </c>
      <c r="F770" t="b">
        <v>0</v>
      </c>
      <c r="L770" t="s">
        <v>1347</v>
      </c>
    </row>
    <row r="771" spans="3:12" x14ac:dyDescent="0.25">
      <c r="C771">
        <v>3</v>
      </c>
      <c r="D771">
        <v>8</v>
      </c>
      <c r="E771" t="b">
        <v>0</v>
      </c>
      <c r="F771" t="b">
        <v>0</v>
      </c>
      <c r="L771" t="s">
        <v>1347</v>
      </c>
    </row>
    <row r="772" spans="3:12" x14ac:dyDescent="0.25">
      <c r="C772">
        <v>3</v>
      </c>
      <c r="D772">
        <v>8</v>
      </c>
      <c r="E772" t="b">
        <v>0</v>
      </c>
      <c r="F772" t="b">
        <v>0</v>
      </c>
      <c r="L772" t="s">
        <v>1347</v>
      </c>
    </row>
    <row r="773" spans="3:12" x14ac:dyDescent="0.25">
      <c r="C773">
        <v>3</v>
      </c>
      <c r="D773">
        <v>8</v>
      </c>
      <c r="E773" t="b">
        <v>0</v>
      </c>
      <c r="F773" t="b">
        <v>0</v>
      </c>
      <c r="L773" t="s">
        <v>1347</v>
      </c>
    </row>
    <row r="774" spans="3:12" x14ac:dyDescent="0.25">
      <c r="C774">
        <v>3</v>
      </c>
      <c r="D774">
        <v>8</v>
      </c>
      <c r="E774" t="b">
        <v>0</v>
      </c>
      <c r="F774" t="b">
        <v>0</v>
      </c>
      <c r="L774" t="s">
        <v>1347</v>
      </c>
    </row>
    <row r="775" spans="3:12" x14ac:dyDescent="0.25">
      <c r="C775">
        <v>3</v>
      </c>
      <c r="D775">
        <v>8</v>
      </c>
      <c r="E775" t="b">
        <v>0</v>
      </c>
      <c r="F775" t="b">
        <v>0</v>
      </c>
      <c r="L775" t="s">
        <v>1347</v>
      </c>
    </row>
    <row r="776" spans="3:12" x14ac:dyDescent="0.25">
      <c r="C776">
        <v>3</v>
      </c>
      <c r="D776">
        <v>8</v>
      </c>
      <c r="E776" t="b">
        <v>0</v>
      </c>
      <c r="F776" t="b">
        <v>0</v>
      </c>
      <c r="L776" t="s">
        <v>1347</v>
      </c>
    </row>
    <row r="777" spans="3:12" x14ac:dyDescent="0.25">
      <c r="C777">
        <v>3</v>
      </c>
      <c r="D777">
        <v>8</v>
      </c>
      <c r="E777" t="b">
        <v>0</v>
      </c>
      <c r="F777" t="b">
        <v>0</v>
      </c>
      <c r="L777" t="s">
        <v>1347</v>
      </c>
    </row>
    <row r="778" spans="3:12" x14ac:dyDescent="0.25">
      <c r="C778">
        <v>3</v>
      </c>
      <c r="D778">
        <v>8</v>
      </c>
      <c r="E778" t="b">
        <v>0</v>
      </c>
      <c r="F778" t="b">
        <v>0</v>
      </c>
      <c r="L778" t="s">
        <v>1347</v>
      </c>
    </row>
    <row r="779" spans="3:12" x14ac:dyDescent="0.25">
      <c r="C779">
        <v>3</v>
      </c>
      <c r="D779">
        <v>8</v>
      </c>
      <c r="E779" t="b">
        <v>0</v>
      </c>
      <c r="F779" t="b">
        <v>0</v>
      </c>
      <c r="L779" t="s">
        <v>1347</v>
      </c>
    </row>
    <row r="780" spans="3:12" x14ac:dyDescent="0.25">
      <c r="C780">
        <v>3</v>
      </c>
      <c r="D780">
        <v>8</v>
      </c>
      <c r="E780" t="b">
        <v>0</v>
      </c>
      <c r="F780" t="b">
        <v>0</v>
      </c>
      <c r="L780" t="s">
        <v>1347</v>
      </c>
    </row>
    <row r="781" spans="3:12" x14ac:dyDescent="0.25">
      <c r="C781">
        <v>3</v>
      </c>
      <c r="D781">
        <v>8</v>
      </c>
      <c r="E781" t="b">
        <v>0</v>
      </c>
      <c r="F781" t="b">
        <v>0</v>
      </c>
      <c r="L781" t="s">
        <v>1347</v>
      </c>
    </row>
    <row r="782" spans="3:12" x14ac:dyDescent="0.25">
      <c r="C782">
        <v>3</v>
      </c>
      <c r="D782">
        <v>8</v>
      </c>
      <c r="E782" t="b">
        <v>0</v>
      </c>
      <c r="F782" t="b">
        <v>0</v>
      </c>
      <c r="L782" t="s">
        <v>1347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F A A B Q S w M E F A A C A A g A H I C 8 U M Y B O T i n A A A A + A A A A B I A H A B D b 2 5 m a W c v U G F j a 2 F n Z S 5 4 b W w g o h g A K K A U A A A A A A A A A A A A A A A A A A A A A A A A A A A A h Y / R C o I w G I V f R X b v N p X A 5 H c S 3 S Y E R X Q 7 5 t K R / o b O 5 r t 1 0 S P 1 C g l l d d f l O X w H v v O 4 3 S E b m 9 q 7 6 q 4 3 L a Y k o J x 4 G l V b G C x T M t i T H 5 N M w F a q s y y 1 N 8 H Y J 2 N v U l J Z e 0 k Y c 8 5 R F 9 G 2 K 1 n I e c C O + W a n K t 1 I 3 2 B v J S p N P q v i / 4 o I O L x k R E h j T h c x j + i S B 8 D m G n K D X y S c j C k H 9 l P C e q j t 0 G m h 0 V / t g c 0 R 2 P u F e A J Q S w M E F A A C A A g A H I C 8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y A v F B O d K F S w g I A A C s Z A A A T A B w A R m 9 y b X V s Y X M v U 2 V j d G l v b j E u b S C i G A A o o B Q A A A A A A A A A A A A A A A A A A A A A A A A A A A D t W E 1 v 2 k A Q v S P x H 1 b O x U i W F d K o k Y I 4 R N C q P T R q C m 0 P E F l j e 0 K 2 2 Q + 0 H x S E + O 9 d Y y e h e G l R e o p q L s Z v Z m d n Z 9 4 8 W 9 a Y G S o F G Z X X b q / d a r f 0 P S j M y U n w R a Z W m 5 t E o b b M 6 A Q Y I 2 H 3 t B O Q P m F o 2 i 3 i f i N p V Y Y O G e h F P J S Z 5 S h M + J 4 y j A d S G H e j w 2 B 4 O R 3 K n 4 J J y P X 0 U N g 4 0 4 u g E 0 2 G y C i n B l U / 6 A U R G U h m u d D 9 7 l l E b q w 0 O D I r h v 3 n v / G 1 F H j b i c p 8 T o L P S n J n y 8 k H h B y V L t I d Q + o c K 0 u F h 2 X q E Z l U + B V j o w w Y K N 0 3 y u 6 G H N y D m L m I 4 9 U c n 8 O N F Q h 9 J x U v U y y M O v T s H 6 3 X A Z c 5 s k Q A R 3 c k 4 z y J w a X Z R G Q d l H W o w R m o n A p g 1 K w S n r k o 5 K M w b 8 / j Y p u a w 1 z e e R w k n 7 v g 2 n X 2 M T q T M + q O u D V z e M A k k 0 J T X b T J 5 6 I Q t s T w 7 M 7 R Q C r d 5 u g x z l D 4 Y J n + K I i 2 w A S X + 5 k 9 n T u 3 C s y u g f J y t T Z g r P 7 N f 9 N p t 6 j w d u k Y K n c b K j d U f l 1 U 5 q g K / C W s V X K e y u X 0 0 9 U 0 B w P T M p K H q d E O U 8 8 u X j N T P a 0 + g r t / 4 G Z D X j 9 5 C 7 i 4 q 4 F f R V H r / J K c 1 k w u N 9 e o G g w z r C d s L c 3 r G 2 Y z q I F z R T m o V a J d Q W p G b V P H c U f y x B M u p x p B Y + I 9 R 1 Z Y P I s U Z H X n B T X A k g N l y m G l E y O T H M H c 1 0 9 6 J 9 l + V Y 5 + y F X a E J 6 9 8 L F 2 r E D 0 / n O B 2 M L C 8 h R V o x C N Q r x C h X j T K E T z C t E I R C M Q h w T i v B G I 5 h W i U Y h G I f Y U Y j s f F 1 5 p e L f M k M U D q 5 T j 1 3 e p H l I p H 8 L O e n L t m t M P y p X B 7 W Z S K c b t S 4 a w m m w 3 d y X a / Y f x a z 5 P H R q + 5 x I m U t F Z b e F u c U G s H H m e e v k F 5 8 z R N S f f g N m d b l b 4 F g 3 3 W h 4 F c f H R K Y g q J / X o P X Y b R k 9 t 2 / h l u / t X 3 d 7 L q W C P V 4 g P z 0 A 3 6 P 0 C U E s B A i 0 A F A A C A A g A H I C 8 U M Y B O T i n A A A A + A A A A B I A A A A A A A A A A A A A A A A A A A A A A E N v b m Z p Z y 9 Q Y W N r Y W d l L n h t b F B L A Q I t A B Q A A g A I A B y A v F A P y u m r p A A A A O k A A A A T A A A A A A A A A A A A A A A A A P M A A A B b Q 2 9 u d G V u d F 9 U e X B l c 1 0 u e G 1 s U E s B A i 0 A F A A C A A g A H I C 8 U E 5 0 o V L C A g A A K x k A A B M A A A A A A A A A A A A A A A A A 5 A E A A E Z v c m 1 1 b G F z L 1 N l Y 3 R p b 2 4 x L m 1 Q S w U G A A A A A A M A A w D C A A A A 8 w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4 I A A A A A A A A R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9 i d X N 0 U V 9 y Z X N 1 b H R z X 2 F s b C U y M C g x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k 6 M T c 6 M D I u N T Y 2 M T I w N l o i I C 8 + P E V u d H J 5 I F R 5 c G U 9 I k Z p b G x D b 2 x 1 b W 5 U e X B l c y I g V m F s d W U 9 I n N C Z 1 l E Q X d F Q k F 3 T U R C Z 2 9 H I i A v P j x F b n R y e S B U e X B l P S J G a W x s Q 2 9 s d W 1 u T m F t Z X M i I F Z h b H V l P S J z W y Z x d W 9 0 O 2 1 v Z G V s X 2 5 h b W U m c X V v d D s s J n F 1 b 3 Q 7 c m V z d W x 0 J n F 1 b 3 Q 7 L C Z x d W 9 0 O 2 N h c m R p b m F s a X R 5 X 2 1 j c y Z x d W 9 0 O y w m c X V v d D t j Y X J k a W 5 h b G l 0 e V 9 w b 2 Y m c X V v d D s s J n F 1 b 3 Q 7 Y 2 9 t c H J l c 3 N p b 2 4 m c X V v d D s s J n F 1 b 3 Q 7 b W F r Z V 9 j b 2 5 z a X N 0 Z W 5 0 J n F 1 b 3 Q 7 L C Z x d W 9 0 O 3 J l Y W N 0 a W 9 u c y Z x d W 9 0 O y w m c X V v d D t t Z X R h Y m 9 s a X R l c y Z x d W 9 0 O y w m c X V v d D t n Z W 5 l c y Z x d W 9 0 O y w m c X V v d D t v Y m p l Y 3 R p d m V f Z X h w c m V z c 2 l v b i Z x d W 9 0 O y w m c X V v d D t k d X J h d G l v b i Z x d W 9 0 O y w m c X V v d D t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i d X N 0 U V 9 y Z X N 1 b H R z X 2 F s b C A o M T A p L 0 N o Y W 5 n Z W Q g V H l w Z S 5 7 b W 9 k Z W x f b m F t Z S w w f S Z x d W 9 0 O y w m c X V v d D t T Z W N 0 a W 9 u M S 9 S b 2 J 1 c 3 R R X 3 J l c 3 V s d H N f Y W x s I C g x M C k v Q 2 h h b m d l Z C B U e X B l L n t y Z X N 1 b H Q s M X 0 m c X V v d D s s J n F 1 b 3 Q 7 U 2 V j d G l v b j E v U m 9 i d X N 0 U V 9 y Z X N 1 b H R z X 2 F s b C A o M T A p L 0 N o Y W 5 n Z W Q g V H l w Z S 5 7 Y 2 F y Z G l u Y W x p d H l f b W N z L D J 9 J n F 1 b 3 Q 7 L C Z x d W 9 0 O 1 N l Y 3 R p b 2 4 x L 1 J v Y n V z d F F f c m V z d W x 0 c 1 9 h b G w g K D E w K S 9 D a G F u Z 2 V k I F R 5 c G U u e 2 N h c m R p b m F s a X R 5 X 3 B v Z i w z f S Z x d W 9 0 O y w m c X V v d D t T Z W N 0 a W 9 u M S 9 S b 2 J 1 c 3 R R X 3 J l c 3 V s d H N f Y W x s I C g x M C k v Q 2 h h b m d l Z C B U e X B l L n t j b 2 1 w c m V z c 2 l v b i w 0 f S Z x d W 9 0 O y w m c X V v d D t T Z W N 0 a W 9 u M S 9 S b 2 J 1 c 3 R R X 3 J l c 3 V s d H N f Y W x s I C g x M C k v Q 2 h h b m d l Z C B U e X B l L n t t Y W t l X 2 N v b n N p c 3 R l b n Q s N X 0 m c X V v d D s s J n F 1 b 3 Q 7 U 2 V j d G l v b j E v U m 9 i d X N 0 U V 9 y Z X N 1 b H R z X 2 F s b C A o M T A p L 0 N o Y W 5 n Z W Q g V H l w Z S 5 7 c m V h Y 3 R p b 2 5 z L D Z 9 J n F 1 b 3 Q 7 L C Z x d W 9 0 O 1 N l Y 3 R p b 2 4 x L 1 J v Y n V z d F F f c m V z d W x 0 c 1 9 h b G w g K D E w K S 9 D a G F u Z 2 V k I F R 5 c G U u e 2 1 l d G F i b 2 x p d G V z L D d 9 J n F 1 b 3 Q 7 L C Z x d W 9 0 O 1 N l Y 3 R p b 2 4 x L 1 J v Y n V z d F F f c m V z d W x 0 c 1 9 h b G w g K D E w K S 9 D a G F u Z 2 V k I F R 5 c G U u e 2 d l b m V z L D h 9 J n F 1 b 3 Q 7 L C Z x d W 9 0 O 1 N l Y 3 R p b 2 4 x L 1 J v Y n V z d F F f c m V z d W x 0 c 1 9 h b G w g K D E w K S 9 D a G F u Z 2 V k I F R 5 c G U u e 2 9 i a m V j d G l 2 Z V 9 l e H B y Z X N z a W 9 u L D l 9 J n F 1 b 3 Q 7 L C Z x d W 9 0 O 1 N l Y 3 R p b 2 4 x L 1 J v Y n V z d F F f c m V z d W x 0 c 1 9 h b G w g K D E w K S 9 D a G F u Z 2 V k I F R 5 c G U u e 2 R 1 c m F 0 a W 9 u L D E w f S Z x d W 9 0 O y w m c X V v d D t T Z W N 0 a W 9 u M S 9 S b 2 J 1 c 3 R R X 3 J l c 3 V s d H N f Y W x s I C g x M C k v Q 2 h h b m d l Z C B U e X B l L n t z d G F 0 d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b 2 J 1 c 3 R R X 3 J l c 3 V s d H N f Y W x s I C g x M C k v Q 2 h h b m d l Z C B U e X B l L n t t b 2 R l b F 9 u Y W 1 l L D B 9 J n F 1 b 3 Q 7 L C Z x d W 9 0 O 1 N l Y 3 R p b 2 4 x L 1 J v Y n V z d F F f c m V z d W x 0 c 1 9 h b G w g K D E w K S 9 D a G F u Z 2 V k I F R 5 c G U u e 3 J l c 3 V s d C w x f S Z x d W 9 0 O y w m c X V v d D t T Z W N 0 a W 9 u M S 9 S b 2 J 1 c 3 R R X 3 J l c 3 V s d H N f Y W x s I C g x M C k v Q 2 h h b m d l Z C B U e X B l L n t j Y X J k a W 5 h b G l 0 e V 9 t Y 3 M s M n 0 m c X V v d D s s J n F 1 b 3 Q 7 U 2 V j d G l v b j E v U m 9 i d X N 0 U V 9 y Z X N 1 b H R z X 2 F s b C A o M T A p L 0 N o Y W 5 n Z W Q g V H l w Z S 5 7 Y 2 F y Z G l u Y W x p d H l f c G 9 m L D N 9 J n F 1 b 3 Q 7 L C Z x d W 9 0 O 1 N l Y 3 R p b 2 4 x L 1 J v Y n V z d F F f c m V z d W x 0 c 1 9 h b G w g K D E w K S 9 D a G F u Z 2 V k I F R 5 c G U u e 2 N v b X B y Z X N z a W 9 u L D R 9 J n F 1 b 3 Q 7 L C Z x d W 9 0 O 1 N l Y 3 R p b 2 4 x L 1 J v Y n V z d F F f c m V z d W x 0 c 1 9 h b G w g K D E w K S 9 D a G F u Z 2 V k I F R 5 c G U u e 2 1 h a 2 V f Y 2 9 u c 2 l z d G V u d C w 1 f S Z x d W 9 0 O y w m c X V v d D t T Z W N 0 a W 9 u M S 9 S b 2 J 1 c 3 R R X 3 J l c 3 V s d H N f Y W x s I C g x M C k v Q 2 h h b m d l Z C B U e X B l L n t y Z W F j d G l v b n M s N n 0 m c X V v d D s s J n F 1 b 3 Q 7 U 2 V j d G l v b j E v U m 9 i d X N 0 U V 9 y Z X N 1 b H R z X 2 F s b C A o M T A p L 0 N o Y W 5 n Z W Q g V H l w Z S 5 7 b W V 0 Y W J v b G l 0 Z X M s N 3 0 m c X V v d D s s J n F 1 b 3 Q 7 U 2 V j d G l v b j E v U m 9 i d X N 0 U V 9 y Z X N 1 b H R z X 2 F s b C A o M T A p L 0 N o Y W 5 n Z W Q g V H l w Z S 5 7 Z 2 V u Z X M s O H 0 m c X V v d D s s J n F 1 b 3 Q 7 U 2 V j d G l v b j E v U m 9 i d X N 0 U V 9 y Z X N 1 b H R z X 2 F s b C A o M T A p L 0 N o Y W 5 n Z W Q g V H l w Z S 5 7 b 2 J q Z W N 0 a X Z l X 2 V 4 c H J l c 3 N p b 2 4 s O X 0 m c X V v d D s s J n F 1 b 3 Q 7 U 2 V j d G l v b j E v U m 9 i d X N 0 U V 9 y Z X N 1 b H R z X 2 F s b C A o M T A p L 0 N o Y W 5 n Z W Q g V H l w Z S 5 7 Z H V y Y X R p b 2 4 s M T B 9 J n F 1 b 3 Q 7 L C Z x d W 9 0 O 1 N l Y 3 R p b 2 4 x L 1 J v Y n V z d F F f c m V z d W x 0 c 1 9 h b G w g K D E w K S 9 D a G F u Z 2 V k I F R 5 c G U u e 3 N 0 Y X R 1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Y n V z d F F f c m V z d W x 0 c 1 9 h b G w l M j A o M T A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n V z d F F f c m V z d W x 0 c 1 9 h b G w l M j A o M T A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n V z d F F f c m V z d W x 0 c 1 9 h b G w l M j A o M T A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i d X N 0 U V 9 y Z X N 1 b H R z X 2 F s b C U y M C g x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D k 6 M j c 6 M j M u M z Y 4 O D E 3 N F o i I C 8 + P E V u d H J 5 I F R 5 c G U 9 I k Z p b G x D b 2 x 1 b W 5 U e X B l c y I g V m F s d W U 9 I n N C Z 1 l E Q X d F Q k F 3 T U R C Z 2 9 H I i A v P j x F b n R y e S B U e X B l P S J G a W x s Q 2 9 s d W 1 u T m F t Z X M i I F Z h b H V l P S J z W y Z x d W 9 0 O 2 1 v Z G V s X 2 5 h b W U m c X V v d D s s J n F 1 b 3 Q 7 c m V z d W x 0 J n F 1 b 3 Q 7 L C Z x d W 9 0 O 2 N h c m R p b m F s a X R 5 X 2 1 j c y Z x d W 9 0 O y w m c X V v d D t j Y X J k a W 5 h b G l 0 e V 9 w b 2 Y m c X V v d D s s J n F 1 b 3 Q 7 Y 2 9 t c H J l c 3 N p b 2 4 m c X V v d D s s J n F 1 b 3 Q 7 b W F r Z V 9 j b 2 5 z a X N 0 Z W 5 0 J n F 1 b 3 Q 7 L C Z x d W 9 0 O 3 J l Y W N 0 a W 9 u c y Z x d W 9 0 O y w m c X V v d D t t Z X R h Y m 9 s a X R l c y Z x d W 9 0 O y w m c X V v d D t n Z W 5 l c y Z x d W 9 0 O y w m c X V v d D t v Y m p l Y 3 R p d m V f Z X h w c m V z c 2 l v b i Z x d W 9 0 O y w m c X V v d D t k d X J h d G l v b i Z x d W 9 0 O y w m c X V v d D t z d G F 0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i d X N 0 U V 9 y Z X N 1 b H R z X 2 F s b C A o M T E p L 0 N o Y W 5 n Z W Q g V H l w Z S 5 7 b W 9 k Z W x f b m F t Z S w w f S Z x d W 9 0 O y w m c X V v d D t T Z W N 0 a W 9 u M S 9 S b 2 J 1 c 3 R R X 3 J l c 3 V s d H N f Y W x s I C g x M S k v Q 2 h h b m d l Z C B U e X B l L n t y Z X N 1 b H Q s M X 0 m c X V v d D s s J n F 1 b 3 Q 7 U 2 V j d G l v b j E v U m 9 i d X N 0 U V 9 y Z X N 1 b H R z X 2 F s b C A o M T E p L 0 N o Y W 5 n Z W Q g V H l w Z S 5 7 Y 2 F y Z G l u Y W x p d H l f b W N z L D J 9 J n F 1 b 3 Q 7 L C Z x d W 9 0 O 1 N l Y 3 R p b 2 4 x L 1 J v Y n V z d F F f c m V z d W x 0 c 1 9 h b G w g K D E x K S 9 D a G F u Z 2 V k I F R 5 c G U u e 2 N h c m R p b m F s a X R 5 X 3 B v Z i w z f S Z x d W 9 0 O y w m c X V v d D t T Z W N 0 a W 9 u M S 9 S b 2 J 1 c 3 R R X 3 J l c 3 V s d H N f Y W x s I C g x M S k v Q 2 h h b m d l Z C B U e X B l L n t j b 2 1 w c m V z c 2 l v b i w 0 f S Z x d W 9 0 O y w m c X V v d D t T Z W N 0 a W 9 u M S 9 S b 2 J 1 c 3 R R X 3 J l c 3 V s d H N f Y W x s I C g x M S k v Q 2 h h b m d l Z C B U e X B l L n t t Y W t l X 2 N v b n N p c 3 R l b n Q s N X 0 m c X V v d D s s J n F 1 b 3 Q 7 U 2 V j d G l v b j E v U m 9 i d X N 0 U V 9 y Z X N 1 b H R z X 2 F s b C A o M T E p L 0 N o Y W 5 n Z W Q g V H l w Z S 5 7 c m V h Y 3 R p b 2 5 z L D Z 9 J n F 1 b 3 Q 7 L C Z x d W 9 0 O 1 N l Y 3 R p b 2 4 x L 1 J v Y n V z d F F f c m V z d W x 0 c 1 9 h b G w g K D E x K S 9 D a G F u Z 2 V k I F R 5 c G U u e 2 1 l d G F i b 2 x p d G V z L D d 9 J n F 1 b 3 Q 7 L C Z x d W 9 0 O 1 N l Y 3 R p b 2 4 x L 1 J v Y n V z d F F f c m V z d W x 0 c 1 9 h b G w g K D E x K S 9 D a G F u Z 2 V k I F R 5 c G U u e 2 d l b m V z L D h 9 J n F 1 b 3 Q 7 L C Z x d W 9 0 O 1 N l Y 3 R p b 2 4 x L 1 J v Y n V z d F F f c m V z d W x 0 c 1 9 h b G w g K D E x K S 9 D a G F u Z 2 V k I F R 5 c G U u e 2 9 i a m V j d G l 2 Z V 9 l e H B y Z X N z a W 9 u L D l 9 J n F 1 b 3 Q 7 L C Z x d W 9 0 O 1 N l Y 3 R p b 2 4 x L 1 J v Y n V z d F F f c m V z d W x 0 c 1 9 h b G w g K D E x K S 9 D a G F u Z 2 V k I F R 5 c G U u e 2 R 1 c m F 0 a W 9 u L D E w f S Z x d W 9 0 O y w m c X V v d D t T Z W N 0 a W 9 u M S 9 S b 2 J 1 c 3 R R X 3 J l c 3 V s d H N f Y W x s I C g x M S k v Q 2 h h b m d l Z C B U e X B l L n t z d G F 0 d X M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b 2 J 1 c 3 R R X 3 J l c 3 V s d H N f Y W x s I C g x M S k v Q 2 h h b m d l Z C B U e X B l L n t t b 2 R l b F 9 u Y W 1 l L D B 9 J n F 1 b 3 Q 7 L C Z x d W 9 0 O 1 N l Y 3 R p b 2 4 x L 1 J v Y n V z d F F f c m V z d W x 0 c 1 9 h b G w g K D E x K S 9 D a G F u Z 2 V k I F R 5 c G U u e 3 J l c 3 V s d C w x f S Z x d W 9 0 O y w m c X V v d D t T Z W N 0 a W 9 u M S 9 S b 2 J 1 c 3 R R X 3 J l c 3 V s d H N f Y W x s I C g x M S k v Q 2 h h b m d l Z C B U e X B l L n t j Y X J k a W 5 h b G l 0 e V 9 t Y 3 M s M n 0 m c X V v d D s s J n F 1 b 3 Q 7 U 2 V j d G l v b j E v U m 9 i d X N 0 U V 9 y Z X N 1 b H R z X 2 F s b C A o M T E p L 0 N o Y W 5 n Z W Q g V H l w Z S 5 7 Y 2 F y Z G l u Y W x p d H l f c G 9 m L D N 9 J n F 1 b 3 Q 7 L C Z x d W 9 0 O 1 N l Y 3 R p b 2 4 x L 1 J v Y n V z d F F f c m V z d W x 0 c 1 9 h b G w g K D E x K S 9 D a G F u Z 2 V k I F R 5 c G U u e 2 N v b X B y Z X N z a W 9 u L D R 9 J n F 1 b 3 Q 7 L C Z x d W 9 0 O 1 N l Y 3 R p b 2 4 x L 1 J v Y n V z d F F f c m V z d W x 0 c 1 9 h b G w g K D E x K S 9 D a G F u Z 2 V k I F R 5 c G U u e 2 1 h a 2 V f Y 2 9 u c 2 l z d G V u d C w 1 f S Z x d W 9 0 O y w m c X V v d D t T Z W N 0 a W 9 u M S 9 S b 2 J 1 c 3 R R X 3 J l c 3 V s d H N f Y W x s I C g x M S k v Q 2 h h b m d l Z C B U e X B l L n t y Z W F j d G l v b n M s N n 0 m c X V v d D s s J n F 1 b 3 Q 7 U 2 V j d G l v b j E v U m 9 i d X N 0 U V 9 y Z X N 1 b H R z X 2 F s b C A o M T E p L 0 N o Y W 5 n Z W Q g V H l w Z S 5 7 b W V 0 Y W J v b G l 0 Z X M s N 3 0 m c X V v d D s s J n F 1 b 3 Q 7 U 2 V j d G l v b j E v U m 9 i d X N 0 U V 9 y Z X N 1 b H R z X 2 F s b C A o M T E p L 0 N o Y W 5 n Z W Q g V H l w Z S 5 7 Z 2 V u Z X M s O H 0 m c X V v d D s s J n F 1 b 3 Q 7 U 2 V j d G l v b j E v U m 9 i d X N 0 U V 9 y Z X N 1 b H R z X 2 F s b C A o M T E p L 0 N o Y W 5 n Z W Q g V H l w Z S 5 7 b 2 J q Z W N 0 a X Z l X 2 V 4 c H J l c 3 N p b 2 4 s O X 0 m c X V v d D s s J n F 1 b 3 Q 7 U 2 V j d G l v b j E v U m 9 i d X N 0 U V 9 y Z X N 1 b H R z X 2 F s b C A o M T E p L 0 N o Y W 5 n Z W Q g V H l w Z S 5 7 Z H V y Y X R p b 2 4 s M T B 9 J n F 1 b 3 Q 7 L C Z x d W 9 0 O 1 N l Y 3 R p b 2 4 x L 1 J v Y n V z d F F f c m V z d W x 0 c 1 9 h b G w g K D E x K S 9 D a G F u Z 2 V k I F R 5 c G U u e 3 N 0 Y X R 1 c y w x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v Y n V z d F F f c m V z d W x 0 c 1 9 h b G w l M j A o M T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n V z d F F f c m V z d W x 0 c 1 9 h b G w l M j A o M T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Y n V z d F F f c m V z d W x 0 c 1 9 h b G w l M j A o M T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I 4 V D A 5 O j U 2 O j Q 2 L j Y 5 M j U y N T B a I i A v P j x F b n R y e S B U e X B l P S J G a W x s Q 2 9 s d W 1 u V H l w Z X M i I F Z h b H V l P S J z Q X d Z R E F 3 T U J B U U 1 E Q X d Z S 0 J n W U d C Z 0 1 H Q m d Z R 0 J n W U d C Z 0 1 H I i A v P j x F b n R y e S B U e X B l P S J G a W x s Q 2 9 s d W 1 u T m F t Z X M i I F Z h b H V l P S J z W y Z x d W 9 0 O 0 N v b H V t b j E m c X V v d D s s J n F 1 b 3 Q 7 b W 9 k Z W x f b m F t Z S Z x d W 9 0 O y w m c X V v d D t y Z X N 1 b H Q m c X V v d D s s J n F 1 b 3 Q 7 Y 2 F y Z G l u Y W x p d H l f b W N z J n F 1 b 3 Q 7 L C Z x d W 9 0 O 2 N h c m R p b m F s a X R 5 X 3 B v Z i Z x d W 9 0 O y w m c X V v d D t j b 2 1 w c m V z c 2 l v b i Z x d W 9 0 O y w m c X V v d D t t Y W t l X 2 N v b n N p c 3 R l b n Q m c X V v d D s s J n F 1 b 3 Q 7 c m V h Y 3 R p b 2 5 z J n F 1 b 3 Q 7 L C Z x d W 9 0 O 2 1 l d G F i b 2 x p d G V z J n F 1 b 3 Q 7 L C Z x d W 9 0 O 2 d l b m V z J n F 1 b 3 Q 7 L C Z x d W 9 0 O 2 9 i a m V j d G l 2 Z V 9 l e H B y Z X N z a W 9 u J n F 1 b 3 Q 7 L C Z x d W 9 0 O 2 R 1 c m F 0 a W 9 u J n F 1 b 3 Q 7 L C Z x d W 9 0 O 3 N 0 Y X R 1 c y Z x d W 9 0 O y w m c X V v d D t 0 e X B l J n F 1 b 3 Q 7 L C Z x d W 9 0 O 1 V u b m F t Z W Q 6 I D A m c X V v d D s s J n F 1 b 3 Q 7 Z 2 V u Z G V y J n F 1 b 3 Q 7 L C Z x d W 9 0 O 2 F n Z S Z x d W 9 0 O y w m c X V v d D t 1 d W l k J n F 1 b 3 Q 7 L C Z x d W 9 0 O 3 R j Z 2 E m c X V v d D s s J n F 1 b 3 Q 7 c H J p b W F y e V 9 z a X R l J n F 1 b 3 Q 7 L C Z x d W 9 0 O 3 N 1 Y m 1 p d H R l c l 9 p Z C Z x d W 9 0 O y w m c X V v d D t k a X N l Y X N l X 3 R 5 c G U m c X V v d D s s J n F 1 b 3 Q 7 Y 2 F z Z V 9 p Z C Z x d W 9 0 O y w m c X V v d D t y Y W N l J n F 1 b 3 Q 7 L C Z x d W 9 0 O 3 Z p d G F s X 3 N 0 Y X R 1 c y Z x d W 9 0 O y w m c X V v d D t k Y X l z X 3 R v X 2 R l Y X R o J n F 1 b 3 Q 7 L C Z x d W 9 0 O 2 Z v b G R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J n Z W Q v Q 2 h h b m d l Z C B U e X B l L n s s M H 0 m c X V v d D s s J n F 1 b 3 Q 7 U 2 V j d G l v b j E v b W V y Z 2 V k L 0 N o Y W 5 n Z W Q g V H l w Z S 5 7 b W 9 k Z W x f b m F t Z S w x f S Z x d W 9 0 O y w m c X V v d D t T Z W N 0 a W 9 u M S 9 t Z X J n Z W Q v Q 2 h h b m d l Z C B U e X B l L n t y Z X N 1 b H Q s M n 0 m c X V v d D s s J n F 1 b 3 Q 7 U 2 V j d G l v b j E v b W V y Z 2 V k L 0 N o Y W 5 n Z W Q g V H l w Z S 5 7 Y 2 F y Z G l u Y W x p d H l f b W N z L D N 9 J n F 1 b 3 Q 7 L C Z x d W 9 0 O 1 N l Y 3 R p b 2 4 x L 2 1 l c m d l Z C 9 D a G F u Z 2 V k I F R 5 c G U u e 2 N h c m R p b m F s a X R 5 X 3 B v Z i w 0 f S Z x d W 9 0 O y w m c X V v d D t T Z W N 0 a W 9 u M S 9 t Z X J n Z W Q v Q 2 h h b m d l Z C B U e X B l L n t j b 2 1 w c m V z c 2 l v b i w 1 f S Z x d W 9 0 O y w m c X V v d D t T Z W N 0 a W 9 u M S 9 t Z X J n Z W Q v Q 2 h h b m d l Z C B U e X B l L n t t Y W t l X 2 N v b n N p c 3 R l b n Q s N n 0 m c X V v d D s s J n F 1 b 3 Q 7 U 2 V j d G l v b j E v b W V y Z 2 V k L 0 N o Y W 5 n Z W Q g V H l w Z S 5 7 c m V h Y 3 R p b 2 5 z L D d 9 J n F 1 b 3 Q 7 L C Z x d W 9 0 O 1 N l Y 3 R p b 2 4 x L 2 1 l c m d l Z C 9 D a G F u Z 2 V k I F R 5 c G U u e 2 1 l d G F i b 2 x p d G V z L D h 9 J n F 1 b 3 Q 7 L C Z x d W 9 0 O 1 N l Y 3 R p b 2 4 x L 2 1 l c m d l Z C 9 D a G F u Z 2 V k I F R 5 c G U u e 2 d l b m V z L D l 9 J n F 1 b 3 Q 7 L C Z x d W 9 0 O 1 N l Y 3 R p b 2 4 x L 2 1 l c m d l Z C 9 D a G F u Z 2 V k I F R 5 c G U u e 2 9 i a m V j d G l 2 Z V 9 l e H B y Z X N z a W 9 u L D E w f S Z x d W 9 0 O y w m c X V v d D t T Z W N 0 a W 9 u M S 9 t Z X J n Z W Q v Q 2 h h b m d l Z C B U e X B l L n t k d X J h d G l v b i w x M X 0 m c X V v d D s s J n F 1 b 3 Q 7 U 2 V j d G l v b j E v b W V y Z 2 V k L 0 N o Y W 5 n Z W Q g V H l w Z S 5 7 c 3 R h d H V z L D E y f S Z x d W 9 0 O y w m c X V v d D t T Z W N 0 a W 9 u M S 9 t Z X J n Z W Q v Q 2 h h b m d l Z C B U e X B l L n t 0 e X B l L D E z f S Z x d W 9 0 O y w m c X V v d D t T Z W N 0 a W 9 u M S 9 t Z X J n Z W Q v Q 2 h h b m d l Z C B U e X B l L n t V b m 5 h b W V k O i A w L D E 0 f S Z x d W 9 0 O y w m c X V v d D t T Z W N 0 a W 9 u M S 9 t Z X J n Z W Q v Q 2 h h b m d l Z C B U e X B l L n t n Z W 5 k Z X I s M T V 9 J n F 1 b 3 Q 7 L C Z x d W 9 0 O 1 N l Y 3 R p b 2 4 x L 2 1 l c m d l Z C 9 D a G F u Z 2 V k I F R 5 c G U u e 2 F n Z S w x N n 0 m c X V v d D s s J n F 1 b 3 Q 7 U 2 V j d G l v b j E v b W V y Z 2 V k L 0 N o Y W 5 n Z W Q g V H l w Z S 5 7 d X V p Z C w x N 3 0 m c X V v d D s s J n F 1 b 3 Q 7 U 2 V j d G l v b j E v b W V y Z 2 V k L 0 N o Y W 5 n Z W Q g V H l w Z S 5 7 d G N n Y S w x O H 0 m c X V v d D s s J n F 1 b 3 Q 7 U 2 V j d G l v b j E v b W V y Z 2 V k L 0 N o Y W 5 n Z W Q g V H l w Z S 5 7 c H J p b W F y e V 9 z a X R l L D E 5 f S Z x d W 9 0 O y w m c X V v d D t T Z W N 0 a W 9 u M S 9 t Z X J n Z W Q v Q 2 h h b m d l Z C B U e X B l L n t z d W J t a X R 0 Z X J f a W Q s M j B 9 J n F 1 b 3 Q 7 L C Z x d W 9 0 O 1 N l Y 3 R p b 2 4 x L 2 1 l c m d l Z C 9 D a G F u Z 2 V k I F R 5 c G U u e 2 R p c 2 V h c 2 V f d H l w Z S w y M X 0 m c X V v d D s s J n F 1 b 3 Q 7 U 2 V j d G l v b j E v b W V y Z 2 V k L 0 N o Y W 5 n Z W Q g V H l w Z S 5 7 Y 2 F z Z V 9 p Z C w y M n 0 m c X V v d D s s J n F 1 b 3 Q 7 U 2 V j d G l v b j E v b W V y Z 2 V k L 0 N o Y W 5 n Z W Q g V H l w Z S 5 7 c m F j Z S w y M 3 0 m c X V v d D s s J n F 1 b 3 Q 7 U 2 V j d G l v b j E v b W V y Z 2 V k L 0 N o Y W 5 n Z W Q g V H l w Z S 5 7 d m l 0 Y W x f c 3 R h d H V z L D I 0 f S Z x d W 9 0 O y w m c X V v d D t T Z W N 0 a W 9 u M S 9 t Z X J n Z W Q v Q 2 h h b m d l Z C B U e X B l L n t k Y X l z X 3 R v X 2 R l Y X R o L D I 1 f S Z x d W 9 0 O y w m c X V v d D t T Z W N 0 a W 9 u M S 9 t Z X J n Z W Q v Q 2 h h b m d l Z C B U e X B l L n t m b 2 x k Z X I s M j Z 9 J n F 1 b 3 Q 7 X S w m c X V v d D t D b 2 x 1 b W 5 D b 3 V u d C Z x d W 9 0 O z o y N y w m c X V v d D t L Z X l D b 2 x 1 b W 5 O Y W 1 l c y Z x d W 9 0 O z p b X S w m c X V v d D t D b 2 x 1 b W 5 J Z G V u d G l 0 a W V z J n F 1 b 3 Q 7 O l s m c X V v d D t T Z W N 0 a W 9 u M S 9 t Z X J n Z W Q v Q 2 h h b m d l Z C B U e X B l L n s s M H 0 m c X V v d D s s J n F 1 b 3 Q 7 U 2 V j d G l v b j E v b W V y Z 2 V k L 0 N o Y W 5 n Z W Q g V H l w Z S 5 7 b W 9 k Z W x f b m F t Z S w x f S Z x d W 9 0 O y w m c X V v d D t T Z W N 0 a W 9 u M S 9 t Z X J n Z W Q v Q 2 h h b m d l Z C B U e X B l L n t y Z X N 1 b H Q s M n 0 m c X V v d D s s J n F 1 b 3 Q 7 U 2 V j d G l v b j E v b W V y Z 2 V k L 0 N o Y W 5 n Z W Q g V H l w Z S 5 7 Y 2 F y Z G l u Y W x p d H l f b W N z L D N 9 J n F 1 b 3 Q 7 L C Z x d W 9 0 O 1 N l Y 3 R p b 2 4 x L 2 1 l c m d l Z C 9 D a G F u Z 2 V k I F R 5 c G U u e 2 N h c m R p b m F s a X R 5 X 3 B v Z i w 0 f S Z x d W 9 0 O y w m c X V v d D t T Z W N 0 a W 9 u M S 9 t Z X J n Z W Q v Q 2 h h b m d l Z C B U e X B l L n t j b 2 1 w c m V z c 2 l v b i w 1 f S Z x d W 9 0 O y w m c X V v d D t T Z W N 0 a W 9 u M S 9 t Z X J n Z W Q v Q 2 h h b m d l Z C B U e X B l L n t t Y W t l X 2 N v b n N p c 3 R l b n Q s N n 0 m c X V v d D s s J n F 1 b 3 Q 7 U 2 V j d G l v b j E v b W V y Z 2 V k L 0 N o Y W 5 n Z W Q g V H l w Z S 5 7 c m V h Y 3 R p b 2 5 z L D d 9 J n F 1 b 3 Q 7 L C Z x d W 9 0 O 1 N l Y 3 R p b 2 4 x L 2 1 l c m d l Z C 9 D a G F u Z 2 V k I F R 5 c G U u e 2 1 l d G F i b 2 x p d G V z L D h 9 J n F 1 b 3 Q 7 L C Z x d W 9 0 O 1 N l Y 3 R p b 2 4 x L 2 1 l c m d l Z C 9 D a G F u Z 2 V k I F R 5 c G U u e 2 d l b m V z L D l 9 J n F 1 b 3 Q 7 L C Z x d W 9 0 O 1 N l Y 3 R p b 2 4 x L 2 1 l c m d l Z C 9 D a G F u Z 2 V k I F R 5 c G U u e 2 9 i a m V j d G l 2 Z V 9 l e H B y Z X N z a W 9 u L D E w f S Z x d W 9 0 O y w m c X V v d D t T Z W N 0 a W 9 u M S 9 t Z X J n Z W Q v Q 2 h h b m d l Z C B U e X B l L n t k d X J h d G l v b i w x M X 0 m c X V v d D s s J n F 1 b 3 Q 7 U 2 V j d G l v b j E v b W V y Z 2 V k L 0 N o Y W 5 n Z W Q g V H l w Z S 5 7 c 3 R h d H V z L D E y f S Z x d W 9 0 O y w m c X V v d D t T Z W N 0 a W 9 u M S 9 t Z X J n Z W Q v Q 2 h h b m d l Z C B U e X B l L n t 0 e X B l L D E z f S Z x d W 9 0 O y w m c X V v d D t T Z W N 0 a W 9 u M S 9 t Z X J n Z W Q v Q 2 h h b m d l Z C B U e X B l L n t V b m 5 h b W V k O i A w L D E 0 f S Z x d W 9 0 O y w m c X V v d D t T Z W N 0 a W 9 u M S 9 t Z X J n Z W Q v Q 2 h h b m d l Z C B U e X B l L n t n Z W 5 k Z X I s M T V 9 J n F 1 b 3 Q 7 L C Z x d W 9 0 O 1 N l Y 3 R p b 2 4 x L 2 1 l c m d l Z C 9 D a G F u Z 2 V k I F R 5 c G U u e 2 F n Z S w x N n 0 m c X V v d D s s J n F 1 b 3 Q 7 U 2 V j d G l v b j E v b W V y Z 2 V k L 0 N o Y W 5 n Z W Q g V H l w Z S 5 7 d X V p Z C w x N 3 0 m c X V v d D s s J n F 1 b 3 Q 7 U 2 V j d G l v b j E v b W V y Z 2 V k L 0 N o Y W 5 n Z W Q g V H l w Z S 5 7 d G N n Y S w x O H 0 m c X V v d D s s J n F 1 b 3 Q 7 U 2 V j d G l v b j E v b W V y Z 2 V k L 0 N o Y W 5 n Z W Q g V H l w Z S 5 7 c H J p b W F y e V 9 z a X R l L D E 5 f S Z x d W 9 0 O y w m c X V v d D t T Z W N 0 a W 9 u M S 9 t Z X J n Z W Q v Q 2 h h b m d l Z C B U e X B l L n t z d W J t a X R 0 Z X J f a W Q s M j B 9 J n F 1 b 3 Q 7 L C Z x d W 9 0 O 1 N l Y 3 R p b 2 4 x L 2 1 l c m d l Z C 9 D a G F u Z 2 V k I F R 5 c G U u e 2 R p c 2 V h c 2 V f d H l w Z S w y M X 0 m c X V v d D s s J n F 1 b 3 Q 7 U 2 V j d G l v b j E v b W V y Z 2 V k L 0 N o Y W 5 n Z W Q g V H l w Z S 5 7 Y 2 F z Z V 9 p Z C w y M n 0 m c X V v d D s s J n F 1 b 3 Q 7 U 2 V j d G l v b j E v b W V y Z 2 V k L 0 N o Y W 5 n Z W Q g V H l w Z S 5 7 c m F j Z S w y M 3 0 m c X V v d D s s J n F 1 b 3 Q 7 U 2 V j d G l v b j E v b W V y Z 2 V k L 0 N o Y W 5 n Z W Q g V H l w Z S 5 7 d m l 0 Y W x f c 3 R h d H V z L D I 0 f S Z x d W 9 0 O y w m c X V v d D t T Z W N 0 a W 9 u M S 9 t Z X J n Z W Q v Q 2 h h b m d l Z C B U e X B l L n t k Y X l z X 3 R v X 2 R l Y X R o L D I 1 f S Z x d W 9 0 O y w m c X V v d D t T Z W N 0 a W 9 u M S 9 t Z X J n Z W Q v Q 2 h h b m d l Z C B U e X B l L n t m b 2 x k Z X I s M j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Z X J n Z W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x M D o w M D o w M C 4 0 N z U 0 O T E y W i I g L z 4 8 R W 5 0 c n k g V H l w Z T 0 i R m l s b E N v b H V t b l R 5 c G V z I i B W Y W x 1 Z T 0 i c 0 F 3 W U Z B d 0 1 C Q V F N R E F 3 W U t C Z 1 l H Q m d N R 0 J n W U d C Z 1 l H Q m d N R y I g L z 4 8 R W 5 0 c n k g V H l w Z T 0 i R m l s b E N v b H V t b k 5 h b W V z I i B W Y W x 1 Z T 0 i c 1 s m c X V v d D t D b 2 x 1 b W 4 x J n F 1 b 3 Q 7 L C Z x d W 9 0 O 2 1 v Z G V s X 2 5 h b W U m c X V v d D s s J n F 1 b 3 Q 7 c m V z d W x 0 J n F 1 b 3 Q 7 L C Z x d W 9 0 O 2 N h c m R p b m F s a X R 5 X 2 1 j c y Z x d W 9 0 O y w m c X V v d D t j Y X J k a W 5 h b G l 0 e V 9 w b 2 Y m c X V v d D s s J n F 1 b 3 Q 7 Y 2 9 t c H J l c 3 N p b 2 4 m c X V v d D s s J n F 1 b 3 Q 7 b W F r Z V 9 j b 2 5 z a X N 0 Z W 5 0 J n F 1 b 3 Q 7 L C Z x d W 9 0 O 3 J l Y W N 0 a W 9 u c y Z x d W 9 0 O y w m c X V v d D t t Z X R h Y m 9 s a X R l c y Z x d W 9 0 O y w m c X V v d D t n Z W 5 l c y Z x d W 9 0 O y w m c X V v d D t v Y m p l Y 3 R p d m V f Z X h w c m V z c 2 l v b i Z x d W 9 0 O y w m c X V v d D t k d X J h d G l v b i Z x d W 9 0 O y w m c X V v d D t z d G F 0 d X M m c X V v d D s s J n F 1 b 3 Q 7 d H l w Z S Z x d W 9 0 O y w m c X V v d D t V b m 5 h b W V k O i A w J n F 1 b 3 Q 7 L C Z x d W 9 0 O 2 d l b m R l c i Z x d W 9 0 O y w m c X V v d D t h Z 2 U m c X V v d D s s J n F 1 b 3 Q 7 d X V p Z C Z x d W 9 0 O y w m c X V v d D t 0 Y 2 d h J n F 1 b 3 Q 7 L C Z x d W 9 0 O 3 B y a W 1 h c n l f c 2 l 0 Z S Z x d W 9 0 O y w m c X V v d D t z d W J t a X R 0 Z X J f a W Q m c X V v d D s s J n F 1 b 3 Q 7 Z G l z Z W F z Z V 9 0 e X B l J n F 1 b 3 Q 7 L C Z x d W 9 0 O 2 N h c 2 V f a W Q m c X V v d D s s J n F 1 b 3 Q 7 c m F j Z S Z x d W 9 0 O y w m c X V v d D t 2 a X R h b F 9 z d G F 0 d X M m c X V v d D s s J n F 1 b 3 Q 7 Z G F 5 c 1 9 0 b 1 9 k Z W F 0 a C Z x d W 9 0 O y w m c X V v d D t m b 2 x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I C g y K S 9 D a G F u Z 2 V k I F R 5 c G U u e y w w f S Z x d W 9 0 O y w m c X V v d D t T Z W N 0 a W 9 u M S 9 t Z X J n Z W Q g K D I p L 0 N o Y W 5 n Z W Q g V H l w Z S 5 7 b W 9 k Z W x f b m F t Z S w x f S Z x d W 9 0 O y w m c X V v d D t T Z W N 0 a W 9 u M S 9 t Z X J n Z W Q g K D I p L 0 N o Y W 5 n Z W Q g V H l w Z S 5 7 c m V z d W x 0 L D J 9 J n F 1 b 3 Q 7 L C Z x d W 9 0 O 1 N l Y 3 R p b 2 4 x L 2 1 l c m d l Z C A o M i k v Q 2 h h b m d l Z C B U e X B l L n t j Y X J k a W 5 h b G l 0 e V 9 t Y 3 M s M 3 0 m c X V v d D s s J n F 1 b 3 Q 7 U 2 V j d G l v b j E v b W V y Z 2 V k I C g y K S 9 D a G F u Z 2 V k I F R 5 c G U u e 2 N h c m R p b m F s a X R 5 X 3 B v Z i w 0 f S Z x d W 9 0 O y w m c X V v d D t T Z W N 0 a W 9 u M S 9 t Z X J n Z W Q g K D I p L 0 N o Y W 5 n Z W Q g V H l w Z S 5 7 Y 2 9 t c H J l c 3 N p b 2 4 s N X 0 m c X V v d D s s J n F 1 b 3 Q 7 U 2 V j d G l v b j E v b W V y Z 2 V k I C g y K S 9 D a G F u Z 2 V k I F R 5 c G U u e 2 1 h a 2 V f Y 2 9 u c 2 l z d G V u d C w 2 f S Z x d W 9 0 O y w m c X V v d D t T Z W N 0 a W 9 u M S 9 t Z X J n Z W Q g K D I p L 0 N o Y W 5 n Z W Q g V H l w Z S 5 7 c m V h Y 3 R p b 2 5 z L D d 9 J n F 1 b 3 Q 7 L C Z x d W 9 0 O 1 N l Y 3 R p b 2 4 x L 2 1 l c m d l Z C A o M i k v Q 2 h h b m d l Z C B U e X B l L n t t Z X R h Y m 9 s a X R l c y w 4 f S Z x d W 9 0 O y w m c X V v d D t T Z W N 0 a W 9 u M S 9 t Z X J n Z W Q g K D I p L 0 N o Y W 5 n Z W Q g V H l w Z S 5 7 Z 2 V u Z X M s O X 0 m c X V v d D s s J n F 1 b 3 Q 7 U 2 V j d G l v b j E v b W V y Z 2 V k I C g y K S 9 D a G F u Z 2 V k I F R 5 c G U u e 2 9 i a m V j d G l 2 Z V 9 l e H B y Z X N z a W 9 u L D E w f S Z x d W 9 0 O y w m c X V v d D t T Z W N 0 a W 9 u M S 9 t Z X J n Z W Q g K D I p L 0 N o Y W 5 n Z W Q g V H l w Z S 5 7 Z H V y Y X R p b 2 4 s M T F 9 J n F 1 b 3 Q 7 L C Z x d W 9 0 O 1 N l Y 3 R p b 2 4 x L 2 1 l c m d l Z C A o M i k v Q 2 h h b m d l Z C B U e X B l L n t z d G F 0 d X M s M T J 9 J n F 1 b 3 Q 7 L C Z x d W 9 0 O 1 N l Y 3 R p b 2 4 x L 2 1 l c m d l Z C A o M i k v Q 2 h h b m d l Z C B U e X B l L n t 0 e X B l L D E z f S Z x d W 9 0 O y w m c X V v d D t T Z W N 0 a W 9 u M S 9 t Z X J n Z W Q g K D I p L 0 N o Y W 5 n Z W Q g V H l w Z S 5 7 V W 5 u Y W 1 l Z D o g M C w x N H 0 m c X V v d D s s J n F 1 b 3 Q 7 U 2 V j d G l v b j E v b W V y Z 2 V k I C g y K S 9 D a G F u Z 2 V k I F R 5 c G U u e 2 d l b m R l c i w x N X 0 m c X V v d D s s J n F 1 b 3 Q 7 U 2 V j d G l v b j E v b W V y Z 2 V k I C g y K S 9 D a G F u Z 2 V k I F R 5 c G U u e 2 F n Z S w x N n 0 m c X V v d D s s J n F 1 b 3 Q 7 U 2 V j d G l v b j E v b W V y Z 2 V k I C g y K S 9 D a G F u Z 2 V k I F R 5 c G U u e 3 V 1 a W Q s M T d 9 J n F 1 b 3 Q 7 L C Z x d W 9 0 O 1 N l Y 3 R p b 2 4 x L 2 1 l c m d l Z C A o M i k v Q 2 h h b m d l Z C B U e X B l L n t 0 Y 2 d h L D E 4 f S Z x d W 9 0 O y w m c X V v d D t T Z W N 0 a W 9 u M S 9 t Z X J n Z W Q g K D I p L 0 N o Y W 5 n Z W Q g V H l w Z S 5 7 c H J p b W F y e V 9 z a X R l L D E 5 f S Z x d W 9 0 O y w m c X V v d D t T Z W N 0 a W 9 u M S 9 t Z X J n Z W Q g K D I p L 0 N o Y W 5 n Z W Q g V H l w Z S 5 7 c 3 V i b W l 0 d G V y X 2 l k L D I w f S Z x d W 9 0 O y w m c X V v d D t T Z W N 0 a W 9 u M S 9 t Z X J n Z W Q g K D I p L 0 N o Y W 5 n Z W Q g V H l w Z S 5 7 Z G l z Z W F z Z V 9 0 e X B l L D I x f S Z x d W 9 0 O y w m c X V v d D t T Z W N 0 a W 9 u M S 9 t Z X J n Z W Q g K D I p L 0 N o Y W 5 n Z W Q g V H l w Z S 5 7 Y 2 F z Z V 9 p Z C w y M n 0 m c X V v d D s s J n F 1 b 3 Q 7 U 2 V j d G l v b j E v b W V y Z 2 V k I C g y K S 9 D a G F u Z 2 V k I F R 5 c G U u e 3 J h Y 2 U s M j N 9 J n F 1 b 3 Q 7 L C Z x d W 9 0 O 1 N l Y 3 R p b 2 4 x L 2 1 l c m d l Z C A o M i k v Q 2 h h b m d l Z C B U e X B l L n t 2 a X R h b F 9 z d G F 0 d X M s M j R 9 J n F 1 b 3 Q 7 L C Z x d W 9 0 O 1 N l Y 3 R p b 2 4 x L 2 1 l c m d l Z C A o M i k v Q 2 h h b m d l Z C B U e X B l L n t k Y X l z X 3 R v X 2 R l Y X R o L D I 1 f S Z x d W 9 0 O y w m c X V v d D t T Z W N 0 a W 9 u M S 9 t Z X J n Z W Q g K D I p L 0 N o Y W 5 n Z W Q g V H l w Z S 5 7 Z m 9 s Z G V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W V y Z 2 V k I C g y K S 9 D a G F u Z 2 V k I F R 5 c G U u e y w w f S Z x d W 9 0 O y w m c X V v d D t T Z W N 0 a W 9 u M S 9 t Z X J n Z W Q g K D I p L 0 N o Y W 5 n Z W Q g V H l w Z S 5 7 b W 9 k Z W x f b m F t Z S w x f S Z x d W 9 0 O y w m c X V v d D t T Z W N 0 a W 9 u M S 9 t Z X J n Z W Q g K D I p L 0 N o Y W 5 n Z W Q g V H l w Z S 5 7 c m V z d W x 0 L D J 9 J n F 1 b 3 Q 7 L C Z x d W 9 0 O 1 N l Y 3 R p b 2 4 x L 2 1 l c m d l Z C A o M i k v Q 2 h h b m d l Z C B U e X B l L n t j Y X J k a W 5 h b G l 0 e V 9 t Y 3 M s M 3 0 m c X V v d D s s J n F 1 b 3 Q 7 U 2 V j d G l v b j E v b W V y Z 2 V k I C g y K S 9 D a G F u Z 2 V k I F R 5 c G U u e 2 N h c m R p b m F s a X R 5 X 3 B v Z i w 0 f S Z x d W 9 0 O y w m c X V v d D t T Z W N 0 a W 9 u M S 9 t Z X J n Z W Q g K D I p L 0 N o Y W 5 n Z W Q g V H l w Z S 5 7 Y 2 9 t c H J l c 3 N p b 2 4 s N X 0 m c X V v d D s s J n F 1 b 3 Q 7 U 2 V j d G l v b j E v b W V y Z 2 V k I C g y K S 9 D a G F u Z 2 V k I F R 5 c G U u e 2 1 h a 2 V f Y 2 9 u c 2 l z d G V u d C w 2 f S Z x d W 9 0 O y w m c X V v d D t T Z W N 0 a W 9 u M S 9 t Z X J n Z W Q g K D I p L 0 N o Y W 5 n Z W Q g V H l w Z S 5 7 c m V h Y 3 R p b 2 5 z L D d 9 J n F 1 b 3 Q 7 L C Z x d W 9 0 O 1 N l Y 3 R p b 2 4 x L 2 1 l c m d l Z C A o M i k v Q 2 h h b m d l Z C B U e X B l L n t t Z X R h Y m 9 s a X R l c y w 4 f S Z x d W 9 0 O y w m c X V v d D t T Z W N 0 a W 9 u M S 9 t Z X J n Z W Q g K D I p L 0 N o Y W 5 n Z W Q g V H l w Z S 5 7 Z 2 V u Z X M s O X 0 m c X V v d D s s J n F 1 b 3 Q 7 U 2 V j d G l v b j E v b W V y Z 2 V k I C g y K S 9 D a G F u Z 2 V k I F R 5 c G U u e 2 9 i a m V j d G l 2 Z V 9 l e H B y Z X N z a W 9 u L D E w f S Z x d W 9 0 O y w m c X V v d D t T Z W N 0 a W 9 u M S 9 t Z X J n Z W Q g K D I p L 0 N o Y W 5 n Z W Q g V H l w Z S 5 7 Z H V y Y X R p b 2 4 s M T F 9 J n F 1 b 3 Q 7 L C Z x d W 9 0 O 1 N l Y 3 R p b 2 4 x L 2 1 l c m d l Z C A o M i k v Q 2 h h b m d l Z C B U e X B l L n t z d G F 0 d X M s M T J 9 J n F 1 b 3 Q 7 L C Z x d W 9 0 O 1 N l Y 3 R p b 2 4 x L 2 1 l c m d l Z C A o M i k v Q 2 h h b m d l Z C B U e X B l L n t 0 e X B l L D E z f S Z x d W 9 0 O y w m c X V v d D t T Z W N 0 a W 9 u M S 9 t Z X J n Z W Q g K D I p L 0 N o Y W 5 n Z W Q g V H l w Z S 5 7 V W 5 u Y W 1 l Z D o g M C w x N H 0 m c X V v d D s s J n F 1 b 3 Q 7 U 2 V j d G l v b j E v b W V y Z 2 V k I C g y K S 9 D a G F u Z 2 V k I F R 5 c G U u e 2 d l b m R l c i w x N X 0 m c X V v d D s s J n F 1 b 3 Q 7 U 2 V j d G l v b j E v b W V y Z 2 V k I C g y K S 9 D a G F u Z 2 V k I F R 5 c G U u e 2 F n Z S w x N n 0 m c X V v d D s s J n F 1 b 3 Q 7 U 2 V j d G l v b j E v b W V y Z 2 V k I C g y K S 9 D a G F u Z 2 V k I F R 5 c G U u e 3 V 1 a W Q s M T d 9 J n F 1 b 3 Q 7 L C Z x d W 9 0 O 1 N l Y 3 R p b 2 4 x L 2 1 l c m d l Z C A o M i k v Q 2 h h b m d l Z C B U e X B l L n t 0 Y 2 d h L D E 4 f S Z x d W 9 0 O y w m c X V v d D t T Z W N 0 a W 9 u M S 9 t Z X J n Z W Q g K D I p L 0 N o Y W 5 n Z W Q g V H l w Z S 5 7 c H J p b W F y e V 9 z a X R l L D E 5 f S Z x d W 9 0 O y w m c X V v d D t T Z W N 0 a W 9 u M S 9 t Z X J n Z W Q g K D I p L 0 N o Y W 5 n Z W Q g V H l w Z S 5 7 c 3 V i b W l 0 d G V y X 2 l k L D I w f S Z x d W 9 0 O y w m c X V v d D t T Z W N 0 a W 9 u M S 9 t Z X J n Z W Q g K D I p L 0 N o Y W 5 n Z W Q g V H l w Z S 5 7 Z G l z Z W F z Z V 9 0 e X B l L D I x f S Z x d W 9 0 O y w m c X V v d D t T Z W N 0 a W 9 u M S 9 t Z X J n Z W Q g K D I p L 0 N o Y W 5 n Z W Q g V H l w Z S 5 7 Y 2 F z Z V 9 p Z C w y M n 0 m c X V v d D s s J n F 1 b 3 Q 7 U 2 V j d G l v b j E v b W V y Z 2 V k I C g y K S 9 D a G F u Z 2 V k I F R 5 c G U u e 3 J h Y 2 U s M j N 9 J n F 1 b 3 Q 7 L C Z x d W 9 0 O 1 N l Y 3 R p b 2 4 x L 2 1 l c m d l Z C A o M i k v Q 2 h h b m d l Z C B U e X B l L n t 2 a X R h b F 9 z d G F 0 d X M s M j R 9 J n F 1 b 3 Q 7 L C Z x d W 9 0 O 1 N l Y 3 R p b 2 4 x L 2 1 l c m d l Z C A o M i k v Q 2 h h b m d l Z C B U e X B l L n t k Y X l z X 3 R v X 2 R l Y X R o L D I 1 f S Z x d W 9 0 O y w m c X V v d D t T Z W N 0 a W 9 u M S 9 t Z X J n Z W Q g K D I p L 0 N o Y W 5 n Z W Q g V H l w Z S 5 7 Z m 9 s Z G V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k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j h U M T A 6 M D Q 6 M j Y u M T Q 0 M z c 0 N V o i I C 8 + P E V u d H J 5 I F R 5 c G U 9 I k Z p b G x D b 2 x 1 b W 5 U e X B l c y I g V m F s d W U 9 I n N B d 1 l E Q X d N Q k F R T U R B d 1 l L Q m d Z R 0 J n T U d C Z 1 l H Q m d Z R 0 J n T U c i I C 8 + P E V u d H J 5 I F R 5 c G U 9 I k Z p b G x D b 2 x 1 b W 5 O Y W 1 l c y I g V m F s d W U 9 I n N b J n F 1 b 3 Q 7 Q 2 9 s d W 1 u M S Z x d W 9 0 O y w m c X V v d D t t b 2 R l b F 9 u Y W 1 l J n F 1 b 3 Q 7 L C Z x d W 9 0 O 3 J l c 3 V s d C Z x d W 9 0 O y w m c X V v d D t j Y X J k a W 5 h b G l 0 e V 9 t Y 3 M m c X V v d D s s J n F 1 b 3 Q 7 Y 2 F y Z G l u Y W x p d H l f c G 9 m J n F 1 b 3 Q 7 L C Z x d W 9 0 O 2 N v b X B y Z X N z a W 9 u J n F 1 b 3 Q 7 L C Z x d W 9 0 O 2 1 h a 2 V f Y 2 9 u c 2 l z d G V u d C Z x d W 9 0 O y w m c X V v d D t y Z W F j d G l v b n M m c X V v d D s s J n F 1 b 3 Q 7 b W V 0 Y W J v b G l 0 Z X M m c X V v d D s s J n F 1 b 3 Q 7 Z 2 V u Z X M m c X V v d D s s J n F 1 b 3 Q 7 b 2 J q Z W N 0 a X Z l X 2 V 4 c H J l c 3 N p b 2 4 m c X V v d D s s J n F 1 b 3 Q 7 Z H V y Y X R p b 2 4 m c X V v d D s s J n F 1 b 3 Q 7 c 3 R h d H V z J n F 1 b 3 Q 7 L C Z x d W 9 0 O 3 R 5 c G U m c X V v d D s s J n F 1 b 3 Q 7 V W 5 u Y W 1 l Z D o g M C Z x d W 9 0 O y w m c X V v d D t n Z W 5 k Z X I m c X V v d D s s J n F 1 b 3 Q 7 Y W d l J n F 1 b 3 Q 7 L C Z x d W 9 0 O 3 V 1 a W Q m c X V v d D s s J n F 1 b 3 Q 7 d G N n Y S Z x d W 9 0 O y w m c X V v d D t w c m l t Y X J 5 X 3 N p d G U m c X V v d D s s J n F 1 b 3 Q 7 c 3 V i b W l 0 d G V y X 2 l k J n F 1 b 3 Q 7 L C Z x d W 9 0 O 2 R p c 2 V h c 2 V f d H l w Z S Z x d W 9 0 O y w m c X V v d D t j Y X N l X 2 l k J n F 1 b 3 Q 7 L C Z x d W 9 0 O 3 J h Y 2 U m c X V v d D s s J n F 1 b 3 Q 7 d m l 0 Y W x f c 3 R h d H V z J n F 1 b 3 Q 7 L C Z x d W 9 0 O 2 R h e X N f d G 9 f Z G V h d G g m c X V v d D s s J n F 1 b 3 Q 7 Z m 9 s Z G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l c m d l Z C A o M y k v Q 2 h h b m d l Z C B U e X B l L n s s M H 0 m c X V v d D s s J n F 1 b 3 Q 7 U 2 V j d G l v b j E v b W V y Z 2 V k I C g z K S 9 D a G F u Z 2 V k I F R 5 c G U u e 2 1 v Z G V s X 2 5 h b W U s M X 0 m c X V v d D s s J n F 1 b 3 Q 7 U 2 V j d G l v b j E v b W V y Z 2 V k I C g z K S 9 D a G F u Z 2 V k I F R 5 c G U u e 3 J l c 3 V s d C w y f S Z x d W 9 0 O y w m c X V v d D t T Z W N 0 a W 9 u M S 9 t Z X J n Z W Q g K D M p L 0 N o Y W 5 n Z W Q g V H l w Z S 5 7 Y 2 F y Z G l u Y W x p d H l f b W N z L D N 9 J n F 1 b 3 Q 7 L C Z x d W 9 0 O 1 N l Y 3 R p b 2 4 x L 2 1 l c m d l Z C A o M y k v Q 2 h h b m d l Z C B U e X B l L n t j Y X J k a W 5 h b G l 0 e V 9 w b 2 Y s N H 0 m c X V v d D s s J n F 1 b 3 Q 7 U 2 V j d G l v b j E v b W V y Z 2 V k I C g z K S 9 D a G F u Z 2 V k I F R 5 c G U u e 2 N v b X B y Z X N z a W 9 u L D V 9 J n F 1 b 3 Q 7 L C Z x d W 9 0 O 1 N l Y 3 R p b 2 4 x L 2 1 l c m d l Z C A o M y k v Q 2 h h b m d l Z C B U e X B l L n t t Y W t l X 2 N v b n N p c 3 R l b n Q s N n 0 m c X V v d D s s J n F 1 b 3 Q 7 U 2 V j d G l v b j E v b W V y Z 2 V k I C g z K S 9 D a G F u Z 2 V k I F R 5 c G U u e 3 J l Y W N 0 a W 9 u c y w 3 f S Z x d W 9 0 O y w m c X V v d D t T Z W N 0 a W 9 u M S 9 t Z X J n Z W Q g K D M p L 0 N o Y W 5 n Z W Q g V H l w Z S 5 7 b W V 0 Y W J v b G l 0 Z X M s O H 0 m c X V v d D s s J n F 1 b 3 Q 7 U 2 V j d G l v b j E v b W V y Z 2 V k I C g z K S 9 D a G F u Z 2 V k I F R 5 c G U u e 2 d l b m V z L D l 9 J n F 1 b 3 Q 7 L C Z x d W 9 0 O 1 N l Y 3 R p b 2 4 x L 2 1 l c m d l Z C A o M y k v Q 2 h h b m d l Z C B U e X B l L n t v Y m p l Y 3 R p d m V f Z X h w c m V z c 2 l v b i w x M H 0 m c X V v d D s s J n F 1 b 3 Q 7 U 2 V j d G l v b j E v b W V y Z 2 V k I C g z K S 9 D a G F u Z 2 V k I F R 5 c G U u e 2 R 1 c m F 0 a W 9 u L D E x f S Z x d W 9 0 O y w m c X V v d D t T Z W N 0 a W 9 u M S 9 t Z X J n Z W Q g K D M p L 0 N o Y W 5 n Z W Q g V H l w Z S 5 7 c 3 R h d H V z L D E y f S Z x d W 9 0 O y w m c X V v d D t T Z W N 0 a W 9 u M S 9 t Z X J n Z W Q g K D M p L 0 N o Y W 5 n Z W Q g V H l w Z S 5 7 d H l w Z S w x M 3 0 m c X V v d D s s J n F 1 b 3 Q 7 U 2 V j d G l v b j E v b W V y Z 2 V k I C g z K S 9 D a G F u Z 2 V k I F R 5 c G U u e 1 V u b m F t Z W Q 6 I D A s M T R 9 J n F 1 b 3 Q 7 L C Z x d W 9 0 O 1 N l Y 3 R p b 2 4 x L 2 1 l c m d l Z C A o M y k v Q 2 h h b m d l Z C B U e X B l L n t n Z W 5 k Z X I s M T V 9 J n F 1 b 3 Q 7 L C Z x d W 9 0 O 1 N l Y 3 R p b 2 4 x L 2 1 l c m d l Z C A o M y k v Q 2 h h b m d l Z C B U e X B l L n t h Z 2 U s M T Z 9 J n F 1 b 3 Q 7 L C Z x d W 9 0 O 1 N l Y 3 R p b 2 4 x L 2 1 l c m d l Z C A o M y k v Q 2 h h b m d l Z C B U e X B l L n t 1 d W l k L D E 3 f S Z x d W 9 0 O y w m c X V v d D t T Z W N 0 a W 9 u M S 9 t Z X J n Z W Q g K D M p L 0 N o Y W 5 n Z W Q g V H l w Z S 5 7 d G N n Y S w x O H 0 m c X V v d D s s J n F 1 b 3 Q 7 U 2 V j d G l v b j E v b W V y Z 2 V k I C g z K S 9 D a G F u Z 2 V k I F R 5 c G U u e 3 B y a W 1 h c n l f c 2 l 0 Z S w x O X 0 m c X V v d D s s J n F 1 b 3 Q 7 U 2 V j d G l v b j E v b W V y Z 2 V k I C g z K S 9 D a G F u Z 2 V k I F R 5 c G U u e 3 N 1 Y m 1 p d H R l c l 9 p Z C w y M H 0 m c X V v d D s s J n F 1 b 3 Q 7 U 2 V j d G l v b j E v b W V y Z 2 V k I C g z K S 9 D a G F u Z 2 V k I F R 5 c G U u e 2 R p c 2 V h c 2 V f d H l w Z S w y M X 0 m c X V v d D s s J n F 1 b 3 Q 7 U 2 V j d G l v b j E v b W V y Z 2 V k I C g z K S 9 D a G F u Z 2 V k I F R 5 c G U u e 2 N h c 2 V f a W Q s M j J 9 J n F 1 b 3 Q 7 L C Z x d W 9 0 O 1 N l Y 3 R p b 2 4 x L 2 1 l c m d l Z C A o M y k v Q 2 h h b m d l Z C B U e X B l L n t y Y W N l L D I z f S Z x d W 9 0 O y w m c X V v d D t T Z W N 0 a W 9 u M S 9 t Z X J n Z W Q g K D M p L 0 N o Y W 5 n Z W Q g V H l w Z S 5 7 d m l 0 Y W x f c 3 R h d H V z L D I 0 f S Z x d W 9 0 O y w m c X V v d D t T Z W N 0 a W 9 u M S 9 t Z X J n Z W Q g K D M p L 0 N o Y W 5 n Z W Q g V H l w Z S 5 7 Z G F 5 c 1 9 0 b 1 9 k Z W F 0 a C w y N X 0 m c X V v d D s s J n F 1 b 3 Q 7 U 2 V j d G l v b j E v b W V y Z 2 V k I C g z K S 9 D a G F u Z 2 V k I F R 5 c G U u e 2 Z v b G R l c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1 l c m d l Z C A o M y k v Q 2 h h b m d l Z C B U e X B l L n s s M H 0 m c X V v d D s s J n F 1 b 3 Q 7 U 2 V j d G l v b j E v b W V y Z 2 V k I C g z K S 9 D a G F u Z 2 V k I F R 5 c G U u e 2 1 v Z G V s X 2 5 h b W U s M X 0 m c X V v d D s s J n F 1 b 3 Q 7 U 2 V j d G l v b j E v b W V y Z 2 V k I C g z K S 9 D a G F u Z 2 V k I F R 5 c G U u e 3 J l c 3 V s d C w y f S Z x d W 9 0 O y w m c X V v d D t T Z W N 0 a W 9 u M S 9 t Z X J n Z W Q g K D M p L 0 N o Y W 5 n Z W Q g V H l w Z S 5 7 Y 2 F y Z G l u Y W x p d H l f b W N z L D N 9 J n F 1 b 3 Q 7 L C Z x d W 9 0 O 1 N l Y 3 R p b 2 4 x L 2 1 l c m d l Z C A o M y k v Q 2 h h b m d l Z C B U e X B l L n t j Y X J k a W 5 h b G l 0 e V 9 w b 2 Y s N H 0 m c X V v d D s s J n F 1 b 3 Q 7 U 2 V j d G l v b j E v b W V y Z 2 V k I C g z K S 9 D a G F u Z 2 V k I F R 5 c G U u e 2 N v b X B y Z X N z a W 9 u L D V 9 J n F 1 b 3 Q 7 L C Z x d W 9 0 O 1 N l Y 3 R p b 2 4 x L 2 1 l c m d l Z C A o M y k v Q 2 h h b m d l Z C B U e X B l L n t t Y W t l X 2 N v b n N p c 3 R l b n Q s N n 0 m c X V v d D s s J n F 1 b 3 Q 7 U 2 V j d G l v b j E v b W V y Z 2 V k I C g z K S 9 D a G F u Z 2 V k I F R 5 c G U u e 3 J l Y W N 0 a W 9 u c y w 3 f S Z x d W 9 0 O y w m c X V v d D t T Z W N 0 a W 9 u M S 9 t Z X J n Z W Q g K D M p L 0 N o Y W 5 n Z W Q g V H l w Z S 5 7 b W V 0 Y W J v b G l 0 Z X M s O H 0 m c X V v d D s s J n F 1 b 3 Q 7 U 2 V j d G l v b j E v b W V y Z 2 V k I C g z K S 9 D a G F u Z 2 V k I F R 5 c G U u e 2 d l b m V z L D l 9 J n F 1 b 3 Q 7 L C Z x d W 9 0 O 1 N l Y 3 R p b 2 4 x L 2 1 l c m d l Z C A o M y k v Q 2 h h b m d l Z C B U e X B l L n t v Y m p l Y 3 R p d m V f Z X h w c m V z c 2 l v b i w x M H 0 m c X V v d D s s J n F 1 b 3 Q 7 U 2 V j d G l v b j E v b W V y Z 2 V k I C g z K S 9 D a G F u Z 2 V k I F R 5 c G U u e 2 R 1 c m F 0 a W 9 u L D E x f S Z x d W 9 0 O y w m c X V v d D t T Z W N 0 a W 9 u M S 9 t Z X J n Z W Q g K D M p L 0 N o Y W 5 n Z W Q g V H l w Z S 5 7 c 3 R h d H V z L D E y f S Z x d W 9 0 O y w m c X V v d D t T Z W N 0 a W 9 u M S 9 t Z X J n Z W Q g K D M p L 0 N o Y W 5 n Z W Q g V H l w Z S 5 7 d H l w Z S w x M 3 0 m c X V v d D s s J n F 1 b 3 Q 7 U 2 V j d G l v b j E v b W V y Z 2 V k I C g z K S 9 D a G F u Z 2 V k I F R 5 c G U u e 1 V u b m F t Z W Q 6 I D A s M T R 9 J n F 1 b 3 Q 7 L C Z x d W 9 0 O 1 N l Y 3 R p b 2 4 x L 2 1 l c m d l Z C A o M y k v Q 2 h h b m d l Z C B U e X B l L n t n Z W 5 k Z X I s M T V 9 J n F 1 b 3 Q 7 L C Z x d W 9 0 O 1 N l Y 3 R p b 2 4 x L 2 1 l c m d l Z C A o M y k v Q 2 h h b m d l Z C B U e X B l L n t h Z 2 U s M T Z 9 J n F 1 b 3 Q 7 L C Z x d W 9 0 O 1 N l Y 3 R p b 2 4 x L 2 1 l c m d l Z C A o M y k v Q 2 h h b m d l Z C B U e X B l L n t 1 d W l k L D E 3 f S Z x d W 9 0 O y w m c X V v d D t T Z W N 0 a W 9 u M S 9 t Z X J n Z W Q g K D M p L 0 N o Y W 5 n Z W Q g V H l w Z S 5 7 d G N n Y S w x O H 0 m c X V v d D s s J n F 1 b 3 Q 7 U 2 V j d G l v b j E v b W V y Z 2 V k I C g z K S 9 D a G F u Z 2 V k I F R 5 c G U u e 3 B y a W 1 h c n l f c 2 l 0 Z S w x O X 0 m c X V v d D s s J n F 1 b 3 Q 7 U 2 V j d G l v b j E v b W V y Z 2 V k I C g z K S 9 D a G F u Z 2 V k I F R 5 c G U u e 3 N 1 Y m 1 p d H R l c l 9 p Z C w y M H 0 m c X V v d D s s J n F 1 b 3 Q 7 U 2 V j d G l v b j E v b W V y Z 2 V k I C g z K S 9 D a G F u Z 2 V k I F R 5 c G U u e 2 R p c 2 V h c 2 V f d H l w Z S w y M X 0 m c X V v d D s s J n F 1 b 3 Q 7 U 2 V j d G l v b j E v b W V y Z 2 V k I C g z K S 9 D a G F u Z 2 V k I F R 5 c G U u e 2 N h c 2 V f a W Q s M j J 9 J n F 1 b 3 Q 7 L C Z x d W 9 0 O 1 N l Y 3 R p b 2 4 x L 2 1 l c m d l Z C A o M y k v Q 2 h h b m d l Z C B U e X B l L n t y Y W N l L D I z f S Z x d W 9 0 O y w m c X V v d D t T Z W N 0 a W 9 u M S 9 t Z X J n Z W Q g K D M p L 0 N o Y W 5 n Z W Q g V H l w Z S 5 7 d m l 0 Y W x f c 3 R h d H V z L D I 0 f S Z x d W 9 0 O y w m c X V v d D t T Z W N 0 a W 9 u M S 9 t Z X J n Z W Q g K D M p L 0 N o Y W 5 n Z W Q g V H l w Z S 5 7 Z G F 5 c 1 9 0 b 1 9 k Z W F 0 a C w y N X 0 m c X V v d D s s J n F 1 b 3 Q 7 U 2 V j d G l v b j E v b W V y Z 2 V k I C g z K S 9 D a G F u Z 2 V k I F R 5 c G U u e 2 Z v b G R l c i w y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l c m d l Z C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l M j A o M y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y Z 2 V k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V y Z 2 V k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y O F Q x M D o w N j o y N i 4 3 O D Q 5 N z A w W i I g L z 4 8 R W 5 0 c n k g V H l w Z T 0 i R m l s b E N v b H V t b l R 5 c G V z I i B W Y W x 1 Z T 0 i c 0 F 3 W U Z B d 0 1 C Q V F N R E F 3 W U t C Z 1 l H Q m d N R 0 J n W U d C Z 1 l H Q m d N R y I g L z 4 8 R W 5 0 c n k g V H l w Z T 0 i R m l s b E N v b H V t b k 5 h b W V z I i B W Y W x 1 Z T 0 i c 1 s m c X V v d D t D b 2 x 1 b W 4 x J n F 1 b 3 Q 7 L C Z x d W 9 0 O 2 1 v Z G V s X 2 5 h b W U m c X V v d D s s J n F 1 b 3 Q 7 c m V z d W x 0 J n F 1 b 3 Q 7 L C Z x d W 9 0 O 2 N h c m R p b m F s a X R 5 X 2 1 j c y Z x d W 9 0 O y w m c X V v d D t j Y X J k a W 5 h b G l 0 e V 9 w b 2 Y m c X V v d D s s J n F 1 b 3 Q 7 Y 2 9 t c H J l c 3 N p b 2 4 m c X V v d D s s J n F 1 b 3 Q 7 b W F r Z V 9 j b 2 5 z a X N 0 Z W 5 0 J n F 1 b 3 Q 7 L C Z x d W 9 0 O 3 J l Y W N 0 a W 9 u c y Z x d W 9 0 O y w m c X V v d D t t Z X R h Y m 9 s a X R l c y Z x d W 9 0 O y w m c X V v d D t n Z W 5 l c y Z x d W 9 0 O y w m c X V v d D t v Y m p l Y 3 R p d m V f Z X h w c m V z c 2 l v b i Z x d W 9 0 O y w m c X V v d D t k d X J h d G l v b i Z x d W 9 0 O y w m c X V v d D t z d G F 0 d X M m c X V v d D s s J n F 1 b 3 Q 7 d H l w Z S Z x d W 9 0 O y w m c X V v d D t V b m 5 h b W V k O i A w J n F 1 b 3 Q 7 L C Z x d W 9 0 O 2 d l b m R l c i Z x d W 9 0 O y w m c X V v d D t h Z 2 U m c X V v d D s s J n F 1 b 3 Q 7 d X V p Z C Z x d W 9 0 O y w m c X V v d D t 0 Y 2 d h J n F 1 b 3 Q 7 L C Z x d W 9 0 O 3 B y a W 1 h c n l f c 2 l 0 Z S Z x d W 9 0 O y w m c X V v d D t z d W J t a X R 0 Z X J f a W Q m c X V v d D s s J n F 1 b 3 Q 7 Z G l z Z W F z Z V 9 0 e X B l J n F 1 b 3 Q 7 L C Z x d W 9 0 O 2 N h c 2 V f a W Q m c X V v d D s s J n F 1 b 3 Q 7 c m F j Z S Z x d W 9 0 O y w m c X V v d D t 2 a X R h b F 9 z d G F 0 d X M m c X V v d D s s J n F 1 b 3 Q 7 Z G F 5 c 1 9 0 b 1 9 k Z W F 0 a C Z x d W 9 0 O y w m c X V v d D t m b 2 x k Z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y Z 2 V k I C g 0 K S 9 D a G F u Z 2 V k I F R 5 c G U u e y w w f S Z x d W 9 0 O y w m c X V v d D t T Z W N 0 a W 9 u M S 9 t Z X J n Z W Q g K D Q p L 0 N o Y W 5 n Z W Q g V H l w Z S 5 7 b W 9 k Z W x f b m F t Z S w x f S Z x d W 9 0 O y w m c X V v d D t T Z W N 0 a W 9 u M S 9 t Z X J n Z W Q g K D Q p L 0 N o Y W 5 n Z W Q g V H l w Z S 5 7 c m V z d W x 0 L D J 9 J n F 1 b 3 Q 7 L C Z x d W 9 0 O 1 N l Y 3 R p b 2 4 x L 2 1 l c m d l Z C A o N C k v Q 2 h h b m d l Z C B U e X B l L n t j Y X J k a W 5 h b G l 0 e V 9 t Y 3 M s M 3 0 m c X V v d D s s J n F 1 b 3 Q 7 U 2 V j d G l v b j E v b W V y Z 2 V k I C g 0 K S 9 D a G F u Z 2 V k I F R 5 c G U u e 2 N h c m R p b m F s a X R 5 X 3 B v Z i w 0 f S Z x d W 9 0 O y w m c X V v d D t T Z W N 0 a W 9 u M S 9 t Z X J n Z W Q g K D Q p L 0 N o Y W 5 n Z W Q g V H l w Z S 5 7 Y 2 9 t c H J l c 3 N p b 2 4 s N X 0 m c X V v d D s s J n F 1 b 3 Q 7 U 2 V j d G l v b j E v b W V y Z 2 V k I C g 0 K S 9 D a G F u Z 2 V k I F R 5 c G U u e 2 1 h a 2 V f Y 2 9 u c 2 l z d G V u d C w 2 f S Z x d W 9 0 O y w m c X V v d D t T Z W N 0 a W 9 u M S 9 t Z X J n Z W Q g K D Q p L 0 N o Y W 5 n Z W Q g V H l w Z S 5 7 c m V h Y 3 R p b 2 5 z L D d 9 J n F 1 b 3 Q 7 L C Z x d W 9 0 O 1 N l Y 3 R p b 2 4 x L 2 1 l c m d l Z C A o N C k v Q 2 h h b m d l Z C B U e X B l L n t t Z X R h Y m 9 s a X R l c y w 4 f S Z x d W 9 0 O y w m c X V v d D t T Z W N 0 a W 9 u M S 9 t Z X J n Z W Q g K D Q p L 0 N o Y W 5 n Z W Q g V H l w Z S 5 7 Z 2 V u Z X M s O X 0 m c X V v d D s s J n F 1 b 3 Q 7 U 2 V j d G l v b j E v b W V y Z 2 V k I C g 0 K S 9 D a G F u Z 2 V k I F R 5 c G U u e 2 9 i a m V j d G l 2 Z V 9 l e H B y Z X N z a W 9 u L D E w f S Z x d W 9 0 O y w m c X V v d D t T Z W N 0 a W 9 u M S 9 t Z X J n Z W Q g K D Q p L 0 N o Y W 5 n Z W Q g V H l w Z S 5 7 Z H V y Y X R p b 2 4 s M T F 9 J n F 1 b 3 Q 7 L C Z x d W 9 0 O 1 N l Y 3 R p b 2 4 x L 2 1 l c m d l Z C A o N C k v Q 2 h h b m d l Z C B U e X B l L n t z d G F 0 d X M s M T J 9 J n F 1 b 3 Q 7 L C Z x d W 9 0 O 1 N l Y 3 R p b 2 4 x L 2 1 l c m d l Z C A o N C k v Q 2 h h b m d l Z C B U e X B l L n t 0 e X B l L D E z f S Z x d W 9 0 O y w m c X V v d D t T Z W N 0 a W 9 u M S 9 t Z X J n Z W Q g K D Q p L 0 N o Y W 5 n Z W Q g V H l w Z S 5 7 V W 5 u Y W 1 l Z D o g M C w x N H 0 m c X V v d D s s J n F 1 b 3 Q 7 U 2 V j d G l v b j E v b W V y Z 2 V k I C g 0 K S 9 D a G F u Z 2 V k I F R 5 c G U u e 2 d l b m R l c i w x N X 0 m c X V v d D s s J n F 1 b 3 Q 7 U 2 V j d G l v b j E v b W V y Z 2 V k I C g 0 K S 9 D a G F u Z 2 V k I F R 5 c G U u e 2 F n Z S w x N n 0 m c X V v d D s s J n F 1 b 3 Q 7 U 2 V j d G l v b j E v b W V y Z 2 V k I C g 0 K S 9 D a G F u Z 2 V k I F R 5 c G U u e 3 V 1 a W Q s M T d 9 J n F 1 b 3 Q 7 L C Z x d W 9 0 O 1 N l Y 3 R p b 2 4 x L 2 1 l c m d l Z C A o N C k v Q 2 h h b m d l Z C B U e X B l L n t 0 Y 2 d h L D E 4 f S Z x d W 9 0 O y w m c X V v d D t T Z W N 0 a W 9 u M S 9 t Z X J n Z W Q g K D Q p L 0 N o Y W 5 n Z W Q g V H l w Z S 5 7 c H J p b W F y e V 9 z a X R l L D E 5 f S Z x d W 9 0 O y w m c X V v d D t T Z W N 0 a W 9 u M S 9 t Z X J n Z W Q g K D Q p L 0 N o Y W 5 n Z W Q g V H l w Z S 5 7 c 3 V i b W l 0 d G V y X 2 l k L D I w f S Z x d W 9 0 O y w m c X V v d D t T Z W N 0 a W 9 u M S 9 t Z X J n Z W Q g K D Q p L 0 N o Y W 5 n Z W Q g V H l w Z S 5 7 Z G l z Z W F z Z V 9 0 e X B l L D I x f S Z x d W 9 0 O y w m c X V v d D t T Z W N 0 a W 9 u M S 9 t Z X J n Z W Q g K D Q p L 0 N o Y W 5 n Z W Q g V H l w Z S 5 7 Y 2 F z Z V 9 p Z C w y M n 0 m c X V v d D s s J n F 1 b 3 Q 7 U 2 V j d G l v b j E v b W V y Z 2 V k I C g 0 K S 9 D a G F u Z 2 V k I F R 5 c G U u e 3 J h Y 2 U s M j N 9 J n F 1 b 3 Q 7 L C Z x d W 9 0 O 1 N l Y 3 R p b 2 4 x L 2 1 l c m d l Z C A o N C k v Q 2 h h b m d l Z C B U e X B l L n t 2 a X R h b F 9 z d G F 0 d X M s M j R 9 J n F 1 b 3 Q 7 L C Z x d W 9 0 O 1 N l Y 3 R p b 2 4 x L 2 1 l c m d l Z C A o N C k v Q 2 h h b m d l Z C B U e X B l L n t k Y X l z X 3 R v X 2 R l Y X R o L D I 1 f S Z x d W 9 0 O y w m c X V v d D t T Z W N 0 a W 9 u M S 9 t Z X J n Z W Q g K D Q p L 0 N o Y W 5 n Z W Q g V H l w Z S 5 7 Z m 9 s Z G V y L D I 2 f S Z x d W 9 0 O 1 0 s J n F 1 b 3 Q 7 Q 2 9 s d W 1 u Q 2 9 1 b n Q m c X V v d D s 6 M j c s J n F 1 b 3 Q 7 S 2 V 5 Q 2 9 s d W 1 u T m F t Z X M m c X V v d D s 6 W 1 0 s J n F 1 b 3 Q 7 Q 2 9 s d W 1 u S W R l b n R p d G l l c y Z x d W 9 0 O z p b J n F 1 b 3 Q 7 U 2 V j d G l v b j E v b W V y Z 2 V k I C g 0 K S 9 D a G F u Z 2 V k I F R 5 c G U u e y w w f S Z x d W 9 0 O y w m c X V v d D t T Z W N 0 a W 9 u M S 9 t Z X J n Z W Q g K D Q p L 0 N o Y W 5 n Z W Q g V H l w Z S 5 7 b W 9 k Z W x f b m F t Z S w x f S Z x d W 9 0 O y w m c X V v d D t T Z W N 0 a W 9 u M S 9 t Z X J n Z W Q g K D Q p L 0 N o Y W 5 n Z W Q g V H l w Z S 5 7 c m V z d W x 0 L D J 9 J n F 1 b 3 Q 7 L C Z x d W 9 0 O 1 N l Y 3 R p b 2 4 x L 2 1 l c m d l Z C A o N C k v Q 2 h h b m d l Z C B U e X B l L n t j Y X J k a W 5 h b G l 0 e V 9 t Y 3 M s M 3 0 m c X V v d D s s J n F 1 b 3 Q 7 U 2 V j d G l v b j E v b W V y Z 2 V k I C g 0 K S 9 D a G F u Z 2 V k I F R 5 c G U u e 2 N h c m R p b m F s a X R 5 X 3 B v Z i w 0 f S Z x d W 9 0 O y w m c X V v d D t T Z W N 0 a W 9 u M S 9 t Z X J n Z W Q g K D Q p L 0 N o Y W 5 n Z W Q g V H l w Z S 5 7 Y 2 9 t c H J l c 3 N p b 2 4 s N X 0 m c X V v d D s s J n F 1 b 3 Q 7 U 2 V j d G l v b j E v b W V y Z 2 V k I C g 0 K S 9 D a G F u Z 2 V k I F R 5 c G U u e 2 1 h a 2 V f Y 2 9 u c 2 l z d G V u d C w 2 f S Z x d W 9 0 O y w m c X V v d D t T Z W N 0 a W 9 u M S 9 t Z X J n Z W Q g K D Q p L 0 N o Y W 5 n Z W Q g V H l w Z S 5 7 c m V h Y 3 R p b 2 5 z L D d 9 J n F 1 b 3 Q 7 L C Z x d W 9 0 O 1 N l Y 3 R p b 2 4 x L 2 1 l c m d l Z C A o N C k v Q 2 h h b m d l Z C B U e X B l L n t t Z X R h Y m 9 s a X R l c y w 4 f S Z x d W 9 0 O y w m c X V v d D t T Z W N 0 a W 9 u M S 9 t Z X J n Z W Q g K D Q p L 0 N o Y W 5 n Z W Q g V H l w Z S 5 7 Z 2 V u Z X M s O X 0 m c X V v d D s s J n F 1 b 3 Q 7 U 2 V j d G l v b j E v b W V y Z 2 V k I C g 0 K S 9 D a G F u Z 2 V k I F R 5 c G U u e 2 9 i a m V j d G l 2 Z V 9 l e H B y Z X N z a W 9 u L D E w f S Z x d W 9 0 O y w m c X V v d D t T Z W N 0 a W 9 u M S 9 t Z X J n Z W Q g K D Q p L 0 N o Y W 5 n Z W Q g V H l w Z S 5 7 Z H V y Y X R p b 2 4 s M T F 9 J n F 1 b 3 Q 7 L C Z x d W 9 0 O 1 N l Y 3 R p b 2 4 x L 2 1 l c m d l Z C A o N C k v Q 2 h h b m d l Z C B U e X B l L n t z d G F 0 d X M s M T J 9 J n F 1 b 3 Q 7 L C Z x d W 9 0 O 1 N l Y 3 R p b 2 4 x L 2 1 l c m d l Z C A o N C k v Q 2 h h b m d l Z C B U e X B l L n t 0 e X B l L D E z f S Z x d W 9 0 O y w m c X V v d D t T Z W N 0 a W 9 u M S 9 t Z X J n Z W Q g K D Q p L 0 N o Y W 5 n Z W Q g V H l w Z S 5 7 V W 5 u Y W 1 l Z D o g M C w x N H 0 m c X V v d D s s J n F 1 b 3 Q 7 U 2 V j d G l v b j E v b W V y Z 2 V k I C g 0 K S 9 D a G F u Z 2 V k I F R 5 c G U u e 2 d l b m R l c i w x N X 0 m c X V v d D s s J n F 1 b 3 Q 7 U 2 V j d G l v b j E v b W V y Z 2 V k I C g 0 K S 9 D a G F u Z 2 V k I F R 5 c G U u e 2 F n Z S w x N n 0 m c X V v d D s s J n F 1 b 3 Q 7 U 2 V j d G l v b j E v b W V y Z 2 V k I C g 0 K S 9 D a G F u Z 2 V k I F R 5 c G U u e 3 V 1 a W Q s M T d 9 J n F 1 b 3 Q 7 L C Z x d W 9 0 O 1 N l Y 3 R p b 2 4 x L 2 1 l c m d l Z C A o N C k v Q 2 h h b m d l Z C B U e X B l L n t 0 Y 2 d h L D E 4 f S Z x d W 9 0 O y w m c X V v d D t T Z W N 0 a W 9 u M S 9 t Z X J n Z W Q g K D Q p L 0 N o Y W 5 n Z W Q g V H l w Z S 5 7 c H J p b W F y e V 9 z a X R l L D E 5 f S Z x d W 9 0 O y w m c X V v d D t T Z W N 0 a W 9 u M S 9 t Z X J n Z W Q g K D Q p L 0 N o Y W 5 n Z W Q g V H l w Z S 5 7 c 3 V i b W l 0 d G V y X 2 l k L D I w f S Z x d W 9 0 O y w m c X V v d D t T Z W N 0 a W 9 u M S 9 t Z X J n Z W Q g K D Q p L 0 N o Y W 5 n Z W Q g V H l w Z S 5 7 Z G l z Z W F z Z V 9 0 e X B l L D I x f S Z x d W 9 0 O y w m c X V v d D t T Z W N 0 a W 9 u M S 9 t Z X J n Z W Q g K D Q p L 0 N o Y W 5 n Z W Q g V H l w Z S 5 7 Y 2 F z Z V 9 p Z C w y M n 0 m c X V v d D s s J n F 1 b 3 Q 7 U 2 V j d G l v b j E v b W V y Z 2 V k I C g 0 K S 9 D a G F u Z 2 V k I F R 5 c G U u e 3 J h Y 2 U s M j N 9 J n F 1 b 3 Q 7 L C Z x d W 9 0 O 1 N l Y 3 R p b 2 4 x L 2 1 l c m d l Z C A o N C k v Q 2 h h b m d l Z C B U e X B l L n t 2 a X R h b F 9 z d G F 0 d X M s M j R 9 J n F 1 b 3 Q 7 L C Z x d W 9 0 O 1 N l Y 3 R p b 2 4 x L 2 1 l c m d l Z C A o N C k v Q 2 h h b m d l Z C B U e X B l L n t k Y X l z X 3 R v X 2 R l Y X R o L D I 1 f S Z x d W 9 0 O y w m c X V v d D t T Z W N 0 a W 9 u M S 9 t Z X J n Z W Q g K D Q p L 0 N o Y W 5 n Z W Q g V H l w Z S 5 7 Z m 9 s Z G V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y Z 2 V k J T I w K D Q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c m d l Z C U y M C g 0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X J n Z W Q l M j A o N C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0 I i A v P j x F b n R y e S B U e X B l P S J G a W x s R X J y b 3 J D b 2 R l I i B W Y W x 1 Z T 0 i c 1 V u a 2 5 v d 2 4 i I C 8 + P E V u d H J 5 I F R 5 c G U 9 I k Z p b G x F c n J v c k N v d W 5 0 I i B W Y W x 1 Z T 0 i b D c x I i A v P j x F b n R y e S B U e X B l P S J G a W x s T G F z d F V w Z G F 0 Z W Q i I F Z h b H V l P S J k M j A y M C 0 w N S 0 y O F Q x M z o 1 N j o y M C 4 y O T U 1 N T Q 3 W i I g L z 4 8 R W 5 0 c n k g V H l w Z T 0 i R m l s b E N v b H V t b l R 5 c G V z I i B W Y W x 1 Z T 0 i c 0 F 3 W U Z B d 0 1 C Q V F N R E F 3 W U t C Z 0 E 9 I i A v P j x F b n R y e S B U e X B l P S J G a W x s Q 2 9 s d W 1 u T m F t Z X M i I F Z h b H V l P S J z W y Z x d W 9 0 O 0 N v b H V t b j E m c X V v d D s s J n F 1 b 3 Q 7 b W 9 k Z W x f b m F t Z S Z x d W 9 0 O y w m c X V v d D t y Z X N 1 b H Q m c X V v d D s s J n F 1 b 3 Q 7 Y 2 F y Z G l u Y W x p d H l f b W N z J n F 1 b 3 Q 7 L C Z x d W 9 0 O 2 N h c m R p b m F s a X R 5 X 3 B v Z i Z x d W 9 0 O y w m c X V v d D t j b 2 1 w c m V z c 2 l v b i Z x d W 9 0 O y w m c X V v d D t t Y W t l X 2 N v b n N p c 3 R l b n Q m c X V v d D s s J n F 1 b 3 Q 7 c m V h Y 3 R p b 2 5 z J n F 1 b 3 Q 7 L C Z x d W 9 0 O 2 1 l d G F i b 2 x p d G V z J n F 1 b 3 Q 7 L C Z x d W 9 0 O 2 d l b m V z J n F 1 b 3 Q 7 L C Z x d W 9 0 O 2 9 i a m V j d G l 2 Z V 9 l e H B y Z X N z a W 9 u J n F 1 b 3 Q 7 L C Z x d W 9 0 O 2 R 1 c m F 0 a W 9 u J n F 1 b 3 Q 7 L C Z x d W 9 0 O 2 1 v Z G V s X 2 5 h b W V f b 3 J p Z y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N y 9 D a G F u Z 2 V k I F R 5 c G U u e 0 N v b H V t b j E s M H 0 m c X V v d D s s J n F 1 b 3 Q 7 U 2 V j d G l v b j E v V G F i b G U 3 L 0 N o Y W 5 n Z W Q g V H l w Z S 5 7 b W 9 k Z W x f b m F t Z S w x f S Z x d W 9 0 O y w m c X V v d D t T Z W N 0 a W 9 u M S 9 U Y W J s Z T c v Q 2 h h b m d l Z C B U e X B l M S 5 7 c m V z d W x 0 L D J 9 J n F 1 b 3 Q 7 L C Z x d W 9 0 O 1 N l Y 3 R p b 2 4 x L 1 R h Y m x l N y 9 D a G F u Z 2 V k I F R 5 c G U u e 2 N h c m R p b m F s a X R 5 X 2 1 j c y w z f S Z x d W 9 0 O y w m c X V v d D t T Z W N 0 a W 9 u M S 9 U Y W J s Z T c v Q 2 h h b m d l Z C B U e X B l L n t j Y X J k a W 5 h b G l 0 e V 9 w b 2 Y s N H 0 m c X V v d D s s J n F 1 b 3 Q 7 U 2 V j d G l v b j E v V G F i b G U 3 L 0 N o Y W 5 n Z W Q g V H l w Z S 5 7 Y 2 9 t c H J l c 3 N p b 2 4 s N X 0 m c X V v d D s s J n F 1 b 3 Q 7 U 2 V j d G l v b j E v V G F i b G U 3 L 0 N o Y W 5 n Z W Q g V H l w Z S 5 7 b W F r Z V 9 j b 2 5 z a X N 0 Z W 5 0 L D Z 9 J n F 1 b 3 Q 7 L C Z x d W 9 0 O 1 N l Y 3 R p b 2 4 x L 1 R h Y m x l N y 9 D a G F u Z 2 V k I F R 5 c G U u e 3 J l Y W N 0 a W 9 u c y w 3 f S Z x d W 9 0 O y w m c X V v d D t T Z W N 0 a W 9 u M S 9 U Y W J s Z T c v Q 2 h h b m d l Z C B U e X B l L n t t Z X R h Y m 9 s a X R l c y w 4 f S Z x d W 9 0 O y w m c X V v d D t T Z W N 0 a W 9 u M S 9 U Y W J s Z T c v Q 2 h h b m d l Z C B U e X B l L n t n Z W 5 l c y w 5 f S Z x d W 9 0 O y w m c X V v d D t T Z W N 0 a W 9 u M S 9 U Y W J s Z T c v Q 2 h h b m d l Z C B U e X B l L n t v Y m p l Y 3 R p d m V f Z X h w c m V z c 2 l v b i w x M H 0 m c X V v d D s s J n F 1 b 3 Q 7 U 2 V j d G l v b j E v V G F i b G U 3 L 0 N o Y W 5 n Z W Q g V H l w Z S 5 7 Z H V y Y X R p b 2 4 s M T F 9 J n F 1 b 3 Q 7 L C Z x d W 9 0 O 1 N l Y 3 R p b 2 4 x L 1 R h Y m x l N y 9 D a G F u Z 2 V k I F R 5 c G U u e 2 1 v Z G V s X 2 5 h b W V f b 3 J p Z y w x M n 0 m c X V v d D s s J n F 1 b 3 Q 7 U 2 V j d G l v b j E v V G F i b G U 3 L 0 N o Y W 5 n Z W Q g V H l w Z S 5 7 b m F t Z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R h Y m x l N y 9 D a G F u Z 2 V k I F R 5 c G U u e 0 N v b H V t b j E s M H 0 m c X V v d D s s J n F 1 b 3 Q 7 U 2 V j d G l v b j E v V G F i b G U 3 L 0 N o Y W 5 n Z W Q g V H l w Z S 5 7 b W 9 k Z W x f b m F t Z S w x f S Z x d W 9 0 O y w m c X V v d D t T Z W N 0 a W 9 u M S 9 U Y W J s Z T c v Q 2 h h b m d l Z C B U e X B l M S 5 7 c m V z d W x 0 L D J 9 J n F 1 b 3 Q 7 L C Z x d W 9 0 O 1 N l Y 3 R p b 2 4 x L 1 R h Y m x l N y 9 D a G F u Z 2 V k I F R 5 c G U u e 2 N h c m R p b m F s a X R 5 X 2 1 j c y w z f S Z x d W 9 0 O y w m c X V v d D t T Z W N 0 a W 9 u M S 9 U Y W J s Z T c v Q 2 h h b m d l Z C B U e X B l L n t j Y X J k a W 5 h b G l 0 e V 9 w b 2 Y s N H 0 m c X V v d D s s J n F 1 b 3 Q 7 U 2 V j d G l v b j E v V G F i b G U 3 L 0 N o Y W 5 n Z W Q g V H l w Z S 5 7 Y 2 9 t c H J l c 3 N p b 2 4 s N X 0 m c X V v d D s s J n F 1 b 3 Q 7 U 2 V j d G l v b j E v V G F i b G U 3 L 0 N o Y W 5 n Z W Q g V H l w Z S 5 7 b W F r Z V 9 j b 2 5 z a X N 0 Z W 5 0 L D Z 9 J n F 1 b 3 Q 7 L C Z x d W 9 0 O 1 N l Y 3 R p b 2 4 x L 1 R h Y m x l N y 9 D a G F u Z 2 V k I F R 5 c G U u e 3 J l Y W N 0 a W 9 u c y w 3 f S Z x d W 9 0 O y w m c X V v d D t T Z W N 0 a W 9 u M S 9 U Y W J s Z T c v Q 2 h h b m d l Z C B U e X B l L n t t Z X R h Y m 9 s a X R l c y w 4 f S Z x d W 9 0 O y w m c X V v d D t T Z W N 0 a W 9 u M S 9 U Y W J s Z T c v Q 2 h h b m d l Z C B U e X B l L n t n Z W 5 l c y w 5 f S Z x d W 9 0 O y w m c X V v d D t T Z W N 0 a W 9 u M S 9 U Y W J s Z T c v Q 2 h h b m d l Z C B U e X B l L n t v Y m p l Y 3 R p d m V f Z X h w c m V z c 2 l v b i w x M H 0 m c X V v d D s s J n F 1 b 3 Q 7 U 2 V j d G l v b j E v V G F i b G U 3 L 0 N o Y W 5 n Z W Q g V H l w Z S 5 7 Z H V y Y X R p b 2 4 s M T F 9 J n F 1 b 3 Q 7 L C Z x d W 9 0 O 1 N l Y 3 R p b 2 4 x L 1 R h Y m x l N y 9 D a G F u Z 2 V k I F R 5 c G U u e 2 1 v Z G V s X 2 5 h b W V f b 3 J p Z y w x M n 0 m c X V v d D s s J n F 1 b 3 Q 7 U 2 V j d G l v b j E v V G F i b G U 3 L 0 N o Y W 5 n Z W Q g V H l w Z S 5 7 b m F t Z S w x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2 K A A y r d w E a Z I 1 F 5 7 t 8 3 c g A A A A A C A A A A A A A Q Z g A A A A E A A C A A A A C e i Y + N D P P G N k 3 M 6 7 j 3 c C 3 X z O G w f K u j e r 5 Z c Z I N r 3 I 7 w g A A A A A O g A A A A A I A A C A A A A A E 5 c B s e 1 8 v L i 7 7 M W m M c 9 S J / 2 j g S Y q N l U F u U 1 e z H 9 m A A l A A A A D 9 j d n e o 2 t 9 Q t z Y m g T i f 3 s 8 9 i f u n A 1 o 2 7 p M g t A Y 6 o 6 b n x D b m 7 k 7 6 H + D X 7 V 8 3 q A q T T d k P u H 6 M f n I K 7 + z P 9 0 p T x L M G H H C t H 4 1 R 6 g i a p Y G + e m y G 0 A A A A D d X g J + 9 F c O E x 7 m F G Y v n u P 1 h e C s 9 3 u O / Y q y 6 l K a T g Y w b y C c 3 M P 0 W 1 d V u y 5 K P 7 B a 8 e e X g y O + / h B 3 E N v h g U U + E n R 4 < / D a t a M a s h u p > 
</file>

<file path=customXml/itemProps1.xml><?xml version="1.0" encoding="utf-8"?>
<ds:datastoreItem xmlns:ds="http://schemas.openxmlformats.org/officeDocument/2006/customXml" ds:itemID="{13207605-37F5-43FF-AEF6-DE3F2FF316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cancers</vt:lpstr>
      <vt:lpstr>MOs</vt:lpstr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Dominic</cp:lastModifiedBy>
  <dcterms:created xsi:type="dcterms:W3CDTF">2020-05-10T18:04:34Z</dcterms:created>
  <dcterms:modified xsi:type="dcterms:W3CDTF">2020-06-25T17:33:49Z</dcterms:modified>
</cp:coreProperties>
</file>