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lmc97\OneDrive\Documents\GitHub\CITICS_coder\对比sheet\2.5\"/>
    </mc:Choice>
  </mc:AlternateContent>
  <xr:revisionPtr revIDLastSave="0" documentId="13_ncr:1_{5023CCBA-E8DD-479B-998E-B18BA5E7877E}" xr6:coauthVersionLast="46" xr6:coauthVersionMax="46" xr10:uidLastSave="{00000000-0000-0000-0000-000000000000}"/>
  <bookViews>
    <workbookView xWindow="-108" yWindow="-108" windowWidth="23256" windowHeight="12576" activeTab="1" xr2:uid="{00000000-000D-0000-FFFF-FFFF00000000}"/>
  </bookViews>
  <sheets>
    <sheet name="中证投月报" sheetId="1" r:id="rId1"/>
    <sheet name="库务表" sheetId="2" r:id="rId2"/>
  </sheets>
  <externalReferences>
    <externalReference r:id="rId3"/>
  </externalReferences>
  <definedNames>
    <definedName name="_xlnm._FilterDatabase" localSheetId="0" hidden="1">中证投月报!#REF!</definedName>
    <definedName name="一级行业">[1]投资明细情况!$AJ$4:$AJ$16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4" i="1" l="1"/>
  <c r="I173" i="1"/>
  <c r="I172" i="1"/>
  <c r="I205" i="1" s="1"/>
  <c r="I170" i="1"/>
  <c r="I169" i="1"/>
  <c r="I162" i="1"/>
  <c r="I161" i="1"/>
  <c r="I160" i="1"/>
  <c r="I159" i="1"/>
  <c r="K156" i="1"/>
  <c r="K205" i="1" l="1"/>
  <c r="K1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李维涛</author>
    <author>丛山</author>
    <author>王云忆</author>
  </authors>
  <commentList>
    <comment ref="I153" authorId="0" shapeId="0" xr:uid="{00000000-0006-0000-0000-000001000000}">
      <text>
        <r>
          <rPr>
            <b/>
            <sz val="9"/>
            <rFont val="宋体"/>
            <family val="3"/>
            <charset val="134"/>
          </rPr>
          <t>林洁茹:</t>
        </r>
        <r>
          <rPr>
            <sz val="9"/>
            <rFont val="宋体"/>
            <family val="3"/>
            <charset val="134"/>
          </rPr>
          <t xml:space="preserve">
财务账面金额188235739.44</t>
        </r>
      </text>
    </comment>
    <comment ref="I184" authorId="1" shapeId="0" xr:uid="{00000000-0006-0000-0000-000002000000}">
      <text>
        <r>
          <rPr>
            <sz val="9"/>
            <rFont val="宋体"/>
            <family val="3"/>
            <charset val="134"/>
          </rPr>
          <t>丛山:
75,960,151.24港元</t>
        </r>
      </text>
    </comment>
    <comment ref="I202" authorId="2" shapeId="0" xr:uid="{00000000-0006-0000-0000-000003000000}">
      <text>
        <r>
          <rPr>
            <b/>
            <sz val="9"/>
            <rFont val="宋体"/>
            <family val="3"/>
            <charset val="134"/>
          </rPr>
          <t>王云忆:</t>
        </r>
        <r>
          <rPr>
            <sz val="9"/>
            <rFont val="宋体"/>
            <family val="3"/>
            <charset val="134"/>
          </rPr>
          <t xml:space="preserve">
2381.4万美元，汇率记为7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 authorId="0" shapeId="0" xr:uid="{00000000-0006-0000-0100-000001000000}">
      <text>
        <r>
          <rPr>
            <b/>
            <sz val="9"/>
            <rFont val="宋体"/>
            <family val="3"/>
            <charset val="134"/>
          </rPr>
          <t>作者</t>
        </r>
        <r>
          <rPr>
            <b/>
            <sz val="9"/>
            <rFont val="Tahoma"/>
            <family val="2"/>
          </rPr>
          <t>:</t>
        </r>
        <r>
          <rPr>
            <sz val="9"/>
            <rFont val="Tahoma"/>
            <family val="2"/>
          </rPr>
          <t xml:space="preserve">
“I</t>
        </r>
        <r>
          <rPr>
            <sz val="9"/>
            <rFont val="宋体"/>
            <family val="3"/>
            <charset val="134"/>
          </rPr>
          <t>关注</t>
        </r>
        <r>
          <rPr>
            <sz val="9"/>
            <rFont val="Tahoma"/>
            <family val="2"/>
          </rPr>
          <t>”</t>
        </r>
        <r>
          <rPr>
            <sz val="9"/>
            <rFont val="宋体"/>
            <family val="3"/>
            <charset val="134"/>
          </rPr>
          <t>等于“风险处置+风险处置未跟踪”
风险处置：计提减值/估值浮亏50%以上
“II关注”等于“风险关注+风险关注未跟踪”
风险关注：经营情况或上市进度偏离预期较大
“III关注”20141231之前投资的未上市项目
“IV关注”20141231之后投资的投资金额超过1亿元的未上市项目</t>
        </r>
      </text>
    </comment>
    <comment ref="AL1" authorId="0" shapeId="0" xr:uid="{00000000-0006-0000-0100-000002000000}">
      <text>
        <r>
          <rPr>
            <b/>
            <sz val="9"/>
            <rFont val="宋体"/>
            <family val="3"/>
            <charset val="134"/>
          </rPr>
          <t>作者:</t>
        </r>
        <r>
          <rPr>
            <sz val="9"/>
            <rFont val="宋体"/>
            <family val="3"/>
            <charset val="134"/>
          </rPr>
          <t xml:space="preserve">
投资额=原始投资额-退出部分收入，不扣减分红
投资额=本日成本=原始投资额-退出部分成本，不扣减分红</t>
        </r>
      </text>
    </comment>
    <comment ref="AY1" authorId="0" shapeId="0" xr:uid="{00000000-0006-0000-0100-000003000000}">
      <text>
        <r>
          <rPr>
            <b/>
            <sz val="9"/>
            <rFont val="Tahoma"/>
            <family val="2"/>
          </rPr>
          <t xml:space="preserve">wangchao:
</t>
        </r>
        <r>
          <rPr>
            <sz val="9"/>
            <rFont val="宋体"/>
            <family val="3"/>
            <charset val="134"/>
          </rPr>
          <t>《浮动盈亏表》兑付利息，即相应项目的当年累计分红</t>
        </r>
      </text>
    </comment>
    <comment ref="BF1" authorId="0" shapeId="0" xr:uid="{00000000-0006-0000-0100-000004000000}">
      <text>
        <r>
          <rPr>
            <b/>
            <sz val="9"/>
            <rFont val="宋体"/>
            <family val="3"/>
            <charset val="134"/>
          </rPr>
          <t>作者:</t>
        </r>
        <r>
          <rPr>
            <sz val="9"/>
            <rFont val="宋体"/>
            <family val="3"/>
            <charset val="134"/>
          </rPr>
          <t xml:space="preserve">
成本（暂定）：以投资额代替估值
市值（暂定）：以市值代替估值</t>
        </r>
      </text>
    </comment>
    <comment ref="BG1" authorId="0" shapeId="0" xr:uid="{00000000-0006-0000-0100-000005000000}">
      <text>
        <r>
          <rPr>
            <b/>
            <sz val="9"/>
            <rFont val="宋体"/>
            <family val="3"/>
            <charset val="134"/>
          </rPr>
          <t>作者:</t>
        </r>
        <r>
          <rPr>
            <sz val="9"/>
            <rFont val="宋体"/>
            <family val="3"/>
            <charset val="134"/>
          </rPr>
          <t xml:space="preserve">
成本（暂定）：以投资额代替估值
市值（暂定）：以市值代替估值</t>
        </r>
      </text>
    </comment>
    <comment ref="BL1" authorId="0" shapeId="0" xr:uid="{00000000-0006-0000-0100-000006000000}">
      <text>
        <r>
          <rPr>
            <b/>
            <sz val="9"/>
            <rFont val="宋体"/>
            <family val="3"/>
            <charset val="134"/>
          </rPr>
          <t>作者:</t>
        </r>
        <r>
          <rPr>
            <sz val="9"/>
            <rFont val="宋体"/>
            <family val="3"/>
            <charset val="134"/>
          </rPr>
          <t xml:space="preserve">
《浮动盈亏表》公允价值，即相应项目的估值</t>
        </r>
      </text>
    </comment>
    <comment ref="I7" authorId="0" shapeId="0" xr:uid="{00000000-0006-0000-0100-000007000000}">
      <text>
        <r>
          <rPr>
            <b/>
            <sz val="9"/>
            <rFont val="宋体"/>
            <family val="3"/>
            <charset val="134"/>
          </rPr>
          <t>作者:</t>
        </r>
        <r>
          <rPr>
            <sz val="9"/>
            <rFont val="宋体"/>
            <family val="3"/>
            <charset val="134"/>
          </rPr>
          <t xml:space="preserve">
于</t>
        </r>
        <r>
          <rPr>
            <sz val="9"/>
            <rFont val="Tahoma"/>
            <family val="2"/>
          </rPr>
          <t>2010</t>
        </r>
        <r>
          <rPr>
            <sz val="9"/>
            <rFont val="宋体"/>
            <family val="3"/>
            <charset val="134"/>
          </rPr>
          <t>年</t>
        </r>
        <r>
          <rPr>
            <sz val="9"/>
            <rFont val="Tahoma"/>
            <family val="2"/>
          </rPr>
          <t>7</t>
        </r>
        <r>
          <rPr>
            <sz val="9"/>
            <rFont val="宋体"/>
            <family val="3"/>
            <charset val="134"/>
          </rPr>
          <t>月重组加入陕西延长石油（集团）有限责任公司。</t>
        </r>
      </text>
    </comment>
    <comment ref="AZ9" authorId="0" shapeId="0" xr:uid="{00000000-0006-0000-0100-000008000000}">
      <text>
        <r>
          <rPr>
            <b/>
            <sz val="9"/>
            <rFont val="Tahoma"/>
            <family val="2"/>
          </rPr>
          <t>作者:</t>
        </r>
        <r>
          <rPr>
            <sz val="9"/>
            <rFont val="Tahoma"/>
            <family val="2"/>
          </rPr>
          <t xml:space="preserve">
2019-12-1</t>
        </r>
        <r>
          <rPr>
            <sz val="9"/>
            <rFont val="宋体"/>
            <family val="3"/>
            <charset val="134"/>
          </rPr>
          <t>解禁</t>
        </r>
      </text>
    </comment>
    <comment ref="C15" authorId="0" shapeId="0" xr:uid="{00000000-0006-0000-0100-000009000000}">
      <text>
        <r>
          <rPr>
            <b/>
            <sz val="9"/>
            <rFont val="宋体"/>
            <family val="3"/>
            <charset val="134"/>
          </rPr>
          <t>作者:</t>
        </r>
        <r>
          <rPr>
            <sz val="9"/>
            <rFont val="宋体"/>
            <family val="3"/>
            <charset val="134"/>
          </rPr>
          <t xml:space="preserve">
没有进入估值列表，以投资成本代替估值</t>
        </r>
      </text>
    </comment>
    <comment ref="C16" authorId="0" shapeId="0" xr:uid="{00000000-0006-0000-0100-00000A000000}">
      <text>
        <r>
          <rPr>
            <b/>
            <sz val="9"/>
            <rFont val="宋体"/>
            <family val="3"/>
            <charset val="134"/>
          </rPr>
          <t>作者:</t>
        </r>
        <r>
          <rPr>
            <sz val="9"/>
            <rFont val="宋体"/>
            <family val="3"/>
            <charset val="134"/>
          </rPr>
          <t xml:space="preserve">
没有进入估值列表，以投资成本代替估值</t>
        </r>
      </text>
    </comment>
    <comment ref="C17" authorId="0" shapeId="0" xr:uid="{00000000-0006-0000-0100-00000B000000}">
      <text>
        <r>
          <rPr>
            <b/>
            <sz val="9"/>
            <rFont val="宋体"/>
            <family val="3"/>
            <charset val="134"/>
          </rPr>
          <t>作者:</t>
        </r>
        <r>
          <rPr>
            <sz val="9"/>
            <rFont val="宋体"/>
            <family val="3"/>
            <charset val="134"/>
          </rPr>
          <t xml:space="preserve">
没有进入估值列表，以投资成本代替估值</t>
        </r>
      </text>
    </comment>
    <comment ref="C18" authorId="0" shapeId="0" xr:uid="{00000000-0006-0000-0100-00000C000000}">
      <text>
        <r>
          <rPr>
            <b/>
            <sz val="9"/>
            <rFont val="宋体"/>
            <family val="3"/>
            <charset val="134"/>
          </rPr>
          <t>作者:</t>
        </r>
        <r>
          <rPr>
            <sz val="9"/>
            <rFont val="宋体"/>
            <family val="3"/>
            <charset val="134"/>
          </rPr>
          <t xml:space="preserve">
没有进入估值列表，以投资成本代替估值</t>
        </r>
      </text>
    </comment>
    <comment ref="AU22" authorId="0" shapeId="0" xr:uid="{00000000-0006-0000-0100-00000D000000}">
      <text>
        <r>
          <rPr>
            <b/>
            <sz val="9"/>
            <rFont val="宋体"/>
            <family val="3"/>
            <charset val="134"/>
          </rPr>
          <t>作者:</t>
        </r>
        <r>
          <rPr>
            <sz val="9"/>
            <rFont val="宋体"/>
            <family val="3"/>
            <charset val="134"/>
          </rPr>
          <t xml:space="preserve">
初始簿记是</t>
        </r>
        <r>
          <rPr>
            <sz val="9"/>
            <rFont val="Tahoma"/>
            <family val="2"/>
          </rPr>
          <t>2968</t>
        </r>
        <r>
          <rPr>
            <sz val="9"/>
            <rFont val="宋体"/>
            <family val="3"/>
            <charset val="134"/>
          </rPr>
          <t>万元</t>
        </r>
      </text>
    </comment>
    <comment ref="AL23" authorId="0" shapeId="0" xr:uid="{00000000-0006-0000-0100-00000E000000}">
      <text>
        <r>
          <rPr>
            <b/>
            <sz val="9"/>
            <rFont val="宋体"/>
            <family val="3"/>
            <charset val="134"/>
          </rPr>
          <t>作者:</t>
        </r>
        <r>
          <rPr>
            <sz val="9"/>
            <rFont val="宋体"/>
            <family val="3"/>
            <charset val="134"/>
          </rPr>
          <t xml:space="preserve">
已经全部计提减值</t>
        </r>
      </text>
    </comment>
    <comment ref="AU23" authorId="0" shapeId="0" xr:uid="{00000000-0006-0000-0100-00000F000000}">
      <text>
        <r>
          <rPr>
            <b/>
            <sz val="9"/>
            <rFont val="宋体"/>
            <family val="3"/>
            <charset val="134"/>
          </rPr>
          <t>作者:</t>
        </r>
        <r>
          <rPr>
            <sz val="9"/>
            <rFont val="宋体"/>
            <family val="3"/>
            <charset val="134"/>
          </rPr>
          <t xml:space="preserve">
初始簿记是</t>
        </r>
        <r>
          <rPr>
            <sz val="9"/>
            <rFont val="Tahoma"/>
            <family val="2"/>
          </rPr>
          <t>4988</t>
        </r>
        <r>
          <rPr>
            <sz val="9"/>
            <rFont val="宋体"/>
            <family val="3"/>
            <charset val="134"/>
          </rPr>
          <t>万元</t>
        </r>
      </text>
    </comment>
    <comment ref="C26" authorId="0" shapeId="0" xr:uid="{00000000-0006-0000-0100-000010000000}">
      <text>
        <r>
          <rPr>
            <b/>
            <sz val="9"/>
            <rFont val="宋体"/>
            <family val="3"/>
            <charset val="134"/>
          </rPr>
          <t>灏汭受让汨罗市中龙股权投资管理有限公司持有标的公司股权实现投资</t>
        </r>
      </text>
    </comment>
    <comment ref="C33" authorId="0" shapeId="0" xr:uid="{00000000-0006-0000-0100-000011000000}">
      <text>
        <r>
          <rPr>
            <b/>
            <sz val="9"/>
            <rFont val="宋体"/>
            <family val="3"/>
            <charset val="134"/>
          </rPr>
          <t>作者:</t>
        </r>
        <r>
          <rPr>
            <sz val="9"/>
            <rFont val="宋体"/>
            <family val="3"/>
            <charset val="134"/>
          </rPr>
          <t xml:space="preserve">
中石化混改</t>
        </r>
      </text>
    </comment>
    <comment ref="AU34" authorId="0" shapeId="0" xr:uid="{00000000-0006-0000-0100-000012000000}">
      <text>
        <r>
          <rPr>
            <b/>
            <sz val="9"/>
            <rFont val="宋体"/>
            <family val="3"/>
            <charset val="134"/>
          </rPr>
          <t>作者:</t>
        </r>
        <r>
          <rPr>
            <sz val="9"/>
            <rFont val="宋体"/>
            <family val="3"/>
            <charset val="134"/>
          </rPr>
          <t xml:space="preserve">
初始簿记是20000万元</t>
        </r>
      </text>
    </comment>
    <comment ref="C39" authorId="0" shapeId="0" xr:uid="{00000000-0006-0000-0100-000013000000}">
      <text>
        <r>
          <rPr>
            <b/>
            <sz val="9"/>
            <rFont val="宋体"/>
            <family val="3"/>
            <charset val="134"/>
          </rPr>
          <t>作者:</t>
        </r>
        <r>
          <rPr>
            <sz val="9"/>
            <rFont val="宋体"/>
            <family val="3"/>
            <charset val="134"/>
          </rPr>
          <t xml:space="preserve">
云南黄金项目；
股东是青岛金石灏汭投资有限公司。</t>
        </r>
      </text>
    </comment>
    <comment ref="AI44" authorId="0" shapeId="0" xr:uid="{00000000-0006-0000-0100-000014000000}">
      <text>
        <r>
          <rPr>
            <b/>
            <sz val="9"/>
            <rFont val="宋体"/>
            <family val="3"/>
            <charset val="134"/>
          </rPr>
          <t>作者:</t>
        </r>
        <r>
          <rPr>
            <sz val="9"/>
            <rFont val="宋体"/>
            <family val="3"/>
            <charset val="134"/>
          </rPr>
          <t xml:space="preserve">
转红筹股，境内退出，境外持有</t>
        </r>
      </text>
    </comment>
    <comment ref="BJ44" authorId="0" shapeId="0" xr:uid="{00000000-0006-0000-0100-000015000000}">
      <text>
        <r>
          <rPr>
            <b/>
            <sz val="9"/>
            <rFont val="宋体"/>
            <family val="3"/>
            <charset val="134"/>
          </rPr>
          <t>作者:</t>
        </r>
        <r>
          <rPr>
            <sz val="9"/>
            <rFont val="宋体"/>
            <family val="3"/>
            <charset val="134"/>
          </rPr>
          <t xml:space="preserve">
锦欣生殖合并估值</t>
        </r>
        <r>
          <rPr>
            <sz val="9"/>
            <rFont val="Tahoma"/>
            <family val="2"/>
          </rPr>
          <t>282,580,257.89</t>
        </r>
        <r>
          <rPr>
            <sz val="9"/>
            <rFont val="宋体"/>
            <family val="3"/>
            <charset val="134"/>
          </rPr>
          <t>元</t>
        </r>
      </text>
    </comment>
    <comment ref="BK44" authorId="0" shapeId="0" xr:uid="{00000000-0006-0000-0100-000016000000}">
      <text>
        <r>
          <rPr>
            <b/>
            <sz val="9"/>
            <rFont val="宋体"/>
            <family val="3"/>
            <charset val="134"/>
          </rPr>
          <t>作者:</t>
        </r>
        <r>
          <rPr>
            <sz val="9"/>
            <rFont val="宋体"/>
            <family val="3"/>
            <charset val="134"/>
          </rPr>
          <t xml:space="preserve">
锦欣生殖合并估值</t>
        </r>
        <r>
          <rPr>
            <sz val="9"/>
            <rFont val="Tahoma"/>
            <family val="2"/>
          </rPr>
          <t>282,580,257.89</t>
        </r>
        <r>
          <rPr>
            <sz val="9"/>
            <rFont val="宋体"/>
            <family val="3"/>
            <charset val="134"/>
          </rPr>
          <t>元</t>
        </r>
      </text>
    </comment>
    <comment ref="BL44" authorId="0" shapeId="0" xr:uid="{00000000-0006-0000-0100-000017000000}">
      <text>
        <r>
          <rPr>
            <b/>
            <sz val="9"/>
            <rFont val="宋体"/>
            <family val="3"/>
            <charset val="134"/>
          </rPr>
          <t>作者:</t>
        </r>
        <r>
          <rPr>
            <sz val="9"/>
            <rFont val="宋体"/>
            <family val="3"/>
            <charset val="134"/>
          </rPr>
          <t xml:space="preserve">
锦欣生殖合并估值</t>
        </r>
        <r>
          <rPr>
            <sz val="9"/>
            <rFont val="Tahoma"/>
            <family val="2"/>
          </rPr>
          <t>282,580,257.89</t>
        </r>
        <r>
          <rPr>
            <sz val="9"/>
            <rFont val="宋体"/>
            <family val="3"/>
            <charset val="134"/>
          </rPr>
          <t>元</t>
        </r>
      </text>
    </comment>
    <comment ref="AI45" authorId="0" shapeId="0" xr:uid="{00000000-0006-0000-0100-000018000000}">
      <text>
        <r>
          <rPr>
            <b/>
            <sz val="9"/>
            <rFont val="宋体"/>
            <family val="3"/>
            <charset val="134"/>
          </rPr>
          <t>作者:</t>
        </r>
        <r>
          <rPr>
            <sz val="9"/>
            <rFont val="宋体"/>
            <family val="3"/>
            <charset val="134"/>
          </rPr>
          <t xml:space="preserve">
转红筹股，境内退出，境外持有</t>
        </r>
      </text>
    </comment>
    <comment ref="BJ45" authorId="0" shapeId="0" xr:uid="{00000000-0006-0000-0100-000019000000}">
      <text>
        <r>
          <rPr>
            <b/>
            <sz val="9"/>
            <rFont val="宋体"/>
            <family val="3"/>
            <charset val="134"/>
          </rPr>
          <t>作者:</t>
        </r>
        <r>
          <rPr>
            <sz val="9"/>
            <rFont val="宋体"/>
            <family val="3"/>
            <charset val="134"/>
          </rPr>
          <t xml:space="preserve">
锦欣生殖合并估值</t>
        </r>
        <r>
          <rPr>
            <sz val="9"/>
            <rFont val="Tahoma"/>
            <family val="2"/>
          </rPr>
          <t>282,580,257.89</t>
        </r>
        <r>
          <rPr>
            <sz val="9"/>
            <rFont val="宋体"/>
            <family val="3"/>
            <charset val="134"/>
          </rPr>
          <t>元</t>
        </r>
      </text>
    </comment>
    <comment ref="BK45" authorId="0" shapeId="0" xr:uid="{00000000-0006-0000-0100-00001A000000}">
      <text>
        <r>
          <rPr>
            <b/>
            <sz val="9"/>
            <rFont val="宋体"/>
            <family val="3"/>
            <charset val="134"/>
          </rPr>
          <t>作者:</t>
        </r>
        <r>
          <rPr>
            <sz val="9"/>
            <rFont val="宋体"/>
            <family val="3"/>
            <charset val="134"/>
          </rPr>
          <t xml:space="preserve">
锦欣生殖合并估值</t>
        </r>
        <r>
          <rPr>
            <sz val="9"/>
            <rFont val="Tahoma"/>
            <family val="2"/>
          </rPr>
          <t>282,580,257.89</t>
        </r>
        <r>
          <rPr>
            <sz val="9"/>
            <rFont val="宋体"/>
            <family val="3"/>
            <charset val="134"/>
          </rPr>
          <t>元</t>
        </r>
      </text>
    </comment>
    <comment ref="BL45" authorId="0" shapeId="0" xr:uid="{00000000-0006-0000-0100-00001B000000}">
      <text>
        <r>
          <rPr>
            <b/>
            <sz val="9"/>
            <rFont val="宋体"/>
            <family val="3"/>
            <charset val="134"/>
          </rPr>
          <t>作者:</t>
        </r>
        <r>
          <rPr>
            <sz val="9"/>
            <rFont val="宋体"/>
            <family val="3"/>
            <charset val="134"/>
          </rPr>
          <t xml:space="preserve">
锦欣生殖合并估值</t>
        </r>
        <r>
          <rPr>
            <sz val="9"/>
            <rFont val="Tahoma"/>
            <family val="2"/>
          </rPr>
          <t>282,580,257.89</t>
        </r>
        <r>
          <rPr>
            <sz val="9"/>
            <rFont val="宋体"/>
            <family val="3"/>
            <charset val="134"/>
          </rPr>
          <t>元</t>
        </r>
      </text>
    </comment>
    <comment ref="AU55" authorId="0" shapeId="0" xr:uid="{00000000-0006-0000-0100-00001C000000}">
      <text>
        <r>
          <rPr>
            <b/>
            <sz val="9"/>
            <rFont val="宋体"/>
            <family val="3"/>
            <charset val="134"/>
          </rPr>
          <t>作者:</t>
        </r>
        <r>
          <rPr>
            <sz val="9"/>
            <rFont val="宋体"/>
            <family val="3"/>
            <charset val="134"/>
          </rPr>
          <t xml:space="preserve">
根据交易记录重置成3596万元，初始簿记是5000万元，可能丢失了对应1404万元成本减记的交易记录。</t>
        </r>
      </text>
    </comment>
    <comment ref="F58" authorId="0" shapeId="0" xr:uid="{00000000-0006-0000-0100-00001D000000}">
      <text>
        <r>
          <rPr>
            <b/>
            <sz val="9"/>
            <rFont val="宋体"/>
            <family val="3"/>
            <charset val="134"/>
          </rPr>
          <t>作者:</t>
        </r>
        <r>
          <rPr>
            <sz val="9"/>
            <rFont val="宋体"/>
            <family val="3"/>
            <charset val="134"/>
          </rPr>
          <t xml:space="preserve">
还有</t>
        </r>
        <r>
          <rPr>
            <sz val="9"/>
            <rFont val="Tahoma"/>
            <family val="2"/>
          </rPr>
          <t>1900</t>
        </r>
        <r>
          <rPr>
            <sz val="9"/>
            <rFont val="宋体"/>
            <family val="3"/>
            <charset val="134"/>
          </rPr>
          <t>万元利息需要收回</t>
        </r>
      </text>
    </comment>
    <comment ref="G58" authorId="0" shapeId="0" xr:uid="{00000000-0006-0000-0100-00001E000000}">
      <text>
        <r>
          <rPr>
            <b/>
            <sz val="9"/>
            <rFont val="宋体"/>
            <family val="3"/>
            <charset val="134"/>
          </rPr>
          <t>作者:</t>
        </r>
        <r>
          <rPr>
            <sz val="9"/>
            <rFont val="宋体"/>
            <family val="3"/>
            <charset val="134"/>
          </rPr>
          <t xml:space="preserve">
还有</t>
        </r>
        <r>
          <rPr>
            <sz val="9"/>
            <rFont val="Tahoma"/>
            <family val="2"/>
          </rPr>
          <t>1900</t>
        </r>
        <r>
          <rPr>
            <sz val="9"/>
            <rFont val="宋体"/>
            <family val="3"/>
            <charset val="134"/>
          </rPr>
          <t>万元利息需要收回</t>
        </r>
      </text>
    </comment>
    <comment ref="AL65" authorId="0" shapeId="0" xr:uid="{00000000-0006-0000-0100-00001F000000}">
      <text>
        <r>
          <rPr>
            <b/>
            <sz val="9"/>
            <rFont val="宋体"/>
            <family val="3"/>
            <charset val="134"/>
          </rPr>
          <t>作者:</t>
        </r>
        <r>
          <rPr>
            <sz val="9"/>
            <rFont val="宋体"/>
            <family val="3"/>
            <charset val="134"/>
          </rPr>
          <t xml:space="preserve">
装入上市公司时的对价而非实际占用资金</t>
        </r>
      </text>
    </comment>
    <comment ref="AL73" authorId="0" shapeId="0" xr:uid="{00000000-0006-0000-0100-000020000000}">
      <text>
        <r>
          <rPr>
            <b/>
            <sz val="9"/>
            <rFont val="宋体"/>
            <family val="3"/>
            <charset val="134"/>
          </rPr>
          <t>作者:</t>
        </r>
        <r>
          <rPr>
            <sz val="9"/>
            <rFont val="宋体"/>
            <family val="3"/>
            <charset val="134"/>
          </rPr>
          <t xml:space="preserve">
装入上市公司时的对价而非实际占用资金</t>
        </r>
      </text>
    </comment>
    <comment ref="AZ74" authorId="0" shapeId="0" xr:uid="{00000000-0006-0000-0100-000021000000}">
      <text>
        <r>
          <rPr>
            <b/>
            <sz val="9"/>
            <rFont val="Tahoma"/>
            <family val="2"/>
          </rPr>
          <t>作者:</t>
        </r>
        <r>
          <rPr>
            <sz val="9"/>
            <rFont val="Tahoma"/>
            <family val="2"/>
          </rPr>
          <t xml:space="preserve">
2019-4-18</t>
        </r>
        <r>
          <rPr>
            <sz val="9"/>
            <rFont val="宋体"/>
            <family val="3"/>
            <charset val="134"/>
          </rPr>
          <t>解禁</t>
        </r>
      </text>
    </comment>
    <comment ref="C80" authorId="0" shapeId="0" xr:uid="{00000000-0006-0000-0100-000022000000}">
      <text>
        <r>
          <rPr>
            <b/>
            <sz val="9"/>
            <rFont val="宋体"/>
            <family val="3"/>
            <charset val="134"/>
          </rPr>
          <t>作者:</t>
        </r>
        <r>
          <rPr>
            <sz val="9"/>
            <rFont val="宋体"/>
            <family val="3"/>
            <charset val="134"/>
          </rPr>
          <t xml:space="preserve">
新三板退市</t>
        </r>
      </text>
    </comment>
    <comment ref="C81" authorId="0" shapeId="0" xr:uid="{00000000-0006-0000-0100-000023000000}">
      <text>
        <r>
          <rPr>
            <b/>
            <sz val="9"/>
            <rFont val="Tahoma"/>
            <family val="2"/>
          </rPr>
          <t>作者:</t>
        </r>
        <r>
          <rPr>
            <sz val="9"/>
            <rFont val="Tahoma"/>
            <family val="2"/>
          </rPr>
          <t xml:space="preserve">
2018</t>
        </r>
        <r>
          <rPr>
            <sz val="9"/>
            <rFont val="宋体"/>
            <family val="3"/>
            <charset val="134"/>
          </rPr>
          <t>年12月从新三板退市</t>
        </r>
      </text>
    </comment>
    <comment ref="AZ82" authorId="0" shapeId="0" xr:uid="{00000000-0006-0000-0100-000024000000}">
      <text>
        <r>
          <rPr>
            <b/>
            <sz val="9"/>
            <rFont val="Tahoma"/>
            <family val="2"/>
          </rPr>
          <t>作者:</t>
        </r>
        <r>
          <rPr>
            <sz val="9"/>
            <rFont val="Tahoma"/>
            <family val="2"/>
          </rPr>
          <t xml:space="preserve">
2020-5-22</t>
        </r>
        <r>
          <rPr>
            <sz val="9"/>
            <rFont val="宋体"/>
            <family val="3"/>
            <charset val="134"/>
          </rPr>
          <t>解禁</t>
        </r>
      </text>
    </comment>
    <comment ref="C86" authorId="0" shapeId="0" xr:uid="{00000000-0006-0000-0100-000025000000}">
      <text>
        <r>
          <rPr>
            <b/>
            <sz val="9"/>
            <rFont val="宋体"/>
            <family val="3"/>
            <charset val="134"/>
          </rPr>
          <t>作者</t>
        </r>
        <r>
          <rPr>
            <b/>
            <sz val="9"/>
            <rFont val="Tahoma"/>
            <family val="2"/>
          </rPr>
          <t>:</t>
        </r>
        <r>
          <rPr>
            <sz val="9"/>
            <rFont val="Tahoma"/>
            <family val="2"/>
          </rPr>
          <t xml:space="preserve">
2015</t>
        </r>
        <r>
          <rPr>
            <sz val="9"/>
            <rFont val="宋体"/>
            <family val="3"/>
            <charset val="134"/>
          </rPr>
          <t>年</t>
        </r>
        <r>
          <rPr>
            <sz val="9"/>
            <rFont val="Tahoma"/>
            <family val="2"/>
          </rPr>
          <t>1</t>
        </r>
        <r>
          <rPr>
            <sz val="9"/>
            <rFont val="宋体"/>
            <family val="3"/>
            <charset val="134"/>
          </rPr>
          <t>月投资</t>
        </r>
        <r>
          <rPr>
            <sz val="9"/>
            <rFont val="Tahoma"/>
            <family val="2"/>
          </rPr>
          <t>4500</t>
        </r>
        <r>
          <rPr>
            <sz val="9"/>
            <rFont val="宋体"/>
            <family val="3"/>
            <charset val="134"/>
          </rPr>
          <t>万元，</t>
        </r>
        <r>
          <rPr>
            <sz val="9"/>
            <rFont val="Tahoma"/>
            <family val="2"/>
          </rPr>
          <t>2017</t>
        </r>
        <r>
          <rPr>
            <sz val="9"/>
            <rFont val="宋体"/>
            <family val="3"/>
            <charset val="134"/>
          </rPr>
          <t>年</t>
        </r>
        <r>
          <rPr>
            <sz val="9"/>
            <rFont val="Tahoma"/>
            <family val="2"/>
          </rPr>
          <t>3</t>
        </r>
        <r>
          <rPr>
            <sz val="9"/>
            <rFont val="宋体"/>
            <family val="3"/>
            <charset val="134"/>
          </rPr>
          <t>月股权转让收回</t>
        </r>
        <r>
          <rPr>
            <sz val="9"/>
            <rFont val="Tahoma"/>
            <family val="2"/>
          </rPr>
          <t>9500</t>
        </r>
        <r>
          <rPr>
            <sz val="9"/>
            <rFont val="宋体"/>
            <family val="3"/>
            <charset val="134"/>
          </rPr>
          <t>万现金；还有应付尾款未支付，0成本转为股权，因为税务问题，账面上以</t>
        </r>
        <r>
          <rPr>
            <sz val="9"/>
            <rFont val="Tahoma"/>
            <family val="2"/>
          </rPr>
          <t>1</t>
        </r>
        <r>
          <rPr>
            <sz val="9"/>
            <rFont val="宋体"/>
            <family val="3"/>
            <charset val="134"/>
          </rPr>
          <t>元</t>
        </r>
        <r>
          <rPr>
            <sz val="9"/>
            <rFont val="Tahoma"/>
            <family val="2"/>
          </rPr>
          <t>/</t>
        </r>
        <r>
          <rPr>
            <sz val="9"/>
            <rFont val="宋体"/>
            <family val="3"/>
            <charset val="134"/>
          </rPr>
          <t>股记成股权投资。</t>
        </r>
      </text>
    </comment>
    <comment ref="AU94" authorId="0" shapeId="0" xr:uid="{00000000-0006-0000-0100-000026000000}">
      <text>
        <r>
          <rPr>
            <b/>
            <sz val="9"/>
            <rFont val="宋体"/>
            <family val="3"/>
            <charset val="134"/>
          </rPr>
          <t>作者:</t>
        </r>
        <r>
          <rPr>
            <sz val="9"/>
            <rFont val="宋体"/>
            <family val="3"/>
            <charset val="134"/>
          </rPr>
          <t xml:space="preserve">
境外：金石投资拟从CEC受让股权38.29%的股权，其中21.80%的股权为代管理层持有，中信实际持有的股权为16.49%。管理层计划于2015年6月底前回购2,000万美元的股份（约2.91%），并于2017年6月底前回购全部股份。本次中信对澜起项目总投资额不超过26,355万美元，全部投资拟以向中信证券借款的方式解决。
境内：直接投资人民币289869286.00元。</t>
        </r>
      </text>
    </comment>
    <comment ref="AU95" authorId="0" shapeId="0" xr:uid="{00000000-0006-0000-0100-000027000000}">
      <text>
        <r>
          <rPr>
            <b/>
            <sz val="9"/>
            <rFont val="宋体"/>
            <family val="3"/>
            <charset val="134"/>
          </rPr>
          <t>作者:</t>
        </r>
        <r>
          <rPr>
            <sz val="9"/>
            <rFont val="宋体"/>
            <family val="3"/>
            <charset val="134"/>
          </rPr>
          <t xml:space="preserve">
境外：直接投资13570万美元；向大股东提供质押贷款16586万美元，年化单利率9.25%。
境内：直接投资人民币484845481.56元。
境外美元投资主体将来会退出，由境内人民币投资主体承接。</t>
        </r>
      </text>
    </comment>
    <comment ref="AL122" authorId="0" shapeId="0" xr:uid="{00000000-0006-0000-0100-000028000000}">
      <text>
        <r>
          <rPr>
            <b/>
            <sz val="9"/>
            <rFont val="宋体"/>
            <family val="3"/>
            <charset val="134"/>
          </rPr>
          <t>作者:</t>
        </r>
        <r>
          <rPr>
            <sz val="9"/>
            <rFont val="宋体"/>
            <family val="3"/>
            <charset val="134"/>
          </rPr>
          <t xml:space="preserve">
装入上市公司时的对价而非实际占用资金</t>
        </r>
      </text>
    </comment>
    <comment ref="C124" authorId="0" shapeId="0" xr:uid="{00000000-0006-0000-0100-000029000000}">
      <text>
        <r>
          <rPr>
            <b/>
            <sz val="9"/>
            <rFont val="宋体"/>
            <family val="3"/>
            <charset val="134"/>
          </rPr>
          <t>作者:</t>
        </r>
        <r>
          <rPr>
            <sz val="9"/>
            <rFont val="宋体"/>
            <family val="3"/>
            <charset val="134"/>
          </rPr>
          <t xml:space="preserve">
没有进入估值列表，以投资成本代替估值</t>
        </r>
      </text>
    </comment>
    <comment ref="C154" authorId="0" shapeId="0" xr:uid="{00000000-0006-0000-0100-00002A000000}">
      <text>
        <r>
          <rPr>
            <b/>
            <sz val="9"/>
            <rFont val="宋体"/>
            <family val="3"/>
            <charset val="134"/>
          </rPr>
          <t>作者:</t>
        </r>
        <r>
          <rPr>
            <sz val="9"/>
            <rFont val="宋体"/>
            <family val="3"/>
            <charset val="134"/>
          </rPr>
          <t xml:space="preserve">
从金石投资划转到金石灏汭</t>
        </r>
      </text>
    </comment>
    <comment ref="E154" authorId="0" shapeId="0" xr:uid="{00000000-0006-0000-0100-00002B000000}">
      <text>
        <r>
          <rPr>
            <b/>
            <sz val="9"/>
            <rFont val="Tahoma"/>
            <family val="2"/>
          </rPr>
          <t>作者:</t>
        </r>
        <r>
          <rPr>
            <sz val="9"/>
            <rFont val="Tahoma"/>
            <family val="2"/>
          </rPr>
          <t xml:space="preserve">
837374</t>
        </r>
      </text>
    </comment>
    <comment ref="C185" authorId="0" shapeId="0" xr:uid="{00000000-0006-0000-0100-00002C000000}">
      <text>
        <r>
          <rPr>
            <b/>
            <sz val="9"/>
            <rFont val="宋体"/>
            <family val="3"/>
            <charset val="134"/>
          </rPr>
          <t>作者:</t>
        </r>
        <r>
          <rPr>
            <sz val="9"/>
            <rFont val="宋体"/>
            <family val="3"/>
            <charset val="134"/>
          </rPr>
          <t xml:space="preserve">
徐工集团工程机械有限公司混改项目；
中证投资占SPV股比为</t>
        </r>
        <r>
          <rPr>
            <sz val="9"/>
            <rFont val="Tahoma"/>
            <family val="2"/>
          </rPr>
          <t>18.63%</t>
        </r>
      </text>
    </comment>
    <comment ref="C188" authorId="0" shapeId="0" xr:uid="{00000000-0006-0000-0100-00002D000000}">
      <text>
        <r>
          <rPr>
            <b/>
            <sz val="9"/>
            <rFont val="宋体"/>
            <family val="3"/>
            <charset val="134"/>
          </rPr>
          <t>作者:</t>
        </r>
        <r>
          <rPr>
            <sz val="9"/>
            <rFont val="宋体"/>
            <family val="3"/>
            <charset val="134"/>
          </rPr>
          <t xml:space="preserve">
投资子公司可转债交易性金融资产本期</t>
        </r>
      </text>
    </comment>
  </commentList>
</comments>
</file>

<file path=xl/sharedStrings.xml><?xml version="1.0" encoding="utf-8"?>
<sst xmlns="http://schemas.openxmlformats.org/spreadsheetml/2006/main" count="3854" uniqueCount="949">
  <si>
    <t>类别</t>
  </si>
  <si>
    <t>序号</t>
  </si>
  <si>
    <t>项目简称</t>
  </si>
  <si>
    <t>财务编码</t>
  </si>
  <si>
    <t>项目全称</t>
  </si>
  <si>
    <t>投资主体</t>
  </si>
  <si>
    <t>投资时间</t>
  </si>
  <si>
    <t>2020年12月投资余额
（万元）</t>
  </si>
  <si>
    <t>投资余额
（元）</t>
  </si>
  <si>
    <t>2021年1月投资余额</t>
  </si>
  <si>
    <t>正常未上市</t>
  </si>
  <si>
    <t>云南黄金</t>
  </si>
  <si>
    <t>深圳金石金成投资合伙企业（有限合伙）</t>
  </si>
  <si>
    <r>
      <t>金石灏</t>
    </r>
    <r>
      <rPr>
        <sz val="11"/>
        <color theme="1"/>
        <rFont val="宋体"/>
        <family val="3"/>
        <charset val="134"/>
      </rPr>
      <t>汭</t>
    </r>
  </si>
  <si>
    <t>华龙证券</t>
  </si>
  <si>
    <t>华龙证券股份有限公司</t>
  </si>
  <si>
    <t>中国黄金</t>
  </si>
  <si>
    <t>中国黄金集团黄金珠宝股份有限公司</t>
  </si>
  <si>
    <t>中证投资</t>
  </si>
  <si>
    <t>中石化销售</t>
  </si>
  <si>
    <t>青岛金石智信投资中心（有限合伙）</t>
  </si>
  <si>
    <t>爱玛科技</t>
  </si>
  <si>
    <t>爱玛科技集团股份有限公司</t>
  </si>
  <si>
    <t>上海联影</t>
  </si>
  <si>
    <t>上海联影医疗科技有限公司</t>
  </si>
  <si>
    <t>江苏益客</t>
  </si>
  <si>
    <t>江苏益客食品集团股份有限公司</t>
  </si>
  <si>
    <t>容汇锂业</t>
  </si>
  <si>
    <t>江苏容汇通用锂业股份有限公司</t>
  </si>
  <si>
    <t>桑尼能源</t>
  </si>
  <si>
    <t>杭州桑尼能源科技股份有限公司</t>
  </si>
  <si>
    <t>康宁医院</t>
  </si>
  <si>
    <t>温州康宁医院股份有限公司</t>
  </si>
  <si>
    <t>金石新能源</t>
  </si>
  <si>
    <t>金石新能源投资（深圳）合伙企业（有限合伙）</t>
  </si>
  <si>
    <t>2017/11/17、2018/1/23</t>
  </si>
  <si>
    <t>航天环宇</t>
  </si>
  <si>
    <t>湖南航天环宇通信科技股份有限公司</t>
  </si>
  <si>
    <t>易点天下</t>
  </si>
  <si>
    <t>易点天下网络科技股份有限公司</t>
  </si>
  <si>
    <t>智同医药</t>
  </si>
  <si>
    <t>河北智同生物制药股份有限公司</t>
  </si>
  <si>
    <t>奥比中光</t>
  </si>
  <si>
    <t>深圳奥比中光科技有限公司</t>
  </si>
  <si>
    <t>理昂新能源</t>
  </si>
  <si>
    <t>理昂生态能源股份有限公司</t>
  </si>
  <si>
    <t>威腾股份</t>
  </si>
  <si>
    <t>威腾电气集团股份有限公司</t>
  </si>
  <si>
    <t>天诺光电</t>
  </si>
  <si>
    <t>天诺光电材料股份有限公司</t>
  </si>
  <si>
    <t>优必选</t>
  </si>
  <si>
    <t>深圳市优必选科技股份有限公司</t>
  </si>
  <si>
    <t>上海昌强</t>
  </si>
  <si>
    <t>上海昌强工业科技股份有限公司</t>
  </si>
  <si>
    <t>乐奥医疗</t>
  </si>
  <si>
    <t>常州乐奥医疗科技股份有限公司</t>
  </si>
  <si>
    <t>飞宇科技</t>
  </si>
  <si>
    <t>苏州飞宇精密科技股份有限公司</t>
  </si>
  <si>
    <t>互爱科技</t>
  </si>
  <si>
    <t>互爱（北京）科技股份有限公司</t>
  </si>
  <si>
    <t>环创科技</t>
  </si>
  <si>
    <t>环创（厦门）科技股份有限公司</t>
  </si>
  <si>
    <t>Impulse</t>
  </si>
  <si>
    <t>Impulse Dynamics N.V.</t>
  </si>
  <si>
    <t>中信香港</t>
  </si>
  <si>
    <t>宏动科技</t>
  </si>
  <si>
    <t>北京宏动科技有限公司</t>
  </si>
  <si>
    <t>正元地信</t>
  </si>
  <si>
    <t>正元地理信息集团股份有限公司</t>
  </si>
  <si>
    <t>石磊氟材料</t>
  </si>
  <si>
    <t>江西石磊氟材料有限责任公司</t>
  </si>
  <si>
    <t>恩威医药</t>
  </si>
  <si>
    <t>恩威医药股份有限公司</t>
  </si>
  <si>
    <t>长远锂科</t>
  </si>
  <si>
    <t>湖南长远锂科股份有限公司</t>
  </si>
  <si>
    <t>联影智能</t>
  </si>
  <si>
    <t>上海联影智能医疗科技有限公司</t>
  </si>
  <si>
    <t>联影智慧</t>
  </si>
  <si>
    <t>上海联影智慧医疗投资管理有限公司</t>
  </si>
  <si>
    <t>第四范式</t>
  </si>
  <si>
    <t>深圳市前海第四范式数据技术有限公司</t>
  </si>
  <si>
    <t>英利汽车</t>
  </si>
  <si>
    <t>长春英利汽车工业股份有限公司</t>
  </si>
  <si>
    <t>博纳影业</t>
  </si>
  <si>
    <t>博纳影业集团股份有限公司</t>
  </si>
  <si>
    <t>上海宏天元</t>
  </si>
  <si>
    <t>上海宏天元创业投资合伙企业（有限合伙）</t>
  </si>
  <si>
    <t>中投保</t>
  </si>
  <si>
    <t>中国投融资担保股份有限公司</t>
  </si>
  <si>
    <t>华通线缆</t>
  </si>
  <si>
    <t>河北华通线缆集团股份有限公司</t>
  </si>
  <si>
    <t>华融租赁</t>
  </si>
  <si>
    <t>华融金融租赁股份有限公司</t>
  </si>
  <si>
    <t>金石投资</t>
  </si>
  <si>
    <t>鸿禧能源</t>
  </si>
  <si>
    <t>浙江鸿禧能源股份有限公司</t>
  </si>
  <si>
    <t>Edetek</t>
  </si>
  <si>
    <t>EDETEK Inc.</t>
  </si>
  <si>
    <t>Jupiter Connection Limited</t>
  </si>
  <si>
    <t>南岳电控</t>
  </si>
  <si>
    <t>南岳电控（衡阳）工业技术股份有限公司</t>
  </si>
  <si>
    <t>索元生物</t>
  </si>
  <si>
    <t>杭州索元生物医药股份有限公司</t>
  </si>
  <si>
    <t>德才装饰</t>
  </si>
  <si>
    <t>德才装饰股份有限公司</t>
  </si>
  <si>
    <t>陕西源杰</t>
  </si>
  <si>
    <t>陕西源杰半导体技术有限公司</t>
  </si>
  <si>
    <t>天居园科技</t>
  </si>
  <si>
    <t>北京天居园科技有限公司</t>
  </si>
  <si>
    <t>瞪羚金石</t>
  </si>
  <si>
    <t>北京瞪羚金石股权投资中心（有限合伙）</t>
  </si>
  <si>
    <t>AIRDOC</t>
  </si>
  <si>
    <t>北京郁金香伙伴科技有限公司</t>
  </si>
  <si>
    <t>Nanopore</t>
  </si>
  <si>
    <t xml:space="preserve">Oxford Nanopore Technologies Limited </t>
  </si>
  <si>
    <t>Pluto Connection Limited（BVI）</t>
  </si>
  <si>
    <t>华维节水</t>
  </si>
  <si>
    <t>华维节水科技集团股份有限公司</t>
  </si>
  <si>
    <t>2019年3月14日</t>
  </si>
  <si>
    <t>华友新能源</t>
  </si>
  <si>
    <t>浙江华友新能源科技有限公司</t>
  </si>
  <si>
    <t>天津巴莫</t>
  </si>
  <si>
    <t>天津巴莫科技有限责任公司</t>
  </si>
  <si>
    <t>欧冶云商</t>
  </si>
  <si>
    <t>欧冶云商股份有限公司</t>
  </si>
  <si>
    <t>2019年8月16日（3000万）、2019年5月29日（2000万）</t>
  </si>
  <si>
    <t>岚锋创视</t>
  </si>
  <si>
    <t>影石创新科技股份有限公司</t>
  </si>
  <si>
    <t>CNBIO</t>
  </si>
  <si>
    <t>CN Bio Innovations Limited</t>
  </si>
  <si>
    <t>6,415,396.95英镑</t>
  </si>
  <si>
    <t>乐华家居</t>
  </si>
  <si>
    <t>箭牌家居集团股份有限公司</t>
  </si>
  <si>
    <t>移宇科技</t>
  </si>
  <si>
    <t>上海移宇科技股份有限公司</t>
  </si>
  <si>
    <t>维远化工</t>
  </si>
  <si>
    <t>利华益维远化学股份有限公司</t>
  </si>
  <si>
    <t>海创光电</t>
  </si>
  <si>
    <t>福建海创光电有限公司</t>
  </si>
  <si>
    <t>杰华特</t>
  </si>
  <si>
    <t>杰华特微电子（杭州）有限公司</t>
  </si>
  <si>
    <t>明士达</t>
  </si>
  <si>
    <t>浙江明士达股份有限公司</t>
  </si>
  <si>
    <t>青海黄河</t>
  </si>
  <si>
    <t>青海黄河上游水电开发有限责任公司</t>
  </si>
  <si>
    <t>中化能源</t>
  </si>
  <si>
    <t>中化能源股份有限公司</t>
  </si>
  <si>
    <t>星星冷链</t>
  </si>
  <si>
    <t>浙江星星冷链集成股份有限公司</t>
  </si>
  <si>
    <t>天广实</t>
  </si>
  <si>
    <t>北京天广实生物技术股份有限公司</t>
  </si>
  <si>
    <t>千禧龙纤</t>
  </si>
  <si>
    <t>浙江千禧龙纤特种纤维股份有限公司</t>
  </si>
  <si>
    <t>得润电子</t>
  </si>
  <si>
    <t>广证领秀</t>
  </si>
  <si>
    <t>上海兆维</t>
  </si>
  <si>
    <t>上海兆维科技发展有限公司</t>
  </si>
  <si>
    <t>凯盛新材</t>
  </si>
  <si>
    <t>山东凯盛新材料股份有限公司</t>
  </si>
  <si>
    <t>普冉半导体</t>
  </si>
  <si>
    <t>普冉半导体（上海）股份有限公司</t>
  </si>
  <si>
    <t>华鼎股份</t>
  </si>
  <si>
    <t>深圳前海广证纵联互联网产业基金（有限合伙）</t>
  </si>
  <si>
    <t>广州航空基金</t>
  </si>
  <si>
    <t>广州航空产业基金管理有限公司</t>
  </si>
  <si>
    <t>广州证券</t>
  </si>
  <si>
    <t>中信证券华南股份有限公司</t>
  </si>
  <si>
    <t>清听声学</t>
  </si>
  <si>
    <t>苏州清听声学科技有限公司</t>
  </si>
  <si>
    <t>紫光展锐</t>
  </si>
  <si>
    <t>紫光展锐（上海）科技有限公司</t>
  </si>
  <si>
    <t>龙铁纵横</t>
  </si>
  <si>
    <t xml:space="preserve">龙铁纵横（北京）轨道交通科技股份有限公司
</t>
  </si>
  <si>
    <t>护童家具</t>
  </si>
  <si>
    <t>浙江护童人体工学科技股份有限公司</t>
  </si>
  <si>
    <t>中聚合臣</t>
  </si>
  <si>
    <t>合肥中聚合臣电子材料有限公司</t>
  </si>
  <si>
    <t>华大智造</t>
  </si>
  <si>
    <t>深圳华大智造科技股份有限公司</t>
  </si>
  <si>
    <t>海光信息</t>
  </si>
  <si>
    <t>海光信息技术股份有限公司</t>
  </si>
  <si>
    <t>2020-6-12（5000万）2020-8-28（3亿）</t>
  </si>
  <si>
    <t>圆心科技</t>
  </si>
  <si>
    <t>北京圆心科技有限公司</t>
  </si>
  <si>
    <t>通元合创</t>
  </si>
  <si>
    <t>深圳市通元合创投资有限公司</t>
  </si>
  <si>
    <t>丛麟环保</t>
  </si>
  <si>
    <t>上海丛麟环保科技有限公司</t>
  </si>
  <si>
    <r>
      <t>珑</t>
    </r>
    <r>
      <rPr>
        <sz val="11"/>
        <color theme="1"/>
        <rFont val="宋体"/>
        <family val="3"/>
        <charset val="134"/>
      </rPr>
      <t>璟</t>
    </r>
    <r>
      <rPr>
        <sz val="11"/>
        <color theme="1"/>
        <rFont val="楷体_GB2312"/>
        <charset val="134"/>
      </rPr>
      <t>光电</t>
    </r>
  </si>
  <si>
    <r>
      <t>深圳珑</t>
    </r>
    <r>
      <rPr>
        <sz val="11"/>
        <color theme="1"/>
        <rFont val="宋体"/>
        <family val="3"/>
        <charset val="134"/>
      </rPr>
      <t>璟</t>
    </r>
    <r>
      <rPr>
        <sz val="11"/>
        <color theme="1"/>
        <rFont val="楷体_GB2312"/>
        <charset val="134"/>
      </rPr>
      <t>光电科技有限公司</t>
    </r>
  </si>
  <si>
    <t>长扬科技</t>
  </si>
  <si>
    <t>长扬科技（北京）有限公司</t>
  </si>
  <si>
    <t>富创精密</t>
  </si>
  <si>
    <t>沈阳富创精密设备有限公司</t>
  </si>
  <si>
    <t>爱科百发</t>
  </si>
  <si>
    <t>上海爱科百发生物医药技术有限公司</t>
  </si>
  <si>
    <t>星际荣耀</t>
  </si>
  <si>
    <t>北京星际荣耀空间科技有限公司</t>
  </si>
  <si>
    <t>灵思云途</t>
  </si>
  <si>
    <t>灵思云途营销顾问股份有限公司</t>
  </si>
  <si>
    <t>中电科基金</t>
  </si>
  <si>
    <t>中电科核心技术研发股权投资基金（北京）合伙企业（有限合伙）</t>
  </si>
  <si>
    <t>思必驰</t>
  </si>
  <si>
    <t>苏州思必驰信息科技有限公司</t>
  </si>
  <si>
    <t>信保三期</t>
  </si>
  <si>
    <r>
      <t>西藏信</t>
    </r>
    <r>
      <rPr>
        <sz val="11"/>
        <color theme="1"/>
        <rFont val="宋体"/>
        <family val="3"/>
        <charset val="134"/>
      </rPr>
      <t>昇</t>
    </r>
    <r>
      <rPr>
        <sz val="11"/>
        <color theme="1"/>
        <rFont val="楷体_GB2312"/>
        <charset val="134"/>
      </rPr>
      <t>股权投资合伙企业（有限合伙）</t>
    </r>
  </si>
  <si>
    <t>2019/7/10，三批缴款2020/9/3(5000万）</t>
  </si>
  <si>
    <t>道通智能</t>
  </si>
  <si>
    <t>深圳市道通智能航空技术有限公司</t>
  </si>
  <si>
    <t>微步在线</t>
  </si>
  <si>
    <t>北京微步在线科技有限公司</t>
  </si>
  <si>
    <r>
      <t>呯</t>
    </r>
    <r>
      <rPr>
        <sz val="11"/>
        <color theme="1"/>
        <rFont val="楷体_GB2312"/>
        <charset val="134"/>
      </rPr>
      <t>嘭智能</t>
    </r>
  </si>
  <si>
    <t>杭州乒乓智能技术股份有限公司</t>
  </si>
  <si>
    <t>国芯科技</t>
  </si>
  <si>
    <t>杭州国芯科技股份有限公司</t>
  </si>
  <si>
    <t>君圣泰</t>
  </si>
  <si>
    <t>HighTideTherapeutics,Inc.</t>
  </si>
  <si>
    <t>2020-9-11（710万美元）</t>
  </si>
  <si>
    <t>徐工有限</t>
  </si>
  <si>
    <t>嘉兴金石彭衡股权投资合伙企业（有限合伙）</t>
  </si>
  <si>
    <t>2020-7-31（27358459.12）
2020-9-25（189356792.65）</t>
  </si>
  <si>
    <t>讯特通信</t>
  </si>
  <si>
    <t>深圳市迅特通信技术有限公司</t>
  </si>
  <si>
    <t>2020-9-15缴保证金1350万，2020-9-28缴3150万</t>
  </si>
  <si>
    <t>启尔机电</t>
  </si>
  <si>
    <t>浙江启尔机电技术有限公司</t>
  </si>
  <si>
    <t>瑞华赢</t>
  </si>
  <si>
    <t>北京瑞华赢科技发展有限公司</t>
  </si>
  <si>
    <t>晶泰科技</t>
  </si>
  <si>
    <t>QuantumPharm Inc.</t>
  </si>
  <si>
    <t>迪谱诊断</t>
  </si>
  <si>
    <t>浙江迪谱诊断技术有限公司</t>
  </si>
  <si>
    <t>英思嘉</t>
  </si>
  <si>
    <t>成都英思嘉半导体技术有限公司</t>
  </si>
  <si>
    <t>吉威空间</t>
  </si>
  <si>
    <t>北京吉威空间信息股份有限公司</t>
  </si>
  <si>
    <t>新磊半导体</t>
  </si>
  <si>
    <t>新磊半导体科技（苏州）有限公司</t>
  </si>
  <si>
    <t>博砚电子</t>
  </si>
  <si>
    <t>恒润科技</t>
  </si>
  <si>
    <t>明略数据</t>
  </si>
  <si>
    <t>天地汇</t>
  </si>
  <si>
    <t>柳工混改</t>
  </si>
  <si>
    <t>2020-11-26（保证金）、2020-12-11（转让款），1214退保证金30万</t>
  </si>
  <si>
    <t>以心医疗</t>
  </si>
  <si>
    <t>湖南设计院</t>
  </si>
  <si>
    <t>2020-11-17（保证金1400万元），1214投资款3320.0689</t>
  </si>
  <si>
    <t>地平线</t>
  </si>
  <si>
    <t>（1500万美元）</t>
  </si>
  <si>
    <t>斯俊慕</t>
  </si>
  <si>
    <t>2020-12-17（首笔款500万）</t>
  </si>
  <si>
    <t>鲟龙科技</t>
  </si>
  <si>
    <t>搜电科技</t>
  </si>
  <si>
    <t>米飞泰克</t>
  </si>
  <si>
    <t>中邮科技</t>
  </si>
  <si>
    <t>编程猫</t>
  </si>
  <si>
    <t>天马轴承</t>
  </si>
  <si>
    <t>泰邦生物</t>
  </si>
  <si>
    <t>百分点</t>
  </si>
  <si>
    <t>中小企业发展基金</t>
  </si>
  <si>
    <t>瑞为信息</t>
  </si>
  <si>
    <t>2020-11-27（4411.7647万增资），2020-12-01（1270.5882万转让），2020-12-31（317.6470万转让）</t>
  </si>
  <si>
    <t>重点关注</t>
  </si>
  <si>
    <t>中科飞鸿</t>
  </si>
  <si>
    <r>
      <t>金石灏</t>
    </r>
    <r>
      <rPr>
        <sz val="11"/>
        <color theme="1"/>
        <rFont val="宋体"/>
        <family val="3"/>
        <charset val="134"/>
      </rPr>
      <t>汭</t>
    </r>
  </si>
  <si>
    <t>宏济堂</t>
  </si>
  <si>
    <t>边城体育</t>
  </si>
  <si>
    <t>龙舟农机</t>
  </si>
  <si>
    <t>宏杉科技</t>
  </si>
  <si>
    <t>洁绿科技</t>
  </si>
  <si>
    <t>棒谷网络</t>
  </si>
  <si>
    <t>华通能源</t>
  </si>
  <si>
    <t>风险项目</t>
  </si>
  <si>
    <t>开磷集团</t>
  </si>
  <si>
    <t>成都娱音</t>
  </si>
  <si>
    <t>净雅食品</t>
  </si>
  <si>
    <t>运价交易所</t>
  </si>
  <si>
    <t>普乐新能源</t>
  </si>
  <si>
    <t>旭阳雷迪</t>
  </si>
  <si>
    <t>记忆科技</t>
  </si>
  <si>
    <t>鲁南纸业</t>
  </si>
  <si>
    <t>中标集团</t>
  </si>
  <si>
    <t>丹玉种业</t>
  </si>
  <si>
    <t>锤子科技</t>
  </si>
  <si>
    <t>哈嘿电子</t>
  </si>
  <si>
    <t>珠海银隆</t>
  </si>
  <si>
    <t>墨麟股份</t>
  </si>
  <si>
    <t>微播易</t>
  </si>
  <si>
    <t>刚毅科技</t>
  </si>
  <si>
    <t>宏伟供应</t>
  </si>
  <si>
    <t>微宏动力</t>
  </si>
  <si>
    <t>汇福康</t>
  </si>
  <si>
    <t>鲁晨新材</t>
  </si>
  <si>
    <t>西安明日宇航</t>
  </si>
  <si>
    <t>科创板</t>
  </si>
  <si>
    <t>惠泰医疗</t>
  </si>
  <si>
    <t>天能股份</t>
  </si>
  <si>
    <t>澜起科技</t>
  </si>
  <si>
    <t>睿创微纳</t>
  </si>
  <si>
    <t>容百科技</t>
  </si>
  <si>
    <t>柏楚电子</t>
  </si>
  <si>
    <t>传音控股</t>
  </si>
  <si>
    <t>赛诺医疗</t>
  </si>
  <si>
    <t>当虹科技</t>
  </si>
  <si>
    <t>石头科技</t>
  </si>
  <si>
    <t>道通科技</t>
  </si>
  <si>
    <t>慧辰资讯</t>
  </si>
  <si>
    <t>寒武纪</t>
  </si>
  <si>
    <t>震有科技</t>
  </si>
  <si>
    <t>江航装备</t>
  </si>
  <si>
    <t>凯赛生物</t>
  </si>
  <si>
    <t>康希诺</t>
  </si>
  <si>
    <t>键凯科技</t>
  </si>
  <si>
    <t>苑东生物</t>
  </si>
  <si>
    <t>海目星</t>
  </si>
  <si>
    <t>芯海科技</t>
  </si>
  <si>
    <t>泰坦科技</t>
  </si>
  <si>
    <t xml:space="preserve"> 会通股份 </t>
  </si>
  <si>
    <t>艾力斯</t>
  </si>
  <si>
    <t>悦康药业</t>
  </si>
  <si>
    <t>已上市</t>
  </si>
  <si>
    <t>方正电机</t>
  </si>
  <si>
    <t>华阳国际</t>
  </si>
  <si>
    <t>锦欣生殖</t>
  </si>
  <si>
    <t>顶点软件</t>
  </si>
  <si>
    <t>天宜上佳</t>
  </si>
  <si>
    <t>铂力特</t>
  </si>
  <si>
    <t>财富趋势</t>
  </si>
  <si>
    <t>首都在线</t>
  </si>
  <si>
    <t>葫芦娃</t>
  </si>
  <si>
    <t>国光连锁</t>
  </si>
  <si>
    <t xml:space="preserve"> 金科服务</t>
  </si>
  <si>
    <t xml:space="preserve"> 长江电力GDR </t>
  </si>
  <si>
    <t>舒华体育</t>
  </si>
  <si>
    <t>项目名称</t>
  </si>
  <si>
    <t>项目唯一编码</t>
  </si>
  <si>
    <t>证券代码</t>
  </si>
  <si>
    <t>关注类别</t>
  </si>
  <si>
    <t>是否风险项目</t>
  </si>
  <si>
    <t>是否新项目</t>
  </si>
  <si>
    <t>是否上市</t>
  </si>
  <si>
    <t>项目/基金/跟投</t>
  </si>
  <si>
    <t>投后管理-20181130</t>
  </si>
  <si>
    <t>投资额-20201231</t>
  </si>
  <si>
    <t>投资额-20201130</t>
  </si>
  <si>
    <t>投资额-20201031</t>
  </si>
  <si>
    <t>投资额-20200930</t>
  </si>
  <si>
    <t>投资额-20200831</t>
  </si>
  <si>
    <t>投资额-20200731</t>
  </si>
  <si>
    <t>投资额-20200630</t>
  </si>
  <si>
    <t>投资额-20200531</t>
  </si>
  <si>
    <t>投资额-20200430</t>
  </si>
  <si>
    <t>投资额-20200331</t>
  </si>
  <si>
    <t>投资额-20200229</t>
  </si>
  <si>
    <t>投资额-20200131</t>
  </si>
  <si>
    <t>投资额-20191231</t>
  </si>
  <si>
    <t>投资额-20191130</t>
  </si>
  <si>
    <t>投资额-20191031</t>
  </si>
  <si>
    <t>投资额-20190930</t>
  </si>
  <si>
    <t>投资额-20190831</t>
  </si>
  <si>
    <t>投资额-20190731</t>
  </si>
  <si>
    <t>投资额-20190630</t>
  </si>
  <si>
    <t>投资额-20190531</t>
  </si>
  <si>
    <t>投资额-20190430</t>
  </si>
  <si>
    <t>投资额-20190331</t>
  </si>
  <si>
    <t>投资额-20190228</t>
  </si>
  <si>
    <t>投资额-20190131</t>
  </si>
  <si>
    <t>投资额-20181231</t>
  </si>
  <si>
    <t>投资额-20181130</t>
  </si>
  <si>
    <t>考核单位-20181130</t>
  </si>
  <si>
    <t>所属财务报表-20181130</t>
  </si>
  <si>
    <t>业务占资-20201231金额修订</t>
  </si>
  <si>
    <t>业务占资-部门-计入占资</t>
  </si>
  <si>
    <t>进入基金列表</t>
  </si>
  <si>
    <t>初始投资时间-修订</t>
  </si>
  <si>
    <t>初始投资金额-修订</t>
  </si>
  <si>
    <t>初始投资时间</t>
  </si>
  <si>
    <t>初始投资金额</t>
  </si>
  <si>
    <t>所属行业</t>
  </si>
  <si>
    <t>被投资公司所在地(省)</t>
  </si>
  <si>
    <t>项目到期时间</t>
  </si>
  <si>
    <t>累计分红-20181130</t>
  </si>
  <si>
    <t>持股数量-20180630</t>
  </si>
  <si>
    <t>持股数量-20190131</t>
  </si>
  <si>
    <t>联系人</t>
  </si>
  <si>
    <t>负责人</t>
  </si>
  <si>
    <t>累计减值金额-20180630</t>
  </si>
  <si>
    <t>累计减值金额-20181231</t>
  </si>
  <si>
    <t>估值方法-20180630</t>
  </si>
  <si>
    <t>估值方法-20181231</t>
  </si>
  <si>
    <t>项目备注-20180630</t>
  </si>
  <si>
    <t>项目备注-20181231</t>
  </si>
  <si>
    <t>估值组计算估值-20171231</t>
  </si>
  <si>
    <t>估值组计算估值-20180630</t>
  </si>
  <si>
    <t>估值组计算估值-20181231</t>
  </si>
  <si>
    <t>估值组计算估值-20190630</t>
  </si>
  <si>
    <t>估值组计算估值-20191231</t>
  </si>
  <si>
    <t>估值组计算估值-20200630</t>
  </si>
  <si>
    <t>估值组计算估值-20201231</t>
  </si>
  <si>
    <t>非上市浮动盈亏20201231-20191231</t>
  </si>
  <si>
    <t>麦格米特</t>
  </si>
  <si>
    <t>002851</t>
  </si>
  <si>
    <t>上市</t>
  </si>
  <si>
    <t>项目</t>
  </si>
  <si>
    <t>中证</t>
  </si>
  <si>
    <t>金石</t>
  </si>
  <si>
    <t>中证-直接投资项目-计入</t>
  </si>
  <si>
    <t>制造业_C</t>
  </si>
  <si>
    <t>广东</t>
  </si>
  <si>
    <t>市值（暂定）</t>
  </si>
  <si>
    <t>金能科技</t>
  </si>
  <si>
    <t>603113</t>
  </si>
  <si>
    <t>山东</t>
  </si>
  <si>
    <t>京能风电</t>
  </si>
  <si>
    <t>京能风电技术工程（上海）有限公司</t>
  </si>
  <si>
    <t>金石伍通</t>
  </si>
  <si>
    <t>上海</t>
  </si>
  <si>
    <t>冬丽华</t>
  </si>
  <si>
    <t>林艳艳</t>
  </si>
  <si>
    <t>成本</t>
  </si>
  <si>
    <t>全额计提减值，已经停业2年，是个设计公司，无固定资产；目前没有明确的退出路径；僵持状态，公司也剩不下什么钱</t>
  </si>
  <si>
    <t>中信（绵阳）投资中心（有限合伙）</t>
  </si>
  <si>
    <t>Ⅰ-基金LP-中证</t>
  </si>
  <si>
    <t>是-中证-基金LP-风险处置未跟踪</t>
  </si>
  <si>
    <t>基金LP</t>
  </si>
  <si>
    <t>中证-直接投资基金-计入</t>
  </si>
  <si>
    <t>进入</t>
  </si>
  <si>
    <t>金融业_J</t>
  </si>
  <si>
    <t>四川</t>
  </si>
  <si>
    <t>朱彦</t>
  </si>
  <si>
    <t>GP提供NAV</t>
  </si>
  <si>
    <t>GP是中信产业基金，拿到17年审计报告，按GP提供NAV进行估值。底层资产是南岳电控，需评估南岳电控的资产情况。</t>
  </si>
  <si>
    <t>青岛徳才装饰安装工程有限公司</t>
  </si>
  <si>
    <t>Ⅲ-项目-中证</t>
  </si>
  <si>
    <t>建筑业_E</t>
  </si>
  <si>
    <t>申毅</t>
  </si>
  <si>
    <t>最近交易</t>
  </si>
  <si>
    <t>PE</t>
  </si>
  <si>
    <t>北京石化工程</t>
  </si>
  <si>
    <t>北油工程</t>
  </si>
  <si>
    <t>北京石油化工工程有限公司</t>
  </si>
  <si>
    <t>北京</t>
  </si>
  <si>
    <t>PB</t>
  </si>
  <si>
    <t>6w/平*平方*持股比例</t>
  </si>
  <si>
    <t xml:space="preserve">公司分立，一笔股权+延长化建的股票，股权的资产为一栋住宅楼，估值按照6万元/平，考虑税费计算
</t>
  </si>
  <si>
    <t>北京石化工程（北油工程）</t>
  </si>
  <si>
    <t>延长化建</t>
  </si>
  <si>
    <t>陕西</t>
  </si>
  <si>
    <t>北京天宜上佳新材料有限公司</t>
  </si>
  <si>
    <t>回购价</t>
  </si>
  <si>
    <t>市场法估值*10%+回购价格*90%</t>
  </si>
  <si>
    <t>目前正在与上市公司谈新一轮融资，但尚未确定，上市公司主要基于战略投资发展5G技术，所筹资金主要用于生产。是华为潜在的上游供应商，目前还是4G相关业务为主，但5G业务预计很快放量。新的融资预计19年上半年完成。</t>
  </si>
  <si>
    <t>瞪羚金石基金</t>
  </si>
  <si>
    <t>按照GP提供的NAV进行估值</t>
  </si>
  <si>
    <t>索元生物医药（杭州）有限公司</t>
  </si>
  <si>
    <t>浙江</t>
  </si>
  <si>
    <t>熊安琪</t>
  </si>
  <si>
    <t>兰石重装</t>
  </si>
  <si>
    <t>603169</t>
  </si>
  <si>
    <t>甘肃</t>
  </si>
  <si>
    <t>西安明日宇航工业有限责任公司</t>
  </si>
  <si>
    <t>Ⅱ-项目-中证</t>
  </si>
  <si>
    <t>是-中证-项目-风险关注</t>
  </si>
  <si>
    <t>成本（暂定）</t>
  </si>
  <si>
    <t>没有进入估值列表，以投资成本代替估值</t>
  </si>
  <si>
    <t>中标建设</t>
  </si>
  <si>
    <t>833014</t>
  </si>
  <si>
    <t>Ⅰ-项目-中证</t>
  </si>
  <si>
    <t>是-中证-项目-风险处置</t>
  </si>
  <si>
    <t>投行</t>
  </si>
  <si>
    <t>福建</t>
  </si>
  <si>
    <t>墨麟</t>
  </si>
  <si>
    <t>835067</t>
  </si>
  <si>
    <t>信息传输、软件和信息技术服务业_I</t>
  </si>
  <si>
    <t>宏伟核材</t>
  </si>
  <si>
    <t>833770</t>
  </si>
  <si>
    <t>综合_S</t>
  </si>
  <si>
    <t>成都娱音科技有限公司</t>
  </si>
  <si>
    <t>陈虹</t>
  </si>
  <si>
    <t>全额计提减值，公司停止经营，尚未注销</t>
  </si>
  <si>
    <t>黄寺净雅</t>
  </si>
  <si>
    <t>北京黄寺净雅餐饮有限公司</t>
  </si>
  <si>
    <t>住宿和餐饮业_H</t>
  </si>
  <si>
    <t>何垒</t>
  </si>
  <si>
    <t>全额计提减值，资不抵债</t>
  </si>
  <si>
    <t>航运交易所</t>
  </si>
  <si>
    <t>上海航运运价交易有限公司</t>
  </si>
  <si>
    <t>杨飞</t>
  </si>
  <si>
    <t>全额计提减值，国内交易不活跃，经营基本停止</t>
  </si>
  <si>
    <t>普乐新能源（蚌埠）有限公司</t>
  </si>
  <si>
    <t>安徽</t>
  </si>
  <si>
    <t>全额计提减值，多年亏损，2016年虽扭亏为盈，但盈利能力弱，核心管理人健康隐患显著，销售短板无改善，传统业务无增长、新业务方向不明确，无上市计划</t>
  </si>
  <si>
    <t>江西旭阳雷迪高科技股份有限公司</t>
  </si>
  <si>
    <t>江西</t>
  </si>
  <si>
    <t>新凯电子</t>
  </si>
  <si>
    <t>山东鲁南纸业股份有限公司（原山东新凯电子材料有限公司）</t>
  </si>
  <si>
    <t>张欣亮</t>
  </si>
  <si>
    <t>受到同地区同行业竞争，利润持续下滑，从原来的1亿多下降到1000万利润，不太可能报IPO，将继续计提减值到4400万，2017年3月份老板去世</t>
  </si>
  <si>
    <t>深圳市道通科技有限公司</t>
  </si>
  <si>
    <t>688208</t>
  </si>
  <si>
    <t>龙科技</t>
  </si>
  <si>
    <t>湖南中天龙舟农机有限公司</t>
  </si>
  <si>
    <t>湖南</t>
  </si>
  <si>
    <t>PS</t>
  </si>
  <si>
    <t>从2014年以后，业绩大幅下滑；农机行业不好上市，规范上不行；拟用2016年-2018年的财报报材料，但是上市的不确定性还是很大；2015年老板拿公司的钱去炒期货，亏了4000万</t>
  </si>
  <si>
    <t>锤子科技（北京）有限公司</t>
  </si>
  <si>
    <t>全额计提减值，多年亏损，净资产为负，上市无计划</t>
  </si>
  <si>
    <t>索贝数码</t>
  </si>
  <si>
    <t>成都索贝数码科技股份有限公司</t>
  </si>
  <si>
    <t>庄小璐</t>
  </si>
  <si>
    <t>全国70%的新闻软件，原来索尼做拍摄，该公司做编制；从索尼接的老股，申报了，但刚撤材料，跟反腐相关，问题解决后再报材料排队；该公司业务增长也不明显</t>
  </si>
  <si>
    <t>哈嘿（北京）电子商务有限公司</t>
  </si>
  <si>
    <t>文化、体育和娱乐业_R</t>
  </si>
  <si>
    <t>刘昊嘉</t>
  </si>
  <si>
    <t>全额计提减值，资不抵债，做消费级的艺术品，用户一直在增加，但是成交很小，近期有转型，人员只有5、6人，一直在亏损</t>
  </si>
  <si>
    <t>湖南航天环宇通信科技股份有限公司（湖南航天环宇通信科技有限责任公司）</t>
  </si>
  <si>
    <t>丛山</t>
  </si>
  <si>
    <t>北京中科飞鸿科技有限公司</t>
  </si>
  <si>
    <t>是-中证-项目-风险关注未跟踪</t>
  </si>
  <si>
    <t>陈琛</t>
  </si>
  <si>
    <t>金石智信</t>
  </si>
  <si>
    <t>秦镭</t>
  </si>
  <si>
    <t>银隆新能源</t>
  </si>
  <si>
    <t>珠海银隆新能源有限公司</t>
  </si>
  <si>
    <t>1、前三季度亏损，第四季度有收入，3-4亿净利润。2、正常生产经营没有问题，新的管理层做审计时候，发现老股东对公司有损利益，正在维权</t>
  </si>
  <si>
    <t>北京汇福康医疗技术有限公司</t>
  </si>
  <si>
    <t>王寅</t>
  </si>
  <si>
    <t>客户主要是大型三甲医院，客户对产品认可良好，安和公司去年上半年回款三千万左右。回购触发原因：2018/12/31没有上市触发回购，短期没有上市可能性。具体是否回购要看18年经营情况怎么样取决是否确实采取回购，不一定确认回购，有可能会并购退出。回购方是实际控制人，回购能力方面有风险。今年预期三千万利润。费用上不会再有太大支出，超声刀有可能会呈现爆发性增长的趋势。目前没有回购协议，回购能力不确定。</t>
  </si>
  <si>
    <t>南京边城体育用品股份有限公司</t>
  </si>
  <si>
    <t>江苏</t>
  </si>
  <si>
    <t>张丽</t>
  </si>
  <si>
    <t>互爱（北京）科技有限公司</t>
  </si>
  <si>
    <t>北京迅达网脉科技有限公司</t>
  </si>
  <si>
    <t>北京微播易科技股份有限公司</t>
  </si>
  <si>
    <t>科学研究和技术服务业_M</t>
  </si>
  <si>
    <t>周洁</t>
  </si>
  <si>
    <t>最近有一轮融资，整体估值6.85亿，经营其实不太好，老股转让是我们投资时点的8折，并且条款比我们优惠；有回购条款，但大股东没有能力回购，现金流很差，毛利率很低；上游是需要做广告的厂家，下游是大V，上游厂家帐期长，下游又要每月支付</t>
  </si>
  <si>
    <t>深圳</t>
  </si>
  <si>
    <t>先估底层资产云南黄金，再乘以持股比例。灏汭持有金石金成46%的股份。</t>
  </si>
  <si>
    <t>理昂新能源股份有限公司</t>
  </si>
  <si>
    <t>电力、热力、燃气及水生产和供应业_D</t>
  </si>
  <si>
    <t>四川刚毅</t>
  </si>
  <si>
    <t>四川刚毅科技集团有限公司</t>
  </si>
  <si>
    <t>朱博</t>
  </si>
  <si>
    <t>微小型收割机制造业，利润不达预期，2016年利润只有预期的一半；整个行业处于停产状态，由于柴油机国三标准不明确</t>
  </si>
  <si>
    <t>刘今</t>
  </si>
  <si>
    <t>调整估值方法，用最近交易法。2018年进行了两轮融资，新进入财务投资人:10月26日签订协议，北京智和财富投资管理有限公司，增资2.429%；对应3000万</t>
  </si>
  <si>
    <t>深圳市优必选科技有限公司</t>
  </si>
  <si>
    <t>公司主营人形机器人，最近一轮融资为大股东的减持，转让给了新的股东，预计2019年还将继续减持，公司目前计划上市，预计2019年报送，公司拿不到任何报表，融资主要用于研发，部分业务已经商业化了。</t>
  </si>
  <si>
    <t>永泰-锦欣IVF</t>
  </si>
  <si>
    <t>成都锦欣医疗投资管理集团有限公司</t>
  </si>
  <si>
    <t>卫生和社会工作_Q</t>
  </si>
  <si>
    <t>成都</t>
  </si>
  <si>
    <t>永泰锦欣-深圳中山泌尿</t>
  </si>
  <si>
    <t>深圳中山泌尿医院有限公司</t>
  </si>
  <si>
    <t>广州棒谷网络科技有限公司</t>
  </si>
  <si>
    <t>批发和零售业_F</t>
  </si>
  <si>
    <t>洁绿</t>
  </si>
  <si>
    <t>北京洁绿环境科技股份有限公司</t>
  </si>
  <si>
    <t>北京结绿科技发展有限公司</t>
  </si>
  <si>
    <t>17年净利润未达到5000万触发回购协议，回购方为实际控制人，实控人主要资产为房产，回购能力有限，可能通过分期付款的方式完成回购，目前正在谈判中。公司业绩达不到上市发行条件，18年预计2300万，离ipo还有很远。转老股也是一种退出方式。公司分包合同纠纷公司胜诉，劳动争议纠纷撤回上诉，买卖合同纠纷撤诉或和解。公司目前主要在北京市场，希望去外地拓展，客户主要为地方政府平台，因为垃圾处理一般都是政府主导的。1-9月经营现金流-4500万，结算周期1-2年，结算周期较长。调整为按pe方法*0.5+回购价*0.5</t>
  </si>
  <si>
    <t>西安铂力特</t>
  </si>
  <si>
    <t>西安铂力特激光成形技术有限公司</t>
  </si>
  <si>
    <t>蒋杨阳</t>
  </si>
  <si>
    <t>杨毅鑫</t>
  </si>
  <si>
    <t>昌强工业</t>
  </si>
  <si>
    <t>杭州中奥</t>
  </si>
  <si>
    <t>中奥科技</t>
  </si>
  <si>
    <t>杭州中奥科技有限公司</t>
  </si>
  <si>
    <t>张天羽</t>
  </si>
  <si>
    <t>创始人和总经理意见不合要分家，业务人员觉得要完蛋，IPO也没戏，最近在谈转让</t>
  </si>
  <si>
    <t>华阳工程设计</t>
  </si>
  <si>
    <t>深圳市华阳国际工程设计股份有限公司</t>
  </si>
  <si>
    <t>002949</t>
  </si>
  <si>
    <t>公司已过会，主做施工设计，客户主要为top30的房地产公司</t>
  </si>
  <si>
    <t>博通集成电路（上海）股份有限公司</t>
  </si>
  <si>
    <t>博通集成</t>
  </si>
  <si>
    <t>博通集成目前在会审核（被暂缓表决），所以其他综合折扣取消，主营无线通讯集成电路芯片，产品包括无线数传芯片和无线音传芯片。博通集成“没有制造业务，只专注于设计”，属于“轻资产”经营。PE估值</t>
  </si>
  <si>
    <t>430270</t>
  </si>
  <si>
    <t>西安</t>
  </si>
  <si>
    <t>北京慧辰资道资讯股份有限公司</t>
  </si>
  <si>
    <t>688500</t>
  </si>
  <si>
    <t>营销类的大数据公司；有最近一轮融资价格，跟我们进入的价格相当；项目组认为其申报要延期到2019年，之前的财务数据可能存在问题；已经触发了回购条款</t>
  </si>
  <si>
    <t>舒华股份</t>
  </si>
  <si>
    <t>舒华健身</t>
  </si>
  <si>
    <t>605299</t>
  </si>
  <si>
    <t>山东宏济堂制药集团股份有限公司</t>
  </si>
  <si>
    <t>838658</t>
  </si>
  <si>
    <t>835337</t>
  </si>
  <si>
    <t>IV-项目-中证</t>
  </si>
  <si>
    <t>新三板摘牌，正在冲刺主板上市</t>
  </si>
  <si>
    <t>苑东制药</t>
  </si>
  <si>
    <t>成都苑东生物制药股份有限公司</t>
  </si>
  <si>
    <t>837374</t>
  </si>
  <si>
    <t>837358</t>
  </si>
  <si>
    <t>834666</t>
  </si>
  <si>
    <t>市场主要欧洲和澳大利亚</t>
  </si>
  <si>
    <t>威腾电气</t>
  </si>
  <si>
    <t>威腾电气股份有限公司</t>
  </si>
  <si>
    <t>836970</t>
  </si>
  <si>
    <t>德沃仕</t>
  </si>
  <si>
    <t>002196</t>
  </si>
  <si>
    <t>天广中茂</t>
  </si>
  <si>
    <t>002509</t>
  </si>
  <si>
    <t>农、林、牧、渔业_A</t>
  </si>
  <si>
    <t>天顺风能</t>
  </si>
  <si>
    <t>002531</t>
  </si>
  <si>
    <t>金石资源</t>
  </si>
  <si>
    <t>603505</t>
  </si>
  <si>
    <t>宁波旭升</t>
  </si>
  <si>
    <t>旭升股份</t>
  </si>
  <si>
    <t>603305</t>
  </si>
  <si>
    <t>东方嘉盛</t>
  </si>
  <si>
    <t>002889</t>
  </si>
  <si>
    <t>交通运输、仓储和邮政业_G</t>
  </si>
  <si>
    <t>英派斯</t>
  </si>
  <si>
    <t>002899</t>
  </si>
  <si>
    <t>恒银金融</t>
  </si>
  <si>
    <t>603106</t>
  </si>
  <si>
    <t>天津</t>
  </si>
  <si>
    <t>日盈电子</t>
  </si>
  <si>
    <t>603286</t>
  </si>
  <si>
    <t>经纬电材</t>
  </si>
  <si>
    <t>新辉开</t>
  </si>
  <si>
    <t>经纬辉开</t>
  </si>
  <si>
    <t>300120</t>
  </si>
  <si>
    <t>镇江鼎胜铝业股份有限公司</t>
  </si>
  <si>
    <t>鼎胜新材</t>
  </si>
  <si>
    <t>603876</t>
  </si>
  <si>
    <t>贵州开磷</t>
  </si>
  <si>
    <t>贵州开磷（集团）有限公司</t>
  </si>
  <si>
    <t>中信投资</t>
  </si>
  <si>
    <t>贵州</t>
  </si>
  <si>
    <t>孙垚</t>
  </si>
  <si>
    <t>2008年12月底投资4亿，持股24.75%，按净资产估值进入；2009年开始磷肥价格下跌；2013年开始亏损；2017年前三季度利润3200万；举新债还旧债，资不抵债</t>
  </si>
  <si>
    <t>投资超过10年了，目前无退出路径，大股东为开磷集团。开磷资产负债率90%，17年亏损，股权比例下降，主要由于3月份发行股份购买资产，持股比例被稀释。按每股6.42元发行的，如按该价格进行估值，估值超过14亿，价格明显不公允。</t>
  </si>
  <si>
    <t>使用金融行业PB（万德:882115）</t>
  </si>
  <si>
    <t>深圳市财富趋势科技有限责任公司</t>
  </si>
  <si>
    <t>688318</t>
  </si>
  <si>
    <t>2017年上半年提交ipo材料，再次撤回，会里对其业务合规性存在疑问；下游用户滥用其软件，加外挂，但公司没有办法控制；目前没有办法解决；多年没有新一轮融资；现金流不错</t>
  </si>
  <si>
    <t>记忆科技（深圳）有限公司</t>
  </si>
  <si>
    <t>无法退出，等待清算。公司做电脑焊点，行业不好，以净资产的比例计算估值。</t>
  </si>
  <si>
    <t>辽宁丹玉种业科技股份有限公司</t>
  </si>
  <si>
    <t>辽宁</t>
  </si>
  <si>
    <t>基础资产法</t>
  </si>
  <si>
    <t>最后确定估值：以标的公司净资产为基础，扣除70%存货减值、预付账款全额减值及5000万无形资产减值，并考虑10%其他综合折扣。</t>
  </si>
  <si>
    <t>无法退出，等待清算,以净资产扣除无形资产、存货、预付账款全额减值后的比例计算估值。</t>
  </si>
  <si>
    <t>河北华通线缆集团有限公司</t>
  </si>
  <si>
    <t>河北</t>
  </si>
  <si>
    <t>目前被迫执行回购，内部决策执行部分回购，回购2400万股，每股价格2.5234元，回购人指定转让给两个现有股东。剩余4.3483%，按照回购价格估值</t>
  </si>
  <si>
    <t>浙江鸿禧光伏科技股份有限公司</t>
  </si>
  <si>
    <t>835183</t>
  </si>
  <si>
    <t>603383</t>
  </si>
  <si>
    <t>北京小糖人</t>
  </si>
  <si>
    <t>小糖人</t>
  </si>
  <si>
    <t>北京小糖人文化传媒有限公司</t>
  </si>
  <si>
    <t>新三板</t>
  </si>
  <si>
    <t>陈宏章</t>
  </si>
  <si>
    <t>李祎</t>
  </si>
  <si>
    <t>256.213元每股，1800万元取得对应注册资本7.0254万元的股份，对应公司整体估值9亿</t>
  </si>
  <si>
    <t>智康信息</t>
  </si>
  <si>
    <t>苏州智康信息科技有限公司　　　　　　　　　　　　　　　　　　　　　　</t>
  </si>
  <si>
    <t>王婷</t>
  </si>
  <si>
    <t>中易腾达</t>
  </si>
  <si>
    <t>830982</t>
  </si>
  <si>
    <t>经发管委</t>
  </si>
  <si>
    <t>做市（暂定）</t>
  </si>
  <si>
    <t>做市</t>
  </si>
  <si>
    <t>灵思营销</t>
  </si>
  <si>
    <t>北京灵思云途营销顾问有限公司</t>
  </si>
  <si>
    <t>中证-直接投资项目-计入（金额修订）</t>
  </si>
  <si>
    <t>西藏信昇股权投资合伙企业（有限合伙）</t>
  </si>
  <si>
    <t>ZE00064</t>
  </si>
  <si>
    <t>中投核对无误</t>
  </si>
  <si>
    <t>中证-长期股权</t>
  </si>
  <si>
    <t>西藏</t>
  </si>
  <si>
    <t>834777</t>
  </si>
  <si>
    <t>上海泽生</t>
  </si>
  <si>
    <t>泽生科技</t>
  </si>
  <si>
    <t>871392</t>
  </si>
  <si>
    <t>宏天元</t>
  </si>
  <si>
    <t>ZE00025</t>
  </si>
  <si>
    <t>澜起项目</t>
  </si>
  <si>
    <t>澜起科技股份有限公司</t>
  </si>
  <si>
    <t>ZTK008A</t>
  </si>
  <si>
    <t>正在冲刺科创板上市</t>
  </si>
  <si>
    <t>智取项目</t>
  </si>
  <si>
    <t>博纳影业集团有限公司</t>
  </si>
  <si>
    <t>ZE00024</t>
  </si>
  <si>
    <t>成都鲁晨新材料科技有限公司</t>
  </si>
  <si>
    <t>ZE00029</t>
  </si>
  <si>
    <t>是</t>
  </si>
  <si>
    <t>烟台睿创微纳技术股份有限公司</t>
  </si>
  <si>
    <t>ZTK002</t>
  </si>
  <si>
    <t>688002</t>
  </si>
  <si>
    <t>跟投</t>
  </si>
  <si>
    <t>宁波容百新能源科技股份有限公司</t>
  </si>
  <si>
    <t>ZTK005</t>
  </si>
  <si>
    <t>688005</t>
  </si>
  <si>
    <t>ZTK008B</t>
  </si>
  <si>
    <t>上海柏楚电子科技股份有限公司</t>
  </si>
  <si>
    <t>ZTK188</t>
  </si>
  <si>
    <t>688188</t>
  </si>
  <si>
    <t>深圳传音控股股份有限公司</t>
  </si>
  <si>
    <t>ZTK036</t>
  </si>
  <si>
    <t>688036</t>
  </si>
  <si>
    <t>赛诺医疗科学技术股份有限公司</t>
  </si>
  <si>
    <t>ZTK108B</t>
  </si>
  <si>
    <t>688108</t>
  </si>
  <si>
    <t>杭州当虹科技股份有限公司</t>
  </si>
  <si>
    <t>ZTK039B</t>
  </si>
  <si>
    <t>688039</t>
  </si>
  <si>
    <t>深圳市道通科技股份有限公司</t>
  </si>
  <si>
    <t>ZTK208</t>
  </si>
  <si>
    <t>北京石头世纪科技股份有限公司</t>
  </si>
  <si>
    <t>ZTK169</t>
  </si>
  <si>
    <t>688169</t>
  </si>
  <si>
    <t>ZTK500</t>
  </si>
  <si>
    <t>中科寒武纪科技股份有限公司</t>
  </si>
  <si>
    <t>ZTK256B</t>
  </si>
  <si>
    <t>688256</t>
  </si>
  <si>
    <t>深圳震有科技股份有限公司</t>
  </si>
  <si>
    <t>ZTK418</t>
  </si>
  <si>
    <t>688418</t>
  </si>
  <si>
    <t>合肥江航飞机装备股份有限公司</t>
  </si>
  <si>
    <t>ZTK586</t>
  </si>
  <si>
    <t>688586</t>
  </si>
  <si>
    <t>上海凯赛生物技术股份有限公司</t>
  </si>
  <si>
    <t>ZTK065</t>
  </si>
  <si>
    <t>688065</t>
  </si>
  <si>
    <t>康希诺生物股份公司</t>
  </si>
  <si>
    <t>ZTK185B</t>
  </si>
  <si>
    <t>688185</t>
  </si>
  <si>
    <t>北京键凯科技股份有限公司</t>
  </si>
  <si>
    <t>ZTK356</t>
  </si>
  <si>
    <t>688356</t>
  </si>
  <si>
    <t>ZTK513B</t>
  </si>
  <si>
    <t>688513</t>
  </si>
  <si>
    <t>深圳市海目星激光智能装备股份有限公司</t>
  </si>
  <si>
    <t>ZTK559</t>
  </si>
  <si>
    <t>688559</t>
  </si>
  <si>
    <t>芯海科技(深圳)股份有限公司</t>
  </si>
  <si>
    <t>ZTK595</t>
  </si>
  <si>
    <t>688595</t>
  </si>
  <si>
    <t>上海泰坦科技股份有限公司</t>
  </si>
  <si>
    <t>ZTK133</t>
  </si>
  <si>
    <t>688133</t>
  </si>
  <si>
    <t>会通股份</t>
  </si>
  <si>
    <t>会通新材料股份有限公司</t>
  </si>
  <si>
    <t>ZTK219B</t>
  </si>
  <si>
    <t>688219</t>
  </si>
  <si>
    <t>上海艾力斯医药科技股份有限公司</t>
  </si>
  <si>
    <t>ZTK578</t>
  </si>
  <si>
    <t>688578</t>
  </si>
  <si>
    <t>悦康药业集团股份有限公司</t>
  </si>
  <si>
    <t>ZTK658B</t>
  </si>
  <si>
    <t>688658</t>
  </si>
  <si>
    <t>北京首都在线科技股份有限公司</t>
  </si>
  <si>
    <t>ZTC300846</t>
  </si>
  <si>
    <t>300846</t>
  </si>
  <si>
    <t>青岛金石灏汭</t>
  </si>
  <si>
    <t>杭州宏杉</t>
  </si>
  <si>
    <t>杭州宏杉科技股份有限公司</t>
  </si>
  <si>
    <t>ZE00016</t>
  </si>
  <si>
    <t>千洪电子</t>
  </si>
  <si>
    <t>新纶科技</t>
  </si>
  <si>
    <t>新纶科技股份有限公司</t>
  </si>
  <si>
    <t>ZTS002341</t>
  </si>
  <si>
    <t>002341</t>
  </si>
  <si>
    <t>ZTK039A</t>
  </si>
  <si>
    <t>微宏动力系统（湖州）有限公司</t>
  </si>
  <si>
    <t>ZE00019</t>
  </si>
  <si>
    <t>ZTK185A</t>
  </si>
  <si>
    <t>四川金时科技有限公司</t>
  </si>
  <si>
    <t>金时科技</t>
  </si>
  <si>
    <t>四川金时科技股份有限公司</t>
  </si>
  <si>
    <t>ZTS002951</t>
  </si>
  <si>
    <t>002951</t>
  </si>
  <si>
    <t>ZTTS837194</t>
  </si>
  <si>
    <t>837194</t>
  </si>
  <si>
    <t>是-中证-项目-风险处置未跟踪</t>
  </si>
  <si>
    <t>ZE00022</t>
  </si>
  <si>
    <t>中金珠宝</t>
  </si>
  <si>
    <t>中国黄金集团黄金珠宝有限公司</t>
  </si>
  <si>
    <t>ZE00026</t>
  </si>
  <si>
    <t>ZTK219A</t>
  </si>
  <si>
    <t>ZTTS831512</t>
  </si>
  <si>
    <t>831512</t>
  </si>
  <si>
    <t>通达电气</t>
  </si>
  <si>
    <t>广州通达汽车电气股份有限公司</t>
  </si>
  <si>
    <t>ZTS603390</t>
  </si>
  <si>
    <t>603390</t>
  </si>
  <si>
    <t>广州</t>
  </si>
  <si>
    <t>ZTK108A</t>
  </si>
  <si>
    <t>飞宇精密</t>
  </si>
  <si>
    <t>831237</t>
  </si>
  <si>
    <t>移卡科技</t>
  </si>
  <si>
    <t>深圳市移卡科技有限公司</t>
  </si>
  <si>
    <t>ZE00032</t>
  </si>
  <si>
    <t>联影医疗</t>
  </si>
  <si>
    <t>金石伍通汭信股权投资（杭州）合伙企业（有限合伙）</t>
  </si>
  <si>
    <t>ZE00033</t>
  </si>
  <si>
    <t>智同生物</t>
  </si>
  <si>
    <t>ZE00035</t>
  </si>
  <si>
    <t>益客食品</t>
  </si>
  <si>
    <t>ZE00034</t>
  </si>
  <si>
    <t>ZE00036</t>
  </si>
  <si>
    <t>三峡新能源</t>
  </si>
  <si>
    <t>中国三峡新能源有限公司</t>
  </si>
  <si>
    <t>ZE00037</t>
  </si>
  <si>
    <t>ZTK658A</t>
  </si>
  <si>
    <t>江西国光</t>
  </si>
  <si>
    <t>江西国光商业连锁有限责任公司</t>
  </si>
  <si>
    <t>ZTS605188</t>
  </si>
  <si>
    <t>605188</t>
  </si>
  <si>
    <t>正元地理信息有限责任公司</t>
  </si>
  <si>
    <t>ZE00041</t>
  </si>
  <si>
    <t>金石银翼股权投资(杭州)合伙企业(有限合伙)</t>
  </si>
  <si>
    <t>ZTK256A</t>
  </si>
  <si>
    <t>间接上市</t>
  </si>
  <si>
    <t>恩威药业</t>
  </si>
  <si>
    <t>ZE00049</t>
  </si>
  <si>
    <t>湖南长远锂科有限公司</t>
  </si>
  <si>
    <t>ZE00050</t>
  </si>
  <si>
    <t>西藏九瑞健康股份有限公司</t>
  </si>
  <si>
    <t>ZE00051</t>
  </si>
  <si>
    <t>ZE00053</t>
  </si>
  <si>
    <t>ZE00052</t>
  </si>
  <si>
    <t>Airdoc</t>
  </si>
  <si>
    <t>ZE00055</t>
  </si>
  <si>
    <t>海南葫芦娃药业集团股份有限公司</t>
  </si>
  <si>
    <t>ZTS605199</t>
  </si>
  <si>
    <t>605199</t>
  </si>
  <si>
    <t>海南</t>
  </si>
  <si>
    <t>ZE00054</t>
  </si>
  <si>
    <t>ZE00057</t>
  </si>
  <si>
    <t>吉林</t>
  </si>
  <si>
    <t>ZTK513A</t>
  </si>
  <si>
    <t>新三板摘牌</t>
  </si>
  <si>
    <t>ZE00059</t>
  </si>
  <si>
    <t>ZE00060</t>
  </si>
  <si>
    <t>天津巴莫科技股份有限公司</t>
  </si>
  <si>
    <t>ZE00062</t>
  </si>
  <si>
    <t>ZE00063</t>
  </si>
  <si>
    <t>深圳岚锋创视网络科技有限公司</t>
  </si>
  <si>
    <t>ZE00066</t>
  </si>
  <si>
    <t>广东乐华家居有限责任公司</t>
  </si>
  <si>
    <t>ZE00068</t>
  </si>
  <si>
    <t>ZE00067</t>
  </si>
  <si>
    <t>ZE00069</t>
  </si>
  <si>
    <t>ZE00072</t>
  </si>
  <si>
    <t>ZE00073</t>
  </si>
  <si>
    <t>嘉兴金石青汭股权投资合伙企业（有限合伙）</t>
  </si>
  <si>
    <t>ZE00070</t>
  </si>
  <si>
    <t>青海</t>
  </si>
  <si>
    <t>浙江明士达新材料有限公司</t>
  </si>
  <si>
    <t>ZE00074</t>
  </si>
  <si>
    <t>ZE00078</t>
  </si>
  <si>
    <t>ZE00079</t>
  </si>
  <si>
    <t>ZE00080</t>
  </si>
  <si>
    <t>839711</t>
  </si>
  <si>
    <t>ZE00075</t>
  </si>
  <si>
    <t>ZE00076</t>
  </si>
  <si>
    <t>ZE00077</t>
  </si>
  <si>
    <t>ZE00084</t>
  </si>
  <si>
    <t>龙铁纵横（北京）轨道交通科技股份有限公司</t>
  </si>
  <si>
    <t>ZE00085</t>
  </si>
  <si>
    <t>金科物业服务集团有限公司</t>
  </si>
  <si>
    <t>ZE00082</t>
  </si>
  <si>
    <t>房地产业_K</t>
  </si>
  <si>
    <t>重庆</t>
  </si>
  <si>
    <t>ZE00083</t>
  </si>
  <si>
    <t>ZE00087</t>
  </si>
  <si>
    <t>ZE00088</t>
  </si>
  <si>
    <t>浙江安吉护童家具有限公司</t>
  </si>
  <si>
    <t>ZE00089</t>
  </si>
  <si>
    <t>ZE00090</t>
  </si>
  <si>
    <t>海光信息技术有限公司</t>
  </si>
  <si>
    <t>ZE00092</t>
  </si>
  <si>
    <t>ZE00086</t>
  </si>
  <si>
    <t>ZE00093</t>
  </si>
  <si>
    <t>徐工集团工程机械有限公司</t>
  </si>
  <si>
    <t>ZE00096</t>
  </si>
  <si>
    <t>ZE00098</t>
  </si>
  <si>
    <t>ZE00094</t>
  </si>
  <si>
    <t>爱科百发（可转债）</t>
  </si>
  <si>
    <t>ZE00097</t>
  </si>
  <si>
    <t>ZE00099</t>
  </si>
  <si>
    <t>ZE00101</t>
  </si>
  <si>
    <t>中电科核心技术创新投资基金合伙企业</t>
  </si>
  <si>
    <t>ZE00102</t>
  </si>
  <si>
    <t>ZE00104</t>
  </si>
  <si>
    <t>ZE00106</t>
  </si>
  <si>
    <t>ZE00107</t>
  </si>
  <si>
    <t>杭州呯嘭智能技术有限公司</t>
  </si>
  <si>
    <t>ZE00109</t>
  </si>
  <si>
    <t>ZE00112</t>
  </si>
  <si>
    <t>ZE00103</t>
  </si>
  <si>
    <t>杭州</t>
  </si>
  <si>
    <t>ZE00111</t>
  </si>
  <si>
    <t>ZE00116</t>
  </si>
  <si>
    <t>新磊半导体科技(苏州)有限公司</t>
  </si>
  <si>
    <t>ZE00117</t>
  </si>
  <si>
    <t>ZE00091</t>
  </si>
  <si>
    <t>深圳珑璟光电科技有限公司</t>
  </si>
  <si>
    <t>ZE00095</t>
  </si>
  <si>
    <t>中邮科技有限责任公司</t>
  </si>
  <si>
    <t>ZE00081</t>
  </si>
  <si>
    <t>乾元浩生物股份有限公司</t>
  </si>
  <si>
    <t>ZE00108</t>
  </si>
  <si>
    <t>江苏博砚电子科技有限公司</t>
  </si>
  <si>
    <t>ZE00119</t>
  </si>
  <si>
    <t>北京经纬恒润科技股份有限公司</t>
  </si>
  <si>
    <t>ZE00120</t>
  </si>
  <si>
    <t>厦门瑞为信息技术有限公司</t>
  </si>
  <si>
    <t>ZE00122</t>
  </si>
  <si>
    <t>杭州千岛湖鲟龙科技股份有限公司</t>
  </si>
  <si>
    <t>ZE00126</t>
  </si>
  <si>
    <t>深圳点猫科技有限公司</t>
  </si>
  <si>
    <t>ZE00129</t>
  </si>
  <si>
    <t>中小企业发展基金（绍兴）股权投资合伙企业（有限合伙）</t>
  </si>
  <si>
    <t>ZE00131</t>
  </si>
  <si>
    <t>Impulse Dynamics</t>
  </si>
  <si>
    <t>CSICL</t>
  </si>
  <si>
    <t>Jupiter</t>
  </si>
  <si>
    <t>博纳影业(境外)</t>
  </si>
  <si>
    <t>Uranus</t>
  </si>
  <si>
    <t>澜起科技(境外)</t>
  </si>
  <si>
    <t>Neptune</t>
  </si>
  <si>
    <t>泰邦生物 CBPO</t>
  </si>
  <si>
    <t>Neptune02</t>
  </si>
  <si>
    <t>Oxford Nanopore Technologies</t>
  </si>
  <si>
    <t>Pluto01</t>
  </si>
  <si>
    <t>Pluto02</t>
  </si>
  <si>
    <t>Pluto05</t>
  </si>
  <si>
    <t>君圣泰 HighTide Therapeutics Inc.</t>
  </si>
  <si>
    <t>Pluto06</t>
  </si>
  <si>
    <t>长江电力GDR CYPC</t>
  </si>
  <si>
    <t>Pluto07</t>
  </si>
  <si>
    <t>晶泰科技 QuantumPharm.Inc</t>
  </si>
  <si>
    <t>Pluto08</t>
  </si>
  <si>
    <t>明略数据 Leading Smart Holdings Limited</t>
  </si>
  <si>
    <t>Pluto09</t>
  </si>
  <si>
    <t>以心医疗 MitrAssist Holdings Limited</t>
  </si>
  <si>
    <t>Pluto10</t>
  </si>
  <si>
    <t>地平线 Horizon Robotics</t>
  </si>
  <si>
    <t>Pluto11</t>
  </si>
  <si>
    <t>库务表对应名称</t>
    <phoneticPr fontId="19" type="noConversion"/>
  </si>
  <si>
    <t>﻿云南黄金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</si>
</sst>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2]* #,##0.00_);_([$€-2]* \(#,##0.00\);_([$€-2]* &quot;-&quot;??_)"/>
    <numFmt numFmtId="177" formatCode="#,##0.00_ ;[Red]\-#,##0.00\ "/>
    <numFmt numFmtId="178" formatCode="0.00_ "/>
    <numFmt numFmtId="179" formatCode="_ * #,##0.00_ ;_ * \-#,##0.00_ ;_ * &quot;-&quot;??_ ;_ @_ "/>
    <numFmt numFmtId="180" formatCode="#,##0_ "/>
    <numFmt numFmtId="181" formatCode="_-* #,##0\ [$€]_-;\-* #,##0\ [$€]_-;_-* \-??\ [$€]_-;_-@_-"/>
    <numFmt numFmtId="182" formatCode="yyyy\-mm\-dd;@"/>
    <numFmt numFmtId="183" formatCode="yyyy/m/d;@"/>
    <numFmt numFmtId="184" formatCode="#,##0.00_ "/>
  </numFmts>
  <fonts count="20">
    <font>
      <sz val="11"/>
      <color theme="1"/>
      <name val="宋体"/>
      <charset val="134"/>
      <scheme val="minor"/>
    </font>
    <font>
      <b/>
      <sz val="10"/>
      <name val="等线"/>
      <family val="3"/>
      <charset val="134"/>
    </font>
    <font>
      <sz val="10"/>
      <name val="等线"/>
      <family val="3"/>
      <charset val="134"/>
    </font>
    <font>
      <sz val="10"/>
      <color rgb="FFFF0000"/>
      <name val="等线"/>
      <family val="3"/>
      <charset val="134"/>
    </font>
    <font>
      <sz val="10"/>
      <color theme="1"/>
      <name val="等线"/>
      <family val="3"/>
      <charset val="134"/>
    </font>
    <font>
      <b/>
      <sz val="10"/>
      <color theme="1"/>
      <name val="等线"/>
      <family val="3"/>
      <charset val="134"/>
    </font>
    <font>
      <b/>
      <sz val="11"/>
      <color theme="1"/>
      <name val="楷体_GB2312"/>
      <charset val="134"/>
    </font>
    <font>
      <sz val="11"/>
      <color theme="1"/>
      <name val="楷体_GB2312"/>
      <charset val="134"/>
    </font>
    <font>
      <sz val="11"/>
      <color theme="1"/>
      <name val="宋体"/>
      <family val="3"/>
      <charset val="134"/>
    </font>
    <font>
      <sz val="11"/>
      <color theme="1"/>
      <name val="楷体_GB2312"/>
      <charset val="134"/>
    </font>
    <font>
      <sz val="11"/>
      <color theme="1"/>
      <name val="楷体_GB2312"/>
      <charset val="134"/>
    </font>
    <font>
      <sz val="11"/>
      <color theme="1"/>
      <name val="楷体_GB2312"/>
      <charset val="134"/>
    </font>
    <font>
      <sz val="11"/>
      <color theme="1"/>
      <name val="宋体"/>
      <family val="3"/>
      <charset val="134"/>
      <scheme val="minor"/>
    </font>
    <font>
      <sz val="12"/>
      <name val="Times New Roman"/>
      <family val="1"/>
    </font>
    <font>
      <sz val="9"/>
      <name val="宋体"/>
      <family val="3"/>
      <charset val="134"/>
    </font>
    <font>
      <b/>
      <sz val="9"/>
      <name val="宋体"/>
      <family val="3"/>
      <charset val="134"/>
    </font>
    <font>
      <b/>
      <sz val="9"/>
      <name val="Tahoma"/>
      <family val="2"/>
    </font>
    <font>
      <sz val="9"/>
      <name val="Tahoma"/>
      <family val="2"/>
    </font>
    <font>
      <sz val="11"/>
      <color theme="1"/>
      <name val="宋体"/>
      <family val="3"/>
      <charset val="134"/>
      <scheme val="minor"/>
    </font>
    <font>
      <sz val="9"/>
      <name val="宋体"/>
      <family val="3"/>
      <charset val="134"/>
      <scheme val="minor"/>
    </font>
  </fonts>
  <fills count="8">
    <fill>
      <patternFill patternType="none"/>
    </fill>
    <fill>
      <patternFill patternType="gray125"/>
    </fill>
    <fill>
      <patternFill patternType="solid">
        <fgColor theme="5" tint="0.7999511703848384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theme="5" tint="0.59999389629810485"/>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179" fontId="18" fillId="0" borderId="0" applyFont="0" applyFill="0" applyBorder="0" applyAlignment="0" applyProtection="0">
      <alignment vertical="center"/>
    </xf>
    <xf numFmtId="9" fontId="12" fillId="0" borderId="0" applyFont="0" applyFill="0" applyBorder="0" applyAlignment="0" applyProtection="0">
      <alignment vertical="center"/>
    </xf>
    <xf numFmtId="176" fontId="13" fillId="0" borderId="0">
      <alignment vertical="center"/>
    </xf>
    <xf numFmtId="179" fontId="12" fillId="0" borderId="0" applyFont="0" applyFill="0" applyBorder="0" applyAlignment="0" applyProtection="0">
      <alignment vertical="center"/>
    </xf>
    <xf numFmtId="181" fontId="12" fillId="0" borderId="0">
      <alignment vertical="center"/>
    </xf>
  </cellStyleXfs>
  <cellXfs count="111">
    <xf numFmtId="0" fontId="0" fillId="0" borderId="0" xfId="0">
      <alignment vertical="center"/>
    </xf>
    <xf numFmtId="176" fontId="1" fillId="0" borderId="0" xfId="0" applyNumberFormat="1" applyFont="1" applyFill="1" applyBorder="1" applyAlignment="1">
      <alignment horizontal="left" vertical="center"/>
    </xf>
    <xf numFmtId="176" fontId="2" fillId="0" borderId="0" xfId="0" applyNumberFormat="1" applyFont="1" applyFill="1" applyBorder="1" applyAlignment="1">
      <alignment vertical="center"/>
    </xf>
    <xf numFmtId="176" fontId="1" fillId="0" borderId="0" xfId="0" applyNumberFormat="1" applyFont="1" applyFill="1" applyBorder="1" applyAlignment="1">
      <alignment vertical="center"/>
    </xf>
    <xf numFmtId="176" fontId="2" fillId="0" borderId="1" xfId="0" applyNumberFormat="1" applyFont="1" applyFill="1" applyBorder="1" applyAlignment="1">
      <alignment vertical="center"/>
    </xf>
    <xf numFmtId="176" fontId="3" fillId="0" borderId="0" xfId="0" applyNumberFormat="1" applyFont="1" applyFill="1" applyBorder="1" applyAlignment="1">
      <alignment vertical="center"/>
    </xf>
    <xf numFmtId="0" fontId="4" fillId="0" borderId="0" xfId="0" applyFont="1" applyFill="1" applyAlignment="1">
      <alignment vertical="center"/>
    </xf>
    <xf numFmtId="0" fontId="4" fillId="2" borderId="0" xfId="0" applyFont="1" applyFill="1" applyAlignment="1">
      <alignment vertical="center"/>
    </xf>
    <xf numFmtId="176" fontId="1" fillId="3"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9" fontId="2" fillId="0" borderId="0" xfId="2" applyFont="1" applyFill="1" applyBorder="1" applyAlignment="1">
      <alignment horizontal="left" vertical="center"/>
    </xf>
    <xf numFmtId="9" fontId="2" fillId="3" borderId="0" xfId="2" applyFont="1" applyFill="1" applyBorder="1" applyAlignment="1">
      <alignment horizontal="left" vertical="center"/>
    </xf>
    <xf numFmtId="49" fontId="2" fillId="0" borderId="0" xfId="0" applyNumberFormat="1" applyFont="1" applyFill="1" applyBorder="1" applyAlignment="1">
      <alignment horizontal="left" vertical="center"/>
    </xf>
    <xf numFmtId="176" fontId="2" fillId="0" borderId="0" xfId="3" applyFont="1" applyFill="1" applyBorder="1" applyAlignment="1">
      <alignment horizontal="left" vertical="center"/>
    </xf>
    <xf numFmtId="176" fontId="2" fillId="3" borderId="0" xfId="3" applyFont="1" applyFill="1" applyBorder="1" applyAlignment="1">
      <alignment horizontal="left" vertical="center"/>
    </xf>
    <xf numFmtId="176" fontId="1" fillId="0" borderId="0" xfId="3" applyFont="1" applyFill="1" applyBorder="1" applyAlignment="1">
      <alignment horizontal="left" vertical="center"/>
    </xf>
    <xf numFmtId="176" fontId="1" fillId="3" borderId="0" xfId="3" applyFont="1" applyFill="1" applyBorder="1" applyAlignment="1">
      <alignment horizontal="left" vertical="center"/>
    </xf>
    <xf numFmtId="176" fontId="2" fillId="0" borderId="0" xfId="0" applyNumberFormat="1" applyFont="1" applyFill="1" applyBorder="1" applyAlignment="1">
      <alignment horizontal="left" vertical="center"/>
    </xf>
    <xf numFmtId="176" fontId="2" fillId="3" borderId="0" xfId="0" applyNumberFormat="1" applyFont="1" applyFill="1" applyBorder="1" applyAlignment="1">
      <alignment horizontal="left" vertical="center"/>
    </xf>
    <xf numFmtId="9" fontId="1" fillId="0" borderId="0" xfId="2" applyFont="1" applyFill="1" applyBorder="1" applyAlignment="1">
      <alignment horizontal="left" vertical="center"/>
    </xf>
    <xf numFmtId="9" fontId="1" fillId="3" borderId="0" xfId="2" applyFont="1" applyFill="1" applyBorder="1" applyAlignment="1">
      <alignment horizontal="left" vertical="center"/>
    </xf>
    <xf numFmtId="177" fontId="1" fillId="0" borderId="0" xfId="0" applyNumberFormat="1" applyFont="1" applyFill="1" applyBorder="1" applyAlignment="1">
      <alignment horizontal="left" vertical="center"/>
    </xf>
    <xf numFmtId="177" fontId="2" fillId="0" borderId="0" xfId="0" applyNumberFormat="1" applyFont="1" applyFill="1" applyBorder="1" applyAlignment="1">
      <alignment horizontal="right" vertical="center"/>
    </xf>
    <xf numFmtId="177" fontId="1" fillId="0" borderId="0" xfId="0" applyNumberFormat="1" applyFont="1" applyFill="1" applyBorder="1" applyAlignment="1">
      <alignment horizontal="right" vertical="center"/>
    </xf>
    <xf numFmtId="177" fontId="2" fillId="0" borderId="0" xfId="1" applyNumberFormat="1" applyFont="1" applyFill="1" applyBorder="1" applyAlignment="1">
      <alignment horizontal="right" vertical="center"/>
    </xf>
    <xf numFmtId="177" fontId="1" fillId="0" borderId="0" xfId="1" applyNumberFormat="1" applyFont="1" applyFill="1" applyBorder="1" applyAlignment="1">
      <alignment horizontal="right" vertical="center"/>
    </xf>
    <xf numFmtId="177" fontId="2" fillId="0" borderId="0" xfId="1" applyNumberFormat="1" applyFont="1" applyFill="1" applyBorder="1" applyAlignment="1">
      <alignment horizontal="right"/>
    </xf>
    <xf numFmtId="40" fontId="1" fillId="0" borderId="0" xfId="0" applyNumberFormat="1" applyFont="1" applyFill="1" applyBorder="1" applyAlignment="1">
      <alignment horizontal="left" vertical="center"/>
    </xf>
    <xf numFmtId="182" fontId="1" fillId="0" borderId="0" xfId="0" applyNumberFormat="1" applyFont="1" applyFill="1" applyBorder="1" applyAlignment="1">
      <alignment horizontal="left" vertical="center"/>
    </xf>
    <xf numFmtId="40" fontId="2" fillId="0" borderId="0" xfId="3" applyNumberFormat="1" applyFont="1" applyFill="1" applyBorder="1" applyAlignment="1">
      <alignment horizontal="right" vertical="center"/>
    </xf>
    <xf numFmtId="182" fontId="2" fillId="0" borderId="0" xfId="0" applyNumberFormat="1" applyFont="1" applyFill="1" applyBorder="1" applyAlignment="1">
      <alignment horizontal="right" vertical="center"/>
    </xf>
    <xf numFmtId="40" fontId="1" fillId="0" borderId="0" xfId="3" applyNumberFormat="1" applyFont="1" applyFill="1" applyBorder="1" applyAlignment="1">
      <alignment horizontal="right" vertical="center"/>
    </xf>
    <xf numFmtId="182" fontId="1" fillId="0" borderId="0" xfId="0" applyNumberFormat="1" applyFont="1" applyFill="1" applyBorder="1" applyAlignment="1">
      <alignment horizontal="right" vertical="center"/>
    </xf>
    <xf numFmtId="40" fontId="2" fillId="0" borderId="0" xfId="0" applyNumberFormat="1" applyFont="1" applyFill="1" applyBorder="1" applyAlignment="1">
      <alignment horizontal="right" vertical="center"/>
    </xf>
    <xf numFmtId="178" fontId="1" fillId="0" borderId="0" xfId="0" applyNumberFormat="1" applyFont="1" applyFill="1" applyBorder="1" applyAlignment="1">
      <alignment horizontal="left" vertical="center"/>
    </xf>
    <xf numFmtId="180" fontId="1" fillId="0" borderId="0" xfId="0" applyNumberFormat="1" applyFont="1" applyFill="1" applyBorder="1" applyAlignment="1">
      <alignment horizontal="left" vertical="center"/>
    </xf>
    <xf numFmtId="178" fontId="2" fillId="0" borderId="0" xfId="0" applyNumberFormat="1" applyFont="1" applyFill="1" applyBorder="1" applyAlignment="1">
      <alignment vertical="center"/>
    </xf>
    <xf numFmtId="180" fontId="2" fillId="0" borderId="0" xfId="0" applyNumberFormat="1" applyFont="1" applyFill="1" applyBorder="1" applyAlignment="1">
      <alignment vertical="center"/>
    </xf>
    <xf numFmtId="178" fontId="1" fillId="0" borderId="0" xfId="0" applyNumberFormat="1" applyFont="1" applyFill="1" applyBorder="1" applyAlignment="1">
      <alignment vertical="center"/>
    </xf>
    <xf numFmtId="180" fontId="1" fillId="0" borderId="0" xfId="0" applyNumberFormat="1" applyFont="1" applyFill="1" applyBorder="1" applyAlignment="1">
      <alignment vertical="center"/>
    </xf>
    <xf numFmtId="180" fontId="2" fillId="0" borderId="0" xfId="0" applyNumberFormat="1" applyFont="1" applyFill="1" applyBorder="1" applyAlignment="1">
      <alignment horizontal="right" vertical="center"/>
    </xf>
    <xf numFmtId="176" fontId="5" fillId="0" borderId="2" xfId="5" applyNumberFormat="1" applyFont="1" applyFill="1" applyBorder="1" applyAlignment="1">
      <alignment horizontal="left" vertical="center"/>
    </xf>
    <xf numFmtId="176" fontId="2" fillId="0" borderId="1" xfId="0" applyNumberFormat="1" applyFont="1" applyFill="1" applyBorder="1" applyAlignment="1">
      <alignment horizontal="left" vertical="center"/>
    </xf>
    <xf numFmtId="49" fontId="2" fillId="0" borderId="1" xfId="0" applyNumberFormat="1" applyFont="1" applyFill="1" applyBorder="1" applyAlignment="1">
      <alignment vertical="center"/>
    </xf>
    <xf numFmtId="176" fontId="2" fillId="0" borderId="0" xfId="0" applyNumberFormat="1" applyFont="1" applyFill="1" applyBorder="1" applyAlignment="1" applyProtection="1">
      <alignment horizontal="left" vertical="top"/>
    </xf>
    <xf numFmtId="49" fontId="2" fillId="0" borderId="0" xfId="0" applyNumberFormat="1" applyFont="1" applyFill="1" applyBorder="1" applyAlignment="1" applyProtection="1">
      <alignment horizontal="left" vertical="top"/>
    </xf>
    <xf numFmtId="177" fontId="2" fillId="0" borderId="1" xfId="0" applyNumberFormat="1" applyFont="1" applyFill="1" applyBorder="1" applyAlignment="1">
      <alignment horizontal="right" vertical="center"/>
    </xf>
    <xf numFmtId="177" fontId="2" fillId="0" borderId="1" xfId="1" applyNumberFormat="1" applyFont="1" applyFill="1" applyBorder="1" applyAlignment="1">
      <alignment horizontal="right" vertical="center"/>
    </xf>
    <xf numFmtId="177" fontId="2" fillId="2" borderId="1" xfId="1" applyNumberFormat="1" applyFont="1" applyFill="1" applyBorder="1" applyAlignment="1">
      <alignment horizontal="right" vertical="center"/>
    </xf>
    <xf numFmtId="177" fontId="2" fillId="2" borderId="0" xfId="0" applyNumberFormat="1" applyFont="1" applyFill="1" applyBorder="1" applyAlignment="1">
      <alignment horizontal="right" vertical="center"/>
    </xf>
    <xf numFmtId="176" fontId="2" fillId="0" borderId="1" xfId="3" applyFont="1" applyFill="1" applyBorder="1" applyAlignment="1">
      <alignment horizontal="left" vertical="center"/>
    </xf>
    <xf numFmtId="40" fontId="2" fillId="0" borderId="1" xfId="3" applyNumberFormat="1" applyFont="1" applyFill="1" applyBorder="1" applyAlignment="1">
      <alignment horizontal="right" vertical="center"/>
    </xf>
    <xf numFmtId="182" fontId="2" fillId="0" borderId="1" xfId="0" applyNumberFormat="1" applyFont="1" applyFill="1" applyBorder="1" applyAlignment="1">
      <alignment horizontal="right" vertical="center"/>
    </xf>
    <xf numFmtId="180" fontId="2" fillId="0" borderId="1" xfId="0" applyNumberFormat="1" applyFont="1" applyFill="1" applyBorder="1" applyAlignment="1">
      <alignment vertical="center"/>
    </xf>
    <xf numFmtId="176" fontId="3" fillId="0" borderId="0" xfId="0" applyNumberFormat="1" applyFont="1" applyFill="1" applyBorder="1" applyAlignment="1" applyProtection="1">
      <alignment horizontal="left" vertical="top"/>
    </xf>
    <xf numFmtId="49" fontId="3" fillId="0" borderId="0" xfId="0" applyNumberFormat="1" applyFont="1" applyFill="1" applyBorder="1" applyAlignment="1" applyProtection="1">
      <alignment horizontal="left" vertical="top"/>
    </xf>
    <xf numFmtId="49" fontId="2" fillId="0" borderId="0" xfId="0" applyNumberFormat="1" applyFont="1" applyFill="1" applyBorder="1" applyAlignment="1">
      <alignment vertical="center"/>
    </xf>
    <xf numFmtId="177" fontId="3" fillId="0" borderId="0" xfId="0" applyNumberFormat="1" applyFont="1" applyFill="1" applyBorder="1" applyAlignment="1">
      <alignment horizontal="right" vertical="center"/>
    </xf>
    <xf numFmtId="176" fontId="3" fillId="0" borderId="0" xfId="0" applyNumberFormat="1" applyFont="1" applyFill="1" applyBorder="1" applyAlignment="1">
      <alignment horizontal="left" vertical="center"/>
    </xf>
    <xf numFmtId="176" fontId="3" fillId="0" borderId="0" xfId="3" applyFont="1" applyFill="1" applyBorder="1" applyAlignment="1">
      <alignment horizontal="left" vertical="center"/>
    </xf>
    <xf numFmtId="177" fontId="2" fillId="2" borderId="0" xfId="1" applyNumberFormat="1" applyFont="1" applyFill="1" applyBorder="1" applyAlignment="1">
      <alignment horizontal="right" vertical="center"/>
    </xf>
    <xf numFmtId="177" fontId="3" fillId="0" borderId="0" xfId="1" applyNumberFormat="1" applyFont="1" applyFill="1" applyBorder="1" applyAlignment="1">
      <alignment horizontal="right" vertical="center"/>
    </xf>
    <xf numFmtId="40" fontId="3" fillId="0" borderId="0" xfId="3" applyNumberFormat="1" applyFont="1" applyFill="1" applyBorder="1" applyAlignment="1">
      <alignment horizontal="right" vertical="center"/>
    </xf>
    <xf numFmtId="182" fontId="3" fillId="0" borderId="0" xfId="0" applyNumberFormat="1" applyFont="1" applyFill="1" applyBorder="1" applyAlignment="1">
      <alignment horizontal="right" vertical="center"/>
    </xf>
    <xf numFmtId="178" fontId="3" fillId="0" borderId="0" xfId="0" applyNumberFormat="1" applyFont="1" applyFill="1" applyBorder="1" applyAlignment="1">
      <alignment vertical="center"/>
    </xf>
    <xf numFmtId="180" fontId="3" fillId="0" borderId="0" xfId="0" applyNumberFormat="1" applyFont="1" applyFill="1" applyBorder="1" applyAlignment="1">
      <alignment vertical="center"/>
    </xf>
    <xf numFmtId="177" fontId="3" fillId="0" borderId="0" xfId="1" applyNumberFormat="1" applyFont="1" applyFill="1" applyBorder="1" applyAlignment="1">
      <alignment horizontal="right"/>
    </xf>
    <xf numFmtId="177" fontId="4" fillId="0" borderId="0" xfId="0" applyNumberFormat="1" applyFont="1" applyFill="1" applyAlignment="1">
      <alignment vertical="center"/>
    </xf>
    <xf numFmtId="0" fontId="0" fillId="0" borderId="0" xfId="0" applyFont="1" applyFill="1" applyAlignment="1">
      <alignment horizontal="right" vertical="center"/>
    </xf>
    <xf numFmtId="183" fontId="0" fillId="0" borderId="0" xfId="0" applyNumberFormat="1" applyFont="1" applyFill="1" applyAlignment="1">
      <alignment horizontal="right" vertical="center"/>
    </xf>
    <xf numFmtId="184" fontId="0" fillId="0" borderId="0" xfId="0" applyNumberFormat="1" applyFont="1" applyFill="1" applyAlignment="1">
      <alignment horizontal="right" vertical="center"/>
    </xf>
    <xf numFmtId="0" fontId="0" fillId="0" borderId="0" xfId="0" applyFont="1" applyFill="1">
      <alignment vertical="center"/>
    </xf>
    <xf numFmtId="0" fontId="6" fillId="0" borderId="2" xfId="0" applyFont="1" applyFill="1" applyBorder="1" applyAlignment="1">
      <alignment horizontal="right" vertical="center"/>
    </xf>
    <xf numFmtId="183" fontId="6" fillId="0" borderId="2" xfId="0" applyNumberFormat="1" applyFont="1" applyFill="1" applyBorder="1" applyAlignment="1">
      <alignment horizontal="right" vertical="center"/>
    </xf>
    <xf numFmtId="184" fontId="6" fillId="0" borderId="2" xfId="0" applyNumberFormat="1" applyFont="1" applyFill="1" applyBorder="1" applyAlignment="1">
      <alignment horizontal="right" vertical="center" wrapText="1"/>
    </xf>
    <xf numFmtId="0" fontId="7" fillId="4" borderId="2" xfId="0" applyFont="1" applyFill="1" applyBorder="1" applyAlignment="1">
      <alignment horizontal="right" vertical="center"/>
    </xf>
    <xf numFmtId="0" fontId="7" fillId="0" borderId="2" xfId="0" applyFont="1" applyFill="1" applyBorder="1" applyAlignment="1">
      <alignment horizontal="right" vertical="center"/>
    </xf>
    <xf numFmtId="0" fontId="7" fillId="0" borderId="2" xfId="0" applyFont="1" applyFill="1" applyBorder="1" applyAlignment="1">
      <alignment horizontal="right" vertical="center"/>
    </xf>
    <xf numFmtId="183" fontId="7" fillId="0" borderId="2" xfId="0" applyNumberFormat="1" applyFont="1" applyFill="1" applyBorder="1" applyAlignment="1">
      <alignment horizontal="right" vertical="center"/>
    </xf>
    <xf numFmtId="184" fontId="7" fillId="0" borderId="2"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0" fontId="8" fillId="0" borderId="2" xfId="0" applyFont="1" applyFill="1" applyBorder="1" applyAlignment="1">
      <alignment horizontal="right" vertical="center"/>
    </xf>
    <xf numFmtId="0" fontId="7" fillId="5" borderId="2" xfId="0" applyFont="1" applyFill="1" applyBorder="1" applyAlignment="1">
      <alignment horizontal="right" vertical="center"/>
    </xf>
    <xf numFmtId="181" fontId="9" fillId="0" borderId="2" xfId="0" applyNumberFormat="1" applyFont="1" applyFill="1" applyBorder="1" applyAlignment="1">
      <alignment horizontal="right" vertical="center" wrapText="1" readingOrder="1"/>
    </xf>
    <xf numFmtId="181" fontId="9" fillId="0" borderId="2" xfId="0" applyNumberFormat="1" applyFont="1" applyFill="1" applyBorder="1" applyAlignment="1">
      <alignment horizontal="right" vertical="center" wrapText="1" readingOrder="1"/>
    </xf>
    <xf numFmtId="184" fontId="9" fillId="0" borderId="2" xfId="1" applyNumberFormat="1" applyFont="1" applyFill="1" applyBorder="1" applyAlignment="1">
      <alignment horizontal="right" vertical="center" wrapText="1" readingOrder="1"/>
    </xf>
    <xf numFmtId="181" fontId="9" fillId="0" borderId="2" xfId="0" applyNumberFormat="1" applyFont="1" applyFill="1" applyBorder="1" applyAlignment="1">
      <alignment horizontal="right" vertical="center"/>
    </xf>
    <xf numFmtId="181" fontId="9" fillId="0" borderId="2" xfId="0" applyNumberFormat="1" applyFont="1" applyFill="1" applyBorder="1" applyAlignment="1">
      <alignment horizontal="right" vertical="center"/>
    </xf>
    <xf numFmtId="14" fontId="9" fillId="0" borderId="2" xfId="0" applyNumberFormat="1" applyFont="1" applyFill="1" applyBorder="1" applyAlignment="1">
      <alignment horizontal="right" vertical="center"/>
    </xf>
    <xf numFmtId="184" fontId="9" fillId="0" borderId="2" xfId="0" applyNumberFormat="1" applyFont="1" applyFill="1" applyBorder="1" applyAlignment="1">
      <alignment horizontal="right" vertical="center"/>
    </xf>
    <xf numFmtId="0" fontId="7" fillId="6" borderId="2" xfId="0" applyFont="1" applyFill="1" applyBorder="1" applyAlignment="1">
      <alignment horizontal="right" vertical="center"/>
    </xf>
    <xf numFmtId="14" fontId="9" fillId="0" borderId="2" xfId="0" applyNumberFormat="1" applyFont="1" applyFill="1" applyBorder="1" applyAlignment="1">
      <alignment horizontal="right" vertical="center" wrapText="1" readingOrder="1"/>
    </xf>
    <xf numFmtId="0" fontId="7" fillId="7" borderId="2" xfId="0" applyFont="1" applyFill="1" applyBorder="1" applyAlignment="1">
      <alignment horizontal="right" vertical="center"/>
    </xf>
    <xf numFmtId="179" fontId="10" fillId="0" borderId="2" xfId="1" applyFont="1" applyFill="1" applyBorder="1" applyAlignment="1">
      <alignment horizontal="right" vertical="center"/>
    </xf>
    <xf numFmtId="179" fontId="10" fillId="0" borderId="2" xfId="1" applyFont="1" applyFill="1" applyBorder="1" applyAlignment="1">
      <alignment horizontal="right" vertical="center"/>
    </xf>
    <xf numFmtId="184" fontId="10" fillId="0" borderId="2" xfId="4" applyNumberFormat="1" applyFont="1" applyFill="1" applyBorder="1" applyAlignment="1">
      <alignment horizontal="right" vertical="center"/>
    </xf>
    <xf numFmtId="179" fontId="9" fillId="0" borderId="2" xfId="1" applyFont="1" applyFill="1" applyBorder="1" applyAlignment="1">
      <alignment horizontal="right" vertical="center"/>
    </xf>
    <xf numFmtId="179" fontId="9" fillId="0" borderId="2" xfId="1" applyFont="1" applyFill="1" applyBorder="1" applyAlignment="1">
      <alignment horizontal="right" vertical="center"/>
    </xf>
    <xf numFmtId="184" fontId="10" fillId="0" borderId="2" xfId="0" applyNumberFormat="1" applyFont="1" applyFill="1" applyBorder="1" applyAlignment="1">
      <alignment horizontal="right" vertical="center"/>
    </xf>
    <xf numFmtId="179" fontId="9" fillId="0" borderId="2" xfId="4" applyFont="1" applyFill="1" applyBorder="1" applyAlignment="1">
      <alignment horizontal="right" vertical="center"/>
    </xf>
    <xf numFmtId="179" fontId="9" fillId="0" borderId="2" xfId="4" applyFont="1" applyFill="1" applyBorder="1" applyAlignment="1">
      <alignment horizontal="right" vertical="center"/>
    </xf>
    <xf numFmtId="184" fontId="10" fillId="0" borderId="2" xfId="4" applyNumberFormat="1" applyFont="1" applyFill="1" applyBorder="1" applyAlignment="1">
      <alignment horizontal="right"/>
    </xf>
    <xf numFmtId="179" fontId="9" fillId="0" borderId="2" xfId="4" applyFont="1" applyFill="1" applyBorder="1" applyAlignment="1">
      <alignment horizontal="right" vertical="center"/>
    </xf>
    <xf numFmtId="179" fontId="9" fillId="0" borderId="2" xfId="4" applyFont="1" applyFill="1" applyBorder="1" applyAlignment="1">
      <alignment horizontal="right" vertical="center"/>
    </xf>
    <xf numFmtId="0" fontId="7" fillId="3" borderId="2" xfId="0" applyFont="1" applyFill="1" applyBorder="1" applyAlignment="1">
      <alignment horizontal="right" vertical="center"/>
    </xf>
    <xf numFmtId="179" fontId="11" fillId="0" borderId="2" xfId="1" applyFont="1" applyFill="1" applyBorder="1" applyAlignment="1">
      <alignment horizontal="right" vertical="center"/>
    </xf>
    <xf numFmtId="14" fontId="10" fillId="0" borderId="2" xfId="0" applyNumberFormat="1" applyFont="1" applyFill="1" applyBorder="1" applyAlignment="1">
      <alignment horizontal="right" vertical="center" wrapText="1"/>
    </xf>
    <xf numFmtId="184" fontId="10" fillId="0" borderId="2" xfId="4" applyNumberFormat="1" applyFont="1" applyFill="1" applyBorder="1" applyAlignment="1">
      <alignment horizontal="right" vertical="center" wrapText="1"/>
    </xf>
    <xf numFmtId="14" fontId="10" fillId="0" borderId="2" xfId="0" applyNumberFormat="1" applyFont="1" applyFill="1" applyBorder="1" applyAlignment="1">
      <alignment horizontal="right" vertical="center"/>
    </xf>
    <xf numFmtId="183" fontId="7" fillId="0" borderId="2" xfId="0" quotePrefix="1" applyNumberFormat="1" applyFont="1" applyFill="1" applyBorder="1" applyAlignment="1">
      <alignment horizontal="right" vertical="center"/>
    </xf>
    <xf numFmtId="0" fontId="0" fillId="0" borderId="0" xfId="0" applyAlignment="1"/>
  </cellXfs>
  <cellStyles count="6">
    <cellStyle name="Comma" xfId="1" builtinId="3"/>
    <cellStyle name="Normal" xfId="0" builtinId="0"/>
    <cellStyle name="千位分隔 2" xfId="4" xr:uid="{00000000-0005-0000-0000-000033000000}"/>
    <cellStyle name="常规 2" xfId="5" xr:uid="{00000000-0005-0000-0000-000034000000}"/>
    <cellStyle name="常规_AFS footnotes-sami" xfId="3" xr:uid="{00000000-0005-0000-0000-000015000000}"/>
    <cellStyle name="百分比 2" xfId="2"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9579;&#36229;0310\&#26700;&#38754;&#30452;&#25237;&#19994;&#21153;\&#26700;&#38754;&#30452;&#25237;&#19994;&#21153;\&#30452;&#25237;&#26376;&#24230;&#25253;&#21578;\&#30452;&#25237;&#26376;&#24230;&#25253;&#21578;-2018&#24180;6&#26376;-11&#26376;26&#26085;&#26356;&#260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度情况综述"/>
      <sheetName val="直投子公司及直投基金信息更新"/>
      <sheetName val="财务状况和投资情况"/>
      <sheetName val="投资明细情况"/>
      <sheetName val="直投子公司闲置资金运作情况"/>
      <sheetName val="负债经营情况"/>
      <sheetName val="投资顾问、投资管理、财务顾问服务情况"/>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5"/>
  <sheetViews>
    <sheetView workbookViewId="0">
      <pane ySplit="1" topLeftCell="A2" activePane="bottomLeft" state="frozen"/>
      <selection pane="bottomLeft" activeCell="H127" sqref="H127"/>
    </sheetView>
  </sheetViews>
  <sheetFormatPr defaultColWidth="9" defaultRowHeight="14.4"/>
  <cols>
    <col min="1" max="1" width="11.77734375" style="68" customWidth="1"/>
    <col min="2" max="2" width="6.33203125" style="68" customWidth="1"/>
    <col min="3" max="3" width="16" style="68" customWidth="1"/>
    <col min="4" max="4" width="36.5546875" style="77" bestFit="1" customWidth="1"/>
    <col min="5" max="5" width="16" style="68" customWidth="1"/>
    <col min="6" max="6" width="16" style="68" hidden="1" customWidth="1"/>
    <col min="7" max="7" width="16" style="68" customWidth="1"/>
    <col min="8" max="8" width="16" style="69" customWidth="1"/>
    <col min="9" max="9" width="16" style="70" customWidth="1"/>
    <col min="10" max="10" width="16" style="71" hidden="1" customWidth="1"/>
    <col min="11" max="11" width="15.77734375" style="71" customWidth="1"/>
    <col min="12" max="16384" width="9" style="71"/>
  </cols>
  <sheetData>
    <row r="1" spans="1:11" ht="43.2">
      <c r="A1" s="72" t="s">
        <v>0</v>
      </c>
      <c r="B1" s="72" t="s">
        <v>1</v>
      </c>
      <c r="C1" s="72" t="s">
        <v>2</v>
      </c>
      <c r="D1" s="72" t="s">
        <v>947</v>
      </c>
      <c r="E1" s="72" t="s">
        <v>3</v>
      </c>
      <c r="F1" s="72" t="s">
        <v>4</v>
      </c>
      <c r="G1" s="72" t="s">
        <v>5</v>
      </c>
      <c r="H1" s="73" t="s">
        <v>6</v>
      </c>
      <c r="I1" s="74" t="s">
        <v>7</v>
      </c>
      <c r="J1" s="71" t="s">
        <v>8</v>
      </c>
      <c r="K1" s="74" t="s">
        <v>9</v>
      </c>
    </row>
    <row r="2" spans="1:11">
      <c r="A2" s="75" t="s">
        <v>10</v>
      </c>
      <c r="B2" s="76">
        <v>1</v>
      </c>
      <c r="C2" s="77" t="s">
        <v>11</v>
      </c>
      <c r="D2" s="77" t="s">
        <v>11</v>
      </c>
      <c r="E2" s="76"/>
      <c r="F2" s="77" t="s">
        <v>12</v>
      </c>
      <c r="G2" s="77" t="s">
        <v>13</v>
      </c>
      <c r="H2" s="78">
        <v>42453</v>
      </c>
      <c r="I2" s="79">
        <v>69999</v>
      </c>
      <c r="J2" s="71">
        <v>699990000</v>
      </c>
    </row>
    <row r="3" spans="1:11">
      <c r="A3" s="75" t="s">
        <v>10</v>
      </c>
      <c r="B3" s="76">
        <v>2</v>
      </c>
      <c r="C3" s="77" t="s">
        <v>14</v>
      </c>
      <c r="D3" s="77" t="s">
        <v>15</v>
      </c>
      <c r="E3" s="76"/>
      <c r="F3" s="77" t="s">
        <v>15</v>
      </c>
      <c r="G3" s="77" t="s">
        <v>13</v>
      </c>
      <c r="H3" s="78">
        <v>42689</v>
      </c>
      <c r="I3" s="79">
        <v>59770.992212999998</v>
      </c>
      <c r="J3" s="71">
        <v>597709922.13</v>
      </c>
    </row>
    <row r="4" spans="1:11">
      <c r="A4" s="75" t="s">
        <v>10</v>
      </c>
      <c r="B4" s="76">
        <v>3</v>
      </c>
      <c r="C4" s="77" t="s">
        <v>16</v>
      </c>
      <c r="E4" s="76"/>
      <c r="F4" s="77" t="s">
        <v>17</v>
      </c>
      <c r="G4" s="77" t="s">
        <v>18</v>
      </c>
      <c r="H4" s="78">
        <v>42975</v>
      </c>
      <c r="I4" s="79">
        <v>39000</v>
      </c>
      <c r="J4" s="71">
        <v>390000000</v>
      </c>
    </row>
    <row r="5" spans="1:11">
      <c r="A5" s="75" t="s">
        <v>10</v>
      </c>
      <c r="B5" s="76">
        <v>4</v>
      </c>
      <c r="C5" s="77" t="s">
        <v>19</v>
      </c>
      <c r="D5" s="77" t="s">
        <v>19</v>
      </c>
      <c r="E5" s="76"/>
      <c r="F5" s="77" t="s">
        <v>20</v>
      </c>
      <c r="G5" s="77" t="s">
        <v>18</v>
      </c>
      <c r="H5" s="78"/>
      <c r="I5" s="79">
        <v>11549</v>
      </c>
    </row>
    <row r="6" spans="1:11">
      <c r="A6" s="75" t="s">
        <v>10</v>
      </c>
      <c r="B6" s="76">
        <v>5</v>
      </c>
      <c r="C6" s="77" t="s">
        <v>21</v>
      </c>
      <c r="E6" s="76"/>
      <c r="F6" s="77" t="s">
        <v>22</v>
      </c>
      <c r="G6" s="77" t="s">
        <v>18</v>
      </c>
      <c r="H6" s="78">
        <v>43054</v>
      </c>
      <c r="I6" s="79">
        <v>12000</v>
      </c>
      <c r="J6" s="71">
        <v>120000000</v>
      </c>
    </row>
    <row r="7" spans="1:11">
      <c r="A7" s="75" t="s">
        <v>10</v>
      </c>
      <c r="B7" s="76">
        <v>6</v>
      </c>
      <c r="C7" s="77" t="s">
        <v>23</v>
      </c>
      <c r="E7" s="76"/>
      <c r="F7" s="77" t="s">
        <v>24</v>
      </c>
      <c r="G7" s="77" t="s">
        <v>18</v>
      </c>
      <c r="H7" s="78">
        <v>42991</v>
      </c>
      <c r="I7" s="79">
        <v>10000</v>
      </c>
      <c r="J7" s="71">
        <v>100000000</v>
      </c>
    </row>
    <row r="8" spans="1:11">
      <c r="A8" s="75" t="s">
        <v>10</v>
      </c>
      <c r="B8" s="76">
        <v>7</v>
      </c>
      <c r="C8" s="77" t="s">
        <v>25</v>
      </c>
      <c r="E8" s="76"/>
      <c r="F8" s="77" t="s">
        <v>26</v>
      </c>
      <c r="G8" s="77" t="s">
        <v>18</v>
      </c>
      <c r="H8" s="78">
        <v>42998</v>
      </c>
      <c r="I8" s="79">
        <v>9990</v>
      </c>
      <c r="J8" s="71">
        <v>99900000</v>
      </c>
    </row>
    <row r="9" spans="1:11">
      <c r="A9" s="75" t="s">
        <v>10</v>
      </c>
      <c r="B9" s="76">
        <v>8</v>
      </c>
      <c r="C9" s="77" t="s">
        <v>27</v>
      </c>
      <c r="D9" s="77" t="s">
        <v>28</v>
      </c>
      <c r="E9" s="76"/>
      <c r="F9" s="77" t="s">
        <v>28</v>
      </c>
      <c r="G9" s="77" t="s">
        <v>13</v>
      </c>
      <c r="H9" s="78">
        <v>42734</v>
      </c>
      <c r="I9" s="79">
        <v>9975</v>
      </c>
      <c r="J9" s="71">
        <v>99750000</v>
      </c>
    </row>
    <row r="10" spans="1:11">
      <c r="A10" s="75" t="s">
        <v>10</v>
      </c>
      <c r="B10" s="76">
        <v>9</v>
      </c>
      <c r="C10" s="77" t="s">
        <v>29</v>
      </c>
      <c r="D10" s="77" t="s">
        <v>30</v>
      </c>
      <c r="E10" s="76"/>
      <c r="F10" s="77" t="s">
        <v>30</v>
      </c>
      <c r="G10" s="77" t="s">
        <v>13</v>
      </c>
      <c r="H10" s="78">
        <v>42755</v>
      </c>
      <c r="I10" s="79">
        <v>8531</v>
      </c>
      <c r="J10" s="71">
        <v>85310000</v>
      </c>
    </row>
    <row r="11" spans="1:11">
      <c r="A11" s="75" t="s">
        <v>10</v>
      </c>
      <c r="B11" s="76">
        <v>10</v>
      </c>
      <c r="C11" s="77" t="s">
        <v>31</v>
      </c>
      <c r="D11" s="77" t="s">
        <v>32</v>
      </c>
      <c r="E11" s="76"/>
      <c r="F11" s="77" t="s">
        <v>32</v>
      </c>
      <c r="G11" s="77" t="s">
        <v>13</v>
      </c>
      <c r="H11" s="78">
        <v>42692</v>
      </c>
      <c r="I11" s="79">
        <v>8784.7999999999993</v>
      </c>
      <c r="J11" s="71">
        <v>87848000</v>
      </c>
    </row>
    <row r="12" spans="1:11">
      <c r="A12" s="75" t="s">
        <v>10</v>
      </c>
      <c r="B12" s="76">
        <v>11</v>
      </c>
      <c r="C12" s="77" t="s">
        <v>33</v>
      </c>
      <c r="E12" s="76"/>
      <c r="F12" s="77" t="s">
        <v>34</v>
      </c>
      <c r="G12" s="77" t="s">
        <v>18</v>
      </c>
      <c r="H12" s="80" t="s">
        <v>35</v>
      </c>
      <c r="I12" s="79">
        <v>7856.6894789999997</v>
      </c>
      <c r="J12" s="71">
        <v>78566894.790000007</v>
      </c>
    </row>
    <row r="13" spans="1:11">
      <c r="A13" s="75" t="s">
        <v>10</v>
      </c>
      <c r="B13" s="76">
        <v>12</v>
      </c>
      <c r="C13" s="77" t="s">
        <v>36</v>
      </c>
      <c r="D13" s="77" t="s">
        <v>515</v>
      </c>
      <c r="E13" s="76"/>
      <c r="F13" s="77" t="s">
        <v>37</v>
      </c>
      <c r="G13" s="77" t="s">
        <v>13</v>
      </c>
      <c r="H13" s="78">
        <v>41960</v>
      </c>
      <c r="I13" s="79">
        <v>5186.170212</v>
      </c>
      <c r="J13" s="71">
        <v>51861702.119999997</v>
      </c>
    </row>
    <row r="14" spans="1:11">
      <c r="A14" s="75" t="s">
        <v>10</v>
      </c>
      <c r="B14" s="76">
        <v>13</v>
      </c>
      <c r="C14" s="77" t="s">
        <v>38</v>
      </c>
      <c r="D14" s="77" t="s">
        <v>38</v>
      </c>
      <c r="E14" s="76"/>
      <c r="F14" s="77" t="s">
        <v>39</v>
      </c>
      <c r="G14" s="77" t="s">
        <v>13</v>
      </c>
      <c r="H14" s="78">
        <v>42454</v>
      </c>
      <c r="I14" s="79">
        <v>2823.177545</v>
      </c>
      <c r="J14" s="71">
        <v>28231775.449999999</v>
      </c>
    </row>
    <row r="15" spans="1:11">
      <c r="A15" s="75" t="s">
        <v>10</v>
      </c>
      <c r="B15" s="76">
        <v>14</v>
      </c>
      <c r="C15" s="77" t="s">
        <v>40</v>
      </c>
      <c r="E15" s="76"/>
      <c r="F15" s="77" t="s">
        <v>41</v>
      </c>
      <c r="G15" s="77" t="s">
        <v>18</v>
      </c>
      <c r="H15" s="78">
        <v>43000</v>
      </c>
      <c r="I15" s="79">
        <v>5000</v>
      </c>
      <c r="J15" s="71">
        <v>50000000</v>
      </c>
    </row>
    <row r="16" spans="1:11">
      <c r="A16" s="75" t="s">
        <v>10</v>
      </c>
      <c r="B16" s="76">
        <v>15</v>
      </c>
      <c r="C16" s="77" t="s">
        <v>42</v>
      </c>
      <c r="D16" s="77" t="s">
        <v>43</v>
      </c>
      <c r="E16" s="76"/>
      <c r="F16" s="77" t="s">
        <v>43</v>
      </c>
      <c r="G16" s="77" t="s">
        <v>13</v>
      </c>
      <c r="H16" s="78">
        <v>42677</v>
      </c>
      <c r="I16" s="79">
        <v>5000</v>
      </c>
      <c r="J16" s="71">
        <v>50000000</v>
      </c>
    </row>
    <row r="17" spans="1:10">
      <c r="A17" s="75" t="s">
        <v>10</v>
      </c>
      <c r="B17" s="76">
        <v>16</v>
      </c>
      <c r="C17" s="77" t="s">
        <v>44</v>
      </c>
      <c r="D17" s="77" t="s">
        <v>539</v>
      </c>
      <c r="E17" s="76"/>
      <c r="F17" s="77" t="s">
        <v>45</v>
      </c>
      <c r="G17" s="77" t="s">
        <v>13</v>
      </c>
      <c r="H17" s="78">
        <v>42538</v>
      </c>
      <c r="I17" s="79">
        <v>4506.25</v>
      </c>
      <c r="J17" s="71">
        <v>45062500</v>
      </c>
    </row>
    <row r="18" spans="1:10">
      <c r="A18" s="75" t="s">
        <v>10</v>
      </c>
      <c r="B18" s="76">
        <v>17</v>
      </c>
      <c r="C18" s="77" t="s">
        <v>46</v>
      </c>
      <c r="D18" s="77" t="s">
        <v>598</v>
      </c>
      <c r="E18" s="76"/>
      <c r="F18" s="77" t="s">
        <v>47</v>
      </c>
      <c r="G18" s="77" t="s">
        <v>13</v>
      </c>
      <c r="H18" s="78">
        <v>42760</v>
      </c>
      <c r="I18" s="79">
        <v>2996</v>
      </c>
      <c r="J18" s="71">
        <v>29960000</v>
      </c>
    </row>
    <row r="19" spans="1:10">
      <c r="A19" s="75" t="s">
        <v>10</v>
      </c>
      <c r="B19" s="76">
        <v>18</v>
      </c>
      <c r="C19" s="77" t="s">
        <v>48</v>
      </c>
      <c r="D19" s="77" t="s">
        <v>49</v>
      </c>
      <c r="E19" s="76"/>
      <c r="F19" s="77" t="s">
        <v>49</v>
      </c>
      <c r="G19" s="77" t="s">
        <v>13</v>
      </c>
      <c r="H19" s="78">
        <v>42046</v>
      </c>
      <c r="I19" s="79">
        <v>2503.7512499999998</v>
      </c>
      <c r="J19" s="71">
        <v>25037512.5</v>
      </c>
    </row>
    <row r="20" spans="1:10">
      <c r="A20" s="75" t="s">
        <v>10</v>
      </c>
      <c r="B20" s="76">
        <v>19</v>
      </c>
      <c r="C20" s="77" t="s">
        <v>50</v>
      </c>
      <c r="D20" s="77" t="s">
        <v>547</v>
      </c>
      <c r="E20" s="76"/>
      <c r="F20" s="77" t="s">
        <v>51</v>
      </c>
      <c r="G20" s="77" t="s">
        <v>13</v>
      </c>
      <c r="H20" s="78">
        <v>42552</v>
      </c>
      <c r="I20" s="79">
        <v>2419.3000000000002</v>
      </c>
      <c r="J20" s="71">
        <v>24193000</v>
      </c>
    </row>
    <row r="21" spans="1:10">
      <c r="A21" s="75" t="s">
        <v>10</v>
      </c>
      <c r="B21" s="76">
        <v>20</v>
      </c>
      <c r="C21" s="77" t="s">
        <v>52</v>
      </c>
      <c r="D21" s="77" t="s">
        <v>53</v>
      </c>
      <c r="E21" s="76"/>
      <c r="F21" s="77" t="s">
        <v>53</v>
      </c>
      <c r="G21" s="77" t="s">
        <v>13</v>
      </c>
      <c r="H21" s="78">
        <v>42734</v>
      </c>
      <c r="I21" s="79">
        <v>1800</v>
      </c>
      <c r="J21" s="71">
        <v>18000000</v>
      </c>
    </row>
    <row r="22" spans="1:10">
      <c r="A22" s="75" t="s">
        <v>10</v>
      </c>
      <c r="B22" s="76">
        <v>21</v>
      </c>
      <c r="C22" s="77" t="s">
        <v>54</v>
      </c>
      <c r="E22" s="76"/>
      <c r="F22" s="77" t="s">
        <v>55</v>
      </c>
      <c r="G22" s="77" t="s">
        <v>18</v>
      </c>
      <c r="H22" s="78">
        <v>42873</v>
      </c>
      <c r="I22" s="79">
        <v>1649.9970000000001</v>
      </c>
      <c r="J22" s="71">
        <v>16499970</v>
      </c>
    </row>
    <row r="23" spans="1:10">
      <c r="A23" s="75" t="s">
        <v>10</v>
      </c>
      <c r="B23" s="76">
        <v>22</v>
      </c>
      <c r="C23" s="77" t="s">
        <v>56</v>
      </c>
      <c r="E23" s="76"/>
      <c r="F23" s="77" t="s">
        <v>57</v>
      </c>
      <c r="G23" s="77" t="s">
        <v>18</v>
      </c>
      <c r="H23" s="78">
        <v>42955</v>
      </c>
      <c r="I23" s="79">
        <v>1620</v>
      </c>
      <c r="J23" s="71">
        <v>16200000</v>
      </c>
    </row>
    <row r="24" spans="1:10">
      <c r="A24" s="75" t="s">
        <v>10</v>
      </c>
      <c r="B24" s="76">
        <v>23</v>
      </c>
      <c r="C24" s="77" t="s">
        <v>58</v>
      </c>
      <c r="D24" s="77" t="s">
        <v>531</v>
      </c>
      <c r="E24" s="76"/>
      <c r="F24" s="77" t="s">
        <v>59</v>
      </c>
      <c r="G24" s="77" t="s">
        <v>13</v>
      </c>
      <c r="H24" s="78">
        <v>42205</v>
      </c>
      <c r="I24" s="79">
        <v>7920</v>
      </c>
      <c r="J24" s="71">
        <v>79200000</v>
      </c>
    </row>
    <row r="25" spans="1:10">
      <c r="A25" s="75" t="s">
        <v>10</v>
      </c>
      <c r="B25" s="76">
        <v>24</v>
      </c>
      <c r="C25" s="77" t="s">
        <v>60</v>
      </c>
      <c r="E25" s="76"/>
      <c r="F25" s="77" t="s">
        <v>61</v>
      </c>
      <c r="G25" s="77" t="s">
        <v>18</v>
      </c>
      <c r="H25" s="78">
        <v>42943</v>
      </c>
      <c r="I25" s="79">
        <v>1595.0558000000001</v>
      </c>
      <c r="J25" s="71">
        <v>15950558</v>
      </c>
    </row>
    <row r="26" spans="1:10">
      <c r="A26" s="75" t="s">
        <v>10</v>
      </c>
      <c r="B26" s="76">
        <v>25</v>
      </c>
      <c r="C26" s="77" t="s">
        <v>62</v>
      </c>
      <c r="E26" s="76"/>
      <c r="F26" s="77" t="s">
        <v>63</v>
      </c>
      <c r="G26" s="77" t="s">
        <v>64</v>
      </c>
      <c r="H26" s="78">
        <v>42860</v>
      </c>
      <c r="I26" s="79">
        <v>10500</v>
      </c>
      <c r="J26" s="71">
        <v>15000000</v>
      </c>
    </row>
    <row r="27" spans="1:10">
      <c r="A27" s="75" t="s">
        <v>10</v>
      </c>
      <c r="B27" s="76">
        <v>26</v>
      </c>
      <c r="C27" s="77" t="s">
        <v>65</v>
      </c>
      <c r="D27" s="77" t="s">
        <v>66</v>
      </c>
      <c r="E27" s="76"/>
      <c r="F27" s="77" t="s">
        <v>66</v>
      </c>
      <c r="G27" s="77" t="s">
        <v>13</v>
      </c>
      <c r="H27" s="78">
        <v>42566</v>
      </c>
      <c r="I27" s="79">
        <v>3400</v>
      </c>
      <c r="J27" s="71">
        <v>34000000</v>
      </c>
    </row>
    <row r="28" spans="1:10">
      <c r="A28" s="75" t="s">
        <v>10</v>
      </c>
      <c r="B28" s="76">
        <v>27</v>
      </c>
      <c r="C28" s="77" t="s">
        <v>67</v>
      </c>
      <c r="E28" s="76"/>
      <c r="F28" s="77" t="s">
        <v>68</v>
      </c>
      <c r="G28" s="77" t="s">
        <v>18</v>
      </c>
      <c r="H28" s="78">
        <v>43271</v>
      </c>
      <c r="I28" s="79">
        <v>7497.8378380000004</v>
      </c>
      <c r="J28" s="71">
        <v>74978378.379999995</v>
      </c>
    </row>
    <row r="29" spans="1:10">
      <c r="A29" s="75" t="s">
        <v>10</v>
      </c>
      <c r="B29" s="76">
        <v>28</v>
      </c>
      <c r="C29" s="77" t="s">
        <v>69</v>
      </c>
      <c r="E29" s="76"/>
      <c r="F29" s="77" t="s">
        <v>70</v>
      </c>
      <c r="G29" s="77" t="s">
        <v>18</v>
      </c>
      <c r="H29" s="78">
        <v>42887</v>
      </c>
      <c r="I29" s="79">
        <v>999</v>
      </c>
      <c r="J29" s="71">
        <v>9990000</v>
      </c>
    </row>
    <row r="30" spans="1:10">
      <c r="A30" s="75" t="s">
        <v>10</v>
      </c>
      <c r="B30" s="76">
        <v>29</v>
      </c>
      <c r="C30" s="77" t="s">
        <v>71</v>
      </c>
      <c r="E30" s="76"/>
      <c r="F30" s="77" t="s">
        <v>72</v>
      </c>
      <c r="G30" s="77" t="s">
        <v>18</v>
      </c>
      <c r="H30" s="78">
        <v>43371</v>
      </c>
      <c r="I30" s="79">
        <v>4000</v>
      </c>
      <c r="J30" s="71">
        <v>40000000</v>
      </c>
    </row>
    <row r="31" spans="1:10">
      <c r="A31" s="75" t="s">
        <v>10</v>
      </c>
      <c r="B31" s="76">
        <v>30</v>
      </c>
      <c r="C31" s="77" t="s">
        <v>73</v>
      </c>
      <c r="E31" s="76"/>
      <c r="F31" s="77" t="s">
        <v>74</v>
      </c>
      <c r="G31" s="77" t="s">
        <v>18</v>
      </c>
      <c r="H31" s="78">
        <v>43409</v>
      </c>
      <c r="I31" s="79">
        <v>4999.9998100000003</v>
      </c>
      <c r="J31" s="71">
        <v>49999998.100000001</v>
      </c>
    </row>
    <row r="32" spans="1:10">
      <c r="A32" s="75" t="s">
        <v>10</v>
      </c>
      <c r="B32" s="76">
        <v>31</v>
      </c>
      <c r="C32" s="77" t="s">
        <v>75</v>
      </c>
      <c r="E32" s="76"/>
      <c r="F32" s="77" t="s">
        <v>76</v>
      </c>
      <c r="G32" s="77" t="s">
        <v>18</v>
      </c>
      <c r="H32" s="78">
        <v>43446</v>
      </c>
      <c r="I32" s="79">
        <v>62.999989999999997</v>
      </c>
      <c r="J32" s="71">
        <v>629999.9</v>
      </c>
    </row>
    <row r="33" spans="1:10">
      <c r="A33" s="75" t="s">
        <v>10</v>
      </c>
      <c r="B33" s="76">
        <v>32</v>
      </c>
      <c r="C33" s="77" t="s">
        <v>77</v>
      </c>
      <c r="E33" s="76"/>
      <c r="F33" s="77" t="s">
        <v>78</v>
      </c>
      <c r="G33" s="77" t="s">
        <v>18</v>
      </c>
      <c r="H33" s="78">
        <v>43451</v>
      </c>
      <c r="I33" s="79">
        <v>32.999994999999998</v>
      </c>
      <c r="J33" s="71">
        <v>329999.95</v>
      </c>
    </row>
    <row r="34" spans="1:10">
      <c r="A34" s="75" t="s">
        <v>10</v>
      </c>
      <c r="B34" s="76">
        <v>33</v>
      </c>
      <c r="C34" s="77" t="s">
        <v>79</v>
      </c>
      <c r="E34" s="76"/>
      <c r="F34" s="77" t="s">
        <v>80</v>
      </c>
      <c r="G34" s="77" t="s">
        <v>18</v>
      </c>
      <c r="H34" s="78">
        <v>43460</v>
      </c>
      <c r="I34" s="79">
        <v>2000</v>
      </c>
      <c r="J34" s="71">
        <v>20000000</v>
      </c>
    </row>
    <row r="35" spans="1:10">
      <c r="A35" s="75" t="s">
        <v>10</v>
      </c>
      <c r="B35" s="76">
        <v>34</v>
      </c>
      <c r="C35" s="77" t="s">
        <v>81</v>
      </c>
      <c r="E35" s="76"/>
      <c r="F35" s="77" t="s">
        <v>82</v>
      </c>
      <c r="G35" s="77" t="s">
        <v>18</v>
      </c>
      <c r="H35" s="78">
        <v>43461</v>
      </c>
      <c r="I35" s="79">
        <v>2499.999914</v>
      </c>
      <c r="J35" s="71">
        <v>24999999.140000001</v>
      </c>
    </row>
    <row r="36" spans="1:10">
      <c r="A36" s="75" t="s">
        <v>10</v>
      </c>
      <c r="B36" s="76">
        <v>35</v>
      </c>
      <c r="C36" s="77" t="s">
        <v>83</v>
      </c>
      <c r="E36" s="76"/>
      <c r="F36" s="77" t="s">
        <v>84</v>
      </c>
      <c r="G36" s="77" t="s">
        <v>18</v>
      </c>
      <c r="H36" s="78">
        <v>42914</v>
      </c>
      <c r="I36" s="79">
        <v>48484.548155999997</v>
      </c>
      <c r="J36" s="71">
        <v>484845481.56</v>
      </c>
    </row>
    <row r="37" spans="1:10">
      <c r="A37" s="75" t="s">
        <v>10</v>
      </c>
      <c r="B37" s="76">
        <v>36</v>
      </c>
      <c r="C37" s="77" t="s">
        <v>85</v>
      </c>
      <c r="E37" s="76"/>
      <c r="F37" s="77" t="s">
        <v>86</v>
      </c>
      <c r="G37" s="77" t="s">
        <v>18</v>
      </c>
      <c r="H37" s="78">
        <v>42916</v>
      </c>
      <c r="I37" s="79">
        <v>35000</v>
      </c>
      <c r="J37" s="71">
        <v>350000000</v>
      </c>
    </row>
    <row r="38" spans="1:10">
      <c r="A38" s="75" t="s">
        <v>10</v>
      </c>
      <c r="B38" s="76">
        <v>37</v>
      </c>
      <c r="C38" s="77" t="s">
        <v>87</v>
      </c>
      <c r="E38" s="76"/>
      <c r="F38" s="77" t="s">
        <v>88</v>
      </c>
      <c r="G38" s="77" t="s">
        <v>18</v>
      </c>
      <c r="H38" s="78">
        <v>40269</v>
      </c>
      <c r="I38" s="79">
        <v>23807.25</v>
      </c>
      <c r="J38" s="71">
        <v>238072500</v>
      </c>
    </row>
    <row r="39" spans="1:10">
      <c r="A39" s="75" t="s">
        <v>10</v>
      </c>
      <c r="B39" s="76">
        <v>38</v>
      </c>
      <c r="C39" s="77" t="s">
        <v>89</v>
      </c>
      <c r="D39" s="77" t="s">
        <v>647</v>
      </c>
      <c r="E39" s="76"/>
      <c r="F39" s="77" t="s">
        <v>90</v>
      </c>
      <c r="G39" s="77" t="s">
        <v>13</v>
      </c>
      <c r="H39" s="78">
        <v>42114</v>
      </c>
      <c r="I39" s="79">
        <v>3354.9882659999998</v>
      </c>
      <c r="J39" s="71">
        <v>33549882.66</v>
      </c>
    </row>
    <row r="40" spans="1:10">
      <c r="A40" s="75" t="s">
        <v>10</v>
      </c>
      <c r="B40" s="76">
        <v>39</v>
      </c>
      <c r="C40" s="77" t="s">
        <v>91</v>
      </c>
      <c r="D40" s="77" t="s">
        <v>92</v>
      </c>
      <c r="E40" s="76"/>
      <c r="F40" s="77" t="s">
        <v>92</v>
      </c>
      <c r="G40" s="77" t="s">
        <v>93</v>
      </c>
      <c r="H40" s="78">
        <v>40391</v>
      </c>
      <c r="I40" s="79">
        <v>7440</v>
      </c>
      <c r="J40" s="71">
        <v>74400000</v>
      </c>
    </row>
    <row r="41" spans="1:10">
      <c r="A41" s="75" t="s">
        <v>10</v>
      </c>
      <c r="B41" s="76">
        <v>40</v>
      </c>
      <c r="C41" s="77" t="s">
        <v>94</v>
      </c>
      <c r="D41" s="77" t="s">
        <v>650</v>
      </c>
      <c r="E41" s="76"/>
      <c r="F41" s="77" t="s">
        <v>95</v>
      </c>
      <c r="G41" s="77" t="s">
        <v>93</v>
      </c>
      <c r="H41" s="78">
        <v>40630</v>
      </c>
      <c r="I41" s="79">
        <v>4975.92</v>
      </c>
      <c r="J41" s="71">
        <v>49759200</v>
      </c>
    </row>
    <row r="42" spans="1:10">
      <c r="A42" s="75" t="s">
        <v>10</v>
      </c>
      <c r="B42" s="76">
        <v>41</v>
      </c>
      <c r="C42" s="77" t="s">
        <v>96</v>
      </c>
      <c r="E42" s="76"/>
      <c r="F42" s="77" t="s">
        <v>97</v>
      </c>
      <c r="G42" s="77" t="s">
        <v>98</v>
      </c>
      <c r="H42" s="78">
        <v>43084</v>
      </c>
      <c r="I42" s="79">
        <v>3500</v>
      </c>
      <c r="J42" s="71">
        <v>35000000</v>
      </c>
    </row>
    <row r="43" spans="1:10">
      <c r="A43" s="75" t="s">
        <v>10</v>
      </c>
      <c r="B43" s="76">
        <v>42</v>
      </c>
      <c r="C43" s="77" t="s">
        <v>99</v>
      </c>
      <c r="D43" s="77" t="s">
        <v>99</v>
      </c>
      <c r="E43" s="76"/>
      <c r="F43" s="77" t="s">
        <v>100</v>
      </c>
      <c r="G43" s="77" t="s">
        <v>93</v>
      </c>
      <c r="H43" s="78">
        <v>40695</v>
      </c>
      <c r="I43" s="79">
        <v>6311.7906000000003</v>
      </c>
      <c r="J43" s="71">
        <v>63117906</v>
      </c>
    </row>
    <row r="44" spans="1:10">
      <c r="A44" s="75" t="s">
        <v>10</v>
      </c>
      <c r="B44" s="76">
        <v>43</v>
      </c>
      <c r="C44" s="77" t="s">
        <v>101</v>
      </c>
      <c r="D44" s="77" t="s">
        <v>454</v>
      </c>
      <c r="E44" s="76"/>
      <c r="F44" s="77" t="s">
        <v>102</v>
      </c>
      <c r="G44" s="77" t="s">
        <v>13</v>
      </c>
      <c r="H44" s="78">
        <v>42186</v>
      </c>
      <c r="I44" s="79">
        <v>8000</v>
      </c>
      <c r="J44" s="71">
        <v>80000000</v>
      </c>
    </row>
    <row r="45" spans="1:10">
      <c r="A45" s="75" t="s">
        <v>10</v>
      </c>
      <c r="B45" s="76">
        <v>44</v>
      </c>
      <c r="C45" s="77" t="s">
        <v>103</v>
      </c>
      <c r="E45" s="76"/>
      <c r="F45" s="77" t="s">
        <v>104</v>
      </c>
      <c r="G45" s="77" t="s">
        <v>93</v>
      </c>
      <c r="H45" s="78">
        <v>41061</v>
      </c>
      <c r="I45" s="79">
        <v>2450</v>
      </c>
      <c r="J45" s="71">
        <v>24500000</v>
      </c>
    </row>
    <row r="46" spans="1:10">
      <c r="A46" s="75" t="s">
        <v>10</v>
      </c>
      <c r="B46" s="76">
        <v>45</v>
      </c>
      <c r="C46" s="77" t="s">
        <v>105</v>
      </c>
      <c r="D46" s="77" t="s">
        <v>106</v>
      </c>
      <c r="E46" s="76"/>
      <c r="F46" s="77" t="s">
        <v>106</v>
      </c>
      <c r="G46" s="77" t="s">
        <v>13</v>
      </c>
      <c r="H46" s="78">
        <v>41730</v>
      </c>
      <c r="I46" s="79">
        <v>2600</v>
      </c>
      <c r="J46" s="71">
        <v>26000000</v>
      </c>
    </row>
    <row r="47" spans="1:10">
      <c r="A47" s="75" t="s">
        <v>10</v>
      </c>
      <c r="B47" s="76">
        <v>46</v>
      </c>
      <c r="C47" s="77" t="s">
        <v>107</v>
      </c>
      <c r="D47" s="77" t="s">
        <v>108</v>
      </c>
      <c r="E47" s="76"/>
      <c r="F47" s="77" t="s">
        <v>108</v>
      </c>
      <c r="G47" s="77" t="s">
        <v>93</v>
      </c>
      <c r="H47" s="78">
        <v>41183</v>
      </c>
      <c r="I47" s="79">
        <v>945.10739999999998</v>
      </c>
      <c r="J47" s="71">
        <v>9451074</v>
      </c>
    </row>
    <row r="48" spans="1:10">
      <c r="A48" s="75" t="s">
        <v>10</v>
      </c>
      <c r="B48" s="76">
        <v>47</v>
      </c>
      <c r="C48" s="77" t="s">
        <v>109</v>
      </c>
      <c r="D48" s="77" t="s">
        <v>110</v>
      </c>
      <c r="E48" s="76"/>
      <c r="F48" s="77" t="s">
        <v>110</v>
      </c>
      <c r="G48" s="77" t="s">
        <v>93</v>
      </c>
      <c r="H48" s="78">
        <v>41943</v>
      </c>
      <c r="I48" s="79">
        <v>1500</v>
      </c>
    </row>
    <row r="49" spans="1:10">
      <c r="A49" s="75" t="s">
        <v>10</v>
      </c>
      <c r="B49" s="76">
        <v>48</v>
      </c>
      <c r="C49" s="77" t="s">
        <v>111</v>
      </c>
      <c r="E49" s="76"/>
      <c r="F49" s="77" t="s">
        <v>112</v>
      </c>
      <c r="G49" s="77" t="s">
        <v>18</v>
      </c>
      <c r="H49" s="78">
        <v>43453</v>
      </c>
      <c r="I49" s="79">
        <v>2000</v>
      </c>
      <c r="J49" s="71">
        <v>20000000</v>
      </c>
    </row>
    <row r="50" spans="1:10">
      <c r="A50" s="75" t="s">
        <v>10</v>
      </c>
      <c r="B50" s="76">
        <v>49</v>
      </c>
      <c r="C50" s="77" t="s">
        <v>113</v>
      </c>
      <c r="E50" s="76"/>
      <c r="F50" s="77" t="s">
        <v>114</v>
      </c>
      <c r="G50" s="77" t="s">
        <v>115</v>
      </c>
      <c r="H50" s="78">
        <v>43438</v>
      </c>
      <c r="I50" s="79">
        <v>24218.113799999999</v>
      </c>
      <c r="J50" s="71">
        <v>242181138</v>
      </c>
    </row>
    <row r="51" spans="1:10">
      <c r="A51" s="75" t="s">
        <v>10</v>
      </c>
      <c r="B51" s="76">
        <v>50</v>
      </c>
      <c r="C51" s="77" t="s">
        <v>116</v>
      </c>
      <c r="E51" s="76"/>
      <c r="F51" s="77" t="s">
        <v>117</v>
      </c>
      <c r="G51" s="77" t="s">
        <v>18</v>
      </c>
      <c r="H51" s="109" t="s">
        <v>118</v>
      </c>
      <c r="I51" s="79">
        <v>3500</v>
      </c>
      <c r="J51" s="71">
        <v>35000000</v>
      </c>
    </row>
    <row r="52" spans="1:10">
      <c r="A52" s="75" t="s">
        <v>10</v>
      </c>
      <c r="B52" s="76">
        <v>51</v>
      </c>
      <c r="C52" s="77" t="s">
        <v>119</v>
      </c>
      <c r="E52" s="76"/>
      <c r="F52" s="77" t="s">
        <v>120</v>
      </c>
      <c r="G52" s="77" t="s">
        <v>18</v>
      </c>
      <c r="H52" s="78">
        <v>43581</v>
      </c>
      <c r="I52" s="79">
        <v>20000</v>
      </c>
      <c r="J52" s="71">
        <v>200000000</v>
      </c>
    </row>
    <row r="53" spans="1:10">
      <c r="A53" s="75" t="s">
        <v>10</v>
      </c>
      <c r="B53" s="76">
        <v>52</v>
      </c>
      <c r="C53" s="77" t="s">
        <v>121</v>
      </c>
      <c r="E53" s="76"/>
      <c r="F53" s="77" t="s">
        <v>122</v>
      </c>
      <c r="G53" s="77" t="s">
        <v>18</v>
      </c>
      <c r="H53" s="78">
        <v>43616</v>
      </c>
      <c r="I53" s="79">
        <v>3000</v>
      </c>
      <c r="J53" s="71">
        <v>30000000</v>
      </c>
    </row>
    <row r="54" spans="1:10">
      <c r="A54" s="75" t="s">
        <v>10</v>
      </c>
      <c r="B54" s="76">
        <v>53</v>
      </c>
      <c r="C54" s="77" t="s">
        <v>123</v>
      </c>
      <c r="E54" s="76"/>
      <c r="F54" s="77" t="s">
        <v>124</v>
      </c>
      <c r="G54" s="77" t="s">
        <v>18</v>
      </c>
      <c r="H54" s="80" t="s">
        <v>125</v>
      </c>
      <c r="I54" s="79">
        <v>5000</v>
      </c>
    </row>
    <row r="55" spans="1:10">
      <c r="A55" s="75" t="s">
        <v>10</v>
      </c>
      <c r="B55" s="76">
        <v>54</v>
      </c>
      <c r="C55" s="77" t="s">
        <v>126</v>
      </c>
      <c r="E55" s="76"/>
      <c r="F55" s="77" t="s">
        <v>127</v>
      </c>
      <c r="G55" s="77" t="s">
        <v>18</v>
      </c>
      <c r="H55" s="78">
        <v>43713</v>
      </c>
      <c r="I55" s="79">
        <v>4750</v>
      </c>
      <c r="J55" s="71">
        <v>47500576</v>
      </c>
    </row>
    <row r="56" spans="1:10">
      <c r="A56" s="75" t="s">
        <v>10</v>
      </c>
      <c r="B56" s="76">
        <v>55</v>
      </c>
      <c r="C56" s="77" t="s">
        <v>128</v>
      </c>
      <c r="E56" s="76"/>
      <c r="F56" s="77" t="s">
        <v>129</v>
      </c>
      <c r="G56" s="77" t="s">
        <v>115</v>
      </c>
      <c r="H56" s="78">
        <v>43738</v>
      </c>
      <c r="I56" s="79">
        <v>5592.6864451319998</v>
      </c>
      <c r="J56" s="71" t="s">
        <v>130</v>
      </c>
    </row>
    <row r="57" spans="1:10">
      <c r="A57" s="75" t="s">
        <v>10</v>
      </c>
      <c r="B57" s="76">
        <v>56</v>
      </c>
      <c r="C57" s="77" t="s">
        <v>131</v>
      </c>
      <c r="E57" s="76"/>
      <c r="F57" s="77" t="s">
        <v>132</v>
      </c>
      <c r="G57" s="77" t="s">
        <v>18</v>
      </c>
      <c r="H57" s="78">
        <v>43766</v>
      </c>
      <c r="I57" s="79">
        <v>4000</v>
      </c>
    </row>
    <row r="58" spans="1:10">
      <c r="A58" s="75" t="s">
        <v>10</v>
      </c>
      <c r="B58" s="76">
        <v>57</v>
      </c>
      <c r="C58" s="77" t="s">
        <v>133</v>
      </c>
      <c r="E58" s="76"/>
      <c r="F58" s="77" t="s">
        <v>134</v>
      </c>
      <c r="G58" s="77" t="s">
        <v>18</v>
      </c>
      <c r="H58" s="78">
        <v>43774</v>
      </c>
      <c r="I58" s="79">
        <v>5000</v>
      </c>
    </row>
    <row r="59" spans="1:10">
      <c r="A59" s="75" t="s">
        <v>10</v>
      </c>
      <c r="B59" s="76">
        <v>58</v>
      </c>
      <c r="C59" s="77" t="s">
        <v>135</v>
      </c>
      <c r="E59" s="76"/>
      <c r="F59" s="77" t="s">
        <v>136</v>
      </c>
      <c r="G59" s="77" t="s">
        <v>18</v>
      </c>
      <c r="H59" s="78">
        <v>43775</v>
      </c>
      <c r="I59" s="79">
        <v>5000</v>
      </c>
    </row>
    <row r="60" spans="1:10">
      <c r="A60" s="75" t="s">
        <v>10</v>
      </c>
      <c r="B60" s="76">
        <v>59</v>
      </c>
      <c r="C60" s="77" t="s">
        <v>137</v>
      </c>
      <c r="E60" s="76"/>
      <c r="F60" s="77" t="s">
        <v>138</v>
      </c>
      <c r="G60" s="77" t="s">
        <v>18</v>
      </c>
      <c r="H60" s="78">
        <v>43784</v>
      </c>
      <c r="I60" s="79">
        <v>1000</v>
      </c>
    </row>
    <row r="61" spans="1:10">
      <c r="A61" s="75" t="s">
        <v>10</v>
      </c>
      <c r="B61" s="76">
        <v>60</v>
      </c>
      <c r="C61" s="77" t="s">
        <v>139</v>
      </c>
      <c r="E61" s="76"/>
      <c r="F61" s="77" t="s">
        <v>140</v>
      </c>
      <c r="G61" s="77" t="s">
        <v>18</v>
      </c>
      <c r="H61" s="78">
        <v>43789</v>
      </c>
      <c r="I61" s="79">
        <v>4000</v>
      </c>
    </row>
    <row r="62" spans="1:10">
      <c r="A62" s="75" t="s">
        <v>10</v>
      </c>
      <c r="B62" s="76">
        <v>61</v>
      </c>
      <c r="C62" s="77" t="s">
        <v>141</v>
      </c>
      <c r="E62" s="76"/>
      <c r="F62" s="77" t="s">
        <v>142</v>
      </c>
      <c r="G62" s="77" t="s">
        <v>18</v>
      </c>
      <c r="H62" s="78">
        <v>43808</v>
      </c>
      <c r="I62" s="79">
        <v>3350</v>
      </c>
    </row>
    <row r="63" spans="1:10">
      <c r="A63" s="75" t="s">
        <v>10</v>
      </c>
      <c r="B63" s="76">
        <v>62</v>
      </c>
      <c r="C63" s="77" t="s">
        <v>143</v>
      </c>
      <c r="E63" s="76"/>
      <c r="F63" s="77" t="s">
        <v>144</v>
      </c>
      <c r="G63" s="77" t="s">
        <v>18</v>
      </c>
      <c r="H63" s="78">
        <v>43801</v>
      </c>
      <c r="I63" s="79">
        <v>8564.61</v>
      </c>
    </row>
    <row r="64" spans="1:10">
      <c r="A64" s="75" t="s">
        <v>10</v>
      </c>
      <c r="B64" s="76">
        <v>63</v>
      </c>
      <c r="C64" s="77" t="s">
        <v>145</v>
      </c>
      <c r="E64" s="76"/>
      <c r="F64" s="77" t="s">
        <v>146</v>
      </c>
      <c r="G64" s="77" t="s">
        <v>18</v>
      </c>
      <c r="H64" s="78">
        <v>43818</v>
      </c>
      <c r="I64" s="79">
        <v>35541.481895999998</v>
      </c>
    </row>
    <row r="65" spans="1:10">
      <c r="A65" s="75" t="s">
        <v>10</v>
      </c>
      <c r="B65" s="76">
        <v>64</v>
      </c>
      <c r="C65" s="77" t="s">
        <v>147</v>
      </c>
      <c r="E65" s="76"/>
      <c r="F65" s="77" t="s">
        <v>148</v>
      </c>
      <c r="G65" s="77" t="s">
        <v>18</v>
      </c>
      <c r="H65" s="78">
        <v>43815</v>
      </c>
      <c r="I65" s="79">
        <v>4858.9584000000004</v>
      </c>
    </row>
    <row r="66" spans="1:10">
      <c r="A66" s="75" t="s">
        <v>10</v>
      </c>
      <c r="B66" s="76">
        <v>65</v>
      </c>
      <c r="C66" s="77" t="s">
        <v>149</v>
      </c>
      <c r="D66" s="77" t="s">
        <v>602</v>
      </c>
      <c r="E66" s="76"/>
      <c r="F66" s="77" t="s">
        <v>150</v>
      </c>
      <c r="G66" s="77" t="s">
        <v>18</v>
      </c>
      <c r="H66" s="78">
        <v>43825</v>
      </c>
      <c r="I66" s="79">
        <v>5000</v>
      </c>
    </row>
    <row r="67" spans="1:10">
      <c r="A67" s="75" t="s">
        <v>10</v>
      </c>
      <c r="B67" s="76">
        <v>66</v>
      </c>
      <c r="C67" s="77" t="s">
        <v>151</v>
      </c>
      <c r="E67" s="76"/>
      <c r="F67" s="77" t="s">
        <v>152</v>
      </c>
      <c r="G67" s="77" t="s">
        <v>18</v>
      </c>
      <c r="H67" s="78">
        <v>43826</v>
      </c>
      <c r="I67" s="79">
        <v>3177.6</v>
      </c>
    </row>
    <row r="68" spans="1:10">
      <c r="A68" s="75" t="s">
        <v>10</v>
      </c>
      <c r="B68" s="76">
        <v>67</v>
      </c>
      <c r="C68" s="77" t="s">
        <v>153</v>
      </c>
      <c r="E68" s="76"/>
      <c r="F68" s="76" t="e">
        <v>#N/A</v>
      </c>
      <c r="G68" s="77" t="s">
        <v>154</v>
      </c>
      <c r="H68" s="78">
        <v>42461</v>
      </c>
      <c r="I68" s="79">
        <v>344.3</v>
      </c>
    </row>
    <row r="69" spans="1:10">
      <c r="A69" s="75" t="s">
        <v>10</v>
      </c>
      <c r="B69" s="76">
        <v>68</v>
      </c>
      <c r="C69" s="77" t="s">
        <v>155</v>
      </c>
      <c r="E69" s="76"/>
      <c r="F69" s="77" t="s">
        <v>156</v>
      </c>
      <c r="G69" s="77" t="s">
        <v>18</v>
      </c>
      <c r="H69" s="78">
        <v>43847</v>
      </c>
      <c r="I69" s="79">
        <v>8000</v>
      </c>
    </row>
    <row r="70" spans="1:10">
      <c r="A70" s="75" t="s">
        <v>10</v>
      </c>
      <c r="B70" s="76">
        <v>69</v>
      </c>
      <c r="C70" s="77" t="s">
        <v>157</v>
      </c>
      <c r="E70" s="76"/>
      <c r="F70" s="77" t="s">
        <v>158</v>
      </c>
      <c r="G70" s="77" t="s">
        <v>18</v>
      </c>
      <c r="H70" s="78">
        <v>43882</v>
      </c>
      <c r="I70" s="79">
        <v>5999</v>
      </c>
    </row>
    <row r="71" spans="1:10">
      <c r="A71" s="75" t="s">
        <v>10</v>
      </c>
      <c r="B71" s="76">
        <v>70</v>
      </c>
      <c r="C71" s="77" t="s">
        <v>159</v>
      </c>
      <c r="E71" s="76"/>
      <c r="F71" s="77" t="s">
        <v>160</v>
      </c>
      <c r="G71" s="77" t="s">
        <v>18</v>
      </c>
      <c r="H71" s="78">
        <v>43914</v>
      </c>
      <c r="I71" s="79">
        <v>3000</v>
      </c>
    </row>
    <row r="72" spans="1:10">
      <c r="A72" s="75" t="s">
        <v>10</v>
      </c>
      <c r="B72" s="76">
        <v>71</v>
      </c>
      <c r="C72" s="77" t="s">
        <v>161</v>
      </c>
      <c r="E72" s="76"/>
      <c r="F72" s="77" t="s">
        <v>162</v>
      </c>
      <c r="G72" s="77" t="s">
        <v>18</v>
      </c>
      <c r="H72" s="78">
        <v>43921</v>
      </c>
      <c r="I72" s="79">
        <v>344.3</v>
      </c>
    </row>
    <row r="73" spans="1:10">
      <c r="A73" s="75" t="s">
        <v>10</v>
      </c>
      <c r="B73" s="76">
        <v>72</v>
      </c>
      <c r="C73" s="77" t="s">
        <v>163</v>
      </c>
      <c r="E73" s="76"/>
      <c r="F73" s="77" t="s">
        <v>164</v>
      </c>
      <c r="G73" s="77" t="s">
        <v>154</v>
      </c>
      <c r="H73" s="78">
        <v>42775</v>
      </c>
      <c r="I73" s="79">
        <v>500</v>
      </c>
    </row>
    <row r="74" spans="1:10">
      <c r="A74" s="75" t="s">
        <v>10</v>
      </c>
      <c r="B74" s="76">
        <v>73</v>
      </c>
      <c r="C74" s="77" t="s">
        <v>165</v>
      </c>
      <c r="D74" s="77" t="s">
        <v>15</v>
      </c>
      <c r="E74" s="76"/>
      <c r="F74" s="77" t="s">
        <v>166</v>
      </c>
      <c r="G74" s="76"/>
      <c r="H74" s="78"/>
      <c r="I74" s="79">
        <v>1346</v>
      </c>
      <c r="J74" s="71">
        <v>13460000</v>
      </c>
    </row>
    <row r="75" spans="1:10">
      <c r="A75" s="75" t="s">
        <v>10</v>
      </c>
      <c r="B75" s="76">
        <v>74</v>
      </c>
      <c r="C75" s="77" t="s">
        <v>167</v>
      </c>
      <c r="E75" s="76"/>
      <c r="F75" s="77" t="s">
        <v>168</v>
      </c>
      <c r="G75" s="77" t="s">
        <v>18</v>
      </c>
      <c r="H75" s="78"/>
      <c r="I75" s="79">
        <v>1000</v>
      </c>
    </row>
    <row r="76" spans="1:10">
      <c r="A76" s="75" t="s">
        <v>10</v>
      </c>
      <c r="B76" s="76">
        <v>75</v>
      </c>
      <c r="C76" s="77" t="s">
        <v>169</v>
      </c>
      <c r="E76" s="76"/>
      <c r="F76" s="77" t="s">
        <v>170</v>
      </c>
      <c r="G76" s="77" t="s">
        <v>18</v>
      </c>
      <c r="H76" s="78"/>
      <c r="I76" s="79">
        <v>5000</v>
      </c>
    </row>
    <row r="77" spans="1:10">
      <c r="A77" s="75" t="s">
        <v>10</v>
      </c>
      <c r="B77" s="76">
        <v>76</v>
      </c>
      <c r="C77" s="77" t="s">
        <v>171</v>
      </c>
      <c r="E77" s="76"/>
      <c r="F77" s="77" t="s">
        <v>172</v>
      </c>
      <c r="G77" s="77" t="s">
        <v>18</v>
      </c>
      <c r="H77" s="78"/>
      <c r="I77" s="79">
        <v>2000</v>
      </c>
    </row>
    <row r="78" spans="1:10">
      <c r="A78" s="75" t="s">
        <v>10</v>
      </c>
      <c r="B78" s="76">
        <v>77</v>
      </c>
      <c r="C78" s="77" t="s">
        <v>173</v>
      </c>
      <c r="E78" s="76"/>
      <c r="F78" s="77" t="s">
        <v>174</v>
      </c>
      <c r="G78" s="77" t="s">
        <v>18</v>
      </c>
      <c r="H78" s="78">
        <v>43977</v>
      </c>
      <c r="I78" s="79">
        <v>4319.7343000000001</v>
      </c>
      <c r="J78" s="71">
        <v>43197343</v>
      </c>
    </row>
    <row r="79" spans="1:10">
      <c r="A79" s="75" t="s">
        <v>10</v>
      </c>
      <c r="B79" s="76">
        <v>78</v>
      </c>
      <c r="C79" s="77" t="s">
        <v>175</v>
      </c>
      <c r="E79" s="76"/>
      <c r="F79" s="77" t="s">
        <v>176</v>
      </c>
      <c r="G79" s="77" t="s">
        <v>13</v>
      </c>
      <c r="H79" s="78"/>
      <c r="I79" s="79">
        <v>2000</v>
      </c>
      <c r="J79" s="71">
        <v>20000000</v>
      </c>
    </row>
    <row r="80" spans="1:10">
      <c r="A80" s="75" t="s">
        <v>10</v>
      </c>
      <c r="B80" s="76">
        <v>79</v>
      </c>
      <c r="C80" s="77" t="s">
        <v>177</v>
      </c>
      <c r="E80" s="76"/>
      <c r="F80" s="77" t="s">
        <v>178</v>
      </c>
      <c r="G80" s="76"/>
      <c r="H80" s="78"/>
      <c r="I80" s="79">
        <v>10000</v>
      </c>
      <c r="J80" s="71">
        <v>100000000</v>
      </c>
    </row>
    <row r="81" spans="1:10">
      <c r="A81" s="75" t="s">
        <v>10</v>
      </c>
      <c r="B81" s="76">
        <v>80</v>
      </c>
      <c r="C81" s="77" t="s">
        <v>179</v>
      </c>
      <c r="E81" s="76"/>
      <c r="F81" s="77" t="s">
        <v>180</v>
      </c>
      <c r="G81" s="76"/>
      <c r="H81" s="109" t="s">
        <v>181</v>
      </c>
      <c r="I81" s="79">
        <v>35000</v>
      </c>
      <c r="J81" s="71">
        <v>350000000</v>
      </c>
    </row>
    <row r="82" spans="1:10">
      <c r="A82" s="75" t="s">
        <v>10</v>
      </c>
      <c r="B82" s="76">
        <v>81</v>
      </c>
      <c r="C82" s="77" t="s">
        <v>182</v>
      </c>
      <c r="E82" s="76"/>
      <c r="F82" s="77" t="s">
        <v>183</v>
      </c>
      <c r="G82" s="76"/>
      <c r="H82" s="78"/>
      <c r="I82" s="79">
        <v>5000</v>
      </c>
    </row>
    <row r="83" spans="1:10">
      <c r="A83" s="75" t="s">
        <v>10</v>
      </c>
      <c r="B83" s="76">
        <v>82</v>
      </c>
      <c r="C83" s="77" t="s">
        <v>184</v>
      </c>
      <c r="E83" s="76"/>
      <c r="F83" s="77" t="s">
        <v>185</v>
      </c>
      <c r="G83" s="76"/>
      <c r="H83" s="78"/>
      <c r="I83" s="79">
        <v>29.961300000000001</v>
      </c>
    </row>
    <row r="84" spans="1:10">
      <c r="A84" s="75" t="s">
        <v>10</v>
      </c>
      <c r="B84" s="76">
        <v>83</v>
      </c>
      <c r="C84" s="77" t="s">
        <v>186</v>
      </c>
      <c r="E84" s="76"/>
      <c r="F84" s="77" t="s">
        <v>187</v>
      </c>
      <c r="G84" s="76"/>
      <c r="H84" s="78"/>
      <c r="I84" s="79">
        <v>10000</v>
      </c>
    </row>
    <row r="85" spans="1:10">
      <c r="A85" s="75" t="s">
        <v>10</v>
      </c>
      <c r="B85" s="76">
        <v>84</v>
      </c>
      <c r="C85" s="77" t="s">
        <v>188</v>
      </c>
      <c r="D85" s="77" t="s">
        <v>49</v>
      </c>
      <c r="E85" s="76"/>
      <c r="F85" s="77" t="s">
        <v>189</v>
      </c>
      <c r="G85" s="76"/>
      <c r="H85" s="78"/>
      <c r="I85" s="79">
        <v>4000</v>
      </c>
    </row>
    <row r="86" spans="1:10">
      <c r="A86" s="75" t="s">
        <v>10</v>
      </c>
      <c r="B86" s="76">
        <v>85</v>
      </c>
      <c r="C86" s="77" t="s">
        <v>190</v>
      </c>
      <c r="E86" s="76"/>
      <c r="F86" s="77" t="s">
        <v>191</v>
      </c>
      <c r="G86" s="76"/>
      <c r="H86" s="78"/>
      <c r="I86" s="79">
        <v>2000</v>
      </c>
      <c r="J86" s="71">
        <v>20000000</v>
      </c>
    </row>
    <row r="87" spans="1:10">
      <c r="A87" s="75" t="s">
        <v>10</v>
      </c>
      <c r="B87" s="76">
        <v>86</v>
      </c>
      <c r="C87" s="77" t="s">
        <v>192</v>
      </c>
      <c r="E87" s="76"/>
      <c r="F87" s="77" t="s">
        <v>193</v>
      </c>
      <c r="G87" s="76"/>
      <c r="H87" s="78"/>
      <c r="I87" s="79">
        <v>4997</v>
      </c>
      <c r="J87" s="71">
        <v>49970000</v>
      </c>
    </row>
    <row r="88" spans="1:10">
      <c r="A88" s="75" t="s">
        <v>10</v>
      </c>
      <c r="B88" s="76">
        <v>87</v>
      </c>
      <c r="C88" s="77" t="s">
        <v>194</v>
      </c>
      <c r="E88" s="76"/>
      <c r="F88" s="77" t="s">
        <v>195</v>
      </c>
      <c r="G88" s="76"/>
      <c r="H88" s="78"/>
      <c r="I88" s="79">
        <v>2500</v>
      </c>
      <c r="J88" s="71">
        <v>25000000</v>
      </c>
    </row>
    <row r="89" spans="1:10">
      <c r="A89" s="75" t="s">
        <v>10</v>
      </c>
      <c r="B89" s="76">
        <v>88</v>
      </c>
      <c r="C89" s="77" t="s">
        <v>196</v>
      </c>
      <c r="E89" s="76"/>
      <c r="F89" s="77" t="s">
        <v>197</v>
      </c>
      <c r="G89" s="76"/>
      <c r="H89" s="78"/>
      <c r="I89" s="79">
        <v>5000</v>
      </c>
    </row>
    <row r="90" spans="1:10">
      <c r="A90" s="75" t="s">
        <v>10</v>
      </c>
      <c r="B90" s="76">
        <v>89</v>
      </c>
      <c r="C90" s="77" t="s">
        <v>198</v>
      </c>
      <c r="D90" s="77" t="s">
        <v>669</v>
      </c>
      <c r="E90" s="76"/>
      <c r="F90" s="77" t="s">
        <v>199</v>
      </c>
      <c r="G90" s="77" t="s">
        <v>18</v>
      </c>
      <c r="H90" s="78">
        <v>42034</v>
      </c>
      <c r="I90" s="79">
        <v>512</v>
      </c>
      <c r="J90" s="71">
        <v>5120000</v>
      </c>
    </row>
    <row r="91" spans="1:10">
      <c r="A91" s="75" t="s">
        <v>10</v>
      </c>
      <c r="B91" s="76">
        <v>90</v>
      </c>
      <c r="C91" s="77" t="s">
        <v>200</v>
      </c>
      <c r="E91" s="76"/>
      <c r="F91" s="77" t="s">
        <v>201</v>
      </c>
      <c r="G91" s="76"/>
      <c r="H91" s="78"/>
      <c r="I91" s="79">
        <v>8000</v>
      </c>
    </row>
    <row r="92" spans="1:10">
      <c r="A92" s="75" t="s">
        <v>10</v>
      </c>
      <c r="B92" s="76">
        <v>91</v>
      </c>
      <c r="C92" s="77" t="s">
        <v>202</v>
      </c>
      <c r="E92" s="76"/>
      <c r="F92" s="77" t="s">
        <v>203</v>
      </c>
      <c r="G92" s="76"/>
      <c r="H92" s="78"/>
      <c r="I92" s="79">
        <v>3000</v>
      </c>
    </row>
    <row r="93" spans="1:10">
      <c r="A93" s="75" t="s">
        <v>10</v>
      </c>
      <c r="B93" s="76">
        <v>92</v>
      </c>
      <c r="C93" s="77" t="s">
        <v>204</v>
      </c>
      <c r="E93" s="76"/>
      <c r="F93" s="77" t="s">
        <v>205</v>
      </c>
      <c r="G93" s="76"/>
      <c r="H93" s="109" t="s">
        <v>206</v>
      </c>
      <c r="I93" s="79">
        <v>31666.666667000001</v>
      </c>
      <c r="J93" s="71">
        <v>316666666.67000002</v>
      </c>
    </row>
    <row r="94" spans="1:10">
      <c r="A94" s="75" t="s">
        <v>10</v>
      </c>
      <c r="B94" s="76">
        <v>93</v>
      </c>
      <c r="C94" s="77" t="s">
        <v>207</v>
      </c>
      <c r="D94" s="77" t="s">
        <v>305</v>
      </c>
      <c r="E94" s="76"/>
      <c r="F94" s="77" t="s">
        <v>208</v>
      </c>
      <c r="G94" s="76"/>
      <c r="H94" s="78"/>
      <c r="I94" s="79">
        <v>5000</v>
      </c>
      <c r="J94" s="71">
        <v>50000000</v>
      </c>
    </row>
    <row r="95" spans="1:10">
      <c r="A95" s="75" t="s">
        <v>10</v>
      </c>
      <c r="B95" s="76">
        <v>94</v>
      </c>
      <c r="C95" s="77" t="s">
        <v>209</v>
      </c>
      <c r="E95" s="76"/>
      <c r="F95" s="77" t="s">
        <v>210</v>
      </c>
      <c r="G95" s="76"/>
      <c r="H95" s="78"/>
      <c r="I95" s="79">
        <v>3500</v>
      </c>
      <c r="J95" s="71">
        <v>35000000</v>
      </c>
    </row>
    <row r="96" spans="1:10">
      <c r="A96" s="75" t="s">
        <v>10</v>
      </c>
      <c r="B96" s="76">
        <v>95</v>
      </c>
      <c r="C96" s="81" t="s">
        <v>211</v>
      </c>
      <c r="E96" s="76"/>
      <c r="F96" s="77" t="s">
        <v>212</v>
      </c>
      <c r="G96" s="76"/>
      <c r="H96" s="78"/>
      <c r="I96" s="79">
        <v>8984.2031069999994</v>
      </c>
      <c r="J96" s="71">
        <v>89842031.069999993</v>
      </c>
    </row>
    <row r="97" spans="1:10">
      <c r="A97" s="75" t="s">
        <v>10</v>
      </c>
      <c r="B97" s="76">
        <v>96</v>
      </c>
      <c r="C97" s="77" t="s">
        <v>213</v>
      </c>
      <c r="E97" s="76"/>
      <c r="F97" s="77" t="s">
        <v>214</v>
      </c>
      <c r="G97" s="76"/>
      <c r="H97" s="78"/>
      <c r="I97" s="79">
        <v>5000</v>
      </c>
      <c r="J97" s="71">
        <v>50000000</v>
      </c>
    </row>
    <row r="98" spans="1:10">
      <c r="A98" s="75" t="s">
        <v>10</v>
      </c>
      <c r="B98" s="76">
        <v>97</v>
      </c>
      <c r="C98" s="77" t="s">
        <v>215</v>
      </c>
      <c r="E98" s="76"/>
      <c r="F98" s="77" t="s">
        <v>216</v>
      </c>
      <c r="G98" s="76"/>
      <c r="H98" s="109" t="s">
        <v>217</v>
      </c>
      <c r="I98" s="79">
        <v>4970</v>
      </c>
      <c r="J98" s="71">
        <v>49700000</v>
      </c>
    </row>
    <row r="99" spans="1:10">
      <c r="A99" s="75" t="s">
        <v>10</v>
      </c>
      <c r="B99" s="76">
        <v>98</v>
      </c>
      <c r="C99" s="77" t="s">
        <v>218</v>
      </c>
      <c r="E99" s="76"/>
      <c r="F99" s="77" t="s">
        <v>219</v>
      </c>
      <c r="G99" s="76"/>
      <c r="H99" s="109" t="s">
        <v>220</v>
      </c>
      <c r="I99" s="79">
        <v>21671.525177</v>
      </c>
      <c r="J99" s="71">
        <v>216715251.77000001</v>
      </c>
    </row>
    <row r="100" spans="1:10">
      <c r="A100" s="75" t="s">
        <v>10</v>
      </c>
      <c r="B100" s="76">
        <v>99</v>
      </c>
      <c r="C100" s="77" t="s">
        <v>221</v>
      </c>
      <c r="E100" s="76"/>
      <c r="F100" s="77" t="s">
        <v>222</v>
      </c>
      <c r="G100" s="76"/>
      <c r="H100" s="109" t="s">
        <v>223</v>
      </c>
      <c r="I100" s="79">
        <v>4500</v>
      </c>
      <c r="J100" s="71">
        <v>45000000</v>
      </c>
    </row>
    <row r="101" spans="1:10">
      <c r="A101" s="75" t="s">
        <v>10</v>
      </c>
      <c r="B101" s="76">
        <v>100</v>
      </c>
      <c r="C101" s="77" t="s">
        <v>224</v>
      </c>
      <c r="E101" s="76"/>
      <c r="F101" s="77" t="s">
        <v>225</v>
      </c>
      <c r="G101" s="76"/>
      <c r="H101" s="78">
        <v>44104</v>
      </c>
      <c r="I101" s="79">
        <v>3000</v>
      </c>
      <c r="J101" s="71">
        <v>30000000</v>
      </c>
    </row>
    <row r="102" spans="1:10">
      <c r="A102" s="75" t="s">
        <v>10</v>
      </c>
      <c r="B102" s="76">
        <v>101</v>
      </c>
      <c r="C102" s="77" t="s">
        <v>226</v>
      </c>
      <c r="E102" s="76"/>
      <c r="F102" s="77" t="s">
        <v>227</v>
      </c>
      <c r="G102" s="76"/>
      <c r="H102" s="78">
        <v>44104</v>
      </c>
      <c r="I102" s="79">
        <v>6500</v>
      </c>
      <c r="J102" s="71">
        <v>65000000</v>
      </c>
    </row>
    <row r="103" spans="1:10">
      <c r="A103" s="75" t="s">
        <v>10</v>
      </c>
      <c r="B103" s="76">
        <v>102</v>
      </c>
      <c r="C103" s="77" t="s">
        <v>228</v>
      </c>
      <c r="E103" s="76"/>
      <c r="F103" s="77" t="s">
        <v>229</v>
      </c>
      <c r="G103" s="76"/>
      <c r="H103" s="78">
        <v>44104</v>
      </c>
      <c r="I103" s="79">
        <v>3500</v>
      </c>
      <c r="J103" s="71">
        <v>35000000</v>
      </c>
    </row>
    <row r="104" spans="1:10">
      <c r="A104" s="75" t="s">
        <v>10</v>
      </c>
      <c r="B104" s="76">
        <v>103</v>
      </c>
      <c r="C104" s="77" t="s">
        <v>230</v>
      </c>
      <c r="E104" s="76"/>
      <c r="F104" s="77" t="s">
        <v>231</v>
      </c>
      <c r="G104" s="76"/>
      <c r="H104" s="78">
        <v>44117</v>
      </c>
      <c r="I104" s="79">
        <v>2500</v>
      </c>
      <c r="J104" s="71">
        <v>25000000</v>
      </c>
    </row>
    <row r="105" spans="1:10">
      <c r="A105" s="75" t="s">
        <v>10</v>
      </c>
      <c r="B105" s="76">
        <v>104</v>
      </c>
      <c r="C105" s="77" t="s">
        <v>232</v>
      </c>
      <c r="E105" s="76"/>
      <c r="F105" s="77" t="s">
        <v>233</v>
      </c>
      <c r="G105" s="76"/>
      <c r="H105" s="78">
        <v>44123</v>
      </c>
      <c r="I105" s="79">
        <v>2000</v>
      </c>
      <c r="J105" s="71">
        <v>20000000</v>
      </c>
    </row>
    <row r="106" spans="1:10">
      <c r="A106" s="75" t="s">
        <v>10</v>
      </c>
      <c r="B106" s="76">
        <v>105</v>
      </c>
      <c r="C106" s="77" t="s">
        <v>221</v>
      </c>
      <c r="E106" s="76"/>
      <c r="F106" s="77" t="s">
        <v>222</v>
      </c>
      <c r="G106" s="76"/>
      <c r="H106" s="78">
        <v>44130</v>
      </c>
      <c r="I106" s="79">
        <v>3000</v>
      </c>
      <c r="J106" s="71">
        <v>30000000</v>
      </c>
    </row>
    <row r="107" spans="1:10">
      <c r="A107" s="75" t="s">
        <v>10</v>
      </c>
      <c r="B107" s="76">
        <v>106</v>
      </c>
      <c r="C107" s="77" t="s">
        <v>234</v>
      </c>
      <c r="E107" s="76"/>
      <c r="F107" s="77" t="s">
        <v>235</v>
      </c>
      <c r="G107" s="76"/>
      <c r="H107" s="78">
        <v>44132</v>
      </c>
      <c r="I107" s="79">
        <v>5000</v>
      </c>
      <c r="J107" s="71">
        <v>50000000</v>
      </c>
    </row>
    <row r="108" spans="1:10">
      <c r="A108" s="75" t="s">
        <v>10</v>
      </c>
      <c r="B108" s="76">
        <v>107</v>
      </c>
      <c r="C108" s="77" t="s">
        <v>236</v>
      </c>
      <c r="E108" s="76"/>
      <c r="F108" s="77" t="s">
        <v>237</v>
      </c>
      <c r="G108" s="76"/>
      <c r="H108" s="78">
        <v>44132</v>
      </c>
      <c r="I108" s="79">
        <v>4000</v>
      </c>
      <c r="J108" s="71">
        <v>40000000</v>
      </c>
    </row>
    <row r="109" spans="1:10">
      <c r="A109" s="75" t="s">
        <v>10</v>
      </c>
      <c r="B109" s="76">
        <v>108</v>
      </c>
      <c r="C109" s="77" t="s">
        <v>238</v>
      </c>
      <c r="E109" s="76"/>
      <c r="F109" s="76"/>
      <c r="G109" s="76"/>
      <c r="H109" s="78">
        <v>44141</v>
      </c>
      <c r="I109" s="79">
        <v>2000</v>
      </c>
      <c r="J109" s="71">
        <v>20000000</v>
      </c>
    </row>
    <row r="110" spans="1:10">
      <c r="A110" s="75" t="s">
        <v>10</v>
      </c>
      <c r="B110" s="76">
        <v>109</v>
      </c>
      <c r="C110" s="77" t="s">
        <v>239</v>
      </c>
      <c r="E110" s="76"/>
      <c r="F110" s="76"/>
      <c r="G110" s="76"/>
      <c r="H110" s="78">
        <v>44146</v>
      </c>
      <c r="I110" s="79">
        <v>2500.0091480000001</v>
      </c>
      <c r="J110" s="71">
        <v>25000091.48</v>
      </c>
    </row>
    <row r="111" spans="1:10">
      <c r="A111" s="75" t="s">
        <v>10</v>
      </c>
      <c r="B111" s="76">
        <v>110</v>
      </c>
      <c r="C111" s="77" t="s">
        <v>240</v>
      </c>
      <c r="E111" s="76"/>
      <c r="F111" s="76"/>
      <c r="G111" s="76"/>
      <c r="H111" s="78">
        <v>44162</v>
      </c>
      <c r="I111" s="79">
        <v>10150</v>
      </c>
      <c r="J111" s="71">
        <v>101500000</v>
      </c>
    </row>
    <row r="112" spans="1:10">
      <c r="A112" s="75" t="s">
        <v>10</v>
      </c>
      <c r="B112" s="76">
        <v>111</v>
      </c>
      <c r="C112" s="77" t="s">
        <v>241</v>
      </c>
      <c r="E112" s="76"/>
      <c r="F112" s="76"/>
      <c r="G112" s="76"/>
      <c r="H112" s="78">
        <v>44176</v>
      </c>
      <c r="I112" s="79">
        <v>3000</v>
      </c>
      <c r="J112" s="71">
        <v>30000000</v>
      </c>
    </row>
    <row r="113" spans="1:10">
      <c r="A113" s="75" t="s">
        <v>10</v>
      </c>
      <c r="B113" s="76">
        <v>112</v>
      </c>
      <c r="C113" s="77" t="s">
        <v>242</v>
      </c>
      <c r="E113" s="76"/>
      <c r="F113" s="76"/>
      <c r="G113" s="76"/>
      <c r="H113" s="109" t="s">
        <v>243</v>
      </c>
      <c r="I113" s="79">
        <v>3000.0000829999999</v>
      </c>
      <c r="J113" s="71">
        <v>30000000.829999998</v>
      </c>
    </row>
    <row r="114" spans="1:10">
      <c r="A114" s="75" t="s">
        <v>10</v>
      </c>
      <c r="B114" s="76">
        <v>113</v>
      </c>
      <c r="C114" s="77" t="s">
        <v>244</v>
      </c>
      <c r="E114" s="76"/>
      <c r="F114" s="76"/>
      <c r="G114" s="76"/>
      <c r="H114" s="78">
        <v>44176</v>
      </c>
      <c r="I114" s="79">
        <v>1750</v>
      </c>
      <c r="J114" s="71">
        <v>17500000</v>
      </c>
    </row>
    <row r="115" spans="1:10">
      <c r="A115" s="75" t="s">
        <v>10</v>
      </c>
      <c r="B115" s="76">
        <v>114</v>
      </c>
      <c r="C115" s="77" t="s">
        <v>245</v>
      </c>
      <c r="E115" s="76"/>
      <c r="F115" s="76"/>
      <c r="G115" s="76"/>
      <c r="H115" s="109" t="s">
        <v>246</v>
      </c>
      <c r="I115" s="79">
        <v>4720.0689000000002</v>
      </c>
      <c r="J115" s="71">
        <v>47200689</v>
      </c>
    </row>
    <row r="116" spans="1:10">
      <c r="A116" s="75" t="s">
        <v>10</v>
      </c>
      <c r="B116" s="76">
        <v>115</v>
      </c>
      <c r="C116" s="77" t="s">
        <v>247</v>
      </c>
      <c r="E116" s="76"/>
      <c r="F116" s="76"/>
      <c r="G116" s="76"/>
      <c r="H116" s="109" t="s">
        <v>248</v>
      </c>
      <c r="I116" s="79">
        <v>10500</v>
      </c>
      <c r="J116" s="71">
        <v>105000000</v>
      </c>
    </row>
    <row r="117" spans="1:10">
      <c r="A117" s="75" t="s">
        <v>10</v>
      </c>
      <c r="B117" s="76">
        <v>116</v>
      </c>
      <c r="C117" s="77" t="s">
        <v>249</v>
      </c>
      <c r="E117" s="76"/>
      <c r="F117" s="76"/>
      <c r="G117" s="76"/>
      <c r="H117" s="109" t="s">
        <v>250</v>
      </c>
      <c r="I117" s="79">
        <v>500</v>
      </c>
      <c r="J117" s="71">
        <v>5000000</v>
      </c>
    </row>
    <row r="118" spans="1:10">
      <c r="A118" s="75" t="s">
        <v>10</v>
      </c>
      <c r="B118" s="76">
        <v>117</v>
      </c>
      <c r="C118" s="77" t="s">
        <v>251</v>
      </c>
      <c r="E118" s="76"/>
      <c r="F118" s="76"/>
      <c r="G118" s="76"/>
      <c r="H118" s="78">
        <v>44186</v>
      </c>
      <c r="I118" s="79">
        <v>2000</v>
      </c>
      <c r="J118" s="71">
        <v>20000000</v>
      </c>
    </row>
    <row r="119" spans="1:10">
      <c r="A119" s="75" t="s">
        <v>10</v>
      </c>
      <c r="B119" s="76">
        <v>118</v>
      </c>
      <c r="C119" s="77" t="s">
        <v>252</v>
      </c>
      <c r="E119" s="76"/>
      <c r="F119" s="76"/>
      <c r="G119" s="76"/>
      <c r="H119" s="78">
        <v>44186</v>
      </c>
      <c r="I119" s="79">
        <v>3000</v>
      </c>
      <c r="J119" s="71">
        <v>30000000</v>
      </c>
    </row>
    <row r="120" spans="1:10">
      <c r="A120" s="75" t="s">
        <v>10</v>
      </c>
      <c r="B120" s="76">
        <v>119</v>
      </c>
      <c r="C120" s="77" t="s">
        <v>253</v>
      </c>
      <c r="E120" s="76"/>
      <c r="F120" s="76"/>
      <c r="G120" s="76"/>
      <c r="H120" s="78">
        <v>44187</v>
      </c>
      <c r="I120" s="79">
        <v>5000</v>
      </c>
      <c r="J120" s="71">
        <v>50000000</v>
      </c>
    </row>
    <row r="121" spans="1:10">
      <c r="A121" s="75" t="s">
        <v>10</v>
      </c>
      <c r="B121" s="76">
        <v>120</v>
      </c>
      <c r="C121" s="77" t="s">
        <v>254</v>
      </c>
      <c r="E121" s="76"/>
      <c r="F121" s="76"/>
      <c r="G121" s="76"/>
      <c r="H121" s="78">
        <v>44187</v>
      </c>
      <c r="I121" s="79">
        <v>5128.7660569999998</v>
      </c>
      <c r="J121" s="71">
        <v>51287660.57</v>
      </c>
    </row>
    <row r="122" spans="1:10">
      <c r="A122" s="75" t="s">
        <v>10</v>
      </c>
      <c r="B122" s="76">
        <v>121</v>
      </c>
      <c r="C122" s="77" t="s">
        <v>255</v>
      </c>
      <c r="E122" s="76"/>
      <c r="F122" s="76"/>
      <c r="G122" s="76"/>
      <c r="H122" s="78">
        <v>44189</v>
      </c>
      <c r="I122" s="79">
        <v>5000</v>
      </c>
      <c r="J122" s="71">
        <v>50000000</v>
      </c>
    </row>
    <row r="123" spans="1:10">
      <c r="A123" s="75" t="s">
        <v>10</v>
      </c>
      <c r="B123" s="76">
        <v>122</v>
      </c>
      <c r="C123" s="77" t="s">
        <v>256</v>
      </c>
      <c r="E123" s="76"/>
      <c r="F123" s="76"/>
      <c r="G123" s="76"/>
      <c r="H123" s="78">
        <v>44189</v>
      </c>
      <c r="I123" s="79">
        <v>5000</v>
      </c>
      <c r="J123" s="71">
        <v>50000000</v>
      </c>
    </row>
    <row r="124" spans="1:10">
      <c r="A124" s="75" t="s">
        <v>10</v>
      </c>
      <c r="B124" s="76">
        <v>123</v>
      </c>
      <c r="C124" s="77" t="s">
        <v>257</v>
      </c>
      <c r="E124" s="76"/>
      <c r="F124" s="76"/>
      <c r="G124" s="76"/>
      <c r="H124" s="78">
        <v>44187</v>
      </c>
      <c r="I124" s="79">
        <v>56210</v>
      </c>
      <c r="J124" s="71">
        <v>562100000</v>
      </c>
    </row>
    <row r="125" spans="1:10">
      <c r="A125" s="75" t="s">
        <v>10</v>
      </c>
      <c r="B125" s="76">
        <v>124</v>
      </c>
      <c r="C125" s="77" t="s">
        <v>258</v>
      </c>
      <c r="E125" s="76"/>
      <c r="F125" s="76"/>
      <c r="G125" s="76"/>
      <c r="H125" s="78">
        <v>44195</v>
      </c>
      <c r="I125" s="79">
        <v>10000</v>
      </c>
      <c r="J125" s="71">
        <v>100000000</v>
      </c>
    </row>
    <row r="126" spans="1:10">
      <c r="A126" s="75" t="s">
        <v>10</v>
      </c>
      <c r="B126" s="76">
        <v>125</v>
      </c>
      <c r="C126" s="77" t="s">
        <v>259</v>
      </c>
      <c r="E126" s="76"/>
      <c r="F126" s="76"/>
      <c r="G126" s="76"/>
      <c r="H126" s="78">
        <v>44196</v>
      </c>
      <c r="I126" s="79">
        <v>6000</v>
      </c>
      <c r="J126" s="71">
        <v>60000000</v>
      </c>
    </row>
    <row r="127" spans="1:10">
      <c r="A127" s="75" t="s">
        <v>10</v>
      </c>
      <c r="B127" s="76">
        <v>126</v>
      </c>
      <c r="C127" s="77" t="s">
        <v>260</v>
      </c>
      <c r="E127" s="76"/>
      <c r="F127" s="76"/>
      <c r="G127" s="76"/>
      <c r="H127" s="109" t="s">
        <v>261</v>
      </c>
      <c r="I127" s="79">
        <v>5999.9998999999998</v>
      </c>
      <c r="J127" s="71">
        <v>59999999</v>
      </c>
    </row>
    <row r="128" spans="1:10">
      <c r="A128" s="82" t="s">
        <v>262</v>
      </c>
      <c r="B128" s="76">
        <v>127</v>
      </c>
      <c r="C128" s="83" t="s">
        <v>263</v>
      </c>
      <c r="D128" s="77" t="s">
        <v>517</v>
      </c>
      <c r="E128" s="84"/>
      <c r="F128" s="76"/>
      <c r="G128" s="83" t="s">
        <v>264</v>
      </c>
      <c r="H128" s="78">
        <v>42045</v>
      </c>
      <c r="I128" s="85">
        <v>2192</v>
      </c>
    </row>
    <row r="129" spans="1:9">
      <c r="A129" s="82" t="s">
        <v>262</v>
      </c>
      <c r="B129" s="76">
        <v>128</v>
      </c>
      <c r="C129" s="86" t="s">
        <v>265</v>
      </c>
      <c r="D129" s="77" t="s">
        <v>586</v>
      </c>
      <c r="E129" s="87"/>
      <c r="F129" s="76"/>
      <c r="G129" s="88" t="s">
        <v>264</v>
      </c>
      <c r="H129" s="78">
        <v>42170</v>
      </c>
      <c r="I129" s="89">
        <v>0</v>
      </c>
    </row>
    <row r="130" spans="1:9">
      <c r="A130" s="82" t="s">
        <v>262</v>
      </c>
      <c r="B130" s="76">
        <v>129</v>
      </c>
      <c r="C130" s="86" t="s">
        <v>266</v>
      </c>
      <c r="D130" s="77" t="s">
        <v>528</v>
      </c>
      <c r="E130" s="87"/>
      <c r="F130" s="76"/>
      <c r="G130" s="88" t="s">
        <v>264</v>
      </c>
      <c r="H130" s="78">
        <v>42186</v>
      </c>
      <c r="I130" s="89">
        <v>3000</v>
      </c>
    </row>
    <row r="131" spans="1:9">
      <c r="A131" s="82" t="s">
        <v>262</v>
      </c>
      <c r="B131" s="76">
        <v>130</v>
      </c>
      <c r="C131" s="86" t="s">
        <v>267</v>
      </c>
      <c r="D131" s="77" t="s">
        <v>501</v>
      </c>
      <c r="E131" s="87"/>
      <c r="F131" s="76"/>
      <c r="G131" s="88" t="s">
        <v>264</v>
      </c>
      <c r="H131" s="78">
        <v>41667</v>
      </c>
      <c r="I131" s="89">
        <v>2745</v>
      </c>
    </row>
    <row r="132" spans="1:9">
      <c r="A132" s="82" t="s">
        <v>262</v>
      </c>
      <c r="B132" s="76">
        <v>131</v>
      </c>
      <c r="C132" s="83" t="s">
        <v>268</v>
      </c>
      <c r="E132" s="84"/>
      <c r="F132" s="76"/>
      <c r="G132" s="83" t="s">
        <v>18</v>
      </c>
      <c r="H132" s="78">
        <v>42801</v>
      </c>
      <c r="I132" s="85">
        <v>14000</v>
      </c>
    </row>
    <row r="133" spans="1:9">
      <c r="A133" s="82" t="s">
        <v>262</v>
      </c>
      <c r="B133" s="76">
        <v>132</v>
      </c>
      <c r="C133" s="83" t="s">
        <v>269</v>
      </c>
      <c r="E133" s="84"/>
      <c r="F133" s="76"/>
      <c r="G133" s="83" t="s">
        <v>264</v>
      </c>
      <c r="H133" s="78">
        <v>42607</v>
      </c>
      <c r="I133" s="85">
        <v>3727.2566999999999</v>
      </c>
    </row>
    <row r="134" spans="1:9">
      <c r="A134" s="82" t="s">
        <v>262</v>
      </c>
      <c r="B134" s="76">
        <v>133</v>
      </c>
      <c r="C134" s="83" t="s">
        <v>270</v>
      </c>
      <c r="D134" s="77" t="s">
        <v>555</v>
      </c>
      <c r="E134" s="84"/>
      <c r="F134" s="76"/>
      <c r="G134" s="83" t="s">
        <v>264</v>
      </c>
      <c r="H134" s="78">
        <v>42587</v>
      </c>
      <c r="I134" s="85">
        <v>5292</v>
      </c>
    </row>
    <row r="135" spans="1:9">
      <c r="A135" s="82" t="s">
        <v>262</v>
      </c>
      <c r="B135" s="76">
        <v>134</v>
      </c>
      <c r="C135" s="83" t="s">
        <v>271</v>
      </c>
      <c r="D135" s="77" t="s">
        <v>647</v>
      </c>
      <c r="E135" s="84"/>
      <c r="F135" s="76"/>
      <c r="G135" s="83" t="s">
        <v>154</v>
      </c>
      <c r="H135" s="78">
        <v>43384</v>
      </c>
      <c r="I135" s="85">
        <v>1485</v>
      </c>
    </row>
    <row r="136" spans="1:9">
      <c r="A136" s="90" t="s">
        <v>272</v>
      </c>
      <c r="B136" s="76">
        <v>135</v>
      </c>
      <c r="C136" s="86" t="s">
        <v>273</v>
      </c>
      <c r="D136" s="77" t="s">
        <v>630</v>
      </c>
      <c r="E136" s="87"/>
      <c r="F136" s="76"/>
      <c r="G136" s="83" t="s">
        <v>93</v>
      </c>
      <c r="H136" s="91">
        <v>39680</v>
      </c>
      <c r="I136" s="89">
        <v>34809.860301000001</v>
      </c>
    </row>
    <row r="137" spans="1:9">
      <c r="A137" s="90" t="s">
        <v>272</v>
      </c>
      <c r="B137" s="76">
        <v>136</v>
      </c>
      <c r="C137" s="86" t="s">
        <v>274</v>
      </c>
      <c r="D137" s="77" t="s">
        <v>477</v>
      </c>
      <c r="E137" s="87"/>
      <c r="F137" s="76"/>
      <c r="G137" s="86" t="s">
        <v>93</v>
      </c>
      <c r="H137" s="88">
        <v>40176</v>
      </c>
      <c r="I137" s="89">
        <v>1000</v>
      </c>
    </row>
    <row r="138" spans="1:9">
      <c r="A138" s="90" t="s">
        <v>272</v>
      </c>
      <c r="B138" s="76">
        <v>137</v>
      </c>
      <c r="C138" s="86" t="s">
        <v>275</v>
      </c>
      <c r="D138" s="77" t="s">
        <v>481</v>
      </c>
      <c r="E138" s="87"/>
      <c r="F138" s="76"/>
      <c r="G138" s="86" t="s">
        <v>93</v>
      </c>
      <c r="H138" s="88">
        <v>40206</v>
      </c>
      <c r="I138" s="89">
        <v>3500</v>
      </c>
    </row>
    <row r="139" spans="1:9">
      <c r="A139" s="90" t="s">
        <v>272</v>
      </c>
      <c r="B139" s="76">
        <v>138</v>
      </c>
      <c r="C139" s="86" t="s">
        <v>276</v>
      </c>
      <c r="D139" s="77" t="s">
        <v>486</v>
      </c>
      <c r="E139" s="87"/>
      <c r="F139" s="76"/>
      <c r="G139" s="86" t="s">
        <v>93</v>
      </c>
      <c r="H139" s="88">
        <v>40330</v>
      </c>
      <c r="I139" s="89">
        <v>140</v>
      </c>
    </row>
    <row r="140" spans="1:9">
      <c r="A140" s="90" t="s">
        <v>272</v>
      </c>
      <c r="B140" s="76">
        <v>139</v>
      </c>
      <c r="C140" s="86" t="s">
        <v>277</v>
      </c>
      <c r="D140" s="77" t="s">
        <v>489</v>
      </c>
      <c r="E140" s="87"/>
      <c r="F140" s="76"/>
      <c r="G140" s="86" t="s">
        <v>93</v>
      </c>
      <c r="H140" s="88">
        <v>40352</v>
      </c>
      <c r="I140" s="89">
        <v>1399</v>
      </c>
    </row>
    <row r="141" spans="1:9">
      <c r="A141" s="90" t="s">
        <v>272</v>
      </c>
      <c r="B141" s="76">
        <v>140</v>
      </c>
      <c r="C141" s="86" t="s">
        <v>278</v>
      </c>
      <c r="D141" s="77" t="s">
        <v>492</v>
      </c>
      <c r="E141" s="87"/>
      <c r="F141" s="76"/>
      <c r="G141" s="86" t="s">
        <v>93</v>
      </c>
      <c r="H141" s="88">
        <v>40653</v>
      </c>
      <c r="I141" s="89">
        <v>3988</v>
      </c>
    </row>
    <row r="142" spans="1:9">
      <c r="A142" s="90" t="s">
        <v>272</v>
      </c>
      <c r="B142" s="76">
        <v>141</v>
      </c>
      <c r="C142" s="86" t="s">
        <v>279</v>
      </c>
      <c r="D142" s="77" t="s">
        <v>640</v>
      </c>
      <c r="E142" s="87"/>
      <c r="F142" s="76"/>
      <c r="G142" s="88" t="s">
        <v>93</v>
      </c>
      <c r="H142" s="88">
        <v>40725</v>
      </c>
      <c r="I142" s="89">
        <v>7003.5</v>
      </c>
    </row>
    <row r="143" spans="1:9">
      <c r="A143" s="90" t="s">
        <v>272</v>
      </c>
      <c r="B143" s="76">
        <v>142</v>
      </c>
      <c r="C143" s="86" t="s">
        <v>280</v>
      </c>
      <c r="D143" s="77" t="s">
        <v>495</v>
      </c>
      <c r="E143" s="87"/>
      <c r="F143" s="76"/>
      <c r="G143" s="88" t="s">
        <v>264</v>
      </c>
      <c r="H143" s="88">
        <v>41388</v>
      </c>
      <c r="I143" s="89">
        <v>8545</v>
      </c>
    </row>
    <row r="144" spans="1:9">
      <c r="A144" s="90" t="s">
        <v>272</v>
      </c>
      <c r="B144" s="76">
        <v>143</v>
      </c>
      <c r="C144" s="86" t="s">
        <v>281</v>
      </c>
      <c r="D144" s="77" t="s">
        <v>281</v>
      </c>
      <c r="E144" s="87"/>
      <c r="F144" s="76"/>
      <c r="G144" s="83" t="s">
        <v>264</v>
      </c>
      <c r="H144" s="91">
        <v>41456</v>
      </c>
      <c r="I144" s="89">
        <v>6726.915</v>
      </c>
    </row>
    <row r="145" spans="1:11">
      <c r="A145" s="90" t="s">
        <v>272</v>
      </c>
      <c r="B145" s="76">
        <v>144</v>
      </c>
      <c r="C145" s="86" t="s">
        <v>282</v>
      </c>
      <c r="D145" s="77" t="s">
        <v>642</v>
      </c>
      <c r="E145" s="87"/>
      <c r="F145" s="76"/>
      <c r="G145" s="88" t="s">
        <v>264</v>
      </c>
      <c r="H145" s="88">
        <v>41624</v>
      </c>
      <c r="I145" s="89">
        <v>2705</v>
      </c>
    </row>
    <row r="146" spans="1:11">
      <c r="A146" s="90" t="s">
        <v>272</v>
      </c>
      <c r="B146" s="76">
        <v>145</v>
      </c>
      <c r="C146" s="86" t="s">
        <v>283</v>
      </c>
      <c r="D146" s="77" t="s">
        <v>505</v>
      </c>
      <c r="E146" s="87"/>
      <c r="F146" s="76"/>
      <c r="G146" s="86" t="s">
        <v>264</v>
      </c>
      <c r="H146" s="88">
        <v>41778</v>
      </c>
      <c r="I146" s="89">
        <v>1000</v>
      </c>
    </row>
    <row r="147" spans="1:11">
      <c r="A147" s="90" t="s">
        <v>272</v>
      </c>
      <c r="B147" s="76">
        <v>146</v>
      </c>
      <c r="C147" s="86" t="s">
        <v>284</v>
      </c>
      <c r="D147" s="77" t="s">
        <v>511</v>
      </c>
      <c r="E147" s="87"/>
      <c r="F147" s="76"/>
      <c r="G147" s="86" t="s">
        <v>264</v>
      </c>
      <c r="H147" s="88">
        <v>41913</v>
      </c>
      <c r="I147" s="89">
        <v>350</v>
      </c>
    </row>
    <row r="148" spans="1:11">
      <c r="A148" s="90" t="s">
        <v>272</v>
      </c>
      <c r="B148" s="76">
        <v>147</v>
      </c>
      <c r="C148" s="86" t="s">
        <v>285</v>
      </c>
      <c r="D148" s="77" t="s">
        <v>523</v>
      </c>
      <c r="E148" s="87"/>
      <c r="F148" s="76"/>
      <c r="G148" s="83" t="s">
        <v>264</v>
      </c>
      <c r="H148" s="91">
        <v>42066</v>
      </c>
      <c r="I148" s="89">
        <v>9947.2099870000002</v>
      </c>
    </row>
    <row r="149" spans="1:11">
      <c r="A149" s="90" t="s">
        <v>272</v>
      </c>
      <c r="B149" s="76">
        <v>148</v>
      </c>
      <c r="C149" s="86" t="s">
        <v>286</v>
      </c>
      <c r="D149" s="77" t="s">
        <v>286</v>
      </c>
      <c r="E149" s="87"/>
      <c r="F149" s="76"/>
      <c r="G149" s="88" t="s">
        <v>264</v>
      </c>
      <c r="H149" s="88">
        <v>42263</v>
      </c>
      <c r="I149" s="89">
        <v>5970</v>
      </c>
    </row>
    <row r="150" spans="1:11">
      <c r="A150" s="90" t="s">
        <v>272</v>
      </c>
      <c r="B150" s="76">
        <v>149</v>
      </c>
      <c r="C150" s="86" t="s">
        <v>287</v>
      </c>
      <c r="D150" s="77" t="s">
        <v>533</v>
      </c>
      <c r="E150" s="87"/>
      <c r="F150" s="76"/>
      <c r="G150" s="88" t="s">
        <v>264</v>
      </c>
      <c r="H150" s="88">
        <v>42276</v>
      </c>
      <c r="I150" s="89">
        <v>4543</v>
      </c>
    </row>
    <row r="151" spans="1:11">
      <c r="A151" s="90" t="s">
        <v>272</v>
      </c>
      <c r="B151" s="76">
        <v>150</v>
      </c>
      <c r="C151" s="86" t="s">
        <v>288</v>
      </c>
      <c r="D151" s="77" t="s">
        <v>542</v>
      </c>
      <c r="E151" s="87"/>
      <c r="F151" s="76"/>
      <c r="G151" s="88" t="s">
        <v>264</v>
      </c>
      <c r="H151" s="88">
        <v>42534</v>
      </c>
      <c r="I151" s="89">
        <v>3000</v>
      </c>
    </row>
    <row r="152" spans="1:11">
      <c r="A152" s="90" t="s">
        <v>272</v>
      </c>
      <c r="B152" s="76">
        <v>151</v>
      </c>
      <c r="C152" s="86" t="s">
        <v>289</v>
      </c>
      <c r="D152" s="77" t="s">
        <v>289</v>
      </c>
      <c r="E152" s="87"/>
      <c r="F152" s="76"/>
      <c r="G152" s="83" t="s">
        <v>264</v>
      </c>
      <c r="H152" s="91">
        <v>42674</v>
      </c>
      <c r="I152" s="89">
        <v>5000</v>
      </c>
    </row>
    <row r="153" spans="1:11">
      <c r="A153" s="90" t="s">
        <v>272</v>
      </c>
      <c r="B153" s="76">
        <v>152</v>
      </c>
      <c r="C153" s="86" t="s">
        <v>290</v>
      </c>
      <c r="D153" s="77" t="s">
        <v>66</v>
      </c>
      <c r="E153" s="87"/>
      <c r="F153" s="76"/>
      <c r="G153" s="88" t="s">
        <v>18</v>
      </c>
      <c r="H153" s="88">
        <v>42830</v>
      </c>
      <c r="I153" s="89">
        <v>10164.740962</v>
      </c>
    </row>
    <row r="154" spans="1:11">
      <c r="A154" s="90" t="s">
        <v>272</v>
      </c>
      <c r="B154" s="76">
        <v>153</v>
      </c>
      <c r="C154" s="86" t="s">
        <v>291</v>
      </c>
      <c r="D154" s="77" t="s">
        <v>525</v>
      </c>
      <c r="E154" s="87"/>
      <c r="F154" s="76"/>
      <c r="G154" s="88" t="s">
        <v>264</v>
      </c>
      <c r="H154" s="88">
        <v>42107</v>
      </c>
      <c r="I154" s="89">
        <v>4329</v>
      </c>
    </row>
    <row r="155" spans="1:11">
      <c r="A155" s="90" t="s">
        <v>272</v>
      </c>
      <c r="B155" s="76">
        <v>154</v>
      </c>
      <c r="C155" s="86" t="s">
        <v>292</v>
      </c>
      <c r="E155" s="87"/>
      <c r="F155" s="76"/>
      <c r="G155" s="88" t="s">
        <v>18</v>
      </c>
      <c r="H155" s="88">
        <v>42856</v>
      </c>
      <c r="I155" s="89">
        <v>3000</v>
      </c>
    </row>
    <row r="156" spans="1:11">
      <c r="A156" s="90" t="s">
        <v>272</v>
      </c>
      <c r="B156" s="76">
        <v>155</v>
      </c>
      <c r="C156" s="86" t="s">
        <v>293</v>
      </c>
      <c r="D156" s="77" t="s">
        <v>460</v>
      </c>
      <c r="E156" s="87"/>
      <c r="F156" s="76"/>
      <c r="G156" s="88" t="s">
        <v>93</v>
      </c>
      <c r="H156" s="88">
        <v>42583</v>
      </c>
      <c r="I156" s="89">
        <v>1750</v>
      </c>
      <c r="K156" s="71">
        <f>SUM(I2:I156)</f>
        <v>1155848.0935981323</v>
      </c>
    </row>
    <row r="157" spans="1:11">
      <c r="A157" s="92" t="s">
        <v>294</v>
      </c>
      <c r="B157" s="76">
        <v>156</v>
      </c>
      <c r="C157" s="77" t="s">
        <v>295</v>
      </c>
      <c r="E157" s="76"/>
      <c r="F157" s="76"/>
      <c r="G157" s="76"/>
      <c r="H157" s="78">
        <v>44187</v>
      </c>
      <c r="I157" s="79">
        <v>4964.9928</v>
      </c>
      <c r="J157" s="71">
        <v>49649928</v>
      </c>
    </row>
    <row r="158" spans="1:11">
      <c r="A158" s="92" t="s">
        <v>294</v>
      </c>
      <c r="B158" s="76">
        <v>157</v>
      </c>
      <c r="C158" s="77" t="s">
        <v>296</v>
      </c>
      <c r="E158" s="76"/>
      <c r="F158" s="76"/>
      <c r="G158" s="76"/>
      <c r="H158" s="78">
        <v>44195</v>
      </c>
      <c r="I158" s="79">
        <v>9999.9959639999997</v>
      </c>
      <c r="J158" s="71">
        <v>99999959.640000001</v>
      </c>
    </row>
    <row r="159" spans="1:11">
      <c r="A159" s="92" t="s">
        <v>294</v>
      </c>
      <c r="B159" s="76">
        <v>158</v>
      </c>
      <c r="C159" s="93" t="s">
        <v>297</v>
      </c>
      <c r="E159" s="94"/>
      <c r="F159" s="76"/>
      <c r="G159" s="76"/>
      <c r="H159" s="78">
        <v>43649</v>
      </c>
      <c r="I159" s="95">
        <f>84058136.8/10000</f>
        <v>8405.8136799999993</v>
      </c>
    </row>
    <row r="160" spans="1:11">
      <c r="A160" s="92" t="s">
        <v>294</v>
      </c>
      <c r="B160" s="76">
        <v>159</v>
      </c>
      <c r="C160" s="93" t="s">
        <v>298</v>
      </c>
      <c r="E160" s="94"/>
      <c r="F160" s="76"/>
      <c r="G160" s="76"/>
      <c r="H160" s="78">
        <v>43643</v>
      </c>
      <c r="I160" s="95">
        <f>48000000/10000</f>
        <v>4800</v>
      </c>
    </row>
    <row r="161" spans="1:9">
      <c r="A161" s="92" t="s">
        <v>294</v>
      </c>
      <c r="B161" s="76">
        <v>160</v>
      </c>
      <c r="C161" s="93" t="s">
        <v>299</v>
      </c>
      <c r="E161" s="94"/>
      <c r="F161" s="76"/>
      <c r="G161" s="76"/>
      <c r="H161" s="78">
        <v>43654</v>
      </c>
      <c r="I161" s="95">
        <f>47916000/10000</f>
        <v>4791.6000000000004</v>
      </c>
    </row>
    <row r="162" spans="1:9">
      <c r="A162" s="92" t="s">
        <v>294</v>
      </c>
      <c r="B162" s="76">
        <v>161</v>
      </c>
      <c r="C162" s="96" t="s">
        <v>300</v>
      </c>
      <c r="E162" s="97"/>
      <c r="F162" s="76"/>
      <c r="G162" s="76"/>
      <c r="H162" s="78">
        <v>43685</v>
      </c>
      <c r="I162" s="95">
        <f>59999956.2/10000</f>
        <v>5999.9956200000006</v>
      </c>
    </row>
    <row r="163" spans="1:9">
      <c r="A163" s="92" t="s">
        <v>294</v>
      </c>
      <c r="B163" s="76">
        <v>162</v>
      </c>
      <c r="C163" s="96" t="s">
        <v>301</v>
      </c>
      <c r="E163" s="97"/>
      <c r="F163" s="76"/>
      <c r="G163" s="76"/>
      <c r="H163" s="78">
        <v>43724</v>
      </c>
      <c r="I163" s="95">
        <v>8436</v>
      </c>
    </row>
    <row r="164" spans="1:9">
      <c r="A164" s="92" t="s">
        <v>294</v>
      </c>
      <c r="B164" s="76">
        <v>163</v>
      </c>
      <c r="C164" s="96" t="s">
        <v>302</v>
      </c>
      <c r="E164" s="97"/>
      <c r="F164" s="76"/>
      <c r="G164" s="76"/>
      <c r="H164" s="78">
        <v>43768</v>
      </c>
      <c r="I164" s="98">
        <v>1747.5</v>
      </c>
    </row>
    <row r="165" spans="1:9">
      <c r="A165" s="92" t="s">
        <v>294</v>
      </c>
      <c r="B165" s="76">
        <v>164</v>
      </c>
      <c r="C165" s="96" t="s">
        <v>303</v>
      </c>
      <c r="E165" s="97"/>
      <c r="F165" s="76"/>
      <c r="G165" s="76"/>
      <c r="H165" s="78">
        <v>43812</v>
      </c>
      <c r="I165" s="98">
        <v>4038.4</v>
      </c>
    </row>
    <row r="166" spans="1:9">
      <c r="A166" s="92" t="s">
        <v>294</v>
      </c>
      <c r="B166" s="76">
        <v>165</v>
      </c>
      <c r="C166" s="96" t="s">
        <v>304</v>
      </c>
      <c r="E166" s="97"/>
      <c r="F166" s="76"/>
      <c r="G166" s="76"/>
      <c r="H166" s="78">
        <v>43882</v>
      </c>
      <c r="I166" s="98">
        <v>9999.9900799999996</v>
      </c>
    </row>
    <row r="167" spans="1:9">
      <c r="A167" s="92" t="s">
        <v>294</v>
      </c>
      <c r="B167" s="76">
        <v>166</v>
      </c>
      <c r="C167" s="96" t="s">
        <v>305</v>
      </c>
      <c r="D167" s="77" t="s">
        <v>305</v>
      </c>
      <c r="E167" s="97"/>
      <c r="F167" s="76"/>
      <c r="G167" s="76"/>
      <c r="H167" s="78">
        <v>43874</v>
      </c>
      <c r="I167" s="98">
        <v>4872</v>
      </c>
    </row>
    <row r="168" spans="1:9">
      <c r="A168" s="92" t="s">
        <v>294</v>
      </c>
      <c r="B168" s="76">
        <v>167</v>
      </c>
      <c r="C168" s="96" t="s">
        <v>306</v>
      </c>
      <c r="D168" s="77" t="s">
        <v>306</v>
      </c>
      <c r="E168" s="97"/>
      <c r="F168" s="76"/>
      <c r="G168" s="76"/>
      <c r="H168" s="78">
        <v>44014</v>
      </c>
      <c r="I168" s="98">
        <v>3176.1624510000001</v>
      </c>
    </row>
    <row r="169" spans="1:9">
      <c r="A169" s="92" t="s">
        <v>294</v>
      </c>
      <c r="B169" s="76">
        <v>168</v>
      </c>
      <c r="C169" s="96" t="s">
        <v>307</v>
      </c>
      <c r="E169" s="97"/>
      <c r="F169" s="76"/>
      <c r="G169" s="76"/>
      <c r="H169" s="78">
        <v>44015</v>
      </c>
      <c r="I169" s="98">
        <f>77461170/10000</f>
        <v>7746.1170000000002</v>
      </c>
    </row>
    <row r="170" spans="1:9">
      <c r="A170" s="92" t="s">
        <v>294</v>
      </c>
      <c r="B170" s="76">
        <v>169</v>
      </c>
      <c r="C170" s="96" t="s">
        <v>308</v>
      </c>
      <c r="E170" s="97"/>
      <c r="F170" s="76"/>
      <c r="G170" s="76"/>
      <c r="H170" s="78">
        <v>44020</v>
      </c>
      <c r="I170" s="98">
        <f>39333125/10000</f>
        <v>3933.3125</v>
      </c>
    </row>
    <row r="171" spans="1:9">
      <c r="A171" s="92" t="s">
        <v>294</v>
      </c>
      <c r="B171" s="76">
        <v>170</v>
      </c>
      <c r="C171" s="96" t="s">
        <v>309</v>
      </c>
      <c r="E171" s="97"/>
      <c r="F171" s="76"/>
      <c r="G171" s="76"/>
      <c r="H171" s="78">
        <v>44029</v>
      </c>
      <c r="I171" s="98">
        <v>4146.4549880000004</v>
      </c>
    </row>
    <row r="172" spans="1:9">
      <c r="A172" s="92" t="s">
        <v>294</v>
      </c>
      <c r="B172" s="76">
        <v>171</v>
      </c>
      <c r="C172" s="99" t="s">
        <v>310</v>
      </c>
      <c r="E172" s="100"/>
      <c r="F172" s="76"/>
      <c r="G172" s="76"/>
      <c r="H172" s="78">
        <v>44041</v>
      </c>
      <c r="I172" s="98">
        <f>111212292.35/10000</f>
        <v>11121.229234999999</v>
      </c>
    </row>
    <row r="173" spans="1:9">
      <c r="A173" s="92" t="s">
        <v>294</v>
      </c>
      <c r="B173" s="76">
        <v>172</v>
      </c>
      <c r="C173" s="99" t="s">
        <v>311</v>
      </c>
      <c r="E173" s="100"/>
      <c r="F173" s="76"/>
      <c r="G173" s="76"/>
      <c r="H173" s="78">
        <v>44040</v>
      </c>
      <c r="I173" s="98">
        <f>104016160/10000</f>
        <v>10401.616</v>
      </c>
    </row>
    <row r="174" spans="1:9">
      <c r="A174" s="92" t="s">
        <v>294</v>
      </c>
      <c r="B174" s="76">
        <v>173</v>
      </c>
      <c r="C174" s="99" t="s">
        <v>312</v>
      </c>
      <c r="E174" s="100"/>
      <c r="F174" s="76"/>
      <c r="G174" s="76"/>
      <c r="H174" s="78">
        <v>44069</v>
      </c>
      <c r="I174" s="98">
        <v>3088.5</v>
      </c>
    </row>
    <row r="175" spans="1:9">
      <c r="A175" s="92" t="s">
        <v>294</v>
      </c>
      <c r="B175" s="76">
        <v>174</v>
      </c>
      <c r="C175" s="99" t="s">
        <v>313</v>
      </c>
      <c r="D175" s="77" t="s">
        <v>313</v>
      </c>
      <c r="E175" s="100"/>
      <c r="F175" s="76"/>
      <c r="G175" s="76"/>
      <c r="H175" s="78">
        <v>44057</v>
      </c>
      <c r="I175" s="98">
        <v>5339.1696000000002</v>
      </c>
    </row>
    <row r="176" spans="1:9">
      <c r="A176" s="92" t="s">
        <v>294</v>
      </c>
      <c r="B176" s="76">
        <v>175</v>
      </c>
      <c r="C176" s="99" t="s">
        <v>314</v>
      </c>
      <c r="E176" s="100"/>
      <c r="F176" s="76"/>
      <c r="G176" s="76"/>
      <c r="H176" s="78">
        <v>44064</v>
      </c>
      <c r="I176" s="98">
        <v>3640</v>
      </c>
    </row>
    <row r="177" spans="1:11">
      <c r="A177" s="92" t="s">
        <v>294</v>
      </c>
      <c r="B177" s="76">
        <v>176</v>
      </c>
      <c r="C177" s="99" t="s">
        <v>315</v>
      </c>
      <c r="E177" s="100"/>
      <c r="F177" s="76"/>
      <c r="G177" s="76"/>
      <c r="H177" s="78">
        <v>44102</v>
      </c>
      <c r="I177" s="98">
        <v>2852.5</v>
      </c>
    </row>
    <row r="178" spans="1:11">
      <c r="A178" s="92" t="s">
        <v>294</v>
      </c>
      <c r="B178" s="76">
        <v>177</v>
      </c>
      <c r="C178" s="99" t="s">
        <v>316</v>
      </c>
      <c r="E178" s="100"/>
      <c r="F178" s="76"/>
      <c r="G178" s="76"/>
      <c r="H178" s="78">
        <v>44118</v>
      </c>
      <c r="I178" s="98">
        <v>3999.9964540000001</v>
      </c>
    </row>
    <row r="179" spans="1:11">
      <c r="A179" s="92" t="s">
        <v>294</v>
      </c>
      <c r="B179" s="76">
        <v>178</v>
      </c>
      <c r="C179" s="99" t="s">
        <v>317</v>
      </c>
      <c r="E179" s="100"/>
      <c r="F179" s="76"/>
      <c r="G179" s="76"/>
      <c r="H179" s="78">
        <v>44134</v>
      </c>
      <c r="I179" s="98">
        <v>1903.7305220000001</v>
      </c>
    </row>
    <row r="180" spans="1:11">
      <c r="A180" s="92" t="s">
        <v>294</v>
      </c>
      <c r="B180" s="76">
        <v>179</v>
      </c>
      <c r="C180" s="99" t="s">
        <v>318</v>
      </c>
      <c r="E180" s="100"/>
      <c r="F180" s="76"/>
      <c r="G180" s="76"/>
      <c r="H180" s="78">
        <v>44151</v>
      </c>
      <c r="I180" s="101">
        <v>6137.1</v>
      </c>
    </row>
    <row r="181" spans="1:11">
      <c r="A181" s="92" t="s">
        <v>294</v>
      </c>
      <c r="B181" s="76">
        <v>180</v>
      </c>
      <c r="C181" s="102" t="s">
        <v>319</v>
      </c>
      <c r="E181" s="103"/>
      <c r="F181" s="76"/>
      <c r="G181" s="76"/>
      <c r="H181" s="78">
        <v>44174</v>
      </c>
      <c r="I181" s="101">
        <v>6577.2</v>
      </c>
      <c r="K181" s="71">
        <f>SUM(I157:I181)</f>
        <v>142119.37689399999</v>
      </c>
    </row>
    <row r="182" spans="1:11">
      <c r="A182" s="104" t="s">
        <v>320</v>
      </c>
      <c r="B182" s="76">
        <v>181</v>
      </c>
      <c r="C182" s="105" t="s">
        <v>321</v>
      </c>
      <c r="D182" s="77" t="s">
        <v>321</v>
      </c>
      <c r="E182" s="94"/>
      <c r="F182" s="76"/>
      <c r="G182" s="76"/>
      <c r="H182" s="106">
        <v>42367</v>
      </c>
      <c r="I182" s="107">
        <v>270.37500147509201</v>
      </c>
    </row>
    <row r="183" spans="1:11">
      <c r="A183" s="104" t="s">
        <v>320</v>
      </c>
      <c r="B183" s="76">
        <v>182</v>
      </c>
      <c r="C183" s="96" t="s">
        <v>322</v>
      </c>
      <c r="D183" s="77" t="s">
        <v>322</v>
      </c>
      <c r="E183" s="97"/>
      <c r="F183" s="76"/>
      <c r="G183" s="76"/>
      <c r="H183" s="106">
        <v>42775</v>
      </c>
      <c r="I183" s="107">
        <v>600.6</v>
      </c>
    </row>
    <row r="184" spans="1:11">
      <c r="A184" s="104" t="s">
        <v>320</v>
      </c>
      <c r="B184" s="76">
        <v>183</v>
      </c>
      <c r="C184" s="96" t="s">
        <v>323</v>
      </c>
      <c r="D184" s="77" t="s">
        <v>550</v>
      </c>
      <c r="E184" s="97"/>
      <c r="F184" s="76"/>
      <c r="G184" s="76"/>
      <c r="H184" s="106">
        <v>43460</v>
      </c>
      <c r="I184" s="95">
        <v>497.81243332596802</v>
      </c>
    </row>
    <row r="185" spans="1:11">
      <c r="A185" s="104" t="s">
        <v>320</v>
      </c>
      <c r="B185" s="76">
        <v>184</v>
      </c>
      <c r="C185" s="96" t="s">
        <v>324</v>
      </c>
      <c r="D185" s="77" t="s">
        <v>324</v>
      </c>
      <c r="E185" s="97"/>
      <c r="F185" s="76"/>
      <c r="G185" s="76"/>
      <c r="H185" s="106">
        <v>42165</v>
      </c>
      <c r="I185" s="95">
        <v>43473.025750939603</v>
      </c>
    </row>
    <row r="186" spans="1:11">
      <c r="A186" s="104" t="s">
        <v>320</v>
      </c>
      <c r="B186" s="76">
        <v>185</v>
      </c>
      <c r="C186" s="96" t="s">
        <v>325</v>
      </c>
      <c r="D186" s="77" t="s">
        <v>325</v>
      </c>
      <c r="E186" s="97"/>
      <c r="F186" s="76"/>
      <c r="G186" s="76"/>
      <c r="H186" s="106">
        <v>41699</v>
      </c>
      <c r="I186" s="95">
        <v>1295.6519010938</v>
      </c>
    </row>
    <row r="187" spans="1:11">
      <c r="A187" s="104" t="s">
        <v>320</v>
      </c>
      <c r="B187" s="76">
        <v>186</v>
      </c>
      <c r="C187" s="96" t="s">
        <v>297</v>
      </c>
      <c r="E187" s="97"/>
      <c r="F187" s="76"/>
      <c r="G187" s="76"/>
      <c r="H187" s="106">
        <v>43223</v>
      </c>
      <c r="I187" s="95">
        <v>16746.173599999998</v>
      </c>
    </row>
    <row r="188" spans="1:11">
      <c r="A188" s="104" t="s">
        <v>320</v>
      </c>
      <c r="B188" s="76">
        <v>187</v>
      </c>
      <c r="C188" s="96" t="s">
        <v>326</v>
      </c>
      <c r="D188" s="77" t="s">
        <v>326</v>
      </c>
      <c r="E188" s="97"/>
      <c r="F188" s="76"/>
      <c r="G188" s="76"/>
      <c r="H188" s="106">
        <v>42689</v>
      </c>
      <c r="I188" s="95">
        <v>2565.8392093327402</v>
      </c>
    </row>
    <row r="189" spans="1:11">
      <c r="A189" s="104" t="s">
        <v>320</v>
      </c>
      <c r="B189" s="76">
        <v>188</v>
      </c>
      <c r="C189" s="96" t="s">
        <v>302</v>
      </c>
      <c r="E189" s="97"/>
      <c r="F189" s="76"/>
      <c r="G189" s="76"/>
      <c r="H189" s="106">
        <v>42940</v>
      </c>
      <c r="I189" s="95">
        <v>459.779679518384</v>
      </c>
    </row>
    <row r="190" spans="1:11">
      <c r="A190" s="104" t="s">
        <v>320</v>
      </c>
      <c r="B190" s="76">
        <v>189</v>
      </c>
      <c r="C190" s="96" t="s">
        <v>303</v>
      </c>
      <c r="E190" s="97"/>
      <c r="F190" s="76"/>
      <c r="G190" s="76"/>
      <c r="H190" s="106">
        <v>42822</v>
      </c>
      <c r="I190" s="95">
        <v>220.74711099166899</v>
      </c>
    </row>
    <row r="191" spans="1:11">
      <c r="A191" s="104" t="s">
        <v>320</v>
      </c>
      <c r="B191" s="76">
        <v>190</v>
      </c>
      <c r="C191" s="96" t="s">
        <v>305</v>
      </c>
      <c r="D191" s="77" t="s">
        <v>305</v>
      </c>
      <c r="E191" s="97"/>
      <c r="F191" s="76"/>
      <c r="G191" s="76"/>
      <c r="H191" s="106">
        <v>41565</v>
      </c>
      <c r="I191" s="95">
        <v>2085.248</v>
      </c>
    </row>
    <row r="192" spans="1:11">
      <c r="A192" s="104" t="s">
        <v>320</v>
      </c>
      <c r="B192" s="76">
        <v>191</v>
      </c>
      <c r="C192" s="96" t="s">
        <v>327</v>
      </c>
      <c r="D192" s="77" t="s">
        <v>327</v>
      </c>
      <c r="E192" s="97"/>
      <c r="F192" s="76"/>
      <c r="G192" s="76"/>
      <c r="H192" s="106">
        <v>40391</v>
      </c>
      <c r="I192" s="95">
        <v>3007.6210999999998</v>
      </c>
    </row>
    <row r="193" spans="1:11">
      <c r="A193" s="104" t="s">
        <v>320</v>
      </c>
      <c r="B193" s="76">
        <v>192</v>
      </c>
      <c r="C193" s="96" t="s">
        <v>328</v>
      </c>
      <c r="E193" s="97"/>
      <c r="F193" s="76"/>
      <c r="G193" s="76"/>
      <c r="H193" s="106">
        <v>42935</v>
      </c>
      <c r="I193" s="95">
        <v>4998</v>
      </c>
    </row>
    <row r="194" spans="1:11">
      <c r="A194" s="104" t="s">
        <v>320</v>
      </c>
      <c r="B194" s="76">
        <v>193</v>
      </c>
      <c r="C194" s="96" t="s">
        <v>329</v>
      </c>
      <c r="E194" s="97"/>
      <c r="F194" s="76"/>
      <c r="G194" s="76"/>
      <c r="H194" s="106">
        <v>43460</v>
      </c>
      <c r="I194" s="95">
        <v>3000</v>
      </c>
    </row>
    <row r="195" spans="1:11">
      <c r="A195" s="104" t="s">
        <v>320</v>
      </c>
      <c r="B195" s="76">
        <v>194</v>
      </c>
      <c r="C195" s="96" t="s">
        <v>306</v>
      </c>
      <c r="D195" s="77" t="s">
        <v>306</v>
      </c>
      <c r="E195" s="97"/>
      <c r="F195" s="76"/>
      <c r="G195" s="76"/>
      <c r="H195" s="106">
        <v>42579</v>
      </c>
      <c r="I195" s="95">
        <v>5000</v>
      </c>
    </row>
    <row r="196" spans="1:11">
      <c r="A196" s="104" t="s">
        <v>320</v>
      </c>
      <c r="B196" s="76">
        <v>195</v>
      </c>
      <c r="C196" s="96" t="s">
        <v>307</v>
      </c>
      <c r="E196" s="97"/>
      <c r="F196" s="76"/>
      <c r="G196" s="76"/>
      <c r="H196" s="106">
        <v>43280</v>
      </c>
      <c r="I196" s="95">
        <v>2010</v>
      </c>
    </row>
    <row r="197" spans="1:11">
      <c r="A197" s="104" t="s">
        <v>320</v>
      </c>
      <c r="B197" s="76">
        <v>196</v>
      </c>
      <c r="C197" s="96" t="s">
        <v>330</v>
      </c>
      <c r="E197" s="97"/>
      <c r="F197" s="76"/>
      <c r="G197" s="76"/>
      <c r="H197" s="106">
        <v>43165</v>
      </c>
      <c r="I197" s="95">
        <v>3127.4227000000001</v>
      </c>
    </row>
    <row r="198" spans="1:11">
      <c r="A198" s="104" t="s">
        <v>320</v>
      </c>
      <c r="B198" s="76">
        <v>197</v>
      </c>
      <c r="C198" s="99" t="s">
        <v>311</v>
      </c>
      <c r="E198" s="100"/>
      <c r="F198" s="76"/>
      <c r="G198" s="76"/>
      <c r="H198" s="108">
        <v>42852</v>
      </c>
      <c r="I198" s="95">
        <v>2000</v>
      </c>
    </row>
    <row r="199" spans="1:11">
      <c r="A199" s="104" t="s">
        <v>320</v>
      </c>
      <c r="B199" s="76">
        <v>198</v>
      </c>
      <c r="C199" s="99" t="s">
        <v>313</v>
      </c>
      <c r="D199" s="77" t="s">
        <v>313</v>
      </c>
      <c r="E199" s="100"/>
      <c r="F199" s="76"/>
      <c r="G199" s="76"/>
      <c r="H199" s="108">
        <v>42711</v>
      </c>
      <c r="I199" s="95">
        <v>5000</v>
      </c>
    </row>
    <row r="200" spans="1:11">
      <c r="A200" s="104" t="s">
        <v>320</v>
      </c>
      <c r="B200" s="76">
        <v>199</v>
      </c>
      <c r="C200" s="99" t="s">
        <v>317</v>
      </c>
      <c r="E200" s="100"/>
      <c r="F200" s="76"/>
      <c r="G200" s="76"/>
      <c r="H200" s="108">
        <v>42941</v>
      </c>
      <c r="I200" s="95">
        <v>5000</v>
      </c>
    </row>
    <row r="201" spans="1:11">
      <c r="A201" s="104" t="s">
        <v>320</v>
      </c>
      <c r="B201" s="76">
        <v>200</v>
      </c>
      <c r="C201" s="99" t="s">
        <v>331</v>
      </c>
      <c r="E201" s="100"/>
      <c r="F201" s="76"/>
      <c r="G201" s="76"/>
      <c r="H201" s="108">
        <v>43901</v>
      </c>
      <c r="I201" s="95">
        <v>9780</v>
      </c>
    </row>
    <row r="202" spans="1:11">
      <c r="A202" s="104" t="s">
        <v>320</v>
      </c>
      <c r="B202" s="76">
        <v>201</v>
      </c>
      <c r="C202" s="99" t="s">
        <v>332</v>
      </c>
      <c r="E202" s="100"/>
      <c r="F202" s="76"/>
      <c r="G202" s="76"/>
      <c r="H202" s="108">
        <v>44103</v>
      </c>
      <c r="I202" s="95">
        <v>14873.888358</v>
      </c>
    </row>
    <row r="203" spans="1:11">
      <c r="A203" s="104" t="s">
        <v>320</v>
      </c>
      <c r="B203" s="76">
        <v>202</v>
      </c>
      <c r="C203" s="99" t="s">
        <v>333</v>
      </c>
      <c r="D203" s="77" t="s">
        <v>333</v>
      </c>
      <c r="E203" s="100"/>
      <c r="F203" s="76"/>
      <c r="G203" s="76"/>
      <c r="H203" s="108">
        <v>41883</v>
      </c>
      <c r="I203" s="95">
        <v>4400</v>
      </c>
    </row>
    <row r="204" spans="1:11">
      <c r="A204" s="104" t="s">
        <v>320</v>
      </c>
      <c r="B204" s="76">
        <v>203</v>
      </c>
      <c r="C204" s="102" t="s">
        <v>319</v>
      </c>
      <c r="E204" s="103"/>
      <c r="F204" s="76"/>
      <c r="G204" s="76"/>
      <c r="H204" s="108">
        <v>43082</v>
      </c>
      <c r="I204" s="95">
        <v>20000</v>
      </c>
      <c r="K204" s="71">
        <f>SUM(I182:I204)</f>
        <v>150412.18484467725</v>
      </c>
    </row>
    <row r="205" spans="1:11">
      <c r="I205" s="70">
        <f>SUM(I2:I204)</f>
        <v>1448379.6553368091</v>
      </c>
      <c r="K205" s="71">
        <f>K156+K181+K204</f>
        <v>1448379.6553368096</v>
      </c>
    </row>
  </sheetData>
  <phoneticPr fontId="19"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225"/>
  <sheetViews>
    <sheetView tabSelected="1" topLeftCell="A37" workbookViewId="0">
      <selection activeCell="D228" sqref="D228"/>
    </sheetView>
  </sheetViews>
  <sheetFormatPr defaultColWidth="9" defaultRowHeight="13.2" outlineLevelCol="1"/>
  <cols>
    <col min="1" max="2" width="9" style="6"/>
    <col min="3" max="3" width="25.33203125" style="6" customWidth="1"/>
    <col min="4" max="4" width="13.109375" style="6" bestFit="1" customWidth="1"/>
    <col min="5" max="5" width="9.109375" style="6" customWidth="1"/>
    <col min="6" max="11" width="9" style="6"/>
    <col min="12" max="12" width="22.77734375" style="6" customWidth="1"/>
    <col min="13" max="13" width="22.77734375" style="7" customWidth="1"/>
    <col min="14" max="38" width="15" style="6" hidden="1" customWidth="1" outlineLevel="1"/>
    <col min="39" max="40" width="9" style="6" hidden="1" customWidth="1" outlineLevel="1"/>
    <col min="41" max="41" width="9.109375" style="6" hidden="1" customWidth="1" outlineLevel="1"/>
    <col min="42" max="43" width="9" style="6" hidden="1" customWidth="1" outlineLevel="1"/>
    <col min="44" max="44" width="11.6640625" style="6" hidden="1" customWidth="1" outlineLevel="1"/>
    <col min="45" max="45" width="9.109375" style="6" hidden="1" customWidth="1" outlineLevel="1"/>
    <col min="46" max="46" width="11.6640625" style="6" hidden="1" customWidth="1" outlineLevel="1"/>
    <col min="47" max="47" width="15" style="6" hidden="1" customWidth="1" outlineLevel="1"/>
    <col min="48" max="49" width="9" style="6" hidden="1" customWidth="1" outlineLevel="1"/>
    <col min="50" max="50" width="11.6640625" style="6" hidden="1" customWidth="1" outlineLevel="1"/>
    <col min="51" max="51" width="9" style="6" hidden="1" customWidth="1" outlineLevel="1"/>
    <col min="52" max="52" width="11.88671875" style="6" hidden="1" customWidth="1" outlineLevel="1"/>
    <col min="53" max="53" width="10.88671875" style="6" hidden="1" customWidth="1" outlineLevel="1"/>
    <col min="54" max="55" width="9" style="6" hidden="1" customWidth="1" outlineLevel="1"/>
    <col min="56" max="57" width="14.6640625" style="6" hidden="1" customWidth="1" outlineLevel="1"/>
    <col min="58" max="61" width="9" style="6" hidden="1" customWidth="1" outlineLevel="1"/>
    <col min="62" max="68" width="15" style="6" hidden="1" customWidth="1" outlineLevel="1"/>
    <col min="69" max="69" width="16.109375" style="6" hidden="1" customWidth="1" outlineLevel="1"/>
    <col min="70" max="70" width="9" style="6" hidden="1" customWidth="1" outlineLevel="1"/>
    <col min="71" max="71" width="9" style="6" collapsed="1"/>
    <col min="72" max="16384" width="9" style="6"/>
  </cols>
  <sheetData>
    <row r="1" spans="1:69" s="1" customFormat="1" ht="14.25" customHeight="1">
      <c r="A1" s="1" t="s">
        <v>334</v>
      </c>
      <c r="B1" s="1" t="s">
        <v>334</v>
      </c>
      <c r="C1" s="8" t="s">
        <v>334</v>
      </c>
      <c r="D1" s="9" t="s">
        <v>335</v>
      </c>
      <c r="E1" s="9" t="s">
        <v>336</v>
      </c>
      <c r="F1" s="1" t="s">
        <v>337</v>
      </c>
      <c r="G1" s="1" t="s">
        <v>338</v>
      </c>
      <c r="H1" s="1" t="s">
        <v>339</v>
      </c>
      <c r="I1" s="21" t="s">
        <v>340</v>
      </c>
      <c r="J1" s="1" t="s">
        <v>341</v>
      </c>
      <c r="K1" s="1" t="s">
        <v>342</v>
      </c>
      <c r="L1" s="21" t="s">
        <v>343</v>
      </c>
      <c r="M1" s="21"/>
      <c r="N1" s="21" t="s">
        <v>344</v>
      </c>
      <c r="O1" s="21" t="s">
        <v>345</v>
      </c>
      <c r="P1" s="21" t="s">
        <v>346</v>
      </c>
      <c r="Q1" s="21" t="s">
        <v>347</v>
      </c>
      <c r="R1" s="21" t="s">
        <v>348</v>
      </c>
      <c r="S1" s="21" t="s">
        <v>349</v>
      </c>
      <c r="T1" s="21" t="s">
        <v>350</v>
      </c>
      <c r="U1" s="21" t="s">
        <v>351</v>
      </c>
      <c r="V1" s="21" t="s">
        <v>352</v>
      </c>
      <c r="W1" s="21" t="s">
        <v>353</v>
      </c>
      <c r="X1" s="21" t="s">
        <v>354</v>
      </c>
      <c r="Y1" s="21" t="s">
        <v>355</v>
      </c>
      <c r="Z1" s="21" t="s">
        <v>356</v>
      </c>
      <c r="AA1" s="21" t="s">
        <v>357</v>
      </c>
      <c r="AB1" s="21" t="s">
        <v>358</v>
      </c>
      <c r="AC1" s="21" t="s">
        <v>359</v>
      </c>
      <c r="AD1" s="21" t="s">
        <v>360</v>
      </c>
      <c r="AE1" s="21" t="s">
        <v>361</v>
      </c>
      <c r="AF1" s="21" t="s">
        <v>362</v>
      </c>
      <c r="AG1" s="21" t="s">
        <v>363</v>
      </c>
      <c r="AH1" s="21" t="s">
        <v>364</v>
      </c>
      <c r="AI1" s="21" t="s">
        <v>365</v>
      </c>
      <c r="AJ1" s="21" t="s">
        <v>366</v>
      </c>
      <c r="AK1" s="21" t="s">
        <v>367</v>
      </c>
      <c r="AL1" s="21" t="s">
        <v>368</v>
      </c>
      <c r="AM1" s="1" t="s">
        <v>369</v>
      </c>
      <c r="AN1" s="1" t="s">
        <v>370</v>
      </c>
      <c r="AO1" s="27" t="s">
        <v>371</v>
      </c>
      <c r="AP1" s="1" t="s">
        <v>372</v>
      </c>
      <c r="AQ1" s="1" t="s">
        <v>373</v>
      </c>
      <c r="AR1" s="28" t="s">
        <v>374</v>
      </c>
      <c r="AS1" s="21" t="s">
        <v>375</v>
      </c>
      <c r="AT1" s="28" t="s">
        <v>376</v>
      </c>
      <c r="AU1" s="21" t="s">
        <v>377</v>
      </c>
      <c r="AV1" s="1" t="s">
        <v>378</v>
      </c>
      <c r="AW1" s="1" t="s">
        <v>379</v>
      </c>
      <c r="AX1" s="34" t="s">
        <v>380</v>
      </c>
      <c r="AY1" s="21" t="s">
        <v>381</v>
      </c>
      <c r="AZ1" s="35" t="s">
        <v>382</v>
      </c>
      <c r="BA1" s="35" t="s">
        <v>383</v>
      </c>
      <c r="BB1" s="1" t="s">
        <v>384</v>
      </c>
      <c r="BC1" s="1" t="s">
        <v>385</v>
      </c>
      <c r="BD1" s="21" t="s">
        <v>386</v>
      </c>
      <c r="BE1" s="21" t="s">
        <v>387</v>
      </c>
      <c r="BF1" s="41" t="s">
        <v>388</v>
      </c>
      <c r="BG1" s="41" t="s">
        <v>389</v>
      </c>
      <c r="BH1" s="41" t="s">
        <v>390</v>
      </c>
      <c r="BI1" s="41" t="s">
        <v>391</v>
      </c>
      <c r="BJ1" s="21" t="s">
        <v>392</v>
      </c>
      <c r="BK1" s="21" t="s">
        <v>393</v>
      </c>
      <c r="BL1" s="21" t="s">
        <v>394</v>
      </c>
      <c r="BM1" s="21" t="s">
        <v>395</v>
      </c>
      <c r="BN1" s="21" t="s">
        <v>396</v>
      </c>
      <c r="BO1" s="21" t="s">
        <v>397</v>
      </c>
      <c r="BP1" s="21" t="s">
        <v>398</v>
      </c>
      <c r="BQ1" s="21" t="s">
        <v>399</v>
      </c>
    </row>
    <row r="2" spans="1:69" s="2" customFormat="1" ht="13.5" customHeight="1">
      <c r="A2" s="10"/>
      <c r="B2" s="10"/>
      <c r="C2" s="11" t="s">
        <v>400</v>
      </c>
      <c r="D2" s="110"/>
      <c r="E2" s="12" t="s">
        <v>401</v>
      </c>
      <c r="F2" s="10"/>
      <c r="G2" s="10"/>
      <c r="H2" s="10"/>
      <c r="I2" s="22" t="s">
        <v>402</v>
      </c>
      <c r="J2" s="17" t="s">
        <v>403</v>
      </c>
      <c r="K2" s="13" t="s">
        <v>404</v>
      </c>
      <c r="L2" s="22">
        <v>0</v>
      </c>
      <c r="M2" s="22"/>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v>0</v>
      </c>
      <c r="AH2" s="22">
        <v>0</v>
      </c>
      <c r="AI2" s="22">
        <v>8412599.6400000006</v>
      </c>
      <c r="AJ2" s="22">
        <v>8412599.6400000006</v>
      </c>
      <c r="AK2" s="22">
        <v>8412599.6400000006</v>
      </c>
      <c r="AL2" s="24">
        <v>15811046.66</v>
      </c>
      <c r="AM2" s="17" t="s">
        <v>405</v>
      </c>
      <c r="AN2" s="13" t="s">
        <v>405</v>
      </c>
      <c r="AO2" s="29"/>
      <c r="AP2" s="13" t="s">
        <v>406</v>
      </c>
      <c r="AQ2" s="13"/>
      <c r="AR2" s="30"/>
      <c r="AS2" s="22"/>
      <c r="AT2" s="30">
        <v>41166</v>
      </c>
      <c r="AU2" s="22">
        <v>75150000</v>
      </c>
      <c r="AV2" s="10" t="s">
        <v>407</v>
      </c>
      <c r="AW2" s="10" t="s">
        <v>408</v>
      </c>
      <c r="AX2" s="36"/>
      <c r="AY2" s="24"/>
      <c r="AZ2" s="37">
        <v>3253908</v>
      </c>
      <c r="BA2" s="37">
        <v>1012409</v>
      </c>
      <c r="BD2" s="24"/>
      <c r="BE2" s="24"/>
      <c r="BF2" s="2" t="s">
        <v>409</v>
      </c>
      <c r="BG2" s="2" t="s">
        <v>409</v>
      </c>
      <c r="BJ2" s="24"/>
      <c r="BK2" s="24"/>
      <c r="BL2" s="24"/>
      <c r="BM2" s="24"/>
      <c r="BN2" s="24"/>
      <c r="BO2" s="24"/>
      <c r="BP2" s="24"/>
      <c r="BQ2" s="24"/>
    </row>
    <row r="3" spans="1:69" s="2" customFormat="1" ht="13.5" customHeight="1">
      <c r="A3" s="10"/>
      <c r="B3" s="10"/>
      <c r="C3" s="11" t="s">
        <v>410</v>
      </c>
      <c r="D3" s="110"/>
      <c r="E3" s="12" t="s">
        <v>411</v>
      </c>
      <c r="F3" s="10"/>
      <c r="G3" s="10"/>
      <c r="H3" s="10"/>
      <c r="I3" s="22" t="s">
        <v>402</v>
      </c>
      <c r="J3" s="17" t="s">
        <v>403</v>
      </c>
      <c r="K3" s="13" t="s">
        <v>404</v>
      </c>
      <c r="L3" s="22">
        <v>0</v>
      </c>
      <c r="M3" s="22"/>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10565442.029999999</v>
      </c>
      <c r="AI3" s="22">
        <v>12176752.57</v>
      </c>
      <c r="AJ3" s="22">
        <v>20560289.030000001</v>
      </c>
      <c r="AK3" s="22">
        <v>20560289.030000001</v>
      </c>
      <c r="AL3" s="24">
        <v>20560289.030000001</v>
      </c>
      <c r="AM3" s="17" t="s">
        <v>405</v>
      </c>
      <c r="AN3" s="13" t="s">
        <v>405</v>
      </c>
      <c r="AO3" s="29"/>
      <c r="AP3" s="13" t="s">
        <v>406</v>
      </c>
      <c r="AQ3" s="13"/>
      <c r="AR3" s="30"/>
      <c r="AS3" s="22"/>
      <c r="AT3" s="30">
        <v>40760</v>
      </c>
      <c r="AU3" s="22">
        <v>70000000</v>
      </c>
      <c r="AV3" s="10" t="s">
        <v>407</v>
      </c>
      <c r="AW3" s="10" t="s">
        <v>412</v>
      </c>
      <c r="AX3" s="36"/>
      <c r="AY3" s="24"/>
      <c r="AZ3" s="37">
        <v>12289118</v>
      </c>
      <c r="BA3" s="37">
        <v>5530175</v>
      </c>
      <c r="BD3" s="24"/>
      <c r="BE3" s="24"/>
      <c r="BF3" s="2" t="s">
        <v>409</v>
      </c>
      <c r="BG3" s="2" t="s">
        <v>409</v>
      </c>
      <c r="BJ3" s="24"/>
      <c r="BK3" s="24"/>
      <c r="BL3" s="24"/>
      <c r="BM3" s="24"/>
      <c r="BN3" s="24"/>
      <c r="BO3" s="24"/>
      <c r="BP3" s="24"/>
      <c r="BQ3" s="24"/>
    </row>
    <row r="4" spans="1:69" s="2" customFormat="1" ht="13.5" customHeight="1">
      <c r="A4" s="13"/>
      <c r="B4" s="13" t="s">
        <v>413</v>
      </c>
      <c r="C4" s="14" t="s">
        <v>414</v>
      </c>
      <c r="D4" s="110"/>
      <c r="E4" s="12"/>
      <c r="F4" s="13"/>
      <c r="G4" s="13"/>
      <c r="H4" s="13"/>
      <c r="I4" s="22"/>
      <c r="J4" s="17" t="s">
        <v>403</v>
      </c>
      <c r="K4" s="13" t="s">
        <v>404</v>
      </c>
      <c r="L4" s="22">
        <v>0</v>
      </c>
      <c r="M4" s="22"/>
      <c r="N4" s="22">
        <v>0</v>
      </c>
      <c r="O4" s="22">
        <v>0</v>
      </c>
      <c r="P4" s="22">
        <v>0</v>
      </c>
      <c r="Q4" s="22">
        <v>0</v>
      </c>
      <c r="R4" s="22">
        <v>0</v>
      </c>
      <c r="S4" s="22">
        <v>0</v>
      </c>
      <c r="T4" s="22">
        <v>0</v>
      </c>
      <c r="U4" s="22">
        <v>0</v>
      </c>
      <c r="V4" s="22">
        <v>0</v>
      </c>
      <c r="W4" s="22">
        <v>0</v>
      </c>
      <c r="X4" s="22">
        <v>0</v>
      </c>
      <c r="Y4" s="22">
        <v>0</v>
      </c>
      <c r="Z4" s="22">
        <v>0</v>
      </c>
      <c r="AA4" s="22">
        <v>0</v>
      </c>
      <c r="AB4" s="22">
        <v>0</v>
      </c>
      <c r="AC4" s="22">
        <v>0</v>
      </c>
      <c r="AD4" s="22">
        <v>20000000</v>
      </c>
      <c r="AE4" s="22">
        <v>20000000</v>
      </c>
      <c r="AF4" s="22">
        <v>20000000</v>
      </c>
      <c r="AG4" s="22">
        <v>20000000</v>
      </c>
      <c r="AH4" s="22">
        <v>20000000</v>
      </c>
      <c r="AI4" s="22">
        <v>20000000</v>
      </c>
      <c r="AJ4" s="22">
        <v>20000000</v>
      </c>
      <c r="AK4" s="22">
        <v>20000000</v>
      </c>
      <c r="AL4" s="24">
        <v>20000000</v>
      </c>
      <c r="AM4" s="13" t="s">
        <v>415</v>
      </c>
      <c r="AN4" s="13" t="s">
        <v>405</v>
      </c>
      <c r="AO4" s="29"/>
      <c r="AP4" s="13" t="s">
        <v>406</v>
      </c>
      <c r="AQ4" s="13"/>
      <c r="AR4" s="30"/>
      <c r="AS4" s="22"/>
      <c r="AT4" s="30">
        <v>40592</v>
      </c>
      <c r="AU4" s="22">
        <v>20000000</v>
      </c>
      <c r="AV4" s="13" t="s">
        <v>407</v>
      </c>
      <c r="AW4" s="13" t="s">
        <v>416</v>
      </c>
      <c r="AX4" s="36"/>
      <c r="AY4" s="24"/>
      <c r="AZ4" s="37"/>
      <c r="BA4" s="37"/>
      <c r="BB4" s="2" t="s">
        <v>417</v>
      </c>
      <c r="BC4" s="2" t="s">
        <v>418</v>
      </c>
      <c r="BD4" s="24">
        <v>-20000000</v>
      </c>
      <c r="BE4" s="24">
        <v>-20000000</v>
      </c>
      <c r="BF4" s="2" t="s">
        <v>419</v>
      </c>
      <c r="BG4" s="2" t="s">
        <v>419</v>
      </c>
      <c r="BH4" s="2" t="s">
        <v>420</v>
      </c>
      <c r="BI4" s="2" t="s">
        <v>420</v>
      </c>
      <c r="BJ4" s="24">
        <v>0</v>
      </c>
      <c r="BK4" s="24">
        <v>0</v>
      </c>
      <c r="BL4" s="24">
        <v>0</v>
      </c>
      <c r="BM4" s="24">
        <v>0</v>
      </c>
      <c r="BN4" s="24">
        <v>0</v>
      </c>
      <c r="BO4" s="24">
        <v>0</v>
      </c>
      <c r="BP4" s="24">
        <v>0</v>
      </c>
      <c r="BQ4" s="24">
        <v>0</v>
      </c>
    </row>
    <row r="5" spans="1:69" s="3" customFormat="1" ht="13.5" customHeight="1">
      <c r="A5" s="15"/>
      <c r="B5" s="15" t="s">
        <v>99</v>
      </c>
      <c r="C5" s="16" t="s">
        <v>421</v>
      </c>
      <c r="D5" s="110" t="s">
        <v>99</v>
      </c>
      <c r="E5" s="9"/>
      <c r="F5" s="15" t="s">
        <v>422</v>
      </c>
      <c r="G5" s="15" t="s">
        <v>423</v>
      </c>
      <c r="H5" s="15"/>
      <c r="I5" s="23"/>
      <c r="J5" s="1" t="s">
        <v>424</v>
      </c>
      <c r="K5" s="15" t="s">
        <v>404</v>
      </c>
      <c r="L5" s="23">
        <v>63117906</v>
      </c>
      <c r="M5" s="23"/>
      <c r="N5" s="23">
        <v>63117906</v>
      </c>
      <c r="O5" s="23">
        <v>63117906</v>
      </c>
      <c r="P5" s="23">
        <v>63117906</v>
      </c>
      <c r="Q5" s="23">
        <v>63117906</v>
      </c>
      <c r="R5" s="23">
        <v>63117906</v>
      </c>
      <c r="S5" s="23">
        <v>63117906</v>
      </c>
      <c r="T5" s="23">
        <v>63117906</v>
      </c>
      <c r="U5" s="23">
        <v>63117906</v>
      </c>
      <c r="V5" s="23">
        <v>63117906</v>
      </c>
      <c r="W5" s="23">
        <v>63117906</v>
      </c>
      <c r="X5" s="23">
        <v>63117906</v>
      </c>
      <c r="Y5" s="23">
        <v>63117906</v>
      </c>
      <c r="Z5" s="23">
        <v>63117906</v>
      </c>
      <c r="AA5" s="23">
        <v>63117906</v>
      </c>
      <c r="AB5" s="23">
        <v>63117906</v>
      </c>
      <c r="AC5" s="23">
        <v>63117906</v>
      </c>
      <c r="AD5" s="23">
        <v>63117906</v>
      </c>
      <c r="AE5" s="23">
        <v>63117906</v>
      </c>
      <c r="AF5" s="23">
        <v>63117906</v>
      </c>
      <c r="AG5" s="23">
        <v>63117906</v>
      </c>
      <c r="AH5" s="23">
        <v>63117906</v>
      </c>
      <c r="AI5" s="23">
        <v>63117906</v>
      </c>
      <c r="AJ5" s="23">
        <v>63117906</v>
      </c>
      <c r="AK5" s="23">
        <v>63117906</v>
      </c>
      <c r="AL5" s="25">
        <v>63117906</v>
      </c>
      <c r="AM5" s="15" t="s">
        <v>415</v>
      </c>
      <c r="AN5" s="15" t="s">
        <v>405</v>
      </c>
      <c r="AO5" s="31"/>
      <c r="AP5" s="15" t="s">
        <v>425</v>
      </c>
      <c r="AQ5" s="15" t="s">
        <v>426</v>
      </c>
      <c r="AR5" s="32"/>
      <c r="AS5" s="23"/>
      <c r="AT5" s="32">
        <v>40619</v>
      </c>
      <c r="AU5" s="23">
        <v>63117906</v>
      </c>
      <c r="AV5" s="15" t="s">
        <v>427</v>
      </c>
      <c r="AW5" s="15" t="s">
        <v>428</v>
      </c>
      <c r="AX5" s="38"/>
      <c r="AY5" s="25"/>
      <c r="AZ5" s="39"/>
      <c r="BA5" s="39"/>
      <c r="BB5" s="3" t="s">
        <v>417</v>
      </c>
      <c r="BC5" s="3" t="s">
        <v>429</v>
      </c>
      <c r="BD5" s="25"/>
      <c r="BE5" s="25"/>
      <c r="BF5" s="3" t="s">
        <v>430</v>
      </c>
      <c r="BG5" s="3" t="s">
        <v>430</v>
      </c>
      <c r="BI5" s="3" t="s">
        <v>431</v>
      </c>
      <c r="BJ5" s="25">
        <v>104406257.001341</v>
      </c>
      <c r="BK5" s="25">
        <v>84148743.943072006</v>
      </c>
      <c r="BL5" s="25">
        <v>63794249.265256003</v>
      </c>
      <c r="BM5" s="25">
        <v>68253042.187677607</v>
      </c>
      <c r="BN5" s="25">
        <v>70568439.092511207</v>
      </c>
      <c r="BO5" s="25">
        <v>71316769.365999401</v>
      </c>
      <c r="BP5" s="25">
        <v>0</v>
      </c>
      <c r="BQ5" s="25">
        <v>-70568439.092511207</v>
      </c>
    </row>
    <row r="6" spans="1:69" s="2" customFormat="1" ht="13.5" customHeight="1">
      <c r="A6" s="13"/>
      <c r="B6" s="13" t="s">
        <v>103</v>
      </c>
      <c r="C6" s="14" t="s">
        <v>432</v>
      </c>
      <c r="D6" s="110"/>
      <c r="E6" s="12"/>
      <c r="F6" s="13" t="s">
        <v>433</v>
      </c>
      <c r="G6" s="13"/>
      <c r="H6" s="13"/>
      <c r="I6" s="22"/>
      <c r="J6" s="17" t="s">
        <v>403</v>
      </c>
      <c r="K6" s="13" t="s">
        <v>404</v>
      </c>
      <c r="L6" s="22">
        <v>24500000</v>
      </c>
      <c r="M6" s="22"/>
      <c r="N6" s="22">
        <v>24500000</v>
      </c>
      <c r="O6" s="22">
        <v>24500000</v>
      </c>
      <c r="P6" s="22">
        <v>24500000</v>
      </c>
      <c r="Q6" s="22">
        <v>24500000</v>
      </c>
      <c r="R6" s="22">
        <v>24500000</v>
      </c>
      <c r="S6" s="22">
        <v>24500000</v>
      </c>
      <c r="T6" s="22">
        <v>24500000</v>
      </c>
      <c r="U6" s="22">
        <v>24500000</v>
      </c>
      <c r="V6" s="22">
        <v>24500000</v>
      </c>
      <c r="W6" s="22">
        <v>24500000</v>
      </c>
      <c r="X6" s="22">
        <v>24500000</v>
      </c>
      <c r="Y6" s="22">
        <v>24500000</v>
      </c>
      <c r="Z6" s="22">
        <v>24500000</v>
      </c>
      <c r="AA6" s="22">
        <v>24500000</v>
      </c>
      <c r="AB6" s="22">
        <v>24500000</v>
      </c>
      <c r="AC6" s="22">
        <v>24500000</v>
      </c>
      <c r="AD6" s="22">
        <v>24500000</v>
      </c>
      <c r="AE6" s="22">
        <v>24500000</v>
      </c>
      <c r="AF6" s="22">
        <v>24500000</v>
      </c>
      <c r="AG6" s="22">
        <v>24500000</v>
      </c>
      <c r="AH6" s="22">
        <v>24500000</v>
      </c>
      <c r="AI6" s="22">
        <v>24500000</v>
      </c>
      <c r="AJ6" s="22">
        <v>24500000</v>
      </c>
      <c r="AK6" s="22">
        <v>24500000</v>
      </c>
      <c r="AL6" s="24">
        <v>24500000</v>
      </c>
      <c r="AM6" s="13" t="s">
        <v>415</v>
      </c>
      <c r="AN6" s="13" t="s">
        <v>405</v>
      </c>
      <c r="AO6" s="29"/>
      <c r="AP6" s="13" t="s">
        <v>406</v>
      </c>
      <c r="AQ6" s="13"/>
      <c r="AR6" s="30"/>
      <c r="AS6" s="22"/>
      <c r="AT6" s="30">
        <v>41060</v>
      </c>
      <c r="AU6" s="22">
        <v>24500000</v>
      </c>
      <c r="AV6" s="13" t="s">
        <v>434</v>
      </c>
      <c r="AW6" s="13" t="s">
        <v>412</v>
      </c>
      <c r="AX6" s="36"/>
      <c r="AY6" s="24"/>
      <c r="AZ6" s="37"/>
      <c r="BA6" s="37"/>
      <c r="BB6" s="2" t="s">
        <v>417</v>
      </c>
      <c r="BC6" s="2" t="s">
        <v>435</v>
      </c>
      <c r="BD6" s="24"/>
      <c r="BE6" s="24"/>
      <c r="BF6" s="2" t="s">
        <v>436</v>
      </c>
      <c r="BG6" s="2" t="s">
        <v>437</v>
      </c>
      <c r="BJ6" s="24">
        <v>23284800</v>
      </c>
      <c r="BK6" s="24">
        <v>24500000</v>
      </c>
      <c r="BL6" s="24">
        <v>29876993.671295501</v>
      </c>
      <c r="BM6" s="24">
        <v>37812765.129811503</v>
      </c>
      <c r="BN6" s="24">
        <v>48181129.036699802</v>
      </c>
      <c r="BO6" s="24">
        <v>52309867.513053499</v>
      </c>
      <c r="BP6" s="24">
        <v>54113577.283444799</v>
      </c>
      <c r="BQ6" s="24">
        <v>5932448.2467450099</v>
      </c>
    </row>
    <row r="7" spans="1:69" s="2" customFormat="1" ht="13.5" customHeight="1">
      <c r="A7" s="13" t="s">
        <v>438</v>
      </c>
      <c r="B7" s="13" t="s">
        <v>439</v>
      </c>
      <c r="C7" s="14" t="s">
        <v>440</v>
      </c>
      <c r="D7" s="110"/>
      <c r="E7" s="12"/>
      <c r="F7" s="13"/>
      <c r="G7" s="13"/>
      <c r="H7" s="13"/>
      <c r="I7" s="22" t="s">
        <v>402</v>
      </c>
      <c r="J7" s="17" t="s">
        <v>403</v>
      </c>
      <c r="K7" s="13" t="s">
        <v>404</v>
      </c>
      <c r="L7" s="22">
        <v>0</v>
      </c>
      <c r="M7" s="22"/>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c r="AL7" s="24">
        <v>90120000</v>
      </c>
      <c r="AM7" s="13" t="s">
        <v>415</v>
      </c>
      <c r="AN7" s="13" t="s">
        <v>405</v>
      </c>
      <c r="AO7" s="29"/>
      <c r="AP7" s="13" t="s">
        <v>406</v>
      </c>
      <c r="AQ7" s="13"/>
      <c r="AR7" s="30"/>
      <c r="AS7" s="22"/>
      <c r="AT7" s="30">
        <v>41255</v>
      </c>
      <c r="AU7" s="22">
        <v>90120000</v>
      </c>
      <c r="AV7" s="13" t="s">
        <v>434</v>
      </c>
      <c r="AW7" s="13" t="s">
        <v>441</v>
      </c>
      <c r="AX7" s="36"/>
      <c r="AY7" s="24"/>
      <c r="AZ7" s="40"/>
      <c r="BA7" s="40"/>
      <c r="BB7" s="2" t="s">
        <v>417</v>
      </c>
      <c r="BC7" s="2" t="s">
        <v>418</v>
      </c>
      <c r="BD7" s="24"/>
      <c r="BE7" s="24"/>
      <c r="BF7" s="2" t="s">
        <v>442</v>
      </c>
      <c r="BG7" s="2" t="s">
        <v>443</v>
      </c>
      <c r="BI7" s="2" t="s">
        <v>444</v>
      </c>
      <c r="BJ7" s="24">
        <v>88444590.182723299</v>
      </c>
      <c r="BK7" s="24">
        <v>78047993.568125606</v>
      </c>
      <c r="BL7" s="24">
        <v>35692500</v>
      </c>
      <c r="BM7" s="24"/>
      <c r="BN7" s="24"/>
      <c r="BO7" s="24"/>
      <c r="BP7" s="24"/>
      <c r="BQ7" s="24"/>
    </row>
    <row r="8" spans="1:69" s="2" customFormat="1" ht="13.5" customHeight="1">
      <c r="A8" s="17" t="s">
        <v>445</v>
      </c>
      <c r="B8" s="17" t="s">
        <v>440</v>
      </c>
      <c r="C8" s="18" t="s">
        <v>108</v>
      </c>
      <c r="D8" s="110" t="s">
        <v>107</v>
      </c>
      <c r="E8" s="12"/>
      <c r="F8" s="17" t="s">
        <v>433</v>
      </c>
      <c r="G8" s="17"/>
      <c r="H8" s="17"/>
      <c r="I8" s="22"/>
      <c r="J8" s="17" t="s">
        <v>403</v>
      </c>
      <c r="K8" s="17" t="s">
        <v>404</v>
      </c>
      <c r="L8" s="22">
        <v>9451074</v>
      </c>
      <c r="M8" s="22"/>
      <c r="N8" s="22">
        <v>9451074</v>
      </c>
      <c r="O8" s="22">
        <v>9451074</v>
      </c>
      <c r="P8" s="22">
        <v>9451074</v>
      </c>
      <c r="Q8" s="22">
        <v>9451074</v>
      </c>
      <c r="R8" s="22">
        <v>9451074</v>
      </c>
      <c r="S8" s="22">
        <v>9451074</v>
      </c>
      <c r="T8" s="22">
        <v>9451074</v>
      </c>
      <c r="U8" s="22">
        <v>9451074</v>
      </c>
      <c r="V8" s="22">
        <v>9451074</v>
      </c>
      <c r="W8" s="22">
        <v>9451074</v>
      </c>
      <c r="X8" s="22">
        <v>9451074</v>
      </c>
      <c r="Y8" s="22">
        <v>9451074</v>
      </c>
      <c r="Z8" s="22">
        <v>9451074</v>
      </c>
      <c r="AA8" s="22">
        <v>9451074</v>
      </c>
      <c r="AB8" s="22">
        <v>9451074</v>
      </c>
      <c r="AC8" s="22">
        <v>9451074</v>
      </c>
      <c r="AD8" s="22">
        <v>9451074</v>
      </c>
      <c r="AE8" s="22">
        <v>9451074</v>
      </c>
      <c r="AF8" s="22">
        <v>9451074</v>
      </c>
      <c r="AG8" s="22">
        <v>9451074</v>
      </c>
      <c r="AH8" s="22">
        <v>9451074</v>
      </c>
      <c r="AI8" s="22">
        <v>9451074</v>
      </c>
      <c r="AJ8" s="22">
        <v>9451074</v>
      </c>
      <c r="AK8" s="22">
        <v>9451074</v>
      </c>
      <c r="AL8" s="22"/>
      <c r="AM8" s="17" t="s">
        <v>415</v>
      </c>
      <c r="AN8" s="17" t="s">
        <v>405</v>
      </c>
      <c r="AO8" s="33"/>
      <c r="AP8" s="17" t="s">
        <v>406</v>
      </c>
      <c r="AQ8" s="17"/>
      <c r="AR8" s="30"/>
      <c r="AS8" s="22"/>
      <c r="AT8" s="30">
        <v>41255</v>
      </c>
      <c r="AU8" s="22">
        <v>9451074</v>
      </c>
      <c r="AV8" s="17" t="s">
        <v>434</v>
      </c>
      <c r="AW8" s="17" t="s">
        <v>441</v>
      </c>
      <c r="AX8" s="36"/>
      <c r="AY8" s="22"/>
      <c r="AZ8" s="37"/>
      <c r="BA8" s="37"/>
      <c r="BB8" s="2" t="s">
        <v>417</v>
      </c>
      <c r="BC8" s="2" t="s">
        <v>418</v>
      </c>
      <c r="BD8" s="22"/>
      <c r="BE8" s="22"/>
      <c r="BJ8" s="22"/>
      <c r="BK8" s="22"/>
      <c r="BL8" s="22"/>
      <c r="BM8" s="22">
        <v>9451074</v>
      </c>
      <c r="BN8" s="22">
        <v>9451074</v>
      </c>
      <c r="BO8" s="22">
        <v>9451074</v>
      </c>
      <c r="BP8" s="22">
        <v>9451074</v>
      </c>
      <c r="BQ8" s="22">
        <v>0</v>
      </c>
    </row>
    <row r="9" spans="1:69" s="2" customFormat="1" ht="13.5" customHeight="1">
      <c r="A9" s="17" t="s">
        <v>445</v>
      </c>
      <c r="B9" s="17" t="s">
        <v>440</v>
      </c>
      <c r="C9" s="18" t="s">
        <v>446</v>
      </c>
      <c r="D9" s="110"/>
      <c r="E9" s="12">
        <v>600248</v>
      </c>
      <c r="F9" s="17"/>
      <c r="G9" s="17"/>
      <c r="H9" s="17"/>
      <c r="I9" s="22" t="s">
        <v>402</v>
      </c>
      <c r="J9" s="17" t="s">
        <v>403</v>
      </c>
      <c r="K9" s="17" t="s">
        <v>404</v>
      </c>
      <c r="L9" s="22">
        <v>0</v>
      </c>
      <c r="M9" s="22"/>
      <c r="N9" s="22">
        <v>43746436.549999997</v>
      </c>
      <c r="O9" s="22">
        <v>43746436.549999997</v>
      </c>
      <c r="P9" s="22">
        <v>43746436.549999997</v>
      </c>
      <c r="Q9" s="22">
        <v>43746436.549999997</v>
      </c>
      <c r="R9" s="22">
        <v>43746436.549999997</v>
      </c>
      <c r="S9" s="22">
        <v>43746436.549999997</v>
      </c>
      <c r="T9" s="22">
        <v>43746436.549999997</v>
      </c>
      <c r="U9" s="22">
        <v>43746436.549999997</v>
      </c>
      <c r="V9" s="22">
        <v>43746436.549999997</v>
      </c>
      <c r="W9" s="22">
        <v>55082831.840000004</v>
      </c>
      <c r="X9" s="22">
        <v>87456200</v>
      </c>
      <c r="Y9" s="22">
        <v>87456200</v>
      </c>
      <c r="Z9" s="22">
        <v>87456200</v>
      </c>
      <c r="AA9" s="22">
        <v>87456200</v>
      </c>
      <c r="AB9" s="22">
        <v>87456200</v>
      </c>
      <c r="AC9" s="22">
        <v>87456200</v>
      </c>
      <c r="AD9" s="22">
        <v>87456200</v>
      </c>
      <c r="AE9" s="22">
        <v>87456200</v>
      </c>
      <c r="AF9" s="22">
        <v>87456200</v>
      </c>
      <c r="AG9" s="22">
        <v>87456200</v>
      </c>
      <c r="AH9" s="22">
        <v>87456200</v>
      </c>
      <c r="AI9" s="22">
        <v>87456200</v>
      </c>
      <c r="AJ9" s="22">
        <v>87456200</v>
      </c>
      <c r="AK9" s="22">
        <v>87456200</v>
      </c>
      <c r="AL9" s="22"/>
      <c r="AM9" s="17" t="s">
        <v>415</v>
      </c>
      <c r="AN9" s="17" t="s">
        <v>405</v>
      </c>
      <c r="AO9" s="33"/>
      <c r="AP9" s="17" t="s">
        <v>406</v>
      </c>
      <c r="AQ9" s="17"/>
      <c r="AR9" s="30"/>
      <c r="AS9" s="22"/>
      <c r="AT9" s="30">
        <v>41255</v>
      </c>
      <c r="AU9" s="22">
        <v>87456200</v>
      </c>
      <c r="AV9" s="17" t="s">
        <v>434</v>
      </c>
      <c r="AW9" s="17" t="s">
        <v>447</v>
      </c>
      <c r="AX9" s="36"/>
      <c r="AY9" s="22"/>
      <c r="AZ9" s="37">
        <v>16316462</v>
      </c>
      <c r="BA9" s="37">
        <v>16316462</v>
      </c>
      <c r="BB9" s="2" t="s">
        <v>417</v>
      </c>
      <c r="BC9" s="2" t="s">
        <v>418</v>
      </c>
      <c r="BD9" s="22"/>
      <c r="BE9" s="22"/>
      <c r="BJ9" s="22"/>
      <c r="BK9" s="22"/>
      <c r="BL9" s="22"/>
      <c r="BM9" s="22"/>
      <c r="BN9" s="22"/>
      <c r="BO9" s="22"/>
      <c r="BP9" s="22"/>
      <c r="BQ9" s="22"/>
    </row>
    <row r="10" spans="1:69" s="2" customFormat="1" ht="13.5" customHeight="1">
      <c r="A10" s="13"/>
      <c r="B10" s="13" t="s">
        <v>448</v>
      </c>
      <c r="C10" s="14" t="s">
        <v>325</v>
      </c>
      <c r="D10" s="110"/>
      <c r="E10" s="12">
        <v>688033</v>
      </c>
      <c r="F10" s="13"/>
      <c r="G10" s="13"/>
      <c r="H10" s="13"/>
      <c r="I10" s="22" t="s">
        <v>402</v>
      </c>
      <c r="J10" s="17" t="s">
        <v>403</v>
      </c>
      <c r="K10" s="13" t="s">
        <v>404</v>
      </c>
      <c r="L10" s="22">
        <v>12956519.02</v>
      </c>
      <c r="M10" s="22"/>
      <c r="N10" s="22">
        <v>13107885.83</v>
      </c>
      <c r="O10" s="22">
        <v>16165273.48</v>
      </c>
      <c r="P10" s="22">
        <v>17483154.710000001</v>
      </c>
      <c r="Q10" s="22">
        <v>17483154.710000001</v>
      </c>
      <c r="R10" s="22">
        <v>19426101.16</v>
      </c>
      <c r="S10" s="22">
        <v>22000000</v>
      </c>
      <c r="T10" s="22">
        <v>22000000</v>
      </c>
      <c r="U10" s="22">
        <v>22000000</v>
      </c>
      <c r="V10" s="22">
        <v>22000000</v>
      </c>
      <c r="W10" s="22">
        <v>22000000</v>
      </c>
      <c r="X10" s="22">
        <v>22000000</v>
      </c>
      <c r="Y10" s="22">
        <v>22000000</v>
      </c>
      <c r="Z10" s="22">
        <v>22000000</v>
      </c>
      <c r="AA10" s="22">
        <v>22000000</v>
      </c>
      <c r="AB10" s="22">
        <v>22000000</v>
      </c>
      <c r="AC10" s="22">
        <v>22000000</v>
      </c>
      <c r="AD10" s="22">
        <v>22000000</v>
      </c>
      <c r="AE10" s="22">
        <v>22000000</v>
      </c>
      <c r="AF10" s="22">
        <v>22000000</v>
      </c>
      <c r="AG10" s="22">
        <v>22000000</v>
      </c>
      <c r="AH10" s="22">
        <v>22000000</v>
      </c>
      <c r="AI10" s="22">
        <v>22000000</v>
      </c>
      <c r="AJ10" s="22">
        <v>22000000</v>
      </c>
      <c r="AK10" s="22">
        <v>22000000</v>
      </c>
      <c r="AL10" s="24">
        <v>22000000</v>
      </c>
      <c r="AM10" s="13" t="s">
        <v>415</v>
      </c>
      <c r="AN10" s="13" t="s">
        <v>405</v>
      </c>
      <c r="AO10" s="29"/>
      <c r="AP10" s="13" t="s">
        <v>406</v>
      </c>
      <c r="AQ10" s="13"/>
      <c r="AR10" s="30"/>
      <c r="AS10" s="22"/>
      <c r="AT10" s="30">
        <v>41703</v>
      </c>
      <c r="AU10" s="22">
        <v>22000000</v>
      </c>
      <c r="AV10" s="13" t="s">
        <v>407</v>
      </c>
      <c r="AW10" s="13" t="s">
        <v>441</v>
      </c>
      <c r="AX10" s="36"/>
      <c r="AY10" s="24"/>
      <c r="AZ10" s="37"/>
      <c r="BA10" s="37"/>
      <c r="BB10" s="2" t="s">
        <v>417</v>
      </c>
      <c r="BC10" s="2" t="s">
        <v>418</v>
      </c>
      <c r="BD10" s="24"/>
      <c r="BE10" s="24"/>
      <c r="BF10" s="2" t="s">
        <v>449</v>
      </c>
      <c r="BG10" s="2" t="s">
        <v>437</v>
      </c>
      <c r="BH10" s="2" t="s">
        <v>450</v>
      </c>
      <c r="BJ10" s="24">
        <v>73806319.291967094</v>
      </c>
      <c r="BK10" s="24">
        <v>68727860.628155902</v>
      </c>
      <c r="BL10" s="24">
        <v>74145455.323623404</v>
      </c>
      <c r="BM10" s="24">
        <v>100870119.538058</v>
      </c>
      <c r="BN10" s="24"/>
      <c r="BO10" s="24"/>
      <c r="BP10" s="24"/>
      <c r="BQ10" s="24"/>
    </row>
    <row r="11" spans="1:69" s="2" customFormat="1" ht="13.5" customHeight="1">
      <c r="A11" s="13"/>
      <c r="B11" s="13" t="s">
        <v>105</v>
      </c>
      <c r="C11" s="14" t="s">
        <v>106</v>
      </c>
      <c r="D11" s="110" t="s">
        <v>325</v>
      </c>
      <c r="E11" s="12"/>
      <c r="F11" s="13" t="s">
        <v>433</v>
      </c>
      <c r="G11" s="13"/>
      <c r="H11" s="13"/>
      <c r="I11" s="22"/>
      <c r="J11" s="17" t="s">
        <v>403</v>
      </c>
      <c r="K11" s="13" t="s">
        <v>404</v>
      </c>
      <c r="L11" s="22">
        <v>6000000</v>
      </c>
      <c r="M11" s="22"/>
      <c r="N11" s="22">
        <v>6000000</v>
      </c>
      <c r="O11" s="22">
        <v>6000000</v>
      </c>
      <c r="P11" s="22">
        <v>6000000</v>
      </c>
      <c r="Q11" s="22">
        <v>6000000</v>
      </c>
      <c r="R11" s="22">
        <v>6000000</v>
      </c>
      <c r="S11" s="22">
        <v>6000000</v>
      </c>
      <c r="T11" s="22">
        <v>6000000</v>
      </c>
      <c r="U11" s="22">
        <v>6000000</v>
      </c>
      <c r="V11" s="22">
        <v>6000000</v>
      </c>
      <c r="W11" s="22">
        <v>6000000</v>
      </c>
      <c r="X11" s="22">
        <v>6000000</v>
      </c>
      <c r="Y11" s="22">
        <v>6000000</v>
      </c>
      <c r="Z11" s="22">
        <v>6000000</v>
      </c>
      <c r="AA11" s="22">
        <v>6000000</v>
      </c>
      <c r="AB11" s="22">
        <v>6000000</v>
      </c>
      <c r="AC11" s="22">
        <v>6000000</v>
      </c>
      <c r="AD11" s="22">
        <v>6000000</v>
      </c>
      <c r="AE11" s="22">
        <v>6000000</v>
      </c>
      <c r="AF11" s="22">
        <v>6000000</v>
      </c>
      <c r="AG11" s="22">
        <v>6000000</v>
      </c>
      <c r="AH11" s="22">
        <v>6000000</v>
      </c>
      <c r="AI11" s="22">
        <v>6000000</v>
      </c>
      <c r="AJ11" s="22">
        <v>6000000</v>
      </c>
      <c r="AK11" s="22">
        <v>6000000</v>
      </c>
      <c r="AL11" s="24">
        <v>6000000</v>
      </c>
      <c r="AM11" s="13" t="s">
        <v>415</v>
      </c>
      <c r="AN11" s="13" t="s">
        <v>405</v>
      </c>
      <c r="AO11" s="29"/>
      <c r="AP11" s="13" t="s">
        <v>406</v>
      </c>
      <c r="AQ11" s="13"/>
      <c r="AR11" s="30"/>
      <c r="AS11" s="22"/>
      <c r="AT11" s="30">
        <v>41778</v>
      </c>
      <c r="AU11" s="22">
        <v>6000000</v>
      </c>
      <c r="AV11" s="13" t="s">
        <v>407</v>
      </c>
      <c r="AW11" s="13" t="s">
        <v>447</v>
      </c>
      <c r="AX11" s="36"/>
      <c r="AY11" s="24"/>
      <c r="AZ11" s="37"/>
      <c r="BA11" s="37"/>
      <c r="BB11" s="2" t="s">
        <v>417</v>
      </c>
      <c r="BC11" s="2" t="s">
        <v>429</v>
      </c>
      <c r="BD11" s="24"/>
      <c r="BE11" s="24"/>
      <c r="BF11" s="2" t="s">
        <v>436</v>
      </c>
      <c r="BG11" s="2" t="s">
        <v>436</v>
      </c>
      <c r="BI11" s="2" t="s">
        <v>451</v>
      </c>
      <c r="BJ11" s="24">
        <v>11356049.050000001</v>
      </c>
      <c r="BK11" s="24">
        <v>11356049.046156101</v>
      </c>
      <c r="BL11" s="24">
        <v>11356049.050000001</v>
      </c>
      <c r="BM11" s="24">
        <v>9747519.2219289597</v>
      </c>
      <c r="BN11" s="24">
        <v>17323200</v>
      </c>
      <c r="BO11" s="24">
        <v>49539510.717799403</v>
      </c>
      <c r="BP11" s="24">
        <v>41759102.5474649</v>
      </c>
      <c r="BQ11" s="24">
        <v>24435902.5474649</v>
      </c>
    </row>
    <row r="12" spans="1:69" s="3" customFormat="1" ht="13.5" customHeight="1">
      <c r="A12" s="15"/>
      <c r="B12" s="15" t="s">
        <v>452</v>
      </c>
      <c r="C12" s="16" t="s">
        <v>110</v>
      </c>
      <c r="D12" s="110" t="s">
        <v>105</v>
      </c>
      <c r="E12" s="9"/>
      <c r="F12" s="15"/>
      <c r="G12" s="15"/>
      <c r="H12" s="15"/>
      <c r="I12" s="23"/>
      <c r="J12" s="1" t="s">
        <v>424</v>
      </c>
      <c r="K12" s="15" t="s">
        <v>404</v>
      </c>
      <c r="L12" s="23">
        <v>0</v>
      </c>
      <c r="M12" s="23"/>
      <c r="N12" s="23">
        <v>0</v>
      </c>
      <c r="O12" s="23">
        <v>0</v>
      </c>
      <c r="P12" s="23">
        <v>2274828.84</v>
      </c>
      <c r="Q12" s="23">
        <v>2274828.84</v>
      </c>
      <c r="R12" s="23">
        <v>2274828.84</v>
      </c>
      <c r="S12" s="23">
        <v>2274828.84</v>
      </c>
      <c r="T12" s="23">
        <v>5553508.8399999999</v>
      </c>
      <c r="U12" s="23">
        <v>5553508.8399999999</v>
      </c>
      <c r="V12" s="23">
        <v>5553508.8399999999</v>
      </c>
      <c r="W12" s="23">
        <v>5553508.8399999999</v>
      </c>
      <c r="X12" s="23">
        <v>11701033.84</v>
      </c>
      <c r="Y12" s="23">
        <v>11701033.84</v>
      </c>
      <c r="Z12" s="23">
        <v>12339853.49</v>
      </c>
      <c r="AA12" s="23">
        <v>12339853.49</v>
      </c>
      <c r="AB12" s="23">
        <v>12339853.49</v>
      </c>
      <c r="AC12" s="23">
        <v>12339853.49</v>
      </c>
      <c r="AD12" s="23">
        <v>12339853.49</v>
      </c>
      <c r="AE12" s="23">
        <v>12339853.49</v>
      </c>
      <c r="AF12" s="23">
        <v>12339853.49</v>
      </c>
      <c r="AG12" s="23">
        <v>12339853.49</v>
      </c>
      <c r="AH12" s="23">
        <v>12339853.49</v>
      </c>
      <c r="AI12" s="23">
        <v>12339853.49</v>
      </c>
      <c r="AJ12" s="23">
        <v>12339853.49</v>
      </c>
      <c r="AK12" s="23">
        <v>12339853.49</v>
      </c>
      <c r="AL12" s="25">
        <v>12339853.49</v>
      </c>
      <c r="AM12" s="15" t="s">
        <v>415</v>
      </c>
      <c r="AN12" s="15" t="s">
        <v>405</v>
      </c>
      <c r="AO12" s="31"/>
      <c r="AP12" s="15" t="s">
        <v>425</v>
      </c>
      <c r="AQ12" s="15" t="s">
        <v>426</v>
      </c>
      <c r="AR12" s="32"/>
      <c r="AS12" s="23"/>
      <c r="AT12" s="32">
        <v>41943</v>
      </c>
      <c r="AU12" s="23">
        <v>15000000</v>
      </c>
      <c r="AV12" s="15" t="s">
        <v>427</v>
      </c>
      <c r="AW12" s="15" t="s">
        <v>441</v>
      </c>
      <c r="AX12" s="38"/>
      <c r="AY12" s="25"/>
      <c r="AZ12" s="39"/>
      <c r="BA12" s="39"/>
      <c r="BB12" s="3" t="s">
        <v>417</v>
      </c>
      <c r="BC12" s="3" t="s">
        <v>418</v>
      </c>
      <c r="BD12" s="25"/>
      <c r="BE12" s="25"/>
      <c r="BF12" s="3" t="s">
        <v>430</v>
      </c>
      <c r="BG12" s="3" t="s">
        <v>430</v>
      </c>
      <c r="BI12" s="3" t="s">
        <v>453</v>
      </c>
      <c r="BJ12" s="25">
        <v>14110792.306106901</v>
      </c>
      <c r="BK12" s="25">
        <v>14102506.0973232</v>
      </c>
      <c r="BL12" s="25">
        <v>16530906.3301875</v>
      </c>
      <c r="BM12" s="25">
        <v>13014833.560000001</v>
      </c>
      <c r="BN12" s="25">
        <v>13750790.83354</v>
      </c>
      <c r="BO12" s="25">
        <v>12423636.08712</v>
      </c>
      <c r="BP12" s="25">
        <v>8494854.1469599996</v>
      </c>
      <c r="BQ12" s="25">
        <v>8494854.1469599996</v>
      </c>
    </row>
    <row r="13" spans="1:69" s="2" customFormat="1" ht="13.5" customHeight="1">
      <c r="A13" s="10"/>
      <c r="B13" s="10" t="s">
        <v>101</v>
      </c>
      <c r="C13" s="11" t="s">
        <v>454</v>
      </c>
      <c r="D13" s="110" t="s">
        <v>109</v>
      </c>
      <c r="E13" s="12"/>
      <c r="F13" s="10"/>
      <c r="G13" s="10"/>
      <c r="H13" s="10"/>
      <c r="I13" s="22"/>
      <c r="J13" s="17" t="s">
        <v>403</v>
      </c>
      <c r="K13" s="13" t="s">
        <v>404</v>
      </c>
      <c r="L13" s="22">
        <v>0</v>
      </c>
      <c r="M13" s="22"/>
      <c r="N13" s="22">
        <v>0</v>
      </c>
      <c r="O13" s="22">
        <v>0</v>
      </c>
      <c r="P13" s="22">
        <v>0</v>
      </c>
      <c r="Q13" s="22">
        <v>0</v>
      </c>
      <c r="R13" s="22">
        <v>0</v>
      </c>
      <c r="S13" s="22">
        <v>30000000</v>
      </c>
      <c r="T13" s="22">
        <v>30000000</v>
      </c>
      <c r="U13" s="22">
        <v>30000000</v>
      </c>
      <c r="V13" s="22">
        <v>30000000</v>
      </c>
      <c r="W13" s="22">
        <v>30000000</v>
      </c>
      <c r="X13" s="22">
        <v>30000000</v>
      </c>
      <c r="Y13" s="22">
        <v>30000000</v>
      </c>
      <c r="Z13" s="22">
        <v>30000000</v>
      </c>
      <c r="AA13" s="22">
        <v>30000000</v>
      </c>
      <c r="AB13" s="22">
        <v>30000000</v>
      </c>
      <c r="AC13" s="22">
        <v>30000000</v>
      </c>
      <c r="AD13" s="22">
        <v>30000000</v>
      </c>
      <c r="AE13" s="22">
        <v>30000000</v>
      </c>
      <c r="AF13" s="22">
        <v>30000000</v>
      </c>
      <c r="AG13" s="22">
        <v>30000000</v>
      </c>
      <c r="AH13" s="22">
        <v>30000000</v>
      </c>
      <c r="AI13" s="22">
        <v>30000000</v>
      </c>
      <c r="AJ13" s="22">
        <v>30000000</v>
      </c>
      <c r="AK13" s="22">
        <v>30000000</v>
      </c>
      <c r="AL13" s="24">
        <v>30000000</v>
      </c>
      <c r="AM13" s="13" t="s">
        <v>415</v>
      </c>
      <c r="AN13" s="13" t="s">
        <v>405</v>
      </c>
      <c r="AO13" s="29"/>
      <c r="AP13" s="13" t="s">
        <v>406</v>
      </c>
      <c r="AQ13" s="13"/>
      <c r="AR13" s="30"/>
      <c r="AS13" s="22"/>
      <c r="AT13" s="30">
        <v>42199</v>
      </c>
      <c r="AU13" s="22">
        <v>30000000</v>
      </c>
      <c r="AV13" s="10" t="s">
        <v>407</v>
      </c>
      <c r="AW13" s="10" t="s">
        <v>455</v>
      </c>
      <c r="AX13" s="36"/>
      <c r="AY13" s="24"/>
      <c r="AZ13" s="37"/>
      <c r="BA13" s="37"/>
      <c r="BB13" s="2" t="s">
        <v>417</v>
      </c>
      <c r="BC13" s="2" t="s">
        <v>456</v>
      </c>
      <c r="BD13" s="24"/>
      <c r="BE13" s="24"/>
      <c r="BF13" s="2" t="s">
        <v>419</v>
      </c>
      <c r="BG13" s="2" t="s">
        <v>419</v>
      </c>
      <c r="BJ13" s="24">
        <v>30000000</v>
      </c>
      <c r="BK13" s="24">
        <v>30000000</v>
      </c>
      <c r="BL13" s="24">
        <v>30000000</v>
      </c>
      <c r="BM13" s="24">
        <v>30000000</v>
      </c>
      <c r="BN13" s="24">
        <v>36328305.329999998</v>
      </c>
      <c r="BO13" s="24">
        <v>44669837.753333502</v>
      </c>
      <c r="BP13" s="24">
        <v>0</v>
      </c>
      <c r="BQ13" s="24">
        <v>0</v>
      </c>
    </row>
    <row r="14" spans="1:69" s="2" customFormat="1" ht="13.5" customHeight="1">
      <c r="A14" s="10"/>
      <c r="B14" s="10" t="s">
        <v>457</v>
      </c>
      <c r="C14" s="11" t="s">
        <v>457</v>
      </c>
      <c r="D14" s="110" t="s">
        <v>101</v>
      </c>
      <c r="E14" s="12" t="s">
        <v>458</v>
      </c>
      <c r="F14" s="10"/>
      <c r="G14" s="10"/>
      <c r="H14" s="10"/>
      <c r="I14" s="22" t="s">
        <v>402</v>
      </c>
      <c r="J14" s="17" t="s">
        <v>403</v>
      </c>
      <c r="K14" s="13" t="s">
        <v>404</v>
      </c>
      <c r="L14" s="22">
        <v>0</v>
      </c>
      <c r="M14" s="22"/>
      <c r="N14" s="22">
        <v>0</v>
      </c>
      <c r="O14" s="22">
        <v>0</v>
      </c>
      <c r="P14" s="22">
        <v>0</v>
      </c>
      <c r="Q14" s="22">
        <v>0</v>
      </c>
      <c r="R14" s="22">
        <v>0</v>
      </c>
      <c r="S14" s="22">
        <v>0</v>
      </c>
      <c r="T14" s="22">
        <v>0</v>
      </c>
      <c r="U14" s="22">
        <v>0</v>
      </c>
      <c r="V14" s="22">
        <v>0</v>
      </c>
      <c r="W14" s="22">
        <v>0</v>
      </c>
      <c r="X14" s="22">
        <v>0</v>
      </c>
      <c r="Y14" s="22">
        <v>0</v>
      </c>
      <c r="Z14" s="22">
        <v>0</v>
      </c>
      <c r="AA14" s="22">
        <v>5143009.6400000304</v>
      </c>
      <c r="AB14" s="22">
        <v>5143009.6400000304</v>
      </c>
      <c r="AC14" s="22">
        <v>9914897.4200000297</v>
      </c>
      <c r="AD14" s="22">
        <v>20010512.100000001</v>
      </c>
      <c r="AE14" s="22">
        <v>20010512.100000001</v>
      </c>
      <c r="AF14" s="22">
        <v>22023592.460000001</v>
      </c>
      <c r="AG14" s="22">
        <v>28336741.559999999</v>
      </c>
      <c r="AH14" s="22">
        <v>35813430.079999998</v>
      </c>
      <c r="AI14" s="22">
        <v>37607671.740000002</v>
      </c>
      <c r="AJ14" s="22">
        <v>40764786.880000003</v>
      </c>
      <c r="AK14" s="22">
        <v>50327321.539999999</v>
      </c>
      <c r="AL14" s="24">
        <v>50327321.539999999</v>
      </c>
      <c r="AM14" s="17" t="s">
        <v>415</v>
      </c>
      <c r="AN14" s="13" t="s">
        <v>405</v>
      </c>
      <c r="AO14" s="29"/>
      <c r="AP14" s="13" t="s">
        <v>406</v>
      </c>
      <c r="AQ14" s="13"/>
      <c r="AR14" s="30"/>
      <c r="AS14" s="22"/>
      <c r="AT14" s="30">
        <v>40172</v>
      </c>
      <c r="AU14" s="22">
        <v>138510000</v>
      </c>
      <c r="AV14" s="10" t="s">
        <v>407</v>
      </c>
      <c r="AW14" s="10" t="s">
        <v>459</v>
      </c>
      <c r="AX14" s="36"/>
      <c r="AY14" s="24"/>
      <c r="AZ14" s="37">
        <v>41523833</v>
      </c>
      <c r="BA14" s="37">
        <v>26354952</v>
      </c>
      <c r="BD14" s="24"/>
      <c r="BE14" s="24"/>
      <c r="BF14" s="2" t="s">
        <v>409</v>
      </c>
      <c r="BG14" s="2" t="s">
        <v>409</v>
      </c>
      <c r="BJ14" s="24"/>
      <c r="BK14" s="24"/>
      <c r="BL14" s="24"/>
      <c r="BM14" s="24"/>
      <c r="BN14" s="24"/>
      <c r="BO14" s="24"/>
      <c r="BP14" s="24"/>
      <c r="BQ14" s="24"/>
    </row>
    <row r="15" spans="1:69" s="2" customFormat="1" ht="13.5" customHeight="1">
      <c r="A15" s="13"/>
      <c r="B15" s="13" t="s">
        <v>293</v>
      </c>
      <c r="C15" s="14" t="s">
        <v>460</v>
      </c>
      <c r="D15" s="110" t="s">
        <v>293</v>
      </c>
      <c r="E15" s="12"/>
      <c r="F15" s="13" t="s">
        <v>461</v>
      </c>
      <c r="G15" s="13" t="s">
        <v>462</v>
      </c>
      <c r="H15" s="13"/>
      <c r="I15" s="22"/>
      <c r="J15" s="17" t="s">
        <v>403</v>
      </c>
      <c r="K15" s="13" t="s">
        <v>404</v>
      </c>
      <c r="L15" s="22">
        <v>17500000</v>
      </c>
      <c r="M15" s="22"/>
      <c r="N15" s="22">
        <v>17500000</v>
      </c>
      <c r="O15" s="22">
        <v>17500000</v>
      </c>
      <c r="P15" s="22">
        <v>17500000</v>
      </c>
      <c r="Q15" s="22">
        <v>17500000</v>
      </c>
      <c r="R15" s="22">
        <v>17500000</v>
      </c>
      <c r="S15" s="22">
        <v>17500000</v>
      </c>
      <c r="T15" s="22">
        <v>17500000</v>
      </c>
      <c r="U15" s="22">
        <v>17500000</v>
      </c>
      <c r="V15" s="22">
        <v>17500000</v>
      </c>
      <c r="W15" s="22">
        <v>17500000</v>
      </c>
      <c r="X15" s="22">
        <v>17500000</v>
      </c>
      <c r="Y15" s="22">
        <v>17500000</v>
      </c>
      <c r="Z15" s="22">
        <v>17500000</v>
      </c>
      <c r="AA15" s="22">
        <v>17500000</v>
      </c>
      <c r="AB15" s="22">
        <v>17500000</v>
      </c>
      <c r="AC15" s="22">
        <v>17500000</v>
      </c>
      <c r="AD15" s="22">
        <v>17500000</v>
      </c>
      <c r="AE15" s="22">
        <v>17500000</v>
      </c>
      <c r="AF15" s="22">
        <v>17500000</v>
      </c>
      <c r="AG15" s="22">
        <v>17500000</v>
      </c>
      <c r="AH15" s="22">
        <v>17500000</v>
      </c>
      <c r="AI15" s="22">
        <v>17500000</v>
      </c>
      <c r="AJ15" s="22">
        <v>17500000</v>
      </c>
      <c r="AK15" s="22">
        <v>17500000</v>
      </c>
      <c r="AL15" s="26">
        <v>17500000</v>
      </c>
      <c r="AM15" s="13" t="s">
        <v>415</v>
      </c>
      <c r="AN15" s="13" t="s">
        <v>405</v>
      </c>
      <c r="AO15" s="29"/>
      <c r="AP15" s="13" t="s">
        <v>406</v>
      </c>
      <c r="AQ15" s="13"/>
      <c r="AR15" s="30"/>
      <c r="AS15" s="22"/>
      <c r="AT15" s="30">
        <v>42583</v>
      </c>
      <c r="AU15" s="22">
        <v>17500000</v>
      </c>
      <c r="AV15" s="13" t="s">
        <v>407</v>
      </c>
      <c r="AW15" s="13" t="s">
        <v>447</v>
      </c>
      <c r="AX15" s="36"/>
      <c r="AY15" s="26"/>
      <c r="AZ15" s="37"/>
      <c r="BA15" s="37"/>
      <c r="BD15" s="26"/>
      <c r="BE15" s="26"/>
      <c r="BF15" s="2" t="s">
        <v>463</v>
      </c>
      <c r="BG15" s="2" t="s">
        <v>463</v>
      </c>
      <c r="BH15" s="2" t="s">
        <v>464</v>
      </c>
      <c r="BI15" s="2" t="s">
        <v>464</v>
      </c>
      <c r="BJ15" s="22">
        <v>17500000</v>
      </c>
      <c r="BK15" s="22">
        <v>17500000</v>
      </c>
      <c r="BL15" s="22">
        <v>17500000</v>
      </c>
      <c r="BM15" s="22">
        <v>17500000</v>
      </c>
      <c r="BN15" s="22">
        <v>14701350.550000001</v>
      </c>
      <c r="BO15" s="22">
        <v>14701350.550000001</v>
      </c>
      <c r="BP15" s="22">
        <v>9571692.4900000002</v>
      </c>
      <c r="BQ15" s="22">
        <v>-5129658.0599999996</v>
      </c>
    </row>
    <row r="16" spans="1:69" s="2" customFormat="1" ht="13.5" customHeight="1">
      <c r="A16" s="10"/>
      <c r="B16" s="10" t="s">
        <v>465</v>
      </c>
      <c r="C16" s="11" t="s">
        <v>281</v>
      </c>
      <c r="D16" s="110" t="s">
        <v>281</v>
      </c>
      <c r="E16" s="12" t="s">
        <v>466</v>
      </c>
      <c r="F16" s="10" t="s">
        <v>467</v>
      </c>
      <c r="G16" s="10" t="s">
        <v>468</v>
      </c>
      <c r="H16" s="10"/>
      <c r="I16" s="22"/>
      <c r="J16" s="17" t="s">
        <v>403</v>
      </c>
      <c r="K16" s="13" t="s">
        <v>404</v>
      </c>
      <c r="L16" s="22">
        <v>67269150</v>
      </c>
      <c r="M16" s="22"/>
      <c r="N16" s="22">
        <v>67269150</v>
      </c>
      <c r="O16" s="22">
        <v>67269150</v>
      </c>
      <c r="P16" s="22">
        <v>67269150</v>
      </c>
      <c r="Q16" s="22">
        <v>67269150</v>
      </c>
      <c r="R16" s="22">
        <v>67269150</v>
      </c>
      <c r="S16" s="22">
        <v>67269150</v>
      </c>
      <c r="T16" s="22">
        <v>67269150</v>
      </c>
      <c r="U16" s="22">
        <v>67269150</v>
      </c>
      <c r="V16" s="22">
        <v>67269150</v>
      </c>
      <c r="W16" s="22">
        <v>67269150</v>
      </c>
      <c r="X16" s="22">
        <v>67269150</v>
      </c>
      <c r="Y16" s="22">
        <v>67269150</v>
      </c>
      <c r="Z16" s="22">
        <v>67269150</v>
      </c>
      <c r="AA16" s="22">
        <v>67269150</v>
      </c>
      <c r="AB16" s="22">
        <v>67269150</v>
      </c>
      <c r="AC16" s="22">
        <v>67269150</v>
      </c>
      <c r="AD16" s="22">
        <v>67269150</v>
      </c>
      <c r="AE16" s="22">
        <v>67269150</v>
      </c>
      <c r="AF16" s="22">
        <v>67269150</v>
      </c>
      <c r="AG16" s="22">
        <v>67269150</v>
      </c>
      <c r="AH16" s="22">
        <v>67269150</v>
      </c>
      <c r="AI16" s="22">
        <v>67269150</v>
      </c>
      <c r="AJ16" s="22">
        <v>67269150</v>
      </c>
      <c r="AK16" s="22">
        <v>67269150</v>
      </c>
      <c r="AL16" s="24">
        <v>67269150</v>
      </c>
      <c r="AM16" s="17" t="s">
        <v>469</v>
      </c>
      <c r="AN16" s="13" t="s">
        <v>405</v>
      </c>
      <c r="AO16" s="29"/>
      <c r="AP16" s="13" t="s">
        <v>406</v>
      </c>
      <c r="AQ16" s="13"/>
      <c r="AR16" s="30"/>
      <c r="AS16" s="22"/>
      <c r="AT16" s="30">
        <v>41480</v>
      </c>
      <c r="AU16" s="22">
        <v>72660000</v>
      </c>
      <c r="AV16" s="10" t="s">
        <v>434</v>
      </c>
      <c r="AW16" s="10" t="s">
        <v>470</v>
      </c>
      <c r="AX16" s="36"/>
      <c r="AY16" s="24"/>
      <c r="AZ16" s="37">
        <v>16219410</v>
      </c>
      <c r="BA16" s="37"/>
      <c r="BD16" s="24"/>
      <c r="BE16" s="24"/>
      <c r="BF16" s="2" t="s">
        <v>463</v>
      </c>
      <c r="BG16" s="2" t="s">
        <v>463</v>
      </c>
      <c r="BH16" s="2" t="s">
        <v>464</v>
      </c>
      <c r="BI16" s="2" t="s">
        <v>464</v>
      </c>
      <c r="BJ16" s="22">
        <v>67269150</v>
      </c>
      <c r="BK16" s="22">
        <v>67269150</v>
      </c>
      <c r="BL16" s="22">
        <v>67269150</v>
      </c>
      <c r="BM16" s="22">
        <v>67269150</v>
      </c>
      <c r="BN16" s="22">
        <v>7785316.7999999998</v>
      </c>
      <c r="BO16" s="22">
        <v>5352405.3</v>
      </c>
      <c r="BP16" s="22">
        <v>0</v>
      </c>
      <c r="BQ16" s="22">
        <v>-7785316.7999999998</v>
      </c>
    </row>
    <row r="17" spans="1:69" s="2" customFormat="1" ht="13.5" customHeight="1">
      <c r="A17" s="10"/>
      <c r="B17" s="10" t="s">
        <v>471</v>
      </c>
      <c r="C17" s="11" t="s">
        <v>286</v>
      </c>
      <c r="D17" s="110" t="s">
        <v>286</v>
      </c>
      <c r="E17" s="12" t="s">
        <v>472</v>
      </c>
      <c r="F17" s="10" t="s">
        <v>467</v>
      </c>
      <c r="G17" s="10" t="s">
        <v>468</v>
      </c>
      <c r="H17" s="10"/>
      <c r="I17" s="22"/>
      <c r="J17" s="17" t="s">
        <v>403</v>
      </c>
      <c r="K17" s="13" t="s">
        <v>404</v>
      </c>
      <c r="L17" s="22">
        <v>59700000</v>
      </c>
      <c r="M17" s="22"/>
      <c r="N17" s="22">
        <v>59700000</v>
      </c>
      <c r="O17" s="22">
        <v>59700000</v>
      </c>
      <c r="P17" s="22">
        <v>59700000</v>
      </c>
      <c r="Q17" s="22">
        <v>59700000</v>
      </c>
      <c r="R17" s="22">
        <v>59700000</v>
      </c>
      <c r="S17" s="22">
        <v>59700000</v>
      </c>
      <c r="T17" s="22">
        <v>59700000</v>
      </c>
      <c r="U17" s="22">
        <v>59700000</v>
      </c>
      <c r="V17" s="22">
        <v>59700000</v>
      </c>
      <c r="W17" s="22">
        <v>59700000</v>
      </c>
      <c r="X17" s="22">
        <v>59700000</v>
      </c>
      <c r="Y17" s="22">
        <v>59700000</v>
      </c>
      <c r="Z17" s="22">
        <v>59700000</v>
      </c>
      <c r="AA17" s="22">
        <v>59700000</v>
      </c>
      <c r="AB17" s="22">
        <v>59700000</v>
      </c>
      <c r="AC17" s="22">
        <v>59700000</v>
      </c>
      <c r="AD17" s="22">
        <v>59700000</v>
      </c>
      <c r="AE17" s="22">
        <v>59700000</v>
      </c>
      <c r="AF17" s="22">
        <v>59700000</v>
      </c>
      <c r="AG17" s="22">
        <v>59700000</v>
      </c>
      <c r="AH17" s="22">
        <v>59700000</v>
      </c>
      <c r="AI17" s="22">
        <v>59700000</v>
      </c>
      <c r="AJ17" s="22">
        <v>59700000</v>
      </c>
      <c r="AK17" s="22">
        <v>59700000</v>
      </c>
      <c r="AL17" s="24">
        <v>59700000</v>
      </c>
      <c r="AM17" s="17" t="s">
        <v>469</v>
      </c>
      <c r="AN17" s="13" t="s">
        <v>405</v>
      </c>
      <c r="AO17" s="29"/>
      <c r="AP17" s="13" t="s">
        <v>406</v>
      </c>
      <c r="AQ17" s="13"/>
      <c r="AR17" s="30"/>
      <c r="AS17" s="22"/>
      <c r="AT17" s="30">
        <v>42263</v>
      </c>
      <c r="AU17" s="22">
        <v>59700000</v>
      </c>
      <c r="AV17" s="10" t="s">
        <v>473</v>
      </c>
      <c r="AW17" s="10" t="s">
        <v>441</v>
      </c>
      <c r="AX17" s="36"/>
      <c r="AY17" s="24"/>
      <c r="AZ17" s="37">
        <v>3279860</v>
      </c>
      <c r="BA17" s="37"/>
      <c r="BD17" s="24"/>
      <c r="BE17" s="24"/>
      <c r="BF17" s="2" t="s">
        <v>463</v>
      </c>
      <c r="BG17" s="2" t="s">
        <v>463</v>
      </c>
      <c r="BH17" s="2" t="s">
        <v>464</v>
      </c>
      <c r="BI17" s="2" t="s">
        <v>464</v>
      </c>
      <c r="BJ17" s="22">
        <v>59700000</v>
      </c>
      <c r="BK17" s="22">
        <v>59700000</v>
      </c>
      <c r="BL17" s="22">
        <v>59700000</v>
      </c>
      <c r="BM17" s="22">
        <v>59700000</v>
      </c>
      <c r="BN17" s="22">
        <v>2623888</v>
      </c>
      <c r="BO17" s="22">
        <v>1147951</v>
      </c>
      <c r="BP17" s="22">
        <v>0</v>
      </c>
      <c r="BQ17" s="22">
        <v>-2623888</v>
      </c>
    </row>
    <row r="18" spans="1:69" s="2" customFormat="1" ht="13.5" customHeight="1">
      <c r="A18" s="10"/>
      <c r="B18" s="10" t="s">
        <v>474</v>
      </c>
      <c r="C18" s="11" t="s">
        <v>289</v>
      </c>
      <c r="D18" s="110" t="s">
        <v>289</v>
      </c>
      <c r="E18" s="12" t="s">
        <v>475</v>
      </c>
      <c r="F18" s="10" t="s">
        <v>461</v>
      </c>
      <c r="G18" s="10" t="s">
        <v>462</v>
      </c>
      <c r="H18" s="10"/>
      <c r="I18" s="22"/>
      <c r="J18" s="17" t="s">
        <v>403</v>
      </c>
      <c r="K18" s="13" t="s">
        <v>404</v>
      </c>
      <c r="L18" s="22">
        <v>50000000</v>
      </c>
      <c r="M18" s="22"/>
      <c r="N18" s="22">
        <v>50000000</v>
      </c>
      <c r="O18" s="22">
        <v>50000000</v>
      </c>
      <c r="P18" s="22">
        <v>50000000</v>
      </c>
      <c r="Q18" s="22">
        <v>50000000</v>
      </c>
      <c r="R18" s="22">
        <v>50000000</v>
      </c>
      <c r="S18" s="22">
        <v>50000000</v>
      </c>
      <c r="T18" s="22">
        <v>50000000</v>
      </c>
      <c r="U18" s="22">
        <v>50000000</v>
      </c>
      <c r="V18" s="22">
        <v>50000000</v>
      </c>
      <c r="W18" s="22">
        <v>50000000</v>
      </c>
      <c r="X18" s="22">
        <v>50000000</v>
      </c>
      <c r="Y18" s="22">
        <v>50000000</v>
      </c>
      <c r="Z18" s="22">
        <v>50000000</v>
      </c>
      <c r="AA18" s="22">
        <v>50000000</v>
      </c>
      <c r="AB18" s="22">
        <v>50000000</v>
      </c>
      <c r="AC18" s="22">
        <v>50000000</v>
      </c>
      <c r="AD18" s="22">
        <v>50000000</v>
      </c>
      <c r="AE18" s="22">
        <v>50000000</v>
      </c>
      <c r="AF18" s="22">
        <v>50000000</v>
      </c>
      <c r="AG18" s="22">
        <v>50000000</v>
      </c>
      <c r="AH18" s="22">
        <v>50000000</v>
      </c>
      <c r="AI18" s="22">
        <v>50000000</v>
      </c>
      <c r="AJ18" s="22">
        <v>50000000</v>
      </c>
      <c r="AK18" s="22">
        <v>50000000</v>
      </c>
      <c r="AL18" s="24">
        <v>50000000</v>
      </c>
      <c r="AM18" s="17" t="s">
        <v>469</v>
      </c>
      <c r="AN18" s="13" t="s">
        <v>405</v>
      </c>
      <c r="AO18" s="29"/>
      <c r="AP18" s="13" t="s">
        <v>406</v>
      </c>
      <c r="AQ18" s="13"/>
      <c r="AR18" s="30"/>
      <c r="AS18" s="22"/>
      <c r="AT18" s="30">
        <v>42674</v>
      </c>
      <c r="AU18" s="22">
        <v>50000000</v>
      </c>
      <c r="AV18" s="10" t="s">
        <v>476</v>
      </c>
      <c r="AW18" s="10" t="s">
        <v>455</v>
      </c>
      <c r="AX18" s="36"/>
      <c r="AY18" s="24"/>
      <c r="AZ18" s="37">
        <v>5000000</v>
      </c>
      <c r="BA18" s="37"/>
      <c r="BD18" s="24"/>
      <c r="BE18" s="24"/>
      <c r="BF18" s="2" t="s">
        <v>463</v>
      </c>
      <c r="BG18" s="2" t="s">
        <v>463</v>
      </c>
      <c r="BH18" s="2" t="s">
        <v>464</v>
      </c>
      <c r="BI18" s="2" t="s">
        <v>464</v>
      </c>
      <c r="BJ18" s="22">
        <v>50000000</v>
      </c>
      <c r="BK18" s="22">
        <v>50000000</v>
      </c>
      <c r="BL18" s="22">
        <v>50000000</v>
      </c>
      <c r="BM18" s="22">
        <v>50000000</v>
      </c>
      <c r="BN18" s="22">
        <v>15600000</v>
      </c>
      <c r="BO18" s="22">
        <v>14850000</v>
      </c>
      <c r="BP18" s="22">
        <v>0</v>
      </c>
      <c r="BQ18" s="22">
        <v>-15600000</v>
      </c>
    </row>
    <row r="19" spans="1:69" s="2" customFormat="1" ht="13.5" customHeight="1">
      <c r="A19" s="13"/>
      <c r="B19" s="13" t="s">
        <v>274</v>
      </c>
      <c r="C19" s="14" t="s">
        <v>477</v>
      </c>
      <c r="D19" s="110" t="s">
        <v>274</v>
      </c>
      <c r="E19" s="12"/>
      <c r="F19" s="13" t="s">
        <v>467</v>
      </c>
      <c r="G19" s="13" t="s">
        <v>468</v>
      </c>
      <c r="H19" s="13"/>
      <c r="I19" s="22"/>
      <c r="J19" s="17" t="s">
        <v>403</v>
      </c>
      <c r="K19" s="13" t="s">
        <v>404</v>
      </c>
      <c r="L19" s="22">
        <v>10000000</v>
      </c>
      <c r="M19" s="22"/>
      <c r="N19" s="22">
        <v>10000000</v>
      </c>
      <c r="O19" s="22">
        <v>10000000</v>
      </c>
      <c r="P19" s="22">
        <v>10000000</v>
      </c>
      <c r="Q19" s="22">
        <v>10000000</v>
      </c>
      <c r="R19" s="22">
        <v>10000000</v>
      </c>
      <c r="S19" s="22">
        <v>10000000</v>
      </c>
      <c r="T19" s="22">
        <v>10000000</v>
      </c>
      <c r="U19" s="22">
        <v>10000000</v>
      </c>
      <c r="V19" s="22">
        <v>10000000</v>
      </c>
      <c r="W19" s="22">
        <v>10000000</v>
      </c>
      <c r="X19" s="22">
        <v>10000000</v>
      </c>
      <c r="Y19" s="22">
        <v>10000000</v>
      </c>
      <c r="Z19" s="22">
        <v>10000000</v>
      </c>
      <c r="AA19" s="22">
        <v>10000000</v>
      </c>
      <c r="AB19" s="22">
        <v>10000000</v>
      </c>
      <c r="AC19" s="22">
        <v>10000000</v>
      </c>
      <c r="AD19" s="22">
        <v>10000000</v>
      </c>
      <c r="AE19" s="22">
        <v>10000000</v>
      </c>
      <c r="AF19" s="22">
        <v>10000000</v>
      </c>
      <c r="AG19" s="22">
        <v>10000000</v>
      </c>
      <c r="AH19" s="22">
        <v>10000000</v>
      </c>
      <c r="AI19" s="22">
        <v>10000000</v>
      </c>
      <c r="AJ19" s="22">
        <v>10000000</v>
      </c>
      <c r="AK19" s="22">
        <v>10000000</v>
      </c>
      <c r="AL19" s="24">
        <v>10000000</v>
      </c>
      <c r="AM19" s="13" t="s">
        <v>469</v>
      </c>
      <c r="AN19" s="13" t="s">
        <v>405</v>
      </c>
      <c r="AO19" s="29"/>
      <c r="AP19" s="13" t="s">
        <v>406</v>
      </c>
      <c r="AQ19" s="13"/>
      <c r="AR19" s="30"/>
      <c r="AS19" s="22"/>
      <c r="AT19" s="30">
        <v>40176</v>
      </c>
      <c r="AU19" s="22">
        <v>10000000</v>
      </c>
      <c r="AV19" s="13" t="s">
        <v>473</v>
      </c>
      <c r="AW19" s="13" t="s">
        <v>428</v>
      </c>
      <c r="AX19" s="36"/>
      <c r="AY19" s="24"/>
      <c r="AZ19" s="37"/>
      <c r="BA19" s="37"/>
      <c r="BB19" s="2" t="s">
        <v>478</v>
      </c>
      <c r="BC19" s="2" t="s">
        <v>478</v>
      </c>
      <c r="BD19" s="24">
        <v>-10000000</v>
      </c>
      <c r="BE19" s="24">
        <v>-10000000</v>
      </c>
      <c r="BF19" s="2" t="s">
        <v>419</v>
      </c>
      <c r="BG19" s="2" t="s">
        <v>419</v>
      </c>
      <c r="BH19" s="2" t="s">
        <v>479</v>
      </c>
      <c r="BI19" s="2" t="s">
        <v>479</v>
      </c>
      <c r="BJ19" s="24">
        <v>0</v>
      </c>
      <c r="BK19" s="24">
        <v>0</v>
      </c>
      <c r="BL19" s="24">
        <v>0</v>
      </c>
      <c r="BM19" s="24">
        <v>0</v>
      </c>
      <c r="BN19" s="24">
        <v>0</v>
      </c>
      <c r="BO19" s="24">
        <v>0</v>
      </c>
      <c r="BP19" s="24">
        <v>0</v>
      </c>
      <c r="BQ19" s="24">
        <v>0</v>
      </c>
    </row>
    <row r="20" spans="1:69" s="2" customFormat="1" ht="13.5" customHeight="1">
      <c r="A20" s="13" t="s">
        <v>480</v>
      </c>
      <c r="B20" s="13" t="s">
        <v>275</v>
      </c>
      <c r="C20" s="14" t="s">
        <v>481</v>
      </c>
      <c r="D20" s="110" t="s">
        <v>275</v>
      </c>
      <c r="E20" s="12"/>
      <c r="F20" s="13" t="s">
        <v>467</v>
      </c>
      <c r="G20" s="13" t="s">
        <v>468</v>
      </c>
      <c r="H20" s="13"/>
      <c r="I20" s="22"/>
      <c r="J20" s="17" t="s">
        <v>403</v>
      </c>
      <c r="K20" s="13" t="s">
        <v>404</v>
      </c>
      <c r="L20" s="22">
        <v>35000000</v>
      </c>
      <c r="M20" s="22"/>
      <c r="N20" s="22">
        <v>35000000</v>
      </c>
      <c r="O20" s="22">
        <v>35000000</v>
      </c>
      <c r="P20" s="22">
        <v>35000000</v>
      </c>
      <c r="Q20" s="22">
        <v>35000000</v>
      </c>
      <c r="R20" s="22">
        <v>35000000</v>
      </c>
      <c r="S20" s="22">
        <v>35000000</v>
      </c>
      <c r="T20" s="22">
        <v>35000000</v>
      </c>
      <c r="U20" s="22">
        <v>35000000</v>
      </c>
      <c r="V20" s="22">
        <v>35000000</v>
      </c>
      <c r="W20" s="22">
        <v>35000000</v>
      </c>
      <c r="X20" s="22">
        <v>35000000</v>
      </c>
      <c r="Y20" s="22">
        <v>35000000</v>
      </c>
      <c r="Z20" s="22">
        <v>35000000</v>
      </c>
      <c r="AA20" s="22">
        <v>35000000</v>
      </c>
      <c r="AB20" s="22">
        <v>35000000</v>
      </c>
      <c r="AC20" s="22">
        <v>35000000</v>
      </c>
      <c r="AD20" s="22">
        <v>35000000</v>
      </c>
      <c r="AE20" s="22">
        <v>35000000</v>
      </c>
      <c r="AF20" s="22">
        <v>35000000</v>
      </c>
      <c r="AG20" s="22">
        <v>35000000</v>
      </c>
      <c r="AH20" s="22">
        <v>35000000</v>
      </c>
      <c r="AI20" s="22">
        <v>35000000</v>
      </c>
      <c r="AJ20" s="22">
        <v>35000000</v>
      </c>
      <c r="AK20" s="22">
        <v>35000000</v>
      </c>
      <c r="AL20" s="24">
        <v>35000000</v>
      </c>
      <c r="AM20" s="13" t="s">
        <v>469</v>
      </c>
      <c r="AN20" s="13" t="s">
        <v>405</v>
      </c>
      <c r="AO20" s="29"/>
      <c r="AP20" s="13" t="s">
        <v>406</v>
      </c>
      <c r="AQ20" s="13"/>
      <c r="AR20" s="30"/>
      <c r="AS20" s="22"/>
      <c r="AT20" s="30">
        <v>40206</v>
      </c>
      <c r="AU20" s="22">
        <v>35000000</v>
      </c>
      <c r="AV20" s="13" t="s">
        <v>482</v>
      </c>
      <c r="AW20" s="13" t="s">
        <v>441</v>
      </c>
      <c r="AX20" s="36"/>
      <c r="AY20" s="24"/>
      <c r="AZ20" s="37"/>
      <c r="BA20" s="37"/>
      <c r="BB20" s="2" t="s">
        <v>478</v>
      </c>
      <c r="BC20" s="2" t="s">
        <v>483</v>
      </c>
      <c r="BD20" s="24">
        <v>-35000000</v>
      </c>
      <c r="BE20" s="24">
        <v>-35000000</v>
      </c>
      <c r="BF20" s="2" t="s">
        <v>419</v>
      </c>
      <c r="BG20" s="2" t="s">
        <v>419</v>
      </c>
      <c r="BH20" s="2" t="s">
        <v>484</v>
      </c>
      <c r="BI20" s="2" t="s">
        <v>484</v>
      </c>
      <c r="BJ20" s="24">
        <v>0</v>
      </c>
      <c r="BK20" s="24">
        <v>0</v>
      </c>
      <c r="BL20" s="24">
        <v>0</v>
      </c>
      <c r="BM20" s="24">
        <v>0</v>
      </c>
      <c r="BN20" s="24">
        <v>0</v>
      </c>
      <c r="BO20" s="24">
        <v>0</v>
      </c>
      <c r="BP20" s="24">
        <v>0</v>
      </c>
      <c r="BQ20" s="24">
        <v>0</v>
      </c>
    </row>
    <row r="21" spans="1:69" s="2" customFormat="1" ht="13.5" customHeight="1">
      <c r="A21" s="13"/>
      <c r="B21" s="13" t="s">
        <v>485</v>
      </c>
      <c r="C21" s="14" t="s">
        <v>486</v>
      </c>
      <c r="D21" s="110" t="s">
        <v>276</v>
      </c>
      <c r="E21" s="12"/>
      <c r="F21" s="13" t="s">
        <v>467</v>
      </c>
      <c r="G21" s="13" t="s">
        <v>468</v>
      </c>
      <c r="H21" s="13"/>
      <c r="I21" s="22"/>
      <c r="J21" s="17" t="s">
        <v>403</v>
      </c>
      <c r="K21" s="13" t="s">
        <v>404</v>
      </c>
      <c r="L21" s="22">
        <v>1400000</v>
      </c>
      <c r="M21" s="22"/>
      <c r="N21" s="22">
        <v>1400000</v>
      </c>
      <c r="O21" s="22">
        <v>1400000</v>
      </c>
      <c r="P21" s="22">
        <v>1400000</v>
      </c>
      <c r="Q21" s="22">
        <v>1400000</v>
      </c>
      <c r="R21" s="22">
        <v>1400000</v>
      </c>
      <c r="S21" s="22">
        <v>1400000</v>
      </c>
      <c r="T21" s="22">
        <v>1400000</v>
      </c>
      <c r="U21" s="22">
        <v>1400000</v>
      </c>
      <c r="V21" s="22">
        <v>1400000</v>
      </c>
      <c r="W21" s="22">
        <v>1400000</v>
      </c>
      <c r="X21" s="22">
        <v>1400000</v>
      </c>
      <c r="Y21" s="22">
        <v>1400000</v>
      </c>
      <c r="Z21" s="22">
        <v>1400000</v>
      </c>
      <c r="AA21" s="22">
        <v>1400000</v>
      </c>
      <c r="AB21" s="22">
        <v>1400000</v>
      </c>
      <c r="AC21" s="22">
        <v>1400000</v>
      </c>
      <c r="AD21" s="22">
        <v>1400000</v>
      </c>
      <c r="AE21" s="22">
        <v>1400000</v>
      </c>
      <c r="AF21" s="22">
        <v>1400000</v>
      </c>
      <c r="AG21" s="22">
        <v>1400000</v>
      </c>
      <c r="AH21" s="22">
        <v>1400000</v>
      </c>
      <c r="AI21" s="22">
        <v>1400000</v>
      </c>
      <c r="AJ21" s="22">
        <v>1400000</v>
      </c>
      <c r="AK21" s="22">
        <v>1400000</v>
      </c>
      <c r="AL21" s="24">
        <v>1400000</v>
      </c>
      <c r="AM21" s="13" t="s">
        <v>469</v>
      </c>
      <c r="AN21" s="13" t="s">
        <v>405</v>
      </c>
      <c r="AO21" s="29"/>
      <c r="AP21" s="13" t="s">
        <v>406</v>
      </c>
      <c r="AQ21" s="13"/>
      <c r="AR21" s="30"/>
      <c r="AS21" s="22"/>
      <c r="AT21" s="30">
        <v>40336</v>
      </c>
      <c r="AU21" s="22">
        <v>1400000</v>
      </c>
      <c r="AV21" s="13" t="s">
        <v>427</v>
      </c>
      <c r="AW21" s="13" t="s">
        <v>416</v>
      </c>
      <c r="AX21" s="36"/>
      <c r="AY21" s="24"/>
      <c r="AZ21" s="37"/>
      <c r="BA21" s="37"/>
      <c r="BB21" s="2" t="s">
        <v>478</v>
      </c>
      <c r="BC21" s="2" t="s">
        <v>487</v>
      </c>
      <c r="BD21" s="24">
        <v>-1400000</v>
      </c>
      <c r="BE21" s="24">
        <v>-1400000</v>
      </c>
      <c r="BF21" s="2" t="s">
        <v>419</v>
      </c>
      <c r="BG21" s="2" t="s">
        <v>419</v>
      </c>
      <c r="BH21" s="2" t="s">
        <v>488</v>
      </c>
      <c r="BI21" s="2" t="s">
        <v>488</v>
      </c>
      <c r="BJ21" s="24">
        <v>0</v>
      </c>
      <c r="BK21" s="24">
        <v>0</v>
      </c>
      <c r="BL21" s="24">
        <v>0</v>
      </c>
      <c r="BM21" s="24">
        <v>0</v>
      </c>
      <c r="BN21" s="24">
        <v>0</v>
      </c>
      <c r="BO21" s="24">
        <v>0</v>
      </c>
      <c r="BP21" s="24">
        <v>0</v>
      </c>
      <c r="BQ21" s="24">
        <v>0</v>
      </c>
    </row>
    <row r="22" spans="1:69" s="2" customFormat="1" ht="13.5" customHeight="1">
      <c r="A22" s="13"/>
      <c r="B22" s="13" t="s">
        <v>277</v>
      </c>
      <c r="C22" s="14" t="s">
        <v>489</v>
      </c>
      <c r="D22" s="110" t="s">
        <v>277</v>
      </c>
      <c r="E22" s="12"/>
      <c r="F22" s="13" t="s">
        <v>467</v>
      </c>
      <c r="G22" s="13" t="s">
        <v>468</v>
      </c>
      <c r="H22" s="13"/>
      <c r="I22" s="22"/>
      <c r="J22" s="17" t="s">
        <v>403</v>
      </c>
      <c r="K22" s="13" t="s">
        <v>404</v>
      </c>
      <c r="L22" s="22">
        <v>13161545.76</v>
      </c>
      <c r="M22" s="22"/>
      <c r="N22" s="22">
        <v>13161545.76</v>
      </c>
      <c r="O22" s="22">
        <v>13321060.25</v>
      </c>
      <c r="P22" s="22">
        <v>13321060.25</v>
      </c>
      <c r="Q22" s="22">
        <v>13321060.25</v>
      </c>
      <c r="R22" s="22">
        <v>13321060.25</v>
      </c>
      <c r="S22" s="22">
        <v>13321060.25</v>
      </c>
      <c r="T22" s="22">
        <v>13321060.25</v>
      </c>
      <c r="U22" s="22">
        <v>13321060.25</v>
      </c>
      <c r="V22" s="22">
        <v>13988600.25</v>
      </c>
      <c r="W22" s="22">
        <v>13988600.25</v>
      </c>
      <c r="X22" s="22">
        <v>13988600.25</v>
      </c>
      <c r="Y22" s="22">
        <v>13988600.25</v>
      </c>
      <c r="Z22" s="22">
        <v>13988600.25</v>
      </c>
      <c r="AA22" s="22">
        <v>13988600.25</v>
      </c>
      <c r="AB22" s="22">
        <v>13988600.25</v>
      </c>
      <c r="AC22" s="22">
        <v>13988600.25</v>
      </c>
      <c r="AD22" s="22">
        <v>13988600.25</v>
      </c>
      <c r="AE22" s="22">
        <v>13988600.25</v>
      </c>
      <c r="AF22" s="22">
        <v>13988600.25</v>
      </c>
      <c r="AG22" s="22">
        <v>13988600.25</v>
      </c>
      <c r="AH22" s="22">
        <v>13988600.25</v>
      </c>
      <c r="AI22" s="22">
        <v>13988600.25</v>
      </c>
      <c r="AJ22" s="22">
        <v>13988600.25</v>
      </c>
      <c r="AK22" s="22">
        <v>13988600.25</v>
      </c>
      <c r="AL22" s="24">
        <v>13988600.25</v>
      </c>
      <c r="AM22" s="13" t="s">
        <v>469</v>
      </c>
      <c r="AN22" s="13" t="s">
        <v>405</v>
      </c>
      <c r="AO22" s="29"/>
      <c r="AP22" s="13" t="s">
        <v>406</v>
      </c>
      <c r="AQ22" s="13"/>
      <c r="AR22" s="30"/>
      <c r="AS22" s="22"/>
      <c r="AT22" s="30">
        <v>40352</v>
      </c>
      <c r="AU22" s="22">
        <v>13988600.25</v>
      </c>
      <c r="AV22" s="13" t="s">
        <v>407</v>
      </c>
      <c r="AW22" s="13" t="s">
        <v>490</v>
      </c>
      <c r="AX22" s="36"/>
      <c r="AY22" s="24"/>
      <c r="AZ22" s="37"/>
      <c r="BA22" s="37"/>
      <c r="BB22" s="2" t="s">
        <v>478</v>
      </c>
      <c r="BC22" s="2" t="s">
        <v>478</v>
      </c>
      <c r="BD22" s="24">
        <v>-13988600.25</v>
      </c>
      <c r="BE22" s="24">
        <v>-13988600.25</v>
      </c>
      <c r="BF22" s="2" t="s">
        <v>419</v>
      </c>
      <c r="BG22" s="2" t="s">
        <v>419</v>
      </c>
      <c r="BH22" s="2" t="s">
        <v>491</v>
      </c>
      <c r="BI22" s="2" t="s">
        <v>491</v>
      </c>
      <c r="BJ22" s="24">
        <v>0</v>
      </c>
      <c r="BK22" s="24">
        <v>0</v>
      </c>
      <c r="BL22" s="24">
        <v>0</v>
      </c>
      <c r="BM22" s="24">
        <v>0</v>
      </c>
      <c r="BN22" s="24">
        <v>0</v>
      </c>
      <c r="BO22" s="24">
        <v>0</v>
      </c>
      <c r="BP22" s="24">
        <v>0</v>
      </c>
      <c r="BQ22" s="24">
        <v>0</v>
      </c>
    </row>
    <row r="23" spans="1:69" s="2" customFormat="1" ht="13.5" customHeight="1">
      <c r="A23" s="13"/>
      <c r="B23" s="13" t="s">
        <v>278</v>
      </c>
      <c r="C23" s="14" t="s">
        <v>492</v>
      </c>
      <c r="D23" s="110" t="s">
        <v>278</v>
      </c>
      <c r="E23" s="12"/>
      <c r="F23" s="13" t="s">
        <v>467</v>
      </c>
      <c r="G23" s="13" t="s">
        <v>468</v>
      </c>
      <c r="H23" s="13"/>
      <c r="I23" s="22"/>
      <c r="J23" s="17" t="s">
        <v>403</v>
      </c>
      <c r="K23" s="13" t="s">
        <v>404</v>
      </c>
      <c r="L23" s="22">
        <v>39881600</v>
      </c>
      <c r="M23" s="22"/>
      <c r="N23" s="22">
        <v>39881600</v>
      </c>
      <c r="O23" s="22">
        <v>39881600</v>
      </c>
      <c r="P23" s="22">
        <v>39881600</v>
      </c>
      <c r="Q23" s="22">
        <v>39881600</v>
      </c>
      <c r="R23" s="22">
        <v>39881600</v>
      </c>
      <c r="S23" s="22">
        <v>39881600</v>
      </c>
      <c r="T23" s="22">
        <v>39881600</v>
      </c>
      <c r="U23" s="22">
        <v>39881600</v>
      </c>
      <c r="V23" s="22">
        <v>39881600</v>
      </c>
      <c r="W23" s="22">
        <v>39881600</v>
      </c>
      <c r="X23" s="22">
        <v>39881600</v>
      </c>
      <c r="Y23" s="22">
        <v>39881600</v>
      </c>
      <c r="Z23" s="22">
        <v>39881600</v>
      </c>
      <c r="AA23" s="22">
        <v>39881600</v>
      </c>
      <c r="AB23" s="22">
        <v>39881600</v>
      </c>
      <c r="AC23" s="22">
        <v>39881600</v>
      </c>
      <c r="AD23" s="22">
        <v>39881600</v>
      </c>
      <c r="AE23" s="22">
        <v>39881600</v>
      </c>
      <c r="AF23" s="22">
        <v>39881600</v>
      </c>
      <c r="AG23" s="22">
        <v>39881600</v>
      </c>
      <c r="AH23" s="22">
        <v>39881600</v>
      </c>
      <c r="AI23" s="22">
        <v>39881600</v>
      </c>
      <c r="AJ23" s="22">
        <v>39881600</v>
      </c>
      <c r="AK23" s="22">
        <v>39881600</v>
      </c>
      <c r="AL23" s="24">
        <v>39881600</v>
      </c>
      <c r="AM23" s="13" t="s">
        <v>469</v>
      </c>
      <c r="AN23" s="13" t="s">
        <v>405</v>
      </c>
      <c r="AO23" s="29"/>
      <c r="AP23" s="13" t="s">
        <v>406</v>
      </c>
      <c r="AQ23" s="13"/>
      <c r="AR23" s="30"/>
      <c r="AS23" s="24"/>
      <c r="AT23" s="30">
        <v>40297</v>
      </c>
      <c r="AU23" s="24">
        <v>39881600</v>
      </c>
      <c r="AV23" s="13" t="s">
        <v>407</v>
      </c>
      <c r="AW23" s="13" t="s">
        <v>493</v>
      </c>
      <c r="AX23" s="36"/>
      <c r="AY23" s="24"/>
      <c r="AZ23" s="37"/>
      <c r="BA23" s="37"/>
      <c r="BB23" s="2" t="s">
        <v>478</v>
      </c>
      <c r="BC23" s="2" t="s">
        <v>483</v>
      </c>
      <c r="BD23" s="24">
        <v>-39881600</v>
      </c>
      <c r="BE23" s="24">
        <v>-39881600</v>
      </c>
      <c r="BF23" s="2" t="s">
        <v>419</v>
      </c>
      <c r="BG23" s="2" t="s">
        <v>419</v>
      </c>
      <c r="BH23" s="2" t="s">
        <v>484</v>
      </c>
      <c r="BI23" s="2" t="s">
        <v>484</v>
      </c>
      <c r="BJ23" s="24">
        <v>0</v>
      </c>
      <c r="BK23" s="24">
        <v>0</v>
      </c>
      <c r="BL23" s="24">
        <v>0</v>
      </c>
      <c r="BM23" s="24">
        <v>0</v>
      </c>
      <c r="BN23" s="24">
        <v>0</v>
      </c>
      <c r="BO23" s="24">
        <v>0</v>
      </c>
      <c r="BP23" s="24">
        <v>0</v>
      </c>
      <c r="BQ23" s="24">
        <v>0</v>
      </c>
    </row>
    <row r="24" spans="1:69" s="2" customFormat="1" ht="13.5" customHeight="1">
      <c r="A24" s="13" t="s">
        <v>494</v>
      </c>
      <c r="B24" s="13" t="s">
        <v>280</v>
      </c>
      <c r="C24" s="14" t="s">
        <v>495</v>
      </c>
      <c r="D24" s="110" t="s">
        <v>280</v>
      </c>
      <c r="E24" s="12"/>
      <c r="F24" s="13" t="s">
        <v>467</v>
      </c>
      <c r="G24" s="13" t="s">
        <v>468</v>
      </c>
      <c r="H24" s="13"/>
      <c r="I24" s="22"/>
      <c r="J24" s="17" t="s">
        <v>403</v>
      </c>
      <c r="K24" s="13" t="s">
        <v>404</v>
      </c>
      <c r="L24" s="22">
        <v>85450000</v>
      </c>
      <c r="M24" s="22"/>
      <c r="N24" s="22">
        <v>85450000</v>
      </c>
      <c r="O24" s="22">
        <v>85450000</v>
      </c>
      <c r="P24" s="22">
        <v>85450000</v>
      </c>
      <c r="Q24" s="22">
        <v>85450000</v>
      </c>
      <c r="R24" s="22">
        <v>85450000</v>
      </c>
      <c r="S24" s="22">
        <v>85450000</v>
      </c>
      <c r="T24" s="22">
        <v>85450000</v>
      </c>
      <c r="U24" s="22">
        <v>85450000</v>
      </c>
      <c r="V24" s="22">
        <v>85450000</v>
      </c>
      <c r="W24" s="22">
        <v>85450000</v>
      </c>
      <c r="X24" s="22">
        <v>85450000</v>
      </c>
      <c r="Y24" s="22">
        <v>85450000</v>
      </c>
      <c r="Z24" s="22">
        <v>85450000</v>
      </c>
      <c r="AA24" s="22">
        <v>85450000</v>
      </c>
      <c r="AB24" s="22">
        <v>85450000</v>
      </c>
      <c r="AC24" s="22">
        <v>85450000</v>
      </c>
      <c r="AD24" s="22">
        <v>85450000</v>
      </c>
      <c r="AE24" s="22">
        <v>85450000</v>
      </c>
      <c r="AF24" s="22">
        <v>85450000</v>
      </c>
      <c r="AG24" s="22">
        <v>85450000</v>
      </c>
      <c r="AH24" s="22">
        <v>85450000</v>
      </c>
      <c r="AI24" s="22">
        <v>85450000</v>
      </c>
      <c r="AJ24" s="22">
        <v>85450000</v>
      </c>
      <c r="AK24" s="22">
        <v>85450000</v>
      </c>
      <c r="AL24" s="24">
        <v>85450000</v>
      </c>
      <c r="AM24" s="13" t="s">
        <v>469</v>
      </c>
      <c r="AN24" s="13" t="s">
        <v>405</v>
      </c>
      <c r="AO24" s="29"/>
      <c r="AP24" s="13" t="s">
        <v>406</v>
      </c>
      <c r="AQ24" s="13"/>
      <c r="AR24" s="30"/>
      <c r="AS24" s="22"/>
      <c r="AT24" s="30">
        <v>41388</v>
      </c>
      <c r="AU24" s="22">
        <v>85450000</v>
      </c>
      <c r="AV24" s="13" t="s">
        <v>407</v>
      </c>
      <c r="AW24" s="13" t="s">
        <v>412</v>
      </c>
      <c r="AX24" s="36"/>
      <c r="AY24" s="24"/>
      <c r="AZ24" s="37"/>
      <c r="BA24" s="37"/>
      <c r="BB24" s="2" t="s">
        <v>478</v>
      </c>
      <c r="BC24" s="2" t="s">
        <v>496</v>
      </c>
      <c r="BD24" s="24">
        <v>-44994100</v>
      </c>
      <c r="BE24" s="24">
        <v>-44994100</v>
      </c>
      <c r="BF24" s="2" t="s">
        <v>442</v>
      </c>
      <c r="BG24" s="2" t="s">
        <v>437</v>
      </c>
      <c r="BH24" s="2" t="s">
        <v>497</v>
      </c>
      <c r="BJ24" s="24">
        <v>39874207.671016604</v>
      </c>
      <c r="BK24" s="24">
        <v>43577986.380769402</v>
      </c>
      <c r="BL24" s="24">
        <v>3600137.4587992998</v>
      </c>
      <c r="BM24" s="24">
        <v>0</v>
      </c>
      <c r="BN24" s="24">
        <v>0</v>
      </c>
      <c r="BO24" s="24">
        <v>0</v>
      </c>
      <c r="BP24" s="24">
        <v>0</v>
      </c>
      <c r="BQ24" s="24">
        <v>0</v>
      </c>
    </row>
    <row r="25" spans="1:69" s="2" customFormat="1" ht="13.5" customHeight="1">
      <c r="A25" s="13"/>
      <c r="B25" s="13" t="s">
        <v>498</v>
      </c>
      <c r="C25" s="14" t="s">
        <v>305</v>
      </c>
      <c r="D25" s="110" t="s">
        <v>305</v>
      </c>
      <c r="E25" s="12" t="s">
        <v>499</v>
      </c>
      <c r="F25" s="13"/>
      <c r="G25" s="13"/>
      <c r="H25" s="13"/>
      <c r="I25" s="22" t="s">
        <v>402</v>
      </c>
      <c r="J25" s="17" t="s">
        <v>403</v>
      </c>
      <c r="K25" s="13" t="s">
        <v>404</v>
      </c>
      <c r="L25" s="22">
        <v>20852480</v>
      </c>
      <c r="M25" s="22"/>
      <c r="N25" s="22">
        <v>20852480</v>
      </c>
      <c r="O25" s="22">
        <v>20852480</v>
      </c>
      <c r="P25" s="22">
        <v>20852480</v>
      </c>
      <c r="Q25" s="22">
        <v>20852480</v>
      </c>
      <c r="R25" s="22">
        <v>20852480</v>
      </c>
      <c r="S25" s="22">
        <v>20852480</v>
      </c>
      <c r="T25" s="22">
        <v>20852480</v>
      </c>
      <c r="U25" s="22">
        <v>20852480</v>
      </c>
      <c r="V25" s="22">
        <v>20852480</v>
      </c>
      <c r="W25" s="22">
        <v>20852480</v>
      </c>
      <c r="X25" s="22">
        <v>20852480</v>
      </c>
      <c r="Y25" s="22">
        <v>20852480</v>
      </c>
      <c r="Z25" s="22">
        <v>20852480</v>
      </c>
      <c r="AA25" s="22">
        <v>20852480</v>
      </c>
      <c r="AB25" s="22">
        <v>20852480</v>
      </c>
      <c r="AC25" s="22">
        <v>20852480</v>
      </c>
      <c r="AD25" s="22">
        <v>20852480</v>
      </c>
      <c r="AE25" s="22">
        <v>20852480</v>
      </c>
      <c r="AF25" s="22">
        <v>20852480</v>
      </c>
      <c r="AG25" s="22">
        <v>20852480</v>
      </c>
      <c r="AH25" s="22">
        <v>20852480</v>
      </c>
      <c r="AI25" s="22">
        <v>20852480</v>
      </c>
      <c r="AJ25" s="22">
        <v>20852480</v>
      </c>
      <c r="AK25" s="22">
        <v>20852480</v>
      </c>
      <c r="AL25" s="24">
        <v>20852480</v>
      </c>
      <c r="AM25" s="13" t="s">
        <v>469</v>
      </c>
      <c r="AN25" s="13" t="s">
        <v>405</v>
      </c>
      <c r="AO25" s="29"/>
      <c r="AP25" s="13" t="s">
        <v>406</v>
      </c>
      <c r="AQ25" s="13"/>
      <c r="AR25" s="30"/>
      <c r="AS25" s="22"/>
      <c r="AT25" s="30">
        <v>41571</v>
      </c>
      <c r="AU25" s="22">
        <v>44000000</v>
      </c>
      <c r="AV25" s="13" t="s">
        <v>473</v>
      </c>
      <c r="AW25" s="13" t="s">
        <v>408</v>
      </c>
      <c r="AX25" s="36"/>
      <c r="AY25" s="24"/>
      <c r="AZ25" s="37"/>
      <c r="BA25" s="37"/>
      <c r="BB25" s="2" t="s">
        <v>478</v>
      </c>
      <c r="BC25" s="2" t="s">
        <v>500</v>
      </c>
      <c r="BD25" s="24"/>
      <c r="BE25" s="24"/>
      <c r="BF25" s="2" t="s">
        <v>442</v>
      </c>
      <c r="BG25" s="2" t="s">
        <v>442</v>
      </c>
      <c r="BJ25" s="24">
        <v>28824053.185163401</v>
      </c>
      <c r="BK25" s="24">
        <v>24976299.112401001</v>
      </c>
      <c r="BL25" s="24">
        <v>22495438.889660701</v>
      </c>
      <c r="BM25" s="24">
        <v>31804604.124662701</v>
      </c>
      <c r="BN25" s="24">
        <v>31804604.124662701</v>
      </c>
      <c r="BO25" s="24"/>
      <c r="BP25" s="24"/>
      <c r="BQ25" s="24"/>
    </row>
    <row r="26" spans="1:69" s="2" customFormat="1" ht="13.5" customHeight="1">
      <c r="A26" s="13"/>
      <c r="B26" s="13" t="s">
        <v>267</v>
      </c>
      <c r="C26" s="14" t="s">
        <v>501</v>
      </c>
      <c r="D26" s="110" t="s">
        <v>267</v>
      </c>
      <c r="E26" s="12"/>
      <c r="F26" s="13" t="s">
        <v>461</v>
      </c>
      <c r="G26" s="13" t="s">
        <v>462</v>
      </c>
      <c r="H26" s="13"/>
      <c r="I26" s="22"/>
      <c r="J26" s="17" t="s">
        <v>403</v>
      </c>
      <c r="K26" s="13" t="s">
        <v>404</v>
      </c>
      <c r="L26" s="22">
        <v>27154600</v>
      </c>
      <c r="M26" s="22"/>
      <c r="N26" s="22">
        <v>27154600</v>
      </c>
      <c r="O26" s="22">
        <v>27154600</v>
      </c>
      <c r="P26" s="22">
        <v>27154600</v>
      </c>
      <c r="Q26" s="22">
        <v>27154600</v>
      </c>
      <c r="R26" s="22">
        <v>27154600</v>
      </c>
      <c r="S26" s="22">
        <v>40020000</v>
      </c>
      <c r="T26" s="22">
        <v>40020000</v>
      </c>
      <c r="U26" s="22">
        <v>40020000</v>
      </c>
      <c r="V26" s="22">
        <v>40020000</v>
      </c>
      <c r="W26" s="22">
        <v>40020000</v>
      </c>
      <c r="X26" s="22">
        <v>40020000</v>
      </c>
      <c r="Y26" s="22">
        <v>40020000</v>
      </c>
      <c r="Z26" s="22">
        <v>40020000</v>
      </c>
      <c r="AA26" s="22">
        <v>40020000</v>
      </c>
      <c r="AB26" s="22">
        <v>40020000</v>
      </c>
      <c r="AC26" s="22">
        <v>40020000</v>
      </c>
      <c r="AD26" s="22">
        <v>40020000</v>
      </c>
      <c r="AE26" s="22">
        <v>40020000</v>
      </c>
      <c r="AF26" s="22">
        <v>40020000</v>
      </c>
      <c r="AG26" s="22">
        <v>40020000</v>
      </c>
      <c r="AH26" s="22">
        <v>40020000</v>
      </c>
      <c r="AI26" s="22">
        <v>40020000</v>
      </c>
      <c r="AJ26" s="22">
        <v>40020000</v>
      </c>
      <c r="AK26" s="22">
        <v>40020000</v>
      </c>
      <c r="AL26" s="24">
        <v>40020000</v>
      </c>
      <c r="AM26" s="13" t="s">
        <v>469</v>
      </c>
      <c r="AN26" s="13" t="s">
        <v>405</v>
      </c>
      <c r="AO26" s="29"/>
      <c r="AP26" s="13" t="s">
        <v>406</v>
      </c>
      <c r="AQ26" s="13"/>
      <c r="AR26" s="30"/>
      <c r="AS26" s="22"/>
      <c r="AT26" s="30">
        <v>41667</v>
      </c>
      <c r="AU26" s="22">
        <v>40000000</v>
      </c>
      <c r="AV26" s="13" t="s">
        <v>407</v>
      </c>
      <c r="AW26" s="13" t="s">
        <v>502</v>
      </c>
      <c r="AX26" s="36"/>
      <c r="AY26" s="24"/>
      <c r="AZ26" s="37"/>
      <c r="BA26" s="37"/>
      <c r="BB26" s="2" t="s">
        <v>478</v>
      </c>
      <c r="BC26" s="2" t="s">
        <v>500</v>
      </c>
      <c r="BD26" s="24"/>
      <c r="BE26" s="24"/>
      <c r="BF26" s="2" t="s">
        <v>503</v>
      </c>
      <c r="BG26" s="2" t="s">
        <v>503</v>
      </c>
      <c r="BH26" s="2" t="s">
        <v>504</v>
      </c>
      <c r="BJ26" s="24">
        <v>41467014.3158485</v>
      </c>
      <c r="BK26" s="24">
        <v>37446052.0064926</v>
      </c>
      <c r="BL26" s="24">
        <v>18970850.799853999</v>
      </c>
      <c r="BM26" s="24">
        <v>22182753.227414198</v>
      </c>
      <c r="BN26" s="24">
        <v>40020000</v>
      </c>
      <c r="BO26" s="24">
        <v>24149326.426449299</v>
      </c>
      <c r="BP26" s="24">
        <v>17949458.941599999</v>
      </c>
      <c r="BQ26" s="24">
        <v>-9205141.0583999995</v>
      </c>
    </row>
    <row r="27" spans="1:69" s="2" customFormat="1" ht="13.5" customHeight="1">
      <c r="A27" s="13"/>
      <c r="B27" s="13" t="s">
        <v>283</v>
      </c>
      <c r="C27" s="14" t="s">
        <v>505</v>
      </c>
      <c r="D27" s="110" t="s">
        <v>283</v>
      </c>
      <c r="E27" s="12"/>
      <c r="F27" s="13" t="s">
        <v>467</v>
      </c>
      <c r="G27" s="13" t="s">
        <v>468</v>
      </c>
      <c r="H27" s="13"/>
      <c r="I27" s="22"/>
      <c r="J27" s="17" t="s">
        <v>403</v>
      </c>
      <c r="K27" s="13" t="s">
        <v>404</v>
      </c>
      <c r="L27" s="22">
        <v>10000000</v>
      </c>
      <c r="M27" s="22"/>
      <c r="N27" s="22">
        <v>10000000</v>
      </c>
      <c r="O27" s="22">
        <v>10000000</v>
      </c>
      <c r="P27" s="22">
        <v>10000000</v>
      </c>
      <c r="Q27" s="22">
        <v>10000000</v>
      </c>
      <c r="R27" s="22">
        <v>10000000</v>
      </c>
      <c r="S27" s="22">
        <v>10000000</v>
      </c>
      <c r="T27" s="22">
        <v>10000000</v>
      </c>
      <c r="U27" s="22">
        <v>10000000</v>
      </c>
      <c r="V27" s="22">
        <v>10000000</v>
      </c>
      <c r="W27" s="22">
        <v>10000000</v>
      </c>
      <c r="X27" s="22">
        <v>10000000</v>
      </c>
      <c r="Y27" s="22">
        <v>10000000</v>
      </c>
      <c r="Z27" s="22">
        <v>10000000</v>
      </c>
      <c r="AA27" s="22">
        <v>10000000</v>
      </c>
      <c r="AB27" s="22">
        <v>10000000</v>
      </c>
      <c r="AC27" s="22">
        <v>10000000</v>
      </c>
      <c r="AD27" s="22">
        <v>10000000</v>
      </c>
      <c r="AE27" s="22">
        <v>10000000</v>
      </c>
      <c r="AF27" s="22">
        <v>10000000</v>
      </c>
      <c r="AG27" s="22">
        <v>10000000</v>
      </c>
      <c r="AH27" s="22">
        <v>10000000</v>
      </c>
      <c r="AI27" s="22">
        <v>10000000</v>
      </c>
      <c r="AJ27" s="22">
        <v>10000000</v>
      </c>
      <c r="AK27" s="22">
        <v>10000000</v>
      </c>
      <c r="AL27" s="24">
        <v>10000000</v>
      </c>
      <c r="AM27" s="13" t="s">
        <v>469</v>
      </c>
      <c r="AN27" s="13" t="s">
        <v>405</v>
      </c>
      <c r="AO27" s="29"/>
      <c r="AP27" s="13" t="s">
        <v>406</v>
      </c>
      <c r="AQ27" s="13"/>
      <c r="AR27" s="30"/>
      <c r="AS27" s="22"/>
      <c r="AT27" s="30">
        <v>41778</v>
      </c>
      <c r="AU27" s="22">
        <v>10000000</v>
      </c>
      <c r="AV27" s="13" t="s">
        <v>407</v>
      </c>
      <c r="AW27" s="13" t="s">
        <v>441</v>
      </c>
      <c r="AX27" s="36"/>
      <c r="AY27" s="24"/>
      <c r="AZ27" s="37"/>
      <c r="BA27" s="37"/>
      <c r="BB27" s="2" t="s">
        <v>478</v>
      </c>
      <c r="BC27" s="2" t="s">
        <v>478</v>
      </c>
      <c r="BD27" s="24">
        <v>-10000000</v>
      </c>
      <c r="BE27" s="24">
        <v>-10000000</v>
      </c>
      <c r="BF27" s="2" t="s">
        <v>419</v>
      </c>
      <c r="BG27" s="2" t="s">
        <v>419</v>
      </c>
      <c r="BH27" s="2" t="s">
        <v>506</v>
      </c>
      <c r="BI27" s="2" t="s">
        <v>506</v>
      </c>
      <c r="BJ27" s="24">
        <v>0</v>
      </c>
      <c r="BK27" s="24">
        <v>0</v>
      </c>
      <c r="BL27" s="24">
        <v>0</v>
      </c>
      <c r="BM27" s="24">
        <v>0</v>
      </c>
      <c r="BN27" s="24">
        <v>0</v>
      </c>
      <c r="BO27" s="24">
        <v>0</v>
      </c>
      <c r="BP27" s="24">
        <v>0</v>
      </c>
      <c r="BQ27" s="24">
        <v>0</v>
      </c>
    </row>
    <row r="28" spans="1:69" s="2" customFormat="1" ht="13.5" customHeight="1">
      <c r="A28" s="13"/>
      <c r="B28" s="13" t="s">
        <v>507</v>
      </c>
      <c r="C28" s="14" t="s">
        <v>508</v>
      </c>
      <c r="D28" s="110" t="s">
        <v>274</v>
      </c>
      <c r="E28" s="12"/>
      <c r="F28" s="13"/>
      <c r="G28" s="13"/>
      <c r="H28" s="13"/>
      <c r="I28" s="22"/>
      <c r="J28" s="17" t="s">
        <v>403</v>
      </c>
      <c r="K28" s="13" t="s">
        <v>404</v>
      </c>
      <c r="L28" s="22">
        <v>0</v>
      </c>
      <c r="M28" s="22"/>
      <c r="N28" s="22">
        <v>0</v>
      </c>
      <c r="O28" s="22">
        <v>0</v>
      </c>
      <c r="P28" s="22">
        <v>0</v>
      </c>
      <c r="Q28" s="22">
        <v>0</v>
      </c>
      <c r="R28" s="22">
        <v>0</v>
      </c>
      <c r="S28" s="22">
        <v>0</v>
      </c>
      <c r="T28" s="22">
        <v>0</v>
      </c>
      <c r="U28" s="22">
        <v>0</v>
      </c>
      <c r="V28" s="22">
        <v>52409184</v>
      </c>
      <c r="W28" s="22">
        <v>52409184</v>
      </c>
      <c r="X28" s="22">
        <v>52409184</v>
      </c>
      <c r="Y28" s="22">
        <v>52409184</v>
      </c>
      <c r="Z28" s="22">
        <v>52409184</v>
      </c>
      <c r="AA28" s="22">
        <v>52409184</v>
      </c>
      <c r="AB28" s="22">
        <v>52409184</v>
      </c>
      <c r="AC28" s="22">
        <v>52409184</v>
      </c>
      <c r="AD28" s="22">
        <v>52409184</v>
      </c>
      <c r="AE28" s="22">
        <v>52409184</v>
      </c>
      <c r="AF28" s="22">
        <v>52409184</v>
      </c>
      <c r="AG28" s="22">
        <v>52409184</v>
      </c>
      <c r="AH28" s="22">
        <v>52409184</v>
      </c>
      <c r="AI28" s="22">
        <v>52409184</v>
      </c>
      <c r="AJ28" s="22">
        <v>52409184</v>
      </c>
      <c r="AK28" s="22">
        <v>52409184</v>
      </c>
      <c r="AL28" s="24">
        <v>52409184</v>
      </c>
      <c r="AM28" s="13" t="s">
        <v>469</v>
      </c>
      <c r="AN28" s="13" t="s">
        <v>405</v>
      </c>
      <c r="AO28" s="29"/>
      <c r="AP28" s="13" t="s">
        <v>406</v>
      </c>
      <c r="AQ28" s="13"/>
      <c r="AR28" s="30"/>
      <c r="AS28" s="22"/>
      <c r="AT28" s="30">
        <v>41821</v>
      </c>
      <c r="AU28" s="22">
        <v>50000000</v>
      </c>
      <c r="AV28" s="13" t="s">
        <v>473</v>
      </c>
      <c r="AW28" s="13" t="s">
        <v>428</v>
      </c>
      <c r="AX28" s="36"/>
      <c r="AY28" s="24"/>
      <c r="AZ28" s="37"/>
      <c r="BA28" s="37"/>
      <c r="BB28" s="2" t="s">
        <v>478</v>
      </c>
      <c r="BC28" s="2" t="s">
        <v>509</v>
      </c>
      <c r="BD28" s="24"/>
      <c r="BE28" s="24"/>
      <c r="BF28" s="2" t="s">
        <v>449</v>
      </c>
      <c r="BG28" s="2" t="s">
        <v>449</v>
      </c>
      <c r="BH28" s="2" t="s">
        <v>510</v>
      </c>
      <c r="BJ28" s="24">
        <v>61385973.409139298</v>
      </c>
      <c r="BK28" s="24">
        <v>71385606.680000007</v>
      </c>
      <c r="BL28" s="24">
        <v>52409184</v>
      </c>
      <c r="BM28" s="24">
        <v>52409184</v>
      </c>
      <c r="BN28" s="24">
        <v>57877200</v>
      </c>
      <c r="BO28" s="24">
        <v>0</v>
      </c>
      <c r="BP28" s="24">
        <v>0</v>
      </c>
      <c r="BQ28" s="24">
        <v>0</v>
      </c>
    </row>
    <row r="29" spans="1:69" s="2" customFormat="1" ht="13.5" customHeight="1">
      <c r="A29" s="13"/>
      <c r="B29" s="13" t="s">
        <v>284</v>
      </c>
      <c r="C29" s="14" t="s">
        <v>511</v>
      </c>
      <c r="D29" s="110" t="s">
        <v>284</v>
      </c>
      <c r="E29" s="12"/>
      <c r="F29" s="13" t="s">
        <v>467</v>
      </c>
      <c r="G29" s="13" t="s">
        <v>468</v>
      </c>
      <c r="H29" s="13"/>
      <c r="I29" s="22"/>
      <c r="J29" s="17" t="s">
        <v>403</v>
      </c>
      <c r="K29" s="13" t="s">
        <v>404</v>
      </c>
      <c r="L29" s="22">
        <v>3500000</v>
      </c>
      <c r="M29" s="22"/>
      <c r="N29" s="22">
        <v>3500000</v>
      </c>
      <c r="O29" s="22">
        <v>3500000</v>
      </c>
      <c r="P29" s="22">
        <v>3500000</v>
      </c>
      <c r="Q29" s="22">
        <v>3500000</v>
      </c>
      <c r="R29" s="22">
        <v>3500000</v>
      </c>
      <c r="S29" s="22">
        <v>3500000</v>
      </c>
      <c r="T29" s="22">
        <v>3500000</v>
      </c>
      <c r="U29" s="22">
        <v>3500000</v>
      </c>
      <c r="V29" s="22">
        <v>3500000</v>
      </c>
      <c r="W29" s="22">
        <v>3500000</v>
      </c>
      <c r="X29" s="22">
        <v>3500000</v>
      </c>
      <c r="Y29" s="22">
        <v>3500000</v>
      </c>
      <c r="Z29" s="22">
        <v>3500000</v>
      </c>
      <c r="AA29" s="22">
        <v>3500000</v>
      </c>
      <c r="AB29" s="22">
        <v>3500000</v>
      </c>
      <c r="AC29" s="22">
        <v>3500000</v>
      </c>
      <c r="AD29" s="22">
        <v>3500000</v>
      </c>
      <c r="AE29" s="22">
        <v>3500000</v>
      </c>
      <c r="AF29" s="22">
        <v>3500000</v>
      </c>
      <c r="AG29" s="22">
        <v>3500000</v>
      </c>
      <c r="AH29" s="22">
        <v>3500000</v>
      </c>
      <c r="AI29" s="22">
        <v>3500000</v>
      </c>
      <c r="AJ29" s="22">
        <v>3500000</v>
      </c>
      <c r="AK29" s="22">
        <v>3500000</v>
      </c>
      <c r="AL29" s="24">
        <v>3500000</v>
      </c>
      <c r="AM29" s="13" t="s">
        <v>469</v>
      </c>
      <c r="AN29" s="13" t="s">
        <v>405</v>
      </c>
      <c r="AO29" s="29"/>
      <c r="AP29" s="13" t="s">
        <v>406</v>
      </c>
      <c r="AQ29" s="13"/>
      <c r="AR29" s="30"/>
      <c r="AS29" s="22"/>
      <c r="AT29" s="30">
        <v>41925</v>
      </c>
      <c r="AU29" s="22">
        <v>3500000</v>
      </c>
      <c r="AV29" s="13" t="s">
        <v>512</v>
      </c>
      <c r="AW29" s="13" t="s">
        <v>441</v>
      </c>
      <c r="AX29" s="36"/>
      <c r="AY29" s="24"/>
      <c r="AZ29" s="37"/>
      <c r="BA29" s="37"/>
      <c r="BB29" s="2" t="s">
        <v>478</v>
      </c>
      <c r="BC29" s="2" t="s">
        <v>513</v>
      </c>
      <c r="BD29" s="24">
        <v>-3500000</v>
      </c>
      <c r="BE29" s="24">
        <v>-3500000</v>
      </c>
      <c r="BF29" s="2" t="s">
        <v>419</v>
      </c>
      <c r="BG29" s="2" t="s">
        <v>419</v>
      </c>
      <c r="BH29" s="2" t="s">
        <v>514</v>
      </c>
      <c r="BI29" s="2" t="s">
        <v>514</v>
      </c>
      <c r="BJ29" s="24">
        <v>0</v>
      </c>
      <c r="BK29" s="24">
        <v>0</v>
      </c>
      <c r="BL29" s="24">
        <v>0</v>
      </c>
      <c r="BM29" s="24">
        <v>0</v>
      </c>
      <c r="BN29" s="24">
        <v>0</v>
      </c>
      <c r="BO29" s="24">
        <v>0</v>
      </c>
      <c r="BP29" s="24">
        <v>0</v>
      </c>
      <c r="BQ29" s="24">
        <v>0</v>
      </c>
    </row>
    <row r="30" spans="1:69" s="2" customFormat="1" ht="13.5" customHeight="1">
      <c r="A30" s="13"/>
      <c r="B30" s="13" t="s">
        <v>36</v>
      </c>
      <c r="C30" s="14" t="s">
        <v>515</v>
      </c>
      <c r="D30" s="110" t="s">
        <v>36</v>
      </c>
      <c r="E30" s="12"/>
      <c r="F30" s="13" t="s">
        <v>433</v>
      </c>
      <c r="G30" s="13"/>
      <c r="H30" s="13"/>
      <c r="I30" s="22"/>
      <c r="J30" s="17" t="s">
        <v>403</v>
      </c>
      <c r="K30" s="13" t="s">
        <v>404</v>
      </c>
      <c r="L30" s="22">
        <v>51861702.119999997</v>
      </c>
      <c r="M30" s="22"/>
      <c r="N30" s="22">
        <v>51861702.119999997</v>
      </c>
      <c r="O30" s="22">
        <v>51861702.119999997</v>
      </c>
      <c r="P30" s="22">
        <v>51861702.119999997</v>
      </c>
      <c r="Q30" s="22">
        <v>51861702.119999997</v>
      </c>
      <c r="R30" s="22">
        <v>51861702.119999997</v>
      </c>
      <c r="S30" s="22">
        <v>51861702.119999997</v>
      </c>
      <c r="T30" s="22">
        <v>51861702.119999997</v>
      </c>
      <c r="U30" s="22">
        <v>51861702.119999997</v>
      </c>
      <c r="V30" s="22">
        <v>51861702.119999997</v>
      </c>
      <c r="W30" s="22">
        <v>51861702.119999997</v>
      </c>
      <c r="X30" s="22">
        <v>51861702.119999997</v>
      </c>
      <c r="Y30" s="22">
        <v>51861702.119999997</v>
      </c>
      <c r="Z30" s="22">
        <v>51861702.119999997</v>
      </c>
      <c r="AA30" s="22">
        <v>51861702.119999997</v>
      </c>
      <c r="AB30" s="22">
        <v>51861702.119999997</v>
      </c>
      <c r="AC30" s="22">
        <v>51861702.119999997</v>
      </c>
      <c r="AD30" s="22">
        <v>51861702.119999997</v>
      </c>
      <c r="AE30" s="22">
        <v>51861702.119999997</v>
      </c>
      <c r="AF30" s="22">
        <v>51861702.119999997</v>
      </c>
      <c r="AG30" s="22">
        <v>51861702.119999997</v>
      </c>
      <c r="AH30" s="22">
        <v>51861702.119999997</v>
      </c>
      <c r="AI30" s="22">
        <v>51861702.119999997</v>
      </c>
      <c r="AJ30" s="22">
        <v>51861702.119999997</v>
      </c>
      <c r="AK30" s="22">
        <v>51861702.119999997</v>
      </c>
      <c r="AL30" s="24">
        <v>51861702.119999997</v>
      </c>
      <c r="AM30" s="13" t="s">
        <v>469</v>
      </c>
      <c r="AN30" s="13" t="s">
        <v>405</v>
      </c>
      <c r="AO30" s="29"/>
      <c r="AP30" s="13" t="s">
        <v>406</v>
      </c>
      <c r="AQ30" s="13"/>
      <c r="AR30" s="30"/>
      <c r="AS30" s="22"/>
      <c r="AT30" s="30">
        <v>41977</v>
      </c>
      <c r="AU30" s="22">
        <v>51861700</v>
      </c>
      <c r="AV30" s="13" t="s">
        <v>407</v>
      </c>
      <c r="AW30" s="13" t="s">
        <v>502</v>
      </c>
      <c r="AX30" s="36"/>
      <c r="AY30" s="24"/>
      <c r="AZ30" s="37"/>
      <c r="BA30" s="37"/>
      <c r="BB30" s="2" t="s">
        <v>478</v>
      </c>
      <c r="BC30" s="2" t="s">
        <v>516</v>
      </c>
      <c r="BD30" s="24"/>
      <c r="BE30" s="24"/>
      <c r="BF30" s="2" t="s">
        <v>442</v>
      </c>
      <c r="BG30" s="2" t="s">
        <v>449</v>
      </c>
      <c r="BJ30" s="24">
        <v>51718930.031475604</v>
      </c>
      <c r="BK30" s="24">
        <v>33645205.219780602</v>
      </c>
      <c r="BL30" s="24">
        <v>64513297.862000003</v>
      </c>
      <c r="BM30" s="24">
        <v>64513297.862000003</v>
      </c>
      <c r="BN30" s="24">
        <v>59041297.862000003</v>
      </c>
      <c r="BO30" s="24">
        <v>59041297.862000003</v>
      </c>
      <c r="BP30" s="24">
        <v>51861702.119999997</v>
      </c>
      <c r="BQ30" s="24">
        <v>-7179595.7420000099</v>
      </c>
    </row>
    <row r="31" spans="1:69" s="2" customFormat="1" ht="13.5" customHeight="1">
      <c r="A31" s="13"/>
      <c r="B31" s="13" t="s">
        <v>263</v>
      </c>
      <c r="C31" s="14" t="s">
        <v>517</v>
      </c>
      <c r="D31" s="110" t="s">
        <v>263</v>
      </c>
      <c r="E31" s="12"/>
      <c r="F31" s="13" t="s">
        <v>461</v>
      </c>
      <c r="G31" s="13" t="s">
        <v>462</v>
      </c>
      <c r="H31" s="13"/>
      <c r="I31" s="22"/>
      <c r="J31" s="17" t="s">
        <v>403</v>
      </c>
      <c r="K31" s="13" t="s">
        <v>404</v>
      </c>
      <c r="L31" s="22">
        <v>20218750</v>
      </c>
      <c r="M31" s="22"/>
      <c r="N31" s="22">
        <v>21918750</v>
      </c>
      <c r="O31" s="22">
        <v>21918750</v>
      </c>
      <c r="P31" s="22">
        <v>21918750</v>
      </c>
      <c r="Q31" s="22">
        <v>21918750</v>
      </c>
      <c r="R31" s="22">
        <v>21918750</v>
      </c>
      <c r="S31" s="22">
        <v>21918750</v>
      </c>
      <c r="T31" s="22">
        <v>21918750</v>
      </c>
      <c r="U31" s="22">
        <v>21918750</v>
      </c>
      <c r="V31" s="22">
        <v>25050000</v>
      </c>
      <c r="W31" s="22">
        <v>25050000</v>
      </c>
      <c r="X31" s="22">
        <v>25050000</v>
      </c>
      <c r="Y31" s="22">
        <v>25050000</v>
      </c>
      <c r="Z31" s="22">
        <v>25050000</v>
      </c>
      <c r="AA31" s="22">
        <v>25050000</v>
      </c>
      <c r="AB31" s="22">
        <v>25050000</v>
      </c>
      <c r="AC31" s="22">
        <v>25050000</v>
      </c>
      <c r="AD31" s="22">
        <v>25050000</v>
      </c>
      <c r="AE31" s="22">
        <v>25050000</v>
      </c>
      <c r="AF31" s="22">
        <v>25050000</v>
      </c>
      <c r="AG31" s="22">
        <v>25050000</v>
      </c>
      <c r="AH31" s="22">
        <v>25050000</v>
      </c>
      <c r="AI31" s="22">
        <v>25050000</v>
      </c>
      <c r="AJ31" s="22">
        <v>25050000</v>
      </c>
      <c r="AK31" s="22">
        <v>25050000</v>
      </c>
      <c r="AL31" s="24">
        <v>25050000</v>
      </c>
      <c r="AM31" s="13" t="s">
        <v>469</v>
      </c>
      <c r="AN31" s="13" t="s">
        <v>405</v>
      </c>
      <c r="AO31" s="29"/>
      <c r="AP31" s="13" t="s">
        <v>406</v>
      </c>
      <c r="AQ31" s="13"/>
      <c r="AR31" s="30"/>
      <c r="AS31" s="22"/>
      <c r="AT31" s="30">
        <v>42045</v>
      </c>
      <c r="AU31" s="22">
        <v>25050000</v>
      </c>
      <c r="AV31" s="13" t="s">
        <v>473</v>
      </c>
      <c r="AW31" s="13" t="s">
        <v>441</v>
      </c>
      <c r="AX31" s="36"/>
      <c r="AY31" s="24"/>
      <c r="AZ31" s="37"/>
      <c r="BA31" s="37"/>
      <c r="BB31" s="2" t="s">
        <v>478</v>
      </c>
      <c r="BC31" s="2" t="s">
        <v>509</v>
      </c>
      <c r="BD31" s="24"/>
      <c r="BE31" s="24"/>
      <c r="BF31" s="2" t="s">
        <v>437</v>
      </c>
      <c r="BG31" s="2" t="s">
        <v>437</v>
      </c>
      <c r="BJ31" s="24">
        <v>34555413.6335136</v>
      </c>
      <c r="BK31" s="24">
        <v>33908598.132486902</v>
      </c>
      <c r="BL31" s="24">
        <v>20260307.0487068</v>
      </c>
      <c r="BM31" s="24">
        <v>21700425.130147599</v>
      </c>
      <c r="BN31" s="24">
        <v>20863600.957473699</v>
      </c>
      <c r="BO31" s="24">
        <v>14608492.7557369</v>
      </c>
      <c r="BP31" s="24">
        <v>14549714.741753399</v>
      </c>
      <c r="BQ31" s="24">
        <v>-2290043.0170857902</v>
      </c>
    </row>
    <row r="32" spans="1:69" s="2" customFormat="1" ht="13.5" customHeight="1">
      <c r="A32" s="13"/>
      <c r="B32" s="13" t="s">
        <v>48</v>
      </c>
      <c r="C32" s="14" t="s">
        <v>49</v>
      </c>
      <c r="D32" s="110" t="s">
        <v>48</v>
      </c>
      <c r="E32" s="12"/>
      <c r="F32" s="13" t="s">
        <v>461</v>
      </c>
      <c r="G32" s="13" t="s">
        <v>518</v>
      </c>
      <c r="H32" s="13"/>
      <c r="I32" s="22"/>
      <c r="J32" s="17" t="s">
        <v>403</v>
      </c>
      <c r="K32" s="13" t="s">
        <v>404</v>
      </c>
      <c r="L32" s="22">
        <v>25037512.5</v>
      </c>
      <c r="M32" s="22"/>
      <c r="N32" s="22">
        <v>25037512.5</v>
      </c>
      <c r="O32" s="22">
        <v>25037512.5</v>
      </c>
      <c r="P32" s="22">
        <v>25037512.5</v>
      </c>
      <c r="Q32" s="22">
        <v>25037512.5</v>
      </c>
      <c r="R32" s="22">
        <v>25037512.5</v>
      </c>
      <c r="S32" s="22">
        <v>25037512.5</v>
      </c>
      <c r="T32" s="22">
        <v>25037512.5</v>
      </c>
      <c r="U32" s="22">
        <v>25037512.5</v>
      </c>
      <c r="V32" s="22">
        <v>25037512.5</v>
      </c>
      <c r="W32" s="22">
        <v>25037512.5</v>
      </c>
      <c r="X32" s="22">
        <v>25037512.5</v>
      </c>
      <c r="Y32" s="22">
        <v>25037512.5</v>
      </c>
      <c r="Z32" s="22">
        <v>25037512.5</v>
      </c>
      <c r="AA32" s="22">
        <v>25037512.5</v>
      </c>
      <c r="AB32" s="22">
        <v>25037512.5</v>
      </c>
      <c r="AC32" s="22">
        <v>25037512.5</v>
      </c>
      <c r="AD32" s="22">
        <v>25037512.5</v>
      </c>
      <c r="AE32" s="22">
        <v>25037512.5</v>
      </c>
      <c r="AF32" s="22">
        <v>25037512.5</v>
      </c>
      <c r="AG32" s="22">
        <v>25037512.5</v>
      </c>
      <c r="AH32" s="22">
        <v>25037512.5</v>
      </c>
      <c r="AI32" s="22">
        <v>25037512.5</v>
      </c>
      <c r="AJ32" s="22">
        <v>25037512.5</v>
      </c>
      <c r="AK32" s="22">
        <v>25037512.5</v>
      </c>
      <c r="AL32" s="24">
        <v>25037512.5</v>
      </c>
      <c r="AM32" s="13" t="s">
        <v>469</v>
      </c>
      <c r="AN32" s="13" t="s">
        <v>405</v>
      </c>
      <c r="AO32" s="29"/>
      <c r="AP32" s="13" t="s">
        <v>406</v>
      </c>
      <c r="AQ32" s="13"/>
      <c r="AR32" s="30"/>
      <c r="AS32" s="22"/>
      <c r="AT32" s="30">
        <v>42046</v>
      </c>
      <c r="AU32" s="22">
        <v>25025000</v>
      </c>
      <c r="AV32" s="13" t="s">
        <v>407</v>
      </c>
      <c r="AW32" s="13" t="s">
        <v>412</v>
      </c>
      <c r="AX32" s="36"/>
      <c r="AY32" s="24"/>
      <c r="AZ32" s="37"/>
      <c r="BA32" s="37"/>
      <c r="BB32" s="2" t="s">
        <v>478</v>
      </c>
      <c r="BC32" s="2" t="s">
        <v>519</v>
      </c>
      <c r="BD32" s="24"/>
      <c r="BE32" s="24"/>
      <c r="BF32" s="2" t="s">
        <v>442</v>
      </c>
      <c r="BG32" s="2" t="s">
        <v>437</v>
      </c>
      <c r="BJ32" s="24">
        <v>26646946.140339199</v>
      </c>
      <c r="BK32" s="24">
        <v>10237622.3576022</v>
      </c>
      <c r="BL32" s="24">
        <v>24217470.509854801</v>
      </c>
      <c r="BM32" s="24">
        <v>25037512.5</v>
      </c>
      <c r="BN32" s="24">
        <v>15063722.546533501</v>
      </c>
      <c r="BO32" s="24">
        <v>25037512.5</v>
      </c>
      <c r="BP32" s="24">
        <v>25037512.5</v>
      </c>
      <c r="BQ32" s="24">
        <v>9973789.9534665197</v>
      </c>
    </row>
    <row r="33" spans="1:69" s="3" customFormat="1" ht="13.5" customHeight="1">
      <c r="A33" s="19" t="s">
        <v>520</v>
      </c>
      <c r="B33" s="19" t="s">
        <v>19</v>
      </c>
      <c r="C33" s="20" t="s">
        <v>20</v>
      </c>
      <c r="D33" s="110" t="s">
        <v>19</v>
      </c>
      <c r="E33" s="9"/>
      <c r="F33" s="19"/>
      <c r="G33" s="19"/>
      <c r="H33" s="19"/>
      <c r="I33" s="23"/>
      <c r="J33" s="1" t="s">
        <v>424</v>
      </c>
      <c r="K33" s="15" t="s">
        <v>404</v>
      </c>
      <c r="L33" s="23">
        <v>232662500</v>
      </c>
      <c r="M33" s="23"/>
      <c r="N33" s="23">
        <v>232662500</v>
      </c>
      <c r="O33" s="23">
        <v>232662500</v>
      </c>
      <c r="P33" s="23">
        <v>232662500</v>
      </c>
      <c r="Q33" s="23">
        <v>232662500</v>
      </c>
      <c r="R33" s="23">
        <v>232662500</v>
      </c>
      <c r="S33" s="23">
        <v>232662500</v>
      </c>
      <c r="T33" s="23">
        <v>232662500</v>
      </c>
      <c r="U33" s="23">
        <v>232662500</v>
      </c>
      <c r="V33" s="23">
        <v>232662500</v>
      </c>
      <c r="W33" s="23">
        <v>232662500</v>
      </c>
      <c r="X33" s="23">
        <v>232662500</v>
      </c>
      <c r="Y33" s="23">
        <v>232662500</v>
      </c>
      <c r="Z33" s="23">
        <v>232662500</v>
      </c>
      <c r="AA33" s="23">
        <v>232662500</v>
      </c>
      <c r="AB33" s="23">
        <v>232662500</v>
      </c>
      <c r="AC33" s="23">
        <v>232662500</v>
      </c>
      <c r="AD33" s="23">
        <v>232662500</v>
      </c>
      <c r="AE33" s="23">
        <v>232662500</v>
      </c>
      <c r="AF33" s="23">
        <v>232662500</v>
      </c>
      <c r="AG33" s="23">
        <v>232662500</v>
      </c>
      <c r="AH33" s="23">
        <v>232662500</v>
      </c>
      <c r="AI33" s="23">
        <v>232662500</v>
      </c>
      <c r="AJ33" s="23">
        <v>232662500</v>
      </c>
      <c r="AK33" s="23">
        <v>232662500</v>
      </c>
      <c r="AL33" s="25">
        <v>232662500</v>
      </c>
      <c r="AM33" s="19" t="s">
        <v>469</v>
      </c>
      <c r="AN33" s="15" t="s">
        <v>405</v>
      </c>
      <c r="AO33" s="31"/>
      <c r="AP33" s="15" t="s">
        <v>425</v>
      </c>
      <c r="AQ33" s="15" t="s">
        <v>426</v>
      </c>
      <c r="AR33" s="32"/>
      <c r="AS33" s="23"/>
      <c r="AT33" s="32">
        <v>42064</v>
      </c>
      <c r="AU33" s="23">
        <v>231661500</v>
      </c>
      <c r="AV33" s="19" t="s">
        <v>427</v>
      </c>
      <c r="AW33" s="19" t="s">
        <v>412</v>
      </c>
      <c r="AX33" s="38"/>
      <c r="AY33" s="25"/>
      <c r="AZ33" s="39"/>
      <c r="BA33" s="39"/>
      <c r="BC33" s="3" t="s">
        <v>521</v>
      </c>
      <c r="BD33" s="25"/>
      <c r="BE33" s="25"/>
      <c r="BF33" s="3" t="s">
        <v>430</v>
      </c>
      <c r="BG33" s="3" t="s">
        <v>430</v>
      </c>
      <c r="BJ33" s="25">
        <v>239237238.32142499</v>
      </c>
      <c r="BK33" s="25">
        <v>239237238.32142499</v>
      </c>
      <c r="BL33" s="25">
        <v>239237238.32142499</v>
      </c>
      <c r="BM33" s="25">
        <v>156179902.34999999</v>
      </c>
      <c r="BN33" s="25">
        <v>158183430.55000001</v>
      </c>
      <c r="BO33" s="25">
        <v>156826991.06999999</v>
      </c>
      <c r="BP33" s="25">
        <v>172462236.96000001</v>
      </c>
      <c r="BQ33" s="25">
        <v>14278806.41</v>
      </c>
    </row>
    <row r="34" spans="1:69" s="2" customFormat="1" ht="13.5" customHeight="1">
      <c r="A34" s="10"/>
      <c r="B34" s="10" t="s">
        <v>522</v>
      </c>
      <c r="C34" s="11" t="s">
        <v>523</v>
      </c>
      <c r="D34" s="110" t="s">
        <v>285</v>
      </c>
      <c r="E34" s="12"/>
      <c r="F34" s="10" t="s">
        <v>467</v>
      </c>
      <c r="G34" s="10" t="s">
        <v>468</v>
      </c>
      <c r="H34" s="10"/>
      <c r="I34" s="22"/>
      <c r="J34" s="17" t="s">
        <v>403</v>
      </c>
      <c r="K34" s="13" t="s">
        <v>404</v>
      </c>
      <c r="L34" s="22">
        <v>99472099.868900001</v>
      </c>
      <c r="M34" s="22"/>
      <c r="N34" s="22">
        <v>99472099.868900001</v>
      </c>
      <c r="O34" s="22">
        <v>99472099.868900001</v>
      </c>
      <c r="P34" s="22">
        <v>99472099.868900001</v>
      </c>
      <c r="Q34" s="22">
        <v>99472099.868900001</v>
      </c>
      <c r="R34" s="22">
        <v>99472099.868900001</v>
      </c>
      <c r="S34" s="22">
        <v>99472099.868900001</v>
      </c>
      <c r="T34" s="22">
        <v>99472099.868900001</v>
      </c>
      <c r="U34" s="22">
        <v>99472099.868900001</v>
      </c>
      <c r="V34" s="22">
        <v>99472099.868900001</v>
      </c>
      <c r="W34" s="22">
        <v>99472099.868900001</v>
      </c>
      <c r="X34" s="22">
        <v>99472099.868900001</v>
      </c>
      <c r="Y34" s="22">
        <v>99472099.868900001</v>
      </c>
      <c r="Z34" s="22">
        <v>99472099.868900001</v>
      </c>
      <c r="AA34" s="22">
        <v>99472099.868900001</v>
      </c>
      <c r="AB34" s="22">
        <v>99472099.868900001</v>
      </c>
      <c r="AC34" s="22">
        <v>99472099.868900001</v>
      </c>
      <c r="AD34" s="22">
        <v>99472099.868900001</v>
      </c>
      <c r="AE34" s="22">
        <v>99472099.868900001</v>
      </c>
      <c r="AF34" s="22">
        <v>99472099.868900001</v>
      </c>
      <c r="AG34" s="22">
        <v>99472099.868900001</v>
      </c>
      <c r="AH34" s="22">
        <v>99472099.868900001</v>
      </c>
      <c r="AI34" s="22">
        <v>99472099.868900001</v>
      </c>
      <c r="AJ34" s="22">
        <v>99472099.868900001</v>
      </c>
      <c r="AK34" s="22">
        <v>99472099.868900001</v>
      </c>
      <c r="AL34" s="24">
        <v>99472099.868900001</v>
      </c>
      <c r="AM34" s="10" t="s">
        <v>469</v>
      </c>
      <c r="AN34" s="13" t="s">
        <v>405</v>
      </c>
      <c r="AO34" s="29"/>
      <c r="AP34" s="13" t="s">
        <v>406</v>
      </c>
      <c r="AQ34" s="13"/>
      <c r="AR34" s="30"/>
      <c r="AS34" s="22"/>
      <c r="AT34" s="30">
        <v>42066</v>
      </c>
      <c r="AU34" s="22">
        <v>99472099.868900001</v>
      </c>
      <c r="AV34" s="10" t="s">
        <v>407</v>
      </c>
      <c r="AW34" s="10" t="s">
        <v>408</v>
      </c>
      <c r="AX34" s="36"/>
      <c r="AY34" s="24"/>
      <c r="AZ34" s="37"/>
      <c r="BA34" s="37"/>
      <c r="BB34" s="2" t="s">
        <v>478</v>
      </c>
      <c r="BC34" s="2" t="s">
        <v>478</v>
      </c>
      <c r="BD34" s="24"/>
      <c r="BE34" s="24"/>
      <c r="BF34" s="2" t="s">
        <v>437</v>
      </c>
      <c r="BG34" s="2" t="s">
        <v>437</v>
      </c>
      <c r="BI34" s="2" t="s">
        <v>524</v>
      </c>
      <c r="BJ34" s="24">
        <v>81485095.960950896</v>
      </c>
      <c r="BK34" s="24">
        <v>81485095.960950896</v>
      </c>
      <c r="BL34" s="24">
        <v>87401588.063993901</v>
      </c>
      <c r="BM34" s="24">
        <v>96937769.516496494</v>
      </c>
      <c r="BN34" s="24">
        <v>63518843.296779498</v>
      </c>
      <c r="BO34" s="24">
        <v>50218763.005961701</v>
      </c>
      <c r="BP34" s="24">
        <v>0</v>
      </c>
      <c r="BQ34" s="24">
        <v>-63518843.296779498</v>
      </c>
    </row>
    <row r="35" spans="1:69" s="2" customFormat="1" ht="13.5" customHeight="1">
      <c r="A35" s="10"/>
      <c r="B35" s="10" t="s">
        <v>291</v>
      </c>
      <c r="C35" s="11" t="s">
        <v>525</v>
      </c>
      <c r="D35" s="110" t="s">
        <v>291</v>
      </c>
      <c r="E35" s="12"/>
      <c r="F35" s="10" t="s">
        <v>467</v>
      </c>
      <c r="G35" s="10" t="s">
        <v>468</v>
      </c>
      <c r="H35" s="10"/>
      <c r="I35" s="22"/>
      <c r="J35" s="17" t="s">
        <v>403</v>
      </c>
      <c r="K35" s="13" t="s">
        <v>404</v>
      </c>
      <c r="L35" s="22">
        <v>42790000</v>
      </c>
      <c r="M35" s="22"/>
      <c r="N35" s="22">
        <v>42790000</v>
      </c>
      <c r="O35" s="22">
        <v>42790000</v>
      </c>
      <c r="P35" s="22">
        <v>42790000</v>
      </c>
      <c r="Q35" s="22">
        <v>43290000</v>
      </c>
      <c r="R35" s="22">
        <v>43290000</v>
      </c>
      <c r="S35" s="22">
        <v>43290000</v>
      </c>
      <c r="T35" s="22">
        <v>43290000</v>
      </c>
      <c r="U35" s="22">
        <v>43290000</v>
      </c>
      <c r="V35" s="22">
        <v>43290000</v>
      </c>
      <c r="W35" s="22">
        <v>43290000</v>
      </c>
      <c r="X35" s="22">
        <v>43290000</v>
      </c>
      <c r="Y35" s="22">
        <v>43290000</v>
      </c>
      <c r="Z35" s="22">
        <v>43290000</v>
      </c>
      <c r="AA35" s="22">
        <v>43290000</v>
      </c>
      <c r="AB35" s="22">
        <v>43290000</v>
      </c>
      <c r="AC35" s="22">
        <v>43290000</v>
      </c>
      <c r="AD35" s="22">
        <v>43290000</v>
      </c>
      <c r="AE35" s="22">
        <v>43290000</v>
      </c>
      <c r="AF35" s="22">
        <v>43290000</v>
      </c>
      <c r="AG35" s="22">
        <v>43290000</v>
      </c>
      <c r="AH35" s="22">
        <v>43290000</v>
      </c>
      <c r="AI35" s="22">
        <v>43290000</v>
      </c>
      <c r="AJ35" s="22">
        <v>43290000</v>
      </c>
      <c r="AK35" s="22">
        <v>43290000</v>
      </c>
      <c r="AL35" s="24">
        <v>43290000</v>
      </c>
      <c r="AM35" s="13" t="s">
        <v>469</v>
      </c>
      <c r="AN35" s="13" t="s">
        <v>405</v>
      </c>
      <c r="AO35" s="29"/>
      <c r="AP35" s="13" t="s">
        <v>406</v>
      </c>
      <c r="AQ35" s="13"/>
      <c r="AR35" s="30"/>
      <c r="AS35" s="22"/>
      <c r="AT35" s="30">
        <v>42107</v>
      </c>
      <c r="AU35" s="22">
        <v>43290000</v>
      </c>
      <c r="AV35" s="10" t="s">
        <v>407</v>
      </c>
      <c r="AW35" s="10" t="s">
        <v>441</v>
      </c>
      <c r="AX35" s="36"/>
      <c r="AY35" s="24"/>
      <c r="AZ35" s="37"/>
      <c r="BA35" s="37"/>
      <c r="BB35" s="2" t="s">
        <v>478</v>
      </c>
      <c r="BC35" s="2" t="s">
        <v>526</v>
      </c>
      <c r="BD35" s="24"/>
      <c r="BE35" s="24"/>
      <c r="BF35" s="2" t="s">
        <v>503</v>
      </c>
      <c r="BG35" s="2" t="s">
        <v>449</v>
      </c>
      <c r="BI35" s="2" t="s">
        <v>527</v>
      </c>
      <c r="BJ35" s="24">
        <v>48503376.885158204</v>
      </c>
      <c r="BK35" s="24">
        <v>10207976.620848199</v>
      </c>
      <c r="BL35" s="24">
        <v>43290000</v>
      </c>
      <c r="BM35" s="24">
        <v>43290000</v>
      </c>
      <c r="BN35" s="24">
        <v>47619000</v>
      </c>
      <c r="BO35" s="24">
        <v>21645000</v>
      </c>
      <c r="BP35" s="24">
        <v>0</v>
      </c>
      <c r="BQ35" s="24">
        <v>-47069000</v>
      </c>
    </row>
    <row r="36" spans="1:69" s="2" customFormat="1" ht="13.5" customHeight="1">
      <c r="A36" s="10"/>
      <c r="B36" s="10" t="s">
        <v>266</v>
      </c>
      <c r="C36" s="11" t="s">
        <v>528</v>
      </c>
      <c r="D36" s="110" t="s">
        <v>266</v>
      </c>
      <c r="E36" s="12"/>
      <c r="F36" s="10" t="s">
        <v>461</v>
      </c>
      <c r="G36" s="10" t="s">
        <v>462</v>
      </c>
      <c r="H36" s="10"/>
      <c r="I36" s="22"/>
      <c r="J36" s="17" t="s">
        <v>403</v>
      </c>
      <c r="K36" s="13" t="s">
        <v>404</v>
      </c>
      <c r="L36" s="22">
        <v>15000000</v>
      </c>
      <c r="M36" s="22"/>
      <c r="N36" s="22">
        <v>19350000</v>
      </c>
      <c r="O36" s="22">
        <v>30000000</v>
      </c>
      <c r="P36" s="22">
        <v>30000000</v>
      </c>
      <c r="Q36" s="22">
        <v>30000000</v>
      </c>
      <c r="R36" s="22">
        <v>30000000</v>
      </c>
      <c r="S36" s="22">
        <v>30000000</v>
      </c>
      <c r="T36" s="22">
        <v>30000000</v>
      </c>
      <c r="U36" s="22">
        <v>30000000</v>
      </c>
      <c r="V36" s="22">
        <v>30000000</v>
      </c>
      <c r="W36" s="22">
        <v>30000000</v>
      </c>
      <c r="X36" s="22">
        <v>30000000</v>
      </c>
      <c r="Y36" s="22">
        <v>30000000</v>
      </c>
      <c r="Z36" s="22">
        <v>30000000</v>
      </c>
      <c r="AA36" s="22">
        <v>50000000</v>
      </c>
      <c r="AB36" s="22">
        <v>50000000</v>
      </c>
      <c r="AC36" s="22">
        <v>50000000</v>
      </c>
      <c r="AD36" s="22">
        <v>50000000</v>
      </c>
      <c r="AE36" s="22">
        <v>50000000</v>
      </c>
      <c r="AF36" s="22">
        <v>50000000</v>
      </c>
      <c r="AG36" s="22">
        <v>50000000</v>
      </c>
      <c r="AH36" s="22">
        <v>50000000</v>
      </c>
      <c r="AI36" s="22">
        <v>50000000</v>
      </c>
      <c r="AJ36" s="22">
        <v>50000000</v>
      </c>
      <c r="AK36" s="22">
        <v>50000000</v>
      </c>
      <c r="AL36" s="24">
        <v>50000000</v>
      </c>
      <c r="AM36" s="10" t="s">
        <v>469</v>
      </c>
      <c r="AN36" s="13" t="s">
        <v>405</v>
      </c>
      <c r="AO36" s="29"/>
      <c r="AP36" s="13" t="s">
        <v>406</v>
      </c>
      <c r="AQ36" s="13"/>
      <c r="AR36" s="30"/>
      <c r="AS36" s="22"/>
      <c r="AT36" s="30">
        <v>42213</v>
      </c>
      <c r="AU36" s="22">
        <v>50000000</v>
      </c>
      <c r="AV36" s="10" t="s">
        <v>407</v>
      </c>
      <c r="AW36" s="10" t="s">
        <v>529</v>
      </c>
      <c r="AX36" s="36"/>
      <c r="AY36" s="24"/>
      <c r="AZ36" s="37"/>
      <c r="BA36" s="37"/>
      <c r="BB36" s="2" t="s">
        <v>478</v>
      </c>
      <c r="BC36" s="2" t="s">
        <v>530</v>
      </c>
      <c r="BD36" s="24"/>
      <c r="BE36" s="24"/>
      <c r="BF36" s="2" t="s">
        <v>419</v>
      </c>
      <c r="BG36" s="2" t="s">
        <v>449</v>
      </c>
      <c r="BJ36" s="24">
        <v>50791909.948617399</v>
      </c>
      <c r="BK36" s="24">
        <v>50000000</v>
      </c>
      <c r="BL36" s="24">
        <v>50000000</v>
      </c>
      <c r="BM36" s="24">
        <v>50000000</v>
      </c>
      <c r="BN36" s="24">
        <v>30000000</v>
      </c>
      <c r="BO36" s="24">
        <v>30000000</v>
      </c>
      <c r="BP36" s="24">
        <v>15000000</v>
      </c>
      <c r="BQ36" s="24">
        <v>0</v>
      </c>
    </row>
    <row r="37" spans="1:69" s="2" customFormat="1" ht="13.5" customHeight="1">
      <c r="A37" s="10"/>
      <c r="B37" s="10" t="s">
        <v>58</v>
      </c>
      <c r="C37" s="11" t="s">
        <v>531</v>
      </c>
      <c r="D37" s="110" t="s">
        <v>58</v>
      </c>
      <c r="E37" s="12"/>
      <c r="F37" s="10" t="s">
        <v>461</v>
      </c>
      <c r="G37" s="10" t="s">
        <v>518</v>
      </c>
      <c r="H37" s="10"/>
      <c r="I37" s="22"/>
      <c r="J37" s="17" t="s">
        <v>403</v>
      </c>
      <c r="K37" s="13" t="s">
        <v>404</v>
      </c>
      <c r="L37" s="22">
        <v>79200000</v>
      </c>
      <c r="M37" s="22"/>
      <c r="N37" s="22">
        <v>79200000</v>
      </c>
      <c r="O37" s="22">
        <v>79200000</v>
      </c>
      <c r="P37" s="22">
        <v>79200000</v>
      </c>
      <c r="Q37" s="22">
        <v>79200000</v>
      </c>
      <c r="R37" s="22">
        <v>79200000</v>
      </c>
      <c r="S37" s="22">
        <v>79200000</v>
      </c>
      <c r="T37" s="22">
        <v>79200000</v>
      </c>
      <c r="U37" s="22">
        <v>79200000</v>
      </c>
      <c r="V37" s="22">
        <v>79200000</v>
      </c>
      <c r="W37" s="22">
        <v>79200000</v>
      </c>
      <c r="X37" s="22">
        <v>79200000</v>
      </c>
      <c r="Y37" s="22">
        <v>79200000</v>
      </c>
      <c r="Z37" s="22">
        <v>79200000</v>
      </c>
      <c r="AA37" s="22">
        <v>79200000</v>
      </c>
      <c r="AB37" s="22">
        <v>79200000</v>
      </c>
      <c r="AC37" s="22">
        <v>79200000</v>
      </c>
      <c r="AD37" s="22">
        <v>79200000</v>
      </c>
      <c r="AE37" s="22">
        <v>79200000</v>
      </c>
      <c r="AF37" s="22">
        <v>79200000</v>
      </c>
      <c r="AG37" s="22">
        <v>79200000</v>
      </c>
      <c r="AH37" s="22">
        <v>79200000</v>
      </c>
      <c r="AI37" s="22">
        <v>79200000</v>
      </c>
      <c r="AJ37" s="22">
        <v>79200000</v>
      </c>
      <c r="AK37" s="22">
        <v>79200000</v>
      </c>
      <c r="AL37" s="24">
        <v>79200000</v>
      </c>
      <c r="AM37" s="10" t="s">
        <v>469</v>
      </c>
      <c r="AN37" s="13" t="s">
        <v>405</v>
      </c>
      <c r="AO37" s="29"/>
      <c r="AP37" s="13" t="s">
        <v>406</v>
      </c>
      <c r="AQ37" s="13"/>
      <c r="AR37" s="30"/>
      <c r="AS37" s="22"/>
      <c r="AT37" s="30">
        <v>42216</v>
      </c>
      <c r="AU37" s="22">
        <v>79200000</v>
      </c>
      <c r="AV37" s="10" t="s">
        <v>473</v>
      </c>
      <c r="AW37" s="10" t="s">
        <v>441</v>
      </c>
      <c r="AX37" s="36"/>
      <c r="AY37" s="24"/>
      <c r="AZ37" s="37"/>
      <c r="BA37" s="37"/>
      <c r="BB37" s="2" t="s">
        <v>478</v>
      </c>
      <c r="BC37" s="2" t="s">
        <v>509</v>
      </c>
      <c r="BD37" s="24"/>
      <c r="BE37" s="24"/>
      <c r="BF37" s="2" t="s">
        <v>449</v>
      </c>
      <c r="BG37" s="2" t="s">
        <v>449</v>
      </c>
      <c r="BJ37" s="24">
        <v>79800065.830315605</v>
      </c>
      <c r="BK37" s="24">
        <v>78000000</v>
      </c>
      <c r="BL37" s="24">
        <v>79200000</v>
      </c>
      <c r="BM37" s="24">
        <v>79200000</v>
      </c>
      <c r="BN37" s="24">
        <v>79200000</v>
      </c>
      <c r="BO37" s="24">
        <v>79200000</v>
      </c>
      <c r="BP37" s="24">
        <v>54000000</v>
      </c>
      <c r="BQ37" s="24">
        <v>-25200000</v>
      </c>
    </row>
    <row r="38" spans="1:69" s="2" customFormat="1" ht="13.5" customHeight="1">
      <c r="A38" s="10" t="s">
        <v>287</v>
      </c>
      <c r="B38" s="10" t="s">
        <v>532</v>
      </c>
      <c r="C38" s="11" t="s">
        <v>533</v>
      </c>
      <c r="D38" s="110" t="s">
        <v>287</v>
      </c>
      <c r="E38" s="12"/>
      <c r="F38" s="10" t="s">
        <v>467</v>
      </c>
      <c r="G38" s="10" t="s">
        <v>468</v>
      </c>
      <c r="H38" s="10"/>
      <c r="I38" s="22"/>
      <c r="J38" s="17" t="s">
        <v>403</v>
      </c>
      <c r="K38" s="13" t="s">
        <v>404</v>
      </c>
      <c r="L38" s="22">
        <v>22715000</v>
      </c>
      <c r="M38" s="22"/>
      <c r="N38" s="22">
        <v>36344000</v>
      </c>
      <c r="O38" s="22">
        <v>45430000</v>
      </c>
      <c r="P38" s="22">
        <v>45430000</v>
      </c>
      <c r="Q38" s="22">
        <v>45430000</v>
      </c>
      <c r="R38" s="22">
        <v>45430000</v>
      </c>
      <c r="S38" s="22">
        <v>45430000</v>
      </c>
      <c r="T38" s="22">
        <v>45430000</v>
      </c>
      <c r="U38" s="22">
        <v>45430000</v>
      </c>
      <c r="V38" s="22">
        <v>45430000</v>
      </c>
      <c r="W38" s="22">
        <v>45430000</v>
      </c>
      <c r="X38" s="22">
        <v>45430000</v>
      </c>
      <c r="Y38" s="22">
        <v>45430000</v>
      </c>
      <c r="Z38" s="22">
        <v>45430000</v>
      </c>
      <c r="AA38" s="22">
        <v>45430000</v>
      </c>
      <c r="AB38" s="22">
        <v>45430000</v>
      </c>
      <c r="AC38" s="22">
        <v>45430000</v>
      </c>
      <c r="AD38" s="22">
        <v>45430000</v>
      </c>
      <c r="AE38" s="22">
        <v>45430000</v>
      </c>
      <c r="AF38" s="22">
        <v>45430000</v>
      </c>
      <c r="AG38" s="22">
        <v>45430000</v>
      </c>
      <c r="AH38" s="22">
        <v>45430000</v>
      </c>
      <c r="AI38" s="22">
        <v>45430000</v>
      </c>
      <c r="AJ38" s="22">
        <v>45430000</v>
      </c>
      <c r="AK38" s="22">
        <v>45430000</v>
      </c>
      <c r="AL38" s="24">
        <v>45430000</v>
      </c>
      <c r="AM38" s="13" t="s">
        <v>469</v>
      </c>
      <c r="AN38" s="13" t="s">
        <v>405</v>
      </c>
      <c r="AO38" s="29"/>
      <c r="AP38" s="13" t="s">
        <v>406</v>
      </c>
      <c r="AQ38" s="13"/>
      <c r="AR38" s="30"/>
      <c r="AS38" s="22"/>
      <c r="AT38" s="30">
        <v>42276</v>
      </c>
      <c r="AU38" s="22">
        <v>45430000</v>
      </c>
      <c r="AV38" s="10" t="s">
        <v>534</v>
      </c>
      <c r="AW38" s="10" t="s">
        <v>441</v>
      </c>
      <c r="AX38" s="36"/>
      <c r="AY38" s="24"/>
      <c r="AZ38" s="37"/>
      <c r="BA38" s="37"/>
      <c r="BB38" s="2" t="s">
        <v>478</v>
      </c>
      <c r="BC38" s="2" t="s">
        <v>535</v>
      </c>
      <c r="BD38" s="24"/>
      <c r="BE38" s="24"/>
      <c r="BF38" s="2" t="s">
        <v>503</v>
      </c>
      <c r="BG38" s="2" t="s">
        <v>503</v>
      </c>
      <c r="BH38" s="2" t="s">
        <v>536</v>
      </c>
      <c r="BJ38" s="24">
        <v>36344000</v>
      </c>
      <c r="BK38" s="24">
        <v>30554379.227981601</v>
      </c>
      <c r="BL38" s="24">
        <v>13355742.920669001</v>
      </c>
      <c r="BM38" s="24">
        <v>10135308.8135635</v>
      </c>
      <c r="BN38" s="24">
        <v>25950786.4261772</v>
      </c>
      <c r="BO38" s="24">
        <v>31588258.617104799</v>
      </c>
      <c r="BP38" s="24">
        <v>15797434.8189041</v>
      </c>
      <c r="BQ38" s="24">
        <v>2822041.6058154502</v>
      </c>
    </row>
    <row r="39" spans="1:69" s="3" customFormat="1" ht="13.5" customHeight="1">
      <c r="A39" s="19"/>
      <c r="B39" s="19" t="s">
        <v>11</v>
      </c>
      <c r="C39" s="20" t="s">
        <v>12</v>
      </c>
      <c r="D39" s="110" t="s">
        <v>948</v>
      </c>
      <c r="E39" s="9"/>
      <c r="F39" s="19"/>
      <c r="G39" s="19"/>
      <c r="H39" s="19"/>
      <c r="I39" s="23"/>
      <c r="J39" s="1" t="s">
        <v>424</v>
      </c>
      <c r="K39" s="15" t="s">
        <v>404</v>
      </c>
      <c r="L39" s="23">
        <v>700000000</v>
      </c>
      <c r="M39" s="23"/>
      <c r="N39" s="23">
        <v>700000000</v>
      </c>
      <c r="O39" s="23">
        <v>700000000</v>
      </c>
      <c r="P39" s="23">
        <v>700000000</v>
      </c>
      <c r="Q39" s="23">
        <v>700000000</v>
      </c>
      <c r="R39" s="23">
        <v>700000000</v>
      </c>
      <c r="S39" s="23">
        <v>700000000</v>
      </c>
      <c r="T39" s="23">
        <v>700000000</v>
      </c>
      <c r="U39" s="23">
        <v>700000000</v>
      </c>
      <c r="V39" s="23">
        <v>700000000</v>
      </c>
      <c r="W39" s="23">
        <v>700000000</v>
      </c>
      <c r="X39" s="23">
        <v>700000000</v>
      </c>
      <c r="Y39" s="23">
        <v>700000000</v>
      </c>
      <c r="Z39" s="23">
        <v>700000000</v>
      </c>
      <c r="AA39" s="23">
        <v>700000000</v>
      </c>
      <c r="AB39" s="23">
        <v>700000000</v>
      </c>
      <c r="AC39" s="23">
        <v>700000000</v>
      </c>
      <c r="AD39" s="23">
        <v>700000000</v>
      </c>
      <c r="AE39" s="23">
        <v>700000000</v>
      </c>
      <c r="AF39" s="23">
        <v>700000000</v>
      </c>
      <c r="AG39" s="23">
        <v>700000000</v>
      </c>
      <c r="AH39" s="23">
        <v>700000000</v>
      </c>
      <c r="AI39" s="23">
        <v>700000000</v>
      </c>
      <c r="AJ39" s="23">
        <v>700000000</v>
      </c>
      <c r="AK39" s="23">
        <v>700000000</v>
      </c>
      <c r="AL39" s="25">
        <v>700000000</v>
      </c>
      <c r="AM39" s="15" t="s">
        <v>469</v>
      </c>
      <c r="AN39" s="15" t="s">
        <v>405</v>
      </c>
      <c r="AO39" s="31"/>
      <c r="AP39" s="15" t="s">
        <v>425</v>
      </c>
      <c r="AQ39" s="15" t="s">
        <v>426</v>
      </c>
      <c r="AR39" s="32"/>
      <c r="AS39" s="23"/>
      <c r="AT39" s="32">
        <v>42453</v>
      </c>
      <c r="AU39" s="23">
        <v>700000000</v>
      </c>
      <c r="AV39" s="19" t="s">
        <v>427</v>
      </c>
      <c r="AW39" s="19" t="s">
        <v>537</v>
      </c>
      <c r="AX39" s="38"/>
      <c r="AY39" s="25"/>
      <c r="AZ39" s="39"/>
      <c r="BA39" s="39"/>
      <c r="BC39" s="3" t="s">
        <v>496</v>
      </c>
      <c r="BD39" s="25"/>
      <c r="BE39" s="25"/>
      <c r="BF39" s="3" t="s">
        <v>430</v>
      </c>
      <c r="BG39" s="3" t="s">
        <v>442</v>
      </c>
      <c r="BI39" s="3" t="s">
        <v>538</v>
      </c>
      <c r="BJ39" s="25">
        <v>778955352.00048101</v>
      </c>
      <c r="BK39" s="25">
        <v>778955352.00048101</v>
      </c>
      <c r="BL39" s="25">
        <v>702333962.64865303</v>
      </c>
      <c r="BM39" s="25">
        <v>723952931.25535595</v>
      </c>
      <c r="BN39" s="25">
        <v>594708807.69160104</v>
      </c>
      <c r="BO39" s="25">
        <v>549008343.20056903</v>
      </c>
      <c r="BP39" s="25">
        <v>433971997.28564602</v>
      </c>
      <c r="BQ39" s="25">
        <v>-160736810.40595499</v>
      </c>
    </row>
    <row r="40" spans="1:69" s="2" customFormat="1" ht="13.5" customHeight="1">
      <c r="A40" s="10"/>
      <c r="B40" s="10" t="s">
        <v>44</v>
      </c>
      <c r="C40" s="11" t="s">
        <v>539</v>
      </c>
      <c r="D40" s="110" t="s">
        <v>44</v>
      </c>
      <c r="E40" s="12"/>
      <c r="F40" s="10"/>
      <c r="G40" s="10"/>
      <c r="H40" s="10"/>
      <c r="I40" s="22"/>
      <c r="J40" s="17" t="s">
        <v>403</v>
      </c>
      <c r="K40" s="13" t="s">
        <v>404</v>
      </c>
      <c r="L40" s="22">
        <v>32084500</v>
      </c>
      <c r="M40" s="22"/>
      <c r="N40" s="22">
        <v>32084500</v>
      </c>
      <c r="O40" s="22">
        <v>32084500</v>
      </c>
      <c r="P40" s="22">
        <v>45062500</v>
      </c>
      <c r="Q40" s="22">
        <v>45062500</v>
      </c>
      <c r="R40" s="22">
        <v>45062500</v>
      </c>
      <c r="S40" s="22">
        <v>45062500</v>
      </c>
      <c r="T40" s="22">
        <v>45062500</v>
      </c>
      <c r="U40" s="22">
        <v>45062500</v>
      </c>
      <c r="V40" s="22">
        <v>45062500</v>
      </c>
      <c r="W40" s="22">
        <v>45062500</v>
      </c>
      <c r="X40" s="22">
        <v>45062500</v>
      </c>
      <c r="Y40" s="22">
        <v>45062500</v>
      </c>
      <c r="Z40" s="22">
        <v>45062500</v>
      </c>
      <c r="AA40" s="22">
        <v>45062500</v>
      </c>
      <c r="AB40" s="22">
        <v>45062500</v>
      </c>
      <c r="AC40" s="22">
        <v>45062500</v>
      </c>
      <c r="AD40" s="22">
        <v>45062500</v>
      </c>
      <c r="AE40" s="22">
        <v>45062500</v>
      </c>
      <c r="AF40" s="22">
        <v>45062500</v>
      </c>
      <c r="AG40" s="22">
        <v>45062500</v>
      </c>
      <c r="AH40" s="22">
        <v>45062500</v>
      </c>
      <c r="AI40" s="22">
        <v>45062500</v>
      </c>
      <c r="AJ40" s="22">
        <v>45062500</v>
      </c>
      <c r="AK40" s="22">
        <v>45062500</v>
      </c>
      <c r="AL40" s="24">
        <v>45062500</v>
      </c>
      <c r="AM40" s="13" t="s">
        <v>469</v>
      </c>
      <c r="AN40" s="13" t="s">
        <v>405</v>
      </c>
      <c r="AO40" s="29"/>
      <c r="AP40" s="13" t="s">
        <v>406</v>
      </c>
      <c r="AQ40" s="13"/>
      <c r="AR40" s="30"/>
      <c r="AS40" s="22"/>
      <c r="AT40" s="30">
        <v>42538</v>
      </c>
      <c r="AU40" s="22">
        <v>45062500</v>
      </c>
      <c r="AV40" s="10" t="s">
        <v>540</v>
      </c>
      <c r="AW40" s="10" t="s">
        <v>502</v>
      </c>
      <c r="AX40" s="36"/>
      <c r="AY40" s="24"/>
      <c r="AZ40" s="37"/>
      <c r="BA40" s="37"/>
      <c r="BB40" s="2" t="s">
        <v>478</v>
      </c>
      <c r="BC40" s="2" t="s">
        <v>478</v>
      </c>
      <c r="BD40" s="24"/>
      <c r="BE40" s="24"/>
      <c r="BF40" s="2" t="s">
        <v>503</v>
      </c>
      <c r="BG40" s="2" t="s">
        <v>503</v>
      </c>
      <c r="BJ40" s="24">
        <v>49101243.822909698</v>
      </c>
      <c r="BK40" s="24">
        <v>40925884.157483198</v>
      </c>
      <c r="BL40" s="24">
        <v>46671479.219936602</v>
      </c>
      <c r="BM40" s="24">
        <v>53919391.394455299</v>
      </c>
      <c r="BN40" s="24">
        <v>52272500</v>
      </c>
      <c r="BO40" s="24">
        <v>52272500</v>
      </c>
      <c r="BP40" s="24">
        <v>32084500</v>
      </c>
      <c r="BQ40" s="24">
        <v>-5133520</v>
      </c>
    </row>
    <row r="41" spans="1:69" s="2" customFormat="1" ht="13.5" customHeight="1">
      <c r="A41" s="10" t="s">
        <v>541</v>
      </c>
      <c r="B41" s="10" t="s">
        <v>288</v>
      </c>
      <c r="C41" s="11" t="s">
        <v>542</v>
      </c>
      <c r="D41" s="110" t="s">
        <v>288</v>
      </c>
      <c r="E41" s="12"/>
      <c r="F41" s="10" t="s">
        <v>467</v>
      </c>
      <c r="G41" s="10" t="s">
        <v>468</v>
      </c>
      <c r="H41" s="10"/>
      <c r="I41" s="22"/>
      <c r="J41" s="17" t="s">
        <v>403</v>
      </c>
      <c r="K41" s="13" t="s">
        <v>404</v>
      </c>
      <c r="L41" s="22">
        <v>30000000</v>
      </c>
      <c r="M41" s="22"/>
      <c r="N41" s="22">
        <v>30000000</v>
      </c>
      <c r="O41" s="22">
        <v>30000000</v>
      </c>
      <c r="P41" s="22">
        <v>30000000</v>
      </c>
      <c r="Q41" s="22">
        <v>30000000</v>
      </c>
      <c r="R41" s="22">
        <v>30000000</v>
      </c>
      <c r="S41" s="22">
        <v>30000000</v>
      </c>
      <c r="T41" s="22">
        <v>30000000</v>
      </c>
      <c r="U41" s="22">
        <v>30000000</v>
      </c>
      <c r="V41" s="22">
        <v>30000000</v>
      </c>
      <c r="W41" s="22">
        <v>30000000</v>
      </c>
      <c r="X41" s="22">
        <v>30000000</v>
      </c>
      <c r="Y41" s="22">
        <v>30000000</v>
      </c>
      <c r="Z41" s="22">
        <v>30000000</v>
      </c>
      <c r="AA41" s="22">
        <v>30000000</v>
      </c>
      <c r="AB41" s="22">
        <v>30000000</v>
      </c>
      <c r="AC41" s="22">
        <v>30000000</v>
      </c>
      <c r="AD41" s="22">
        <v>30000000</v>
      </c>
      <c r="AE41" s="22">
        <v>30000000</v>
      </c>
      <c r="AF41" s="22">
        <v>30000000</v>
      </c>
      <c r="AG41" s="22">
        <v>30000000</v>
      </c>
      <c r="AH41" s="22">
        <v>30000000</v>
      </c>
      <c r="AI41" s="22">
        <v>30000000</v>
      </c>
      <c r="AJ41" s="22">
        <v>30000000</v>
      </c>
      <c r="AK41" s="22">
        <v>30000000</v>
      </c>
      <c r="AL41" s="24">
        <v>30000000</v>
      </c>
      <c r="AM41" s="13" t="s">
        <v>469</v>
      </c>
      <c r="AN41" s="13" t="s">
        <v>405</v>
      </c>
      <c r="AO41" s="29"/>
      <c r="AP41" s="13" t="s">
        <v>406</v>
      </c>
      <c r="AQ41" s="13"/>
      <c r="AR41" s="30"/>
      <c r="AS41" s="22"/>
      <c r="AT41" s="30">
        <v>42534</v>
      </c>
      <c r="AU41" s="22">
        <v>30000000</v>
      </c>
      <c r="AV41" s="10" t="s">
        <v>407</v>
      </c>
      <c r="AW41" s="10" t="s">
        <v>428</v>
      </c>
      <c r="AX41" s="36"/>
      <c r="AY41" s="24"/>
      <c r="AZ41" s="37"/>
      <c r="BA41" s="37"/>
      <c r="BB41" s="2" t="s">
        <v>478</v>
      </c>
      <c r="BC41" s="2" t="s">
        <v>543</v>
      </c>
      <c r="BD41" s="24">
        <v>-21000000</v>
      </c>
      <c r="BE41" s="24">
        <v>-21000000</v>
      </c>
      <c r="BF41" s="2" t="s">
        <v>419</v>
      </c>
      <c r="BG41" s="2" t="s">
        <v>419</v>
      </c>
      <c r="BH41" s="2" t="s">
        <v>544</v>
      </c>
      <c r="BJ41" s="24">
        <v>14279783.782798</v>
      </c>
      <c r="BK41" s="24">
        <v>9000000</v>
      </c>
      <c r="BL41" s="24">
        <v>9000000</v>
      </c>
      <c r="BM41" s="24">
        <v>9000000</v>
      </c>
      <c r="BN41" s="24">
        <v>0</v>
      </c>
      <c r="BO41" s="24">
        <v>0</v>
      </c>
      <c r="BP41" s="24">
        <v>0</v>
      </c>
      <c r="BQ41" s="24">
        <v>0</v>
      </c>
    </row>
    <row r="42" spans="1:69" s="2" customFormat="1" ht="13.5" customHeight="1">
      <c r="A42" s="10"/>
      <c r="B42" s="10" t="s">
        <v>65</v>
      </c>
      <c r="C42" s="11" t="s">
        <v>66</v>
      </c>
      <c r="D42" s="110" t="s">
        <v>65</v>
      </c>
      <c r="E42" s="12"/>
      <c r="F42" s="10" t="s">
        <v>461</v>
      </c>
      <c r="G42" s="10" t="s">
        <v>518</v>
      </c>
      <c r="H42" s="10"/>
      <c r="I42" s="22"/>
      <c r="J42" s="17" t="s">
        <v>403</v>
      </c>
      <c r="K42" s="13" t="s">
        <v>404</v>
      </c>
      <c r="L42" s="22">
        <v>27078068</v>
      </c>
      <c r="M42" s="22"/>
      <c r="N42" s="22">
        <v>27078068</v>
      </c>
      <c r="O42" s="22">
        <v>32000000</v>
      </c>
      <c r="P42" s="22">
        <v>32000000</v>
      </c>
      <c r="Q42" s="22">
        <v>34000000</v>
      </c>
      <c r="R42" s="22">
        <v>34000000</v>
      </c>
      <c r="S42" s="22">
        <v>34000000</v>
      </c>
      <c r="T42" s="22">
        <v>34000000</v>
      </c>
      <c r="U42" s="22">
        <v>34000000</v>
      </c>
      <c r="V42" s="22">
        <v>34000000</v>
      </c>
      <c r="W42" s="22">
        <v>34000000</v>
      </c>
      <c r="X42" s="22">
        <v>34000000</v>
      </c>
      <c r="Y42" s="22">
        <v>34000000</v>
      </c>
      <c r="Z42" s="22">
        <v>34000000</v>
      </c>
      <c r="AA42" s="22">
        <v>34000000</v>
      </c>
      <c r="AB42" s="22">
        <v>34000000</v>
      </c>
      <c r="AC42" s="22">
        <v>34000000</v>
      </c>
      <c r="AD42" s="22">
        <v>34000000</v>
      </c>
      <c r="AE42" s="22">
        <v>34000000</v>
      </c>
      <c r="AF42" s="22">
        <v>34000000</v>
      </c>
      <c r="AG42" s="22">
        <v>34000000</v>
      </c>
      <c r="AH42" s="22">
        <v>34000000</v>
      </c>
      <c r="AI42" s="22">
        <v>34000000</v>
      </c>
      <c r="AJ42" s="22">
        <v>34000000</v>
      </c>
      <c r="AK42" s="22">
        <v>34000000</v>
      </c>
      <c r="AL42" s="24">
        <v>34000000</v>
      </c>
      <c r="AM42" s="13" t="s">
        <v>469</v>
      </c>
      <c r="AN42" s="13" t="s">
        <v>405</v>
      </c>
      <c r="AO42" s="29"/>
      <c r="AP42" s="13" t="s">
        <v>406</v>
      </c>
      <c r="AQ42" s="13"/>
      <c r="AR42" s="30"/>
      <c r="AS42" s="22"/>
      <c r="AT42" s="30">
        <v>42562</v>
      </c>
      <c r="AU42" s="22">
        <v>34000000</v>
      </c>
      <c r="AV42" s="10" t="s">
        <v>407</v>
      </c>
      <c r="AW42" s="10" t="s">
        <v>441</v>
      </c>
      <c r="AX42" s="36"/>
      <c r="AY42" s="24"/>
      <c r="AZ42" s="37"/>
      <c r="BA42" s="37"/>
      <c r="BB42" s="2" t="s">
        <v>478</v>
      </c>
      <c r="BC42" s="2" t="s">
        <v>545</v>
      </c>
      <c r="BD42" s="24"/>
      <c r="BE42" s="24"/>
      <c r="BF42" s="2" t="s">
        <v>503</v>
      </c>
      <c r="BG42" s="2" t="s">
        <v>436</v>
      </c>
      <c r="BI42" s="2" t="s">
        <v>546</v>
      </c>
      <c r="BJ42" s="24">
        <v>10685074.1066924</v>
      </c>
      <c r="BK42" s="24">
        <v>9747021.3900000006</v>
      </c>
      <c r="BL42" s="24">
        <v>41225634.139063001</v>
      </c>
      <c r="BM42" s="24">
        <v>43007564.911704898</v>
      </c>
      <c r="BN42" s="24">
        <v>36028143.019291297</v>
      </c>
      <c r="BO42" s="24">
        <v>21071280.921733301</v>
      </c>
      <c r="BP42" s="24">
        <v>32378305.310146499</v>
      </c>
      <c r="BQ42" s="24">
        <v>3684996.29279071</v>
      </c>
    </row>
    <row r="43" spans="1:69" s="2" customFormat="1" ht="13.5" customHeight="1">
      <c r="A43" s="10"/>
      <c r="B43" s="10" t="s">
        <v>50</v>
      </c>
      <c r="C43" s="11" t="s">
        <v>547</v>
      </c>
      <c r="D43" s="110" t="s">
        <v>50</v>
      </c>
      <c r="E43" s="12"/>
      <c r="F43" s="10"/>
      <c r="G43" s="10"/>
      <c r="H43" s="10"/>
      <c r="I43" s="22"/>
      <c r="J43" s="17" t="s">
        <v>403</v>
      </c>
      <c r="K43" s="13" t="s">
        <v>404</v>
      </c>
      <c r="L43" s="22">
        <v>24193000</v>
      </c>
      <c r="M43" s="22"/>
      <c r="N43" s="22">
        <v>24193000</v>
      </c>
      <c r="O43" s="22">
        <v>24193000</v>
      </c>
      <c r="P43" s="22">
        <v>24193000</v>
      </c>
      <c r="Q43" s="22">
        <v>24193000</v>
      </c>
      <c r="R43" s="22">
        <v>24193000</v>
      </c>
      <c r="S43" s="22">
        <v>24193000</v>
      </c>
      <c r="T43" s="22">
        <v>24193000</v>
      </c>
      <c r="U43" s="22">
        <v>24193000</v>
      </c>
      <c r="V43" s="22">
        <v>24193000</v>
      </c>
      <c r="W43" s="22">
        <v>24193000</v>
      </c>
      <c r="X43" s="22">
        <v>24193000</v>
      </c>
      <c r="Y43" s="22">
        <v>24193000</v>
      </c>
      <c r="Z43" s="22">
        <v>24193000</v>
      </c>
      <c r="AA43" s="22">
        <v>24193000</v>
      </c>
      <c r="AB43" s="22">
        <v>24193000</v>
      </c>
      <c r="AC43" s="22">
        <v>24193000</v>
      </c>
      <c r="AD43" s="22">
        <v>24193000</v>
      </c>
      <c r="AE43" s="22">
        <v>24193000</v>
      </c>
      <c r="AF43" s="22">
        <v>24193000</v>
      </c>
      <c r="AG43" s="22">
        <v>24193000</v>
      </c>
      <c r="AH43" s="22">
        <v>24193000</v>
      </c>
      <c r="AI43" s="22">
        <v>24193000</v>
      </c>
      <c r="AJ43" s="22">
        <v>28743000</v>
      </c>
      <c r="AK43" s="22">
        <v>28743000</v>
      </c>
      <c r="AL43" s="24">
        <v>28743000</v>
      </c>
      <c r="AM43" s="13" t="s">
        <v>469</v>
      </c>
      <c r="AN43" s="13" t="s">
        <v>405</v>
      </c>
      <c r="AO43" s="29"/>
      <c r="AP43" s="13" t="s">
        <v>406</v>
      </c>
      <c r="AQ43" s="13"/>
      <c r="AR43" s="30"/>
      <c r="AS43" s="22"/>
      <c r="AT43" s="30">
        <v>42552</v>
      </c>
      <c r="AU43" s="22">
        <v>65000000</v>
      </c>
      <c r="AV43" s="10" t="s">
        <v>473</v>
      </c>
      <c r="AW43" s="10" t="s">
        <v>408</v>
      </c>
      <c r="AX43" s="36"/>
      <c r="AY43" s="24"/>
      <c r="AZ43" s="37"/>
      <c r="BA43" s="37"/>
      <c r="BB43" s="2" t="s">
        <v>478</v>
      </c>
      <c r="BC43" s="2" t="s">
        <v>543</v>
      </c>
      <c r="BD43" s="24"/>
      <c r="BE43" s="24"/>
      <c r="BF43" s="2" t="s">
        <v>436</v>
      </c>
      <c r="BG43" s="2" t="s">
        <v>436</v>
      </c>
      <c r="BI43" s="2" t="s">
        <v>548</v>
      </c>
      <c r="BJ43" s="24">
        <v>29250000</v>
      </c>
      <c r="BK43" s="24">
        <v>93800000</v>
      </c>
      <c r="BL43" s="24">
        <v>48159640.102827802</v>
      </c>
      <c r="BM43" s="24">
        <v>48159640.102827802</v>
      </c>
      <c r="BN43" s="24">
        <v>48159640.102827802</v>
      </c>
      <c r="BO43" s="24">
        <v>48159640.102827802</v>
      </c>
      <c r="BP43" s="24">
        <v>24193000</v>
      </c>
      <c r="BQ43" s="24">
        <v>-23966640.102827799</v>
      </c>
    </row>
    <row r="44" spans="1:69" s="2" customFormat="1" ht="13.5" customHeight="1">
      <c r="A44" s="10" t="s">
        <v>323</v>
      </c>
      <c r="B44" s="10" t="s">
        <v>549</v>
      </c>
      <c r="C44" s="11" t="s">
        <v>550</v>
      </c>
      <c r="D44" s="110" t="s">
        <v>323</v>
      </c>
      <c r="E44" s="12"/>
      <c r="F44" s="10"/>
      <c r="G44" s="10"/>
      <c r="H44" s="10"/>
      <c r="I44" s="22"/>
      <c r="J44" s="17" t="s">
        <v>403</v>
      </c>
      <c r="K44" s="13" t="s">
        <v>404</v>
      </c>
      <c r="L44" s="22">
        <v>0</v>
      </c>
      <c r="M44" s="22"/>
      <c r="N44" s="22">
        <v>0</v>
      </c>
      <c r="O44" s="22">
        <v>0</v>
      </c>
      <c r="P44" s="22">
        <v>0</v>
      </c>
      <c r="Q44" s="22">
        <v>0</v>
      </c>
      <c r="R44" s="22">
        <v>0</v>
      </c>
      <c r="S44" s="22">
        <v>0</v>
      </c>
      <c r="T44" s="22">
        <v>0</v>
      </c>
      <c r="U44" s="22">
        <v>0</v>
      </c>
      <c r="V44" s="22">
        <v>0</v>
      </c>
      <c r="W44" s="22">
        <v>0</v>
      </c>
      <c r="X44" s="22">
        <v>0</v>
      </c>
      <c r="Y44" s="22">
        <v>0</v>
      </c>
      <c r="Z44" s="22">
        <v>0</v>
      </c>
      <c r="AA44" s="22">
        <v>0</v>
      </c>
      <c r="AB44" s="22">
        <v>0</v>
      </c>
      <c r="AC44" s="22">
        <v>0</v>
      </c>
      <c r="AD44" s="22">
        <v>0</v>
      </c>
      <c r="AE44" s="22">
        <v>0</v>
      </c>
      <c r="AF44" s="22">
        <v>0</v>
      </c>
      <c r="AG44" s="22">
        <v>0</v>
      </c>
      <c r="AH44" s="22">
        <v>0</v>
      </c>
      <c r="AI44" s="22">
        <v>0</v>
      </c>
      <c r="AJ44" s="22">
        <v>117670600</v>
      </c>
      <c r="AK44" s="22">
        <v>117670600</v>
      </c>
      <c r="AL44" s="24">
        <v>117670600</v>
      </c>
      <c r="AM44" s="13" t="s">
        <v>469</v>
      </c>
      <c r="AN44" s="13" t="s">
        <v>405</v>
      </c>
      <c r="AO44" s="29"/>
      <c r="AP44" s="13" t="s">
        <v>406</v>
      </c>
      <c r="AQ44" s="13"/>
      <c r="AR44" s="30"/>
      <c r="AS44" s="24"/>
      <c r="AT44" s="30">
        <v>42675</v>
      </c>
      <c r="AU44" s="24">
        <v>117670600</v>
      </c>
      <c r="AV44" s="10" t="s">
        <v>551</v>
      </c>
      <c r="AW44" s="10" t="s">
        <v>552</v>
      </c>
      <c r="AX44" s="36"/>
      <c r="AY44" s="24"/>
      <c r="AZ44" s="37"/>
      <c r="BA44" s="37"/>
      <c r="BC44" s="2" t="s">
        <v>526</v>
      </c>
      <c r="BD44" s="24"/>
      <c r="BE44" s="24"/>
      <c r="BF44" s="2" t="s">
        <v>436</v>
      </c>
      <c r="BG44" s="2" t="s">
        <v>436</v>
      </c>
      <c r="BJ44" s="24">
        <v>211004896.816457</v>
      </c>
      <c r="BK44" s="24">
        <v>211004896.816457</v>
      </c>
      <c r="BL44" s="24">
        <v>211004896.816457</v>
      </c>
      <c r="BM44" s="24">
        <v>0</v>
      </c>
      <c r="BN44" s="24">
        <v>0</v>
      </c>
      <c r="BO44" s="24">
        <v>0</v>
      </c>
      <c r="BP44" s="24">
        <v>0</v>
      </c>
      <c r="BQ44" s="24">
        <v>0</v>
      </c>
    </row>
    <row r="45" spans="1:69" s="2" customFormat="1" ht="13.5" customHeight="1">
      <c r="A45" s="10" t="s">
        <v>323</v>
      </c>
      <c r="B45" s="10" t="s">
        <v>553</v>
      </c>
      <c r="C45" s="11" t="s">
        <v>554</v>
      </c>
      <c r="D45" s="110"/>
      <c r="E45" s="12"/>
      <c r="F45" s="10"/>
      <c r="G45" s="10"/>
      <c r="H45" s="10"/>
      <c r="I45" s="22"/>
      <c r="J45" s="17" t="s">
        <v>403</v>
      </c>
      <c r="K45" s="13" t="s">
        <v>404</v>
      </c>
      <c r="L45" s="22">
        <v>0</v>
      </c>
      <c r="M45" s="22"/>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2">
        <v>0</v>
      </c>
      <c r="AJ45" s="22">
        <v>39915261.729999997</v>
      </c>
      <c r="AK45" s="22">
        <v>39915261.729999997</v>
      </c>
      <c r="AL45" s="24">
        <v>39915261.729999997</v>
      </c>
      <c r="AM45" s="13" t="s">
        <v>469</v>
      </c>
      <c r="AN45" s="13" t="s">
        <v>405</v>
      </c>
      <c r="AO45" s="29"/>
      <c r="AP45" s="13" t="s">
        <v>406</v>
      </c>
      <c r="AQ45" s="13"/>
      <c r="AR45" s="30"/>
      <c r="AS45" s="22"/>
      <c r="AT45" s="30">
        <v>42732</v>
      </c>
      <c r="AU45" s="22">
        <v>39915262</v>
      </c>
      <c r="AV45" s="10" t="s">
        <v>551</v>
      </c>
      <c r="AW45" s="10" t="s">
        <v>537</v>
      </c>
      <c r="AX45" s="36"/>
      <c r="AY45" s="24"/>
      <c r="AZ45" s="37"/>
      <c r="BA45" s="37"/>
      <c r="BC45" s="2" t="s">
        <v>526</v>
      </c>
      <c r="BD45" s="24"/>
      <c r="BE45" s="24"/>
      <c r="BF45" s="2" t="s">
        <v>436</v>
      </c>
      <c r="BG45" s="2" t="s">
        <v>436</v>
      </c>
      <c r="BJ45" s="24">
        <v>41207236.83788</v>
      </c>
      <c r="BK45" s="24">
        <v>71575361.073543504</v>
      </c>
      <c r="BL45" s="24">
        <v>71575361.073543504</v>
      </c>
      <c r="BM45" s="24">
        <v>0</v>
      </c>
      <c r="BN45" s="24">
        <v>0</v>
      </c>
      <c r="BO45" s="24">
        <v>0</v>
      </c>
      <c r="BP45" s="24">
        <v>0</v>
      </c>
      <c r="BQ45" s="24">
        <v>0</v>
      </c>
    </row>
    <row r="46" spans="1:69" s="2" customFormat="1" ht="13.5" customHeight="1">
      <c r="A46" s="10"/>
      <c r="B46" s="10" t="s">
        <v>270</v>
      </c>
      <c r="C46" s="11" t="s">
        <v>555</v>
      </c>
      <c r="D46" s="110" t="s">
        <v>270</v>
      </c>
      <c r="E46" s="12"/>
      <c r="F46" s="10" t="s">
        <v>461</v>
      </c>
      <c r="G46" s="10" t="s">
        <v>462</v>
      </c>
      <c r="H46" s="10"/>
      <c r="I46" s="22"/>
      <c r="J46" s="17" t="s">
        <v>403</v>
      </c>
      <c r="K46" s="13" t="s">
        <v>404</v>
      </c>
      <c r="L46" s="22">
        <v>52920000</v>
      </c>
      <c r="M46" s="22"/>
      <c r="N46" s="22">
        <v>52920000</v>
      </c>
      <c r="O46" s="22">
        <v>52920000</v>
      </c>
      <c r="P46" s="22">
        <v>52920000</v>
      </c>
      <c r="Q46" s="22">
        <v>52920000</v>
      </c>
      <c r="R46" s="22">
        <v>52920000</v>
      </c>
      <c r="S46" s="22">
        <v>52920000</v>
      </c>
      <c r="T46" s="22">
        <v>52920000</v>
      </c>
      <c r="U46" s="22">
        <v>52920000</v>
      </c>
      <c r="V46" s="22">
        <v>52920000</v>
      </c>
      <c r="W46" s="22">
        <v>52920000</v>
      </c>
      <c r="X46" s="22">
        <v>52920000</v>
      </c>
      <c r="Y46" s="22">
        <v>52920000</v>
      </c>
      <c r="Z46" s="22">
        <v>52920000</v>
      </c>
      <c r="AA46" s="22">
        <v>52920000</v>
      </c>
      <c r="AB46" s="22">
        <v>52920000</v>
      </c>
      <c r="AC46" s="22">
        <v>52920000</v>
      </c>
      <c r="AD46" s="22">
        <v>52920000</v>
      </c>
      <c r="AE46" s="22">
        <v>52920000</v>
      </c>
      <c r="AF46" s="22">
        <v>52920000</v>
      </c>
      <c r="AG46" s="22">
        <v>52920000</v>
      </c>
      <c r="AH46" s="22">
        <v>52920000</v>
      </c>
      <c r="AI46" s="22">
        <v>52920000</v>
      </c>
      <c r="AJ46" s="22">
        <v>52920000</v>
      </c>
      <c r="AK46" s="22">
        <v>52920000</v>
      </c>
      <c r="AL46" s="24">
        <v>52920000</v>
      </c>
      <c r="AM46" s="13" t="s">
        <v>469</v>
      </c>
      <c r="AN46" s="13" t="s">
        <v>405</v>
      </c>
      <c r="AO46" s="29"/>
      <c r="AP46" s="13" t="s">
        <v>406</v>
      </c>
      <c r="AQ46" s="13"/>
      <c r="AR46" s="30"/>
      <c r="AS46" s="22"/>
      <c r="AT46" s="30">
        <v>42587</v>
      </c>
      <c r="AU46" s="22">
        <v>52920000</v>
      </c>
      <c r="AV46" s="10" t="s">
        <v>556</v>
      </c>
      <c r="AW46" s="10" t="s">
        <v>408</v>
      </c>
      <c r="AX46" s="36"/>
      <c r="AY46" s="24"/>
      <c r="AZ46" s="37"/>
      <c r="BA46" s="37"/>
      <c r="BB46" s="2" t="s">
        <v>478</v>
      </c>
      <c r="BC46" s="2" t="s">
        <v>496</v>
      </c>
      <c r="BD46" s="24"/>
      <c r="BE46" s="24"/>
      <c r="BF46" s="2" t="s">
        <v>503</v>
      </c>
      <c r="BG46" s="2" t="s">
        <v>436</v>
      </c>
      <c r="BJ46" s="24">
        <v>57684809.924850501</v>
      </c>
      <c r="BK46" s="24">
        <v>60070013.326223403</v>
      </c>
      <c r="BL46" s="24">
        <v>49839833.450109802</v>
      </c>
      <c r="BM46" s="24">
        <v>44322786.223058201</v>
      </c>
      <c r="BN46" s="24">
        <v>48989990.685740203</v>
      </c>
      <c r="BO46" s="24">
        <v>50480097.128096998</v>
      </c>
      <c r="BP46" s="24">
        <v>56764429.3900057</v>
      </c>
      <c r="BQ46" s="24">
        <v>7774438.7042654501</v>
      </c>
    </row>
    <row r="47" spans="1:69" s="2" customFormat="1" ht="13.5" customHeight="1">
      <c r="A47" s="10" t="s">
        <v>557</v>
      </c>
      <c r="B47" s="10" t="s">
        <v>558</v>
      </c>
      <c r="C47" s="11" t="s">
        <v>559</v>
      </c>
      <c r="D47" s="110"/>
      <c r="E47" s="12"/>
      <c r="F47" s="10" t="s">
        <v>461</v>
      </c>
      <c r="G47" s="10" t="s">
        <v>462</v>
      </c>
      <c r="H47" s="10"/>
      <c r="I47" s="22"/>
      <c r="J47" s="17" t="s">
        <v>403</v>
      </c>
      <c r="K47" s="13" t="s">
        <v>404</v>
      </c>
      <c r="L47" s="22">
        <v>37272567</v>
      </c>
      <c r="M47" s="22"/>
      <c r="N47" s="22">
        <v>37272567</v>
      </c>
      <c r="O47" s="22">
        <v>37272567</v>
      </c>
      <c r="P47" s="22">
        <v>37272567</v>
      </c>
      <c r="Q47" s="22">
        <v>37272567</v>
      </c>
      <c r="R47" s="22">
        <v>37272567</v>
      </c>
      <c r="S47" s="22">
        <v>37272567</v>
      </c>
      <c r="T47" s="22">
        <v>37272567</v>
      </c>
      <c r="U47" s="22">
        <v>37272567</v>
      </c>
      <c r="V47" s="22">
        <v>37272567</v>
      </c>
      <c r="W47" s="22">
        <v>37272567</v>
      </c>
      <c r="X47" s="22">
        <v>37272567</v>
      </c>
      <c r="Y47" s="22">
        <v>37272567</v>
      </c>
      <c r="Z47" s="22">
        <v>37272567</v>
      </c>
      <c r="AA47" s="22">
        <v>37272567</v>
      </c>
      <c r="AB47" s="22">
        <v>37272567</v>
      </c>
      <c r="AC47" s="22">
        <v>37272567</v>
      </c>
      <c r="AD47" s="22">
        <v>37272567</v>
      </c>
      <c r="AE47" s="22">
        <v>37272567</v>
      </c>
      <c r="AF47" s="22">
        <v>37272567</v>
      </c>
      <c r="AG47" s="22">
        <v>37272567</v>
      </c>
      <c r="AH47" s="22">
        <v>37272567</v>
      </c>
      <c r="AI47" s="22">
        <v>37272567</v>
      </c>
      <c r="AJ47" s="22">
        <v>37272567</v>
      </c>
      <c r="AK47" s="22">
        <v>37272567</v>
      </c>
      <c r="AL47" s="24">
        <v>37272567</v>
      </c>
      <c r="AM47" s="13" t="s">
        <v>469</v>
      </c>
      <c r="AN47" s="13" t="s">
        <v>405</v>
      </c>
      <c r="AO47" s="29"/>
      <c r="AP47" s="13" t="s">
        <v>406</v>
      </c>
      <c r="AQ47" s="13"/>
      <c r="AR47" s="30"/>
      <c r="AS47" s="22"/>
      <c r="AT47" s="30">
        <v>42607</v>
      </c>
      <c r="AU47" s="22">
        <v>37272567</v>
      </c>
      <c r="AV47" s="10" t="s">
        <v>473</v>
      </c>
      <c r="AW47" s="10" t="s">
        <v>441</v>
      </c>
      <c r="AX47" s="36"/>
      <c r="AY47" s="24"/>
      <c r="AZ47" s="37"/>
      <c r="BA47" s="37"/>
      <c r="BB47" s="2" t="s">
        <v>478</v>
      </c>
      <c r="BC47" s="2" t="s">
        <v>519</v>
      </c>
      <c r="BD47" s="24"/>
      <c r="BE47" s="24"/>
      <c r="BF47" s="2" t="s">
        <v>442</v>
      </c>
      <c r="BG47" s="2" t="s">
        <v>437</v>
      </c>
      <c r="BI47" s="2" t="s">
        <v>560</v>
      </c>
      <c r="BJ47" s="24">
        <v>28805825.2191002</v>
      </c>
      <c r="BK47" s="24">
        <v>23504968.4601597</v>
      </c>
      <c r="BL47" s="24">
        <v>28827656.209870402</v>
      </c>
      <c r="BM47" s="24">
        <v>25072781.066619001</v>
      </c>
      <c r="BN47" s="24">
        <v>31889137.099779502</v>
      </c>
      <c r="BO47" s="24">
        <v>36696971.660815597</v>
      </c>
      <c r="BP47" s="24">
        <v>7527279.2656740099</v>
      </c>
      <c r="BQ47" s="24">
        <v>-24361857.834105499</v>
      </c>
    </row>
    <row r="48" spans="1:69" s="2" customFormat="1" ht="13.5" customHeight="1">
      <c r="A48" s="10" t="s">
        <v>561</v>
      </c>
      <c r="B48" s="10" t="s">
        <v>562</v>
      </c>
      <c r="C48" s="11" t="s">
        <v>326</v>
      </c>
      <c r="D48" s="110" t="s">
        <v>326</v>
      </c>
      <c r="E48" s="12">
        <v>688333</v>
      </c>
      <c r="F48" s="10"/>
      <c r="G48" s="10"/>
      <c r="H48" s="10"/>
      <c r="I48" s="22" t="s">
        <v>402</v>
      </c>
      <c r="J48" s="17" t="s">
        <v>403</v>
      </c>
      <c r="K48" s="13" t="s">
        <v>404</v>
      </c>
      <c r="L48" s="22">
        <v>25658392.100000001</v>
      </c>
      <c r="M48" s="22"/>
      <c r="N48" s="22">
        <v>25658392.100000001</v>
      </c>
      <c r="O48" s="22">
        <v>32295908.809999999</v>
      </c>
      <c r="P48" s="22">
        <v>50803936.68</v>
      </c>
      <c r="Q48" s="22">
        <v>50803936.68</v>
      </c>
      <c r="R48" s="22">
        <v>50803936.68</v>
      </c>
      <c r="S48" s="22">
        <v>76000000</v>
      </c>
      <c r="T48" s="22">
        <v>76000000</v>
      </c>
      <c r="U48" s="22">
        <v>76000000</v>
      </c>
      <c r="V48" s="22">
        <v>76000000</v>
      </c>
      <c r="W48" s="22">
        <v>76000000</v>
      </c>
      <c r="X48" s="22">
        <v>76000000</v>
      </c>
      <c r="Y48" s="22">
        <v>76000000</v>
      </c>
      <c r="Z48" s="22">
        <v>76000000</v>
      </c>
      <c r="AA48" s="22">
        <v>76000000</v>
      </c>
      <c r="AB48" s="22">
        <v>76000000</v>
      </c>
      <c r="AC48" s="22">
        <v>76000000</v>
      </c>
      <c r="AD48" s="22">
        <v>76000000</v>
      </c>
      <c r="AE48" s="22">
        <v>76000000</v>
      </c>
      <c r="AF48" s="22">
        <v>76000000</v>
      </c>
      <c r="AG48" s="22">
        <v>76000000</v>
      </c>
      <c r="AH48" s="22">
        <v>76000000</v>
      </c>
      <c r="AI48" s="22">
        <v>76000000</v>
      </c>
      <c r="AJ48" s="22">
        <v>76000000</v>
      </c>
      <c r="AK48" s="22">
        <v>76000000</v>
      </c>
      <c r="AL48" s="24">
        <v>76000000</v>
      </c>
      <c r="AM48" s="13" t="s">
        <v>469</v>
      </c>
      <c r="AN48" s="13" t="s">
        <v>405</v>
      </c>
      <c r="AO48" s="29"/>
      <c r="AP48" s="13" t="s">
        <v>406</v>
      </c>
      <c r="AQ48" s="13"/>
      <c r="AR48" s="30"/>
      <c r="AS48" s="22"/>
      <c r="AT48" s="30">
        <v>42689</v>
      </c>
      <c r="AU48" s="22">
        <v>76000000</v>
      </c>
      <c r="AV48" s="10" t="s">
        <v>407</v>
      </c>
      <c r="AW48" s="10" t="s">
        <v>447</v>
      </c>
      <c r="AX48" s="36"/>
      <c r="AY48" s="24"/>
      <c r="AZ48" s="37"/>
      <c r="BA48" s="37"/>
      <c r="BB48" s="2" t="s">
        <v>478</v>
      </c>
      <c r="BC48" s="2" t="s">
        <v>563</v>
      </c>
      <c r="BD48" s="24"/>
      <c r="BE48" s="24"/>
      <c r="BF48" s="2" t="s">
        <v>437</v>
      </c>
      <c r="BG48" s="2" t="s">
        <v>437</v>
      </c>
      <c r="BJ48" s="24">
        <v>77091238.494491205</v>
      </c>
      <c r="BK48" s="24">
        <v>89661006.141319305</v>
      </c>
      <c r="BL48" s="24">
        <v>62846882.731800497</v>
      </c>
      <c r="BM48" s="24">
        <v>53416726.899146698</v>
      </c>
      <c r="BN48" s="24"/>
      <c r="BO48" s="24"/>
      <c r="BP48" s="24"/>
      <c r="BQ48" s="24"/>
    </row>
    <row r="49" spans="1:69" s="2" customFormat="1" ht="13.5" customHeight="1">
      <c r="A49" s="10"/>
      <c r="B49" s="10" t="s">
        <v>31</v>
      </c>
      <c r="C49" s="11" t="s">
        <v>32</v>
      </c>
      <c r="D49" s="110" t="s">
        <v>31</v>
      </c>
      <c r="E49" s="12"/>
      <c r="F49" s="10"/>
      <c r="G49" s="10"/>
      <c r="H49" s="10"/>
      <c r="I49" s="22"/>
      <c r="J49" s="17" t="s">
        <v>403</v>
      </c>
      <c r="K49" s="13" t="s">
        <v>404</v>
      </c>
      <c r="L49" s="22">
        <v>87848000</v>
      </c>
      <c r="M49" s="22"/>
      <c r="N49" s="22">
        <v>87848000</v>
      </c>
      <c r="O49" s="22">
        <v>87848000</v>
      </c>
      <c r="P49" s="22">
        <v>87848000</v>
      </c>
      <c r="Q49" s="22">
        <v>87848000</v>
      </c>
      <c r="R49" s="22">
        <v>87848000</v>
      </c>
      <c r="S49" s="22">
        <v>87848000</v>
      </c>
      <c r="T49" s="22">
        <v>87848000</v>
      </c>
      <c r="U49" s="22">
        <v>87848000</v>
      </c>
      <c r="V49" s="22">
        <v>87848000</v>
      </c>
      <c r="W49" s="22">
        <v>87848000</v>
      </c>
      <c r="X49" s="22">
        <v>87848000</v>
      </c>
      <c r="Y49" s="22">
        <v>87848000</v>
      </c>
      <c r="Z49" s="22">
        <v>87848000</v>
      </c>
      <c r="AA49" s="22">
        <v>87848000</v>
      </c>
      <c r="AB49" s="22">
        <v>87848000</v>
      </c>
      <c r="AC49" s="22">
        <v>87848000</v>
      </c>
      <c r="AD49" s="22">
        <v>87848000</v>
      </c>
      <c r="AE49" s="22">
        <v>87848000</v>
      </c>
      <c r="AF49" s="22">
        <v>87848000</v>
      </c>
      <c r="AG49" s="22">
        <v>87848000</v>
      </c>
      <c r="AH49" s="22">
        <v>87848000</v>
      </c>
      <c r="AI49" s="22">
        <v>87848000</v>
      </c>
      <c r="AJ49" s="22">
        <v>87848000</v>
      </c>
      <c r="AK49" s="22">
        <v>87848000</v>
      </c>
      <c r="AL49" s="24">
        <v>87848000</v>
      </c>
      <c r="AM49" s="13" t="s">
        <v>469</v>
      </c>
      <c r="AN49" s="13" t="s">
        <v>405</v>
      </c>
      <c r="AO49" s="29"/>
      <c r="AP49" s="13" t="s">
        <v>406</v>
      </c>
      <c r="AQ49" s="13"/>
      <c r="AR49" s="30"/>
      <c r="AS49" s="22"/>
      <c r="AT49" s="30">
        <v>42692</v>
      </c>
      <c r="AU49" s="22">
        <v>87848000</v>
      </c>
      <c r="AV49" s="10" t="s">
        <v>551</v>
      </c>
      <c r="AW49" s="10" t="s">
        <v>455</v>
      </c>
      <c r="AX49" s="36"/>
      <c r="AY49" s="24"/>
      <c r="AZ49" s="37"/>
      <c r="BA49" s="37"/>
      <c r="BB49" s="2" t="s">
        <v>478</v>
      </c>
      <c r="BC49" s="2" t="s">
        <v>564</v>
      </c>
      <c r="BD49" s="24"/>
      <c r="BE49" s="24"/>
      <c r="BF49" s="2" t="s">
        <v>503</v>
      </c>
      <c r="BG49" s="2" t="s">
        <v>436</v>
      </c>
      <c r="BJ49" s="24">
        <v>87850000</v>
      </c>
      <c r="BK49" s="24">
        <v>81284753.650000006</v>
      </c>
      <c r="BL49" s="24">
        <v>85480054.379999995</v>
      </c>
      <c r="BM49" s="24">
        <v>88215822.912</v>
      </c>
      <c r="BN49" s="24">
        <v>57176562.464000002</v>
      </c>
      <c r="BO49" s="24">
        <v>58898264.878302403</v>
      </c>
      <c r="BP49" s="24">
        <v>74954813.695999995</v>
      </c>
      <c r="BQ49" s="24">
        <v>17778251.232000001</v>
      </c>
    </row>
    <row r="50" spans="1:69" s="2" customFormat="1" ht="13.5" customHeight="1">
      <c r="A50" s="10"/>
      <c r="B50" s="10" t="s">
        <v>42</v>
      </c>
      <c r="C50" s="11" t="s">
        <v>43</v>
      </c>
      <c r="D50" s="110" t="s">
        <v>42</v>
      </c>
      <c r="E50" s="12"/>
      <c r="F50" s="10"/>
      <c r="G50" s="10"/>
      <c r="H50" s="10"/>
      <c r="I50" s="22"/>
      <c r="J50" s="17" t="s">
        <v>403</v>
      </c>
      <c r="K50" s="13" t="s">
        <v>404</v>
      </c>
      <c r="L50" s="22">
        <v>50000000</v>
      </c>
      <c r="M50" s="22"/>
      <c r="N50" s="22">
        <v>50000000</v>
      </c>
      <c r="O50" s="22">
        <v>50000000</v>
      </c>
      <c r="P50" s="22">
        <v>50000000</v>
      </c>
      <c r="Q50" s="22">
        <v>50000000</v>
      </c>
      <c r="R50" s="22">
        <v>50000000</v>
      </c>
      <c r="S50" s="22">
        <v>50000000</v>
      </c>
      <c r="T50" s="22">
        <v>50000000</v>
      </c>
      <c r="U50" s="22">
        <v>50000000</v>
      </c>
      <c r="V50" s="22">
        <v>50000000</v>
      </c>
      <c r="W50" s="22">
        <v>50000000</v>
      </c>
      <c r="X50" s="22">
        <v>50000000</v>
      </c>
      <c r="Y50" s="22">
        <v>50000000</v>
      </c>
      <c r="Z50" s="22">
        <v>50000000</v>
      </c>
      <c r="AA50" s="22">
        <v>50000000</v>
      </c>
      <c r="AB50" s="22">
        <v>50000000</v>
      </c>
      <c r="AC50" s="22">
        <v>50000000</v>
      </c>
      <c r="AD50" s="22">
        <v>50000000</v>
      </c>
      <c r="AE50" s="22">
        <v>50000000</v>
      </c>
      <c r="AF50" s="22">
        <v>50000000</v>
      </c>
      <c r="AG50" s="22">
        <v>50000000</v>
      </c>
      <c r="AH50" s="22">
        <v>50000000</v>
      </c>
      <c r="AI50" s="22">
        <v>50000000</v>
      </c>
      <c r="AJ50" s="22">
        <v>50000000</v>
      </c>
      <c r="AK50" s="22">
        <v>50000000</v>
      </c>
      <c r="AL50" s="24">
        <v>50000000</v>
      </c>
      <c r="AM50" s="13" t="s">
        <v>469</v>
      </c>
      <c r="AN50" s="13" t="s">
        <v>405</v>
      </c>
      <c r="AO50" s="29"/>
      <c r="AP50" s="13" t="s">
        <v>406</v>
      </c>
      <c r="AQ50" s="13"/>
      <c r="AR50" s="30"/>
      <c r="AS50" s="22"/>
      <c r="AT50" s="30">
        <v>42684</v>
      </c>
      <c r="AU50" s="22">
        <v>50000000</v>
      </c>
      <c r="AV50" s="10" t="s">
        <v>473</v>
      </c>
      <c r="AW50" s="10" t="s">
        <v>537</v>
      </c>
      <c r="AX50" s="36"/>
      <c r="AY50" s="24"/>
      <c r="AZ50" s="37"/>
      <c r="BA50" s="37"/>
      <c r="BB50" s="2" t="s">
        <v>478</v>
      </c>
      <c r="BC50" s="2" t="s">
        <v>563</v>
      </c>
      <c r="BD50" s="24"/>
      <c r="BE50" s="24"/>
      <c r="BF50" s="2" t="s">
        <v>436</v>
      </c>
      <c r="BG50" s="2" t="s">
        <v>436</v>
      </c>
      <c r="BJ50" s="24">
        <v>88510000</v>
      </c>
      <c r="BK50" s="24">
        <v>130260000</v>
      </c>
      <c r="BL50" s="24">
        <v>88510000</v>
      </c>
      <c r="BM50" s="24">
        <v>70312256.040761396</v>
      </c>
      <c r="BN50" s="24">
        <v>78313560.817264602</v>
      </c>
      <c r="BO50" s="24">
        <v>79350731.965628698</v>
      </c>
      <c r="BP50" s="24">
        <v>108621500.791173</v>
      </c>
      <c r="BQ50" s="24">
        <v>30307939.973908301</v>
      </c>
    </row>
    <row r="51" spans="1:69" s="2" customFormat="1" ht="13.5" customHeight="1">
      <c r="A51" s="10" t="s">
        <v>565</v>
      </c>
      <c r="B51" s="10" t="s">
        <v>52</v>
      </c>
      <c r="C51" s="11" t="s">
        <v>53</v>
      </c>
      <c r="D51" s="110" t="s">
        <v>52</v>
      </c>
      <c r="E51" s="12"/>
      <c r="F51" s="10"/>
      <c r="G51" s="10"/>
      <c r="H51" s="10"/>
      <c r="I51" s="22"/>
      <c r="J51" s="17" t="s">
        <v>403</v>
      </c>
      <c r="K51" s="13" t="s">
        <v>404</v>
      </c>
      <c r="L51" s="22">
        <v>18000000</v>
      </c>
      <c r="M51" s="22"/>
      <c r="N51" s="22">
        <v>18000000</v>
      </c>
      <c r="O51" s="22">
        <v>18000000</v>
      </c>
      <c r="P51" s="22">
        <v>18000000</v>
      </c>
      <c r="Q51" s="22">
        <v>18000000</v>
      </c>
      <c r="R51" s="22">
        <v>18000000</v>
      </c>
      <c r="S51" s="22">
        <v>18000000</v>
      </c>
      <c r="T51" s="22">
        <v>18000000</v>
      </c>
      <c r="U51" s="22">
        <v>18000000</v>
      </c>
      <c r="V51" s="22">
        <v>18000000</v>
      </c>
      <c r="W51" s="22">
        <v>18000000</v>
      </c>
      <c r="X51" s="22">
        <v>18000000</v>
      </c>
      <c r="Y51" s="22">
        <v>18000000</v>
      </c>
      <c r="Z51" s="22">
        <v>18000000</v>
      </c>
      <c r="AA51" s="22">
        <v>18000000</v>
      </c>
      <c r="AB51" s="22">
        <v>18000000</v>
      </c>
      <c r="AC51" s="22">
        <v>18000000</v>
      </c>
      <c r="AD51" s="22">
        <v>18000000</v>
      </c>
      <c r="AE51" s="22">
        <v>18000000</v>
      </c>
      <c r="AF51" s="22">
        <v>18000000</v>
      </c>
      <c r="AG51" s="22">
        <v>18000000</v>
      </c>
      <c r="AH51" s="22">
        <v>18000000</v>
      </c>
      <c r="AI51" s="22">
        <v>18000000</v>
      </c>
      <c r="AJ51" s="22">
        <v>18000000</v>
      </c>
      <c r="AK51" s="22">
        <v>18000000</v>
      </c>
      <c r="AL51" s="24">
        <v>18000000</v>
      </c>
      <c r="AM51" s="13" t="s">
        <v>469</v>
      </c>
      <c r="AN51" s="13" t="s">
        <v>405</v>
      </c>
      <c r="AO51" s="29"/>
      <c r="AP51" s="13" t="s">
        <v>406</v>
      </c>
      <c r="AQ51" s="13"/>
      <c r="AR51" s="30"/>
      <c r="AS51" s="22"/>
      <c r="AT51" s="30">
        <v>42705</v>
      </c>
      <c r="AU51" s="22">
        <v>18000000</v>
      </c>
      <c r="AV51" s="10" t="s">
        <v>407</v>
      </c>
      <c r="AW51" s="10" t="s">
        <v>416</v>
      </c>
      <c r="AX51" s="36"/>
      <c r="AY51" s="24"/>
      <c r="AZ51" s="37"/>
      <c r="BA51" s="37"/>
      <c r="BB51" s="2" t="s">
        <v>478</v>
      </c>
      <c r="BC51" s="2" t="s">
        <v>516</v>
      </c>
      <c r="BD51" s="24"/>
      <c r="BE51" s="24"/>
      <c r="BF51" s="2" t="s">
        <v>436</v>
      </c>
      <c r="BG51" s="2" t="s">
        <v>436</v>
      </c>
      <c r="BJ51" s="24">
        <v>21429010.5957883</v>
      </c>
      <c r="BK51" s="24">
        <v>22000000</v>
      </c>
      <c r="BL51" s="24">
        <v>22000000</v>
      </c>
      <c r="BM51" s="24">
        <v>21622362.632289201</v>
      </c>
      <c r="BN51" s="24">
        <v>21656098.714372002</v>
      </c>
      <c r="BO51" s="24">
        <v>20873058.742075302</v>
      </c>
      <c r="BP51" s="24">
        <v>29067560.532839201</v>
      </c>
      <c r="BQ51" s="24">
        <v>7411461.8184672296</v>
      </c>
    </row>
    <row r="52" spans="1:69" s="2" customFormat="1" ht="13.5" customHeight="1">
      <c r="A52" s="10" t="s">
        <v>566</v>
      </c>
      <c r="B52" s="10" t="s">
        <v>567</v>
      </c>
      <c r="C52" s="11" t="s">
        <v>568</v>
      </c>
      <c r="D52" s="110"/>
      <c r="E52" s="12"/>
      <c r="F52" s="10"/>
      <c r="G52" s="10"/>
      <c r="H52" s="10"/>
      <c r="I52" s="22"/>
      <c r="J52" s="17" t="s">
        <v>403</v>
      </c>
      <c r="K52" s="13" t="s">
        <v>404</v>
      </c>
      <c r="L52" s="22">
        <v>0</v>
      </c>
      <c r="M52" s="22"/>
      <c r="N52" s="22">
        <v>0</v>
      </c>
      <c r="O52" s="22">
        <v>0</v>
      </c>
      <c r="P52" s="22">
        <v>0</v>
      </c>
      <c r="Q52" s="22">
        <v>0</v>
      </c>
      <c r="R52" s="22">
        <v>0</v>
      </c>
      <c r="S52" s="22">
        <v>0</v>
      </c>
      <c r="T52" s="22">
        <v>0</v>
      </c>
      <c r="U52" s="22">
        <v>20000000</v>
      </c>
      <c r="V52" s="22">
        <v>20000000</v>
      </c>
      <c r="W52" s="22">
        <v>20000000</v>
      </c>
      <c r="X52" s="22">
        <v>20000000</v>
      </c>
      <c r="Y52" s="22">
        <v>20000000</v>
      </c>
      <c r="Z52" s="22">
        <v>20000000</v>
      </c>
      <c r="AA52" s="22">
        <v>20000000</v>
      </c>
      <c r="AB52" s="22">
        <v>20000000</v>
      </c>
      <c r="AC52" s="22">
        <v>20000000</v>
      </c>
      <c r="AD52" s="22">
        <v>20000000</v>
      </c>
      <c r="AE52" s="22">
        <v>20000000</v>
      </c>
      <c r="AF52" s="22">
        <v>20000000</v>
      </c>
      <c r="AG52" s="22">
        <v>20000000</v>
      </c>
      <c r="AH52" s="22">
        <v>20000000</v>
      </c>
      <c r="AI52" s="22">
        <v>20000000</v>
      </c>
      <c r="AJ52" s="22">
        <v>20000000</v>
      </c>
      <c r="AK52" s="22">
        <v>20000000</v>
      </c>
      <c r="AL52" s="24">
        <v>20000000</v>
      </c>
      <c r="AM52" s="13" t="s">
        <v>469</v>
      </c>
      <c r="AN52" s="13" t="s">
        <v>405</v>
      </c>
      <c r="AO52" s="29"/>
      <c r="AP52" s="13" t="s">
        <v>406</v>
      </c>
      <c r="AQ52" s="13"/>
      <c r="AR52" s="30"/>
      <c r="AS52" s="22"/>
      <c r="AT52" s="30">
        <v>42705</v>
      </c>
      <c r="AU52" s="22">
        <v>50000000</v>
      </c>
      <c r="AV52" s="10" t="s">
        <v>473</v>
      </c>
      <c r="AW52" s="10" t="s">
        <v>455</v>
      </c>
      <c r="AX52" s="36"/>
      <c r="AY52" s="24"/>
      <c r="AZ52" s="37"/>
      <c r="BA52" s="37"/>
      <c r="BB52" s="2" t="s">
        <v>478</v>
      </c>
      <c r="BC52" s="2" t="s">
        <v>569</v>
      </c>
      <c r="BD52" s="24"/>
      <c r="BE52" s="24"/>
      <c r="BF52" s="2" t="s">
        <v>437</v>
      </c>
      <c r="BG52" s="2" t="s">
        <v>449</v>
      </c>
      <c r="BH52" s="2" t="s">
        <v>570</v>
      </c>
      <c r="BJ52" s="24">
        <v>23750000</v>
      </c>
      <c r="BK52" s="24">
        <v>23750000</v>
      </c>
      <c r="BL52" s="24">
        <v>20000000</v>
      </c>
      <c r="BM52" s="24">
        <v>20000000</v>
      </c>
      <c r="BN52" s="24">
        <v>12875000</v>
      </c>
      <c r="BO52" s="24">
        <v>0</v>
      </c>
      <c r="BP52" s="24">
        <v>0</v>
      </c>
      <c r="BQ52" s="24">
        <v>0</v>
      </c>
    </row>
    <row r="53" spans="1:69" s="2" customFormat="1" ht="13.5" customHeight="1">
      <c r="A53" s="10" t="s">
        <v>571</v>
      </c>
      <c r="B53" s="10" t="s">
        <v>572</v>
      </c>
      <c r="C53" s="11" t="s">
        <v>322</v>
      </c>
      <c r="D53" s="110" t="s">
        <v>322</v>
      </c>
      <c r="E53" s="12" t="s">
        <v>573</v>
      </c>
      <c r="F53" s="10"/>
      <c r="G53" s="10"/>
      <c r="H53" s="10"/>
      <c r="I53" s="22" t="s">
        <v>402</v>
      </c>
      <c r="J53" s="17" t="s">
        <v>403</v>
      </c>
      <c r="K53" s="13" t="s">
        <v>404</v>
      </c>
      <c r="L53" s="22">
        <v>6006000</v>
      </c>
      <c r="M53" s="22"/>
      <c r="N53" s="22">
        <v>17324340</v>
      </c>
      <c r="O53" s="22">
        <v>17324340</v>
      </c>
      <c r="P53" s="22">
        <v>17324340</v>
      </c>
      <c r="Q53" s="22">
        <v>28042740</v>
      </c>
      <c r="R53" s="22">
        <v>28042740</v>
      </c>
      <c r="S53" s="22">
        <v>28042740</v>
      </c>
      <c r="T53" s="22">
        <v>35038740</v>
      </c>
      <c r="U53" s="22">
        <v>38734740</v>
      </c>
      <c r="V53" s="22">
        <v>38734740</v>
      </c>
      <c r="W53" s="22">
        <v>49500000</v>
      </c>
      <c r="X53" s="22">
        <v>49500000</v>
      </c>
      <c r="Y53" s="22">
        <v>49500000</v>
      </c>
      <c r="Z53" s="22">
        <v>49500000</v>
      </c>
      <c r="AA53" s="22">
        <v>49500000</v>
      </c>
      <c r="AB53" s="22">
        <v>49500000</v>
      </c>
      <c r="AC53" s="22">
        <v>49500000</v>
      </c>
      <c r="AD53" s="22">
        <v>49500000</v>
      </c>
      <c r="AE53" s="22">
        <v>49500000</v>
      </c>
      <c r="AF53" s="22">
        <v>49500000</v>
      </c>
      <c r="AG53" s="22">
        <v>49500000</v>
      </c>
      <c r="AH53" s="22">
        <v>49500000</v>
      </c>
      <c r="AI53" s="22">
        <v>49500000</v>
      </c>
      <c r="AJ53" s="22">
        <v>49500000</v>
      </c>
      <c r="AK53" s="22">
        <v>49500000</v>
      </c>
      <c r="AL53" s="24">
        <v>49500000</v>
      </c>
      <c r="AM53" s="13" t="s">
        <v>469</v>
      </c>
      <c r="AN53" s="13" t="s">
        <v>405</v>
      </c>
      <c r="AO53" s="29"/>
      <c r="AP53" s="13" t="s">
        <v>406</v>
      </c>
      <c r="AQ53" s="13"/>
      <c r="AR53" s="30"/>
      <c r="AS53" s="22"/>
      <c r="AT53" s="30">
        <v>42775</v>
      </c>
      <c r="AU53" s="22">
        <v>49500000</v>
      </c>
      <c r="AV53" s="10" t="s">
        <v>476</v>
      </c>
      <c r="AW53" s="10" t="s">
        <v>537</v>
      </c>
      <c r="AX53" s="36"/>
      <c r="AY53" s="24"/>
      <c r="AZ53" s="37"/>
      <c r="BA53" s="37"/>
      <c r="BB53" s="2" t="s">
        <v>478</v>
      </c>
      <c r="BC53" s="2" t="s">
        <v>519</v>
      </c>
      <c r="BD53" s="24"/>
      <c r="BE53" s="24"/>
      <c r="BF53" s="2" t="s">
        <v>436</v>
      </c>
      <c r="BG53" s="2" t="s">
        <v>437</v>
      </c>
      <c r="BI53" s="2" t="s">
        <v>574</v>
      </c>
      <c r="BJ53" s="24">
        <v>52500000</v>
      </c>
      <c r="BK53" s="24">
        <v>52500000</v>
      </c>
      <c r="BL53" s="24">
        <v>68554639.792407095</v>
      </c>
      <c r="BM53" s="24"/>
      <c r="BN53" s="24"/>
      <c r="BO53" s="24"/>
      <c r="BP53" s="24"/>
      <c r="BQ53" s="24"/>
    </row>
    <row r="54" spans="1:69" s="2" customFormat="1" ht="13.5" customHeight="1">
      <c r="A54" s="10"/>
      <c r="B54" s="10" t="s">
        <v>575</v>
      </c>
      <c r="C54" s="11" t="s">
        <v>576</v>
      </c>
      <c r="D54" s="110"/>
      <c r="E54" s="12">
        <v>603068</v>
      </c>
      <c r="F54" s="10"/>
      <c r="G54" s="10"/>
      <c r="H54" s="10"/>
      <c r="I54" s="22" t="s">
        <v>402</v>
      </c>
      <c r="J54" s="17" t="s">
        <v>403</v>
      </c>
      <c r="K54" s="13" t="s">
        <v>404</v>
      </c>
      <c r="L54" s="22">
        <v>0</v>
      </c>
      <c r="M54" s="22"/>
      <c r="N54" s="22">
        <v>0</v>
      </c>
      <c r="O54" s="22">
        <v>0</v>
      </c>
      <c r="P54" s="22">
        <v>0</v>
      </c>
      <c r="Q54" s="22">
        <v>0</v>
      </c>
      <c r="R54" s="22">
        <v>9832520.2699999996</v>
      </c>
      <c r="S54" s="22">
        <v>9832520.2699999996</v>
      </c>
      <c r="T54" s="22">
        <v>9832520.2699999996</v>
      </c>
      <c r="U54" s="22">
        <v>9832520.2699999996</v>
      </c>
      <c r="V54" s="22">
        <v>36249710</v>
      </c>
      <c r="W54" s="22">
        <v>36249710</v>
      </c>
      <c r="X54" s="22">
        <v>36249710</v>
      </c>
      <c r="Y54" s="22">
        <v>36249710</v>
      </c>
      <c r="Z54" s="22">
        <v>36249710</v>
      </c>
      <c r="AA54" s="22">
        <v>36249710</v>
      </c>
      <c r="AB54" s="22">
        <v>36249710</v>
      </c>
      <c r="AC54" s="22">
        <v>36249710</v>
      </c>
      <c r="AD54" s="22">
        <v>36249710</v>
      </c>
      <c r="AE54" s="22">
        <v>36249710</v>
      </c>
      <c r="AF54" s="22">
        <v>36249710</v>
      </c>
      <c r="AG54" s="22">
        <v>36249710</v>
      </c>
      <c r="AH54" s="22">
        <v>36249710</v>
      </c>
      <c r="AI54" s="22">
        <v>36249710</v>
      </c>
      <c r="AJ54" s="22">
        <v>36249710</v>
      </c>
      <c r="AK54" s="22">
        <v>36249710</v>
      </c>
      <c r="AL54" s="24">
        <v>36249710</v>
      </c>
      <c r="AM54" s="13" t="s">
        <v>469</v>
      </c>
      <c r="AN54" s="13" t="s">
        <v>405</v>
      </c>
      <c r="AO54" s="29"/>
      <c r="AP54" s="13" t="s">
        <v>406</v>
      </c>
      <c r="AQ54" s="13"/>
      <c r="AR54" s="30"/>
      <c r="AS54" s="22"/>
      <c r="AT54" s="30">
        <v>42731</v>
      </c>
      <c r="AU54" s="22">
        <v>36250000</v>
      </c>
      <c r="AV54" s="10" t="s">
        <v>407</v>
      </c>
      <c r="AW54" s="10" t="s">
        <v>416</v>
      </c>
      <c r="AX54" s="36"/>
      <c r="AY54" s="24"/>
      <c r="AZ54" s="37"/>
      <c r="BA54" s="37"/>
      <c r="BC54" s="2" t="s">
        <v>500</v>
      </c>
      <c r="BD54" s="24"/>
      <c r="BE54" s="24"/>
      <c r="BF54" s="2" t="s">
        <v>503</v>
      </c>
      <c r="BG54" s="2" t="s">
        <v>437</v>
      </c>
      <c r="BI54" s="2" t="s">
        <v>577</v>
      </c>
      <c r="BJ54" s="24">
        <v>38864166.114147797</v>
      </c>
      <c r="BK54" s="24">
        <v>38864166.114147797</v>
      </c>
      <c r="BL54" s="24">
        <v>41451587.560647599</v>
      </c>
      <c r="BM54" s="24"/>
      <c r="BN54" s="24"/>
      <c r="BO54" s="24"/>
      <c r="BP54" s="24"/>
      <c r="BQ54" s="24"/>
    </row>
    <row r="55" spans="1:69" s="2" customFormat="1" ht="13.5" customHeight="1">
      <c r="A55" s="10"/>
      <c r="B55" s="10" t="s">
        <v>38</v>
      </c>
      <c r="C55" s="11" t="s">
        <v>38</v>
      </c>
      <c r="D55" s="110" t="s">
        <v>38</v>
      </c>
      <c r="E55" s="12" t="s">
        <v>578</v>
      </c>
      <c r="F55" s="10"/>
      <c r="G55" s="10"/>
      <c r="H55" s="10"/>
      <c r="I55" s="22"/>
      <c r="J55" s="17" t="s">
        <v>403</v>
      </c>
      <c r="K55" s="13" t="s">
        <v>404</v>
      </c>
      <c r="L55" s="22">
        <v>28231775.449999999</v>
      </c>
      <c r="M55" s="22"/>
      <c r="N55" s="22">
        <v>28231775.449999999</v>
      </c>
      <c r="O55" s="22">
        <v>28231775.449999999</v>
      </c>
      <c r="P55" s="22">
        <v>28231775.449999999</v>
      </c>
      <c r="Q55" s="22">
        <v>28231775.449999999</v>
      </c>
      <c r="R55" s="22">
        <v>28231775.449999999</v>
      </c>
      <c r="S55" s="22">
        <v>28231775.449999999</v>
      </c>
      <c r="T55" s="22">
        <v>28231775.449999999</v>
      </c>
      <c r="U55" s="22">
        <v>28231775.449999999</v>
      </c>
      <c r="V55" s="22">
        <v>28231775.449999999</v>
      </c>
      <c r="W55" s="22">
        <v>28231775.449999999</v>
      </c>
      <c r="X55" s="22">
        <v>28231775.449999999</v>
      </c>
      <c r="Y55" s="22">
        <v>28231775.449999999</v>
      </c>
      <c r="Z55" s="22">
        <v>28231775.449999999</v>
      </c>
      <c r="AA55" s="22">
        <v>28231775.449999999</v>
      </c>
      <c r="AB55" s="22">
        <v>28231775.449999999</v>
      </c>
      <c r="AC55" s="22">
        <v>28231775.449999999</v>
      </c>
      <c r="AD55" s="22">
        <v>28231775.449999999</v>
      </c>
      <c r="AE55" s="22">
        <v>28231775.449999999</v>
      </c>
      <c r="AF55" s="22">
        <v>28231775.449999999</v>
      </c>
      <c r="AG55" s="22">
        <v>28231775.449999999</v>
      </c>
      <c r="AH55" s="22">
        <v>28231775.449999999</v>
      </c>
      <c r="AI55" s="22">
        <v>28231775.449999999</v>
      </c>
      <c r="AJ55" s="22">
        <v>28231775.449999999</v>
      </c>
      <c r="AK55" s="22">
        <v>28231775.449999999</v>
      </c>
      <c r="AL55" s="24">
        <v>28231775.449999999</v>
      </c>
      <c r="AM55" s="17" t="s">
        <v>469</v>
      </c>
      <c r="AN55" s="13" t="s">
        <v>405</v>
      </c>
      <c r="AO55" s="29"/>
      <c r="AP55" s="13" t="s">
        <v>406</v>
      </c>
      <c r="AQ55" s="13"/>
      <c r="AR55" s="30"/>
      <c r="AS55" s="22"/>
      <c r="AT55" s="30">
        <v>42454</v>
      </c>
      <c r="AU55" s="22">
        <v>35955975.450000003</v>
      </c>
      <c r="AV55" s="10" t="s">
        <v>473</v>
      </c>
      <c r="AW55" s="10" t="s">
        <v>579</v>
      </c>
      <c r="AX55" s="36"/>
      <c r="AY55" s="24"/>
      <c r="AZ55" s="37"/>
      <c r="BA55" s="37"/>
      <c r="BC55" s="2" t="s">
        <v>535</v>
      </c>
      <c r="BD55" s="24"/>
      <c r="BE55" s="24"/>
      <c r="BF55" s="2" t="s">
        <v>437</v>
      </c>
      <c r="BG55" s="2" t="s">
        <v>437</v>
      </c>
      <c r="BJ55" s="24">
        <v>70286650</v>
      </c>
      <c r="BK55" s="24">
        <v>70286650</v>
      </c>
      <c r="BL55" s="24">
        <v>51174602.415655203</v>
      </c>
      <c r="BM55" s="24">
        <v>35474442.496306799</v>
      </c>
      <c r="BN55" s="24">
        <v>43604080.341843598</v>
      </c>
      <c r="BO55" s="24">
        <v>51547320.589657798</v>
      </c>
      <c r="BP55" s="24">
        <v>32991430.250725601</v>
      </c>
      <c r="BQ55" s="24">
        <v>-10612650.0911179</v>
      </c>
    </row>
    <row r="56" spans="1:69" s="2" customFormat="1" ht="13.5" customHeight="1">
      <c r="A56" s="10"/>
      <c r="B56" s="10" t="s">
        <v>580</v>
      </c>
      <c r="C56" s="11" t="s">
        <v>306</v>
      </c>
      <c r="D56" s="110" t="s">
        <v>306</v>
      </c>
      <c r="E56" s="12" t="s">
        <v>581</v>
      </c>
      <c r="F56" s="10"/>
      <c r="G56" s="10"/>
      <c r="H56" s="10"/>
      <c r="I56" s="22" t="s">
        <v>402</v>
      </c>
      <c r="J56" s="17" t="s">
        <v>403</v>
      </c>
      <c r="K56" s="13" t="s">
        <v>404</v>
      </c>
      <c r="L56" s="22">
        <v>50000000</v>
      </c>
      <c r="M56" s="22"/>
      <c r="N56" s="22">
        <v>50000000</v>
      </c>
      <c r="O56" s="22">
        <v>50000000</v>
      </c>
      <c r="P56" s="22">
        <v>50000000</v>
      </c>
      <c r="Q56" s="22">
        <v>50000000</v>
      </c>
      <c r="R56" s="22">
        <v>50000000</v>
      </c>
      <c r="S56" s="22">
        <v>50000000</v>
      </c>
      <c r="T56" s="22">
        <v>50000000</v>
      </c>
      <c r="U56" s="22">
        <v>50000000</v>
      </c>
      <c r="V56" s="22">
        <v>50000000</v>
      </c>
      <c r="W56" s="22">
        <v>50000000</v>
      </c>
      <c r="X56" s="22">
        <v>50000000</v>
      </c>
      <c r="Y56" s="22">
        <v>50000000</v>
      </c>
      <c r="Z56" s="22">
        <v>50000000</v>
      </c>
      <c r="AA56" s="22">
        <v>50000000</v>
      </c>
      <c r="AB56" s="22">
        <v>50000000</v>
      </c>
      <c r="AC56" s="22">
        <v>50000000</v>
      </c>
      <c r="AD56" s="22">
        <v>50000000</v>
      </c>
      <c r="AE56" s="22">
        <v>50000000</v>
      </c>
      <c r="AF56" s="22">
        <v>50000000</v>
      </c>
      <c r="AG56" s="22">
        <v>50000000</v>
      </c>
      <c r="AH56" s="22">
        <v>50000000</v>
      </c>
      <c r="AI56" s="22">
        <v>50000000</v>
      </c>
      <c r="AJ56" s="22">
        <v>50000000</v>
      </c>
      <c r="AK56" s="22">
        <v>50000000</v>
      </c>
      <c r="AL56" s="24">
        <v>50000000</v>
      </c>
      <c r="AM56" s="17" t="s">
        <v>469</v>
      </c>
      <c r="AN56" s="13" t="s">
        <v>405</v>
      </c>
      <c r="AO56" s="29"/>
      <c r="AP56" s="13" t="s">
        <v>406</v>
      </c>
      <c r="AQ56" s="13"/>
      <c r="AR56" s="30"/>
      <c r="AS56" s="22"/>
      <c r="AT56" s="30">
        <v>42587</v>
      </c>
      <c r="AU56" s="22">
        <v>50000000</v>
      </c>
      <c r="AV56" s="10" t="s">
        <v>473</v>
      </c>
      <c r="AW56" s="10" t="s">
        <v>441</v>
      </c>
      <c r="AX56" s="36"/>
      <c r="AY56" s="24"/>
      <c r="AZ56" s="37"/>
      <c r="BA56" s="37"/>
      <c r="BC56" s="2" t="s">
        <v>509</v>
      </c>
      <c r="BD56" s="24"/>
      <c r="BE56" s="24"/>
      <c r="BF56" s="2" t="s">
        <v>449</v>
      </c>
      <c r="BG56" s="2" t="s">
        <v>449</v>
      </c>
      <c r="BH56" s="2" t="s">
        <v>582</v>
      </c>
      <c r="BJ56" s="24">
        <v>49664000</v>
      </c>
      <c r="BK56" s="24">
        <v>49664000</v>
      </c>
      <c r="BL56" s="24">
        <v>49664000</v>
      </c>
      <c r="BM56" s="24">
        <v>50000000</v>
      </c>
      <c r="BN56" s="24">
        <v>67826859.9578574</v>
      </c>
      <c r="BO56" s="24">
        <v>67826859.9578574</v>
      </c>
      <c r="BP56" s="24"/>
      <c r="BQ56" s="24"/>
    </row>
    <row r="57" spans="1:69" s="2" customFormat="1" ht="13.5" customHeight="1">
      <c r="A57" s="10" t="s">
        <v>583</v>
      </c>
      <c r="B57" s="10" t="s">
        <v>584</v>
      </c>
      <c r="C57" s="11" t="s">
        <v>333</v>
      </c>
      <c r="D57" s="110" t="s">
        <v>333</v>
      </c>
      <c r="E57" s="12" t="s">
        <v>585</v>
      </c>
      <c r="F57" s="10"/>
      <c r="G57" s="10"/>
      <c r="H57" s="10"/>
      <c r="I57" s="22" t="s">
        <v>402</v>
      </c>
      <c r="J57" s="17" t="s">
        <v>403</v>
      </c>
      <c r="K57" s="13" t="s">
        <v>404</v>
      </c>
      <c r="L57" s="22">
        <v>44000000</v>
      </c>
      <c r="M57" s="22"/>
      <c r="N57" s="22">
        <v>44000000</v>
      </c>
      <c r="O57" s="22">
        <v>44000000</v>
      </c>
      <c r="P57" s="22">
        <v>44000000</v>
      </c>
      <c r="Q57" s="22">
        <v>44000000</v>
      </c>
      <c r="R57" s="22">
        <v>44000000</v>
      </c>
      <c r="S57" s="22">
        <v>44000000</v>
      </c>
      <c r="T57" s="22">
        <v>44000000</v>
      </c>
      <c r="U57" s="22">
        <v>44000000</v>
      </c>
      <c r="V57" s="22">
        <v>44000000</v>
      </c>
      <c r="W57" s="22">
        <v>44000000</v>
      </c>
      <c r="X57" s="22">
        <v>44000000</v>
      </c>
      <c r="Y57" s="22">
        <v>44000000</v>
      </c>
      <c r="Z57" s="22">
        <v>44000000</v>
      </c>
      <c r="AA57" s="22">
        <v>44000000</v>
      </c>
      <c r="AB57" s="22">
        <v>44000000</v>
      </c>
      <c r="AC57" s="22">
        <v>44000000</v>
      </c>
      <c r="AD57" s="22">
        <v>44000000</v>
      </c>
      <c r="AE57" s="22">
        <v>44000000</v>
      </c>
      <c r="AF57" s="22">
        <v>44000000</v>
      </c>
      <c r="AG57" s="22">
        <v>44000000</v>
      </c>
      <c r="AH57" s="22">
        <v>44000000</v>
      </c>
      <c r="AI57" s="22">
        <v>44000000</v>
      </c>
      <c r="AJ57" s="22">
        <v>44000000</v>
      </c>
      <c r="AK57" s="22">
        <v>44000000</v>
      </c>
      <c r="AL57" s="24">
        <v>44000000</v>
      </c>
      <c r="AM57" s="17" t="s">
        <v>469</v>
      </c>
      <c r="AN57" s="13" t="s">
        <v>405</v>
      </c>
      <c r="AO57" s="29"/>
      <c r="AP57" s="13" t="s">
        <v>406</v>
      </c>
      <c r="AQ57" s="13"/>
      <c r="AR57" s="30"/>
      <c r="AS57" s="22"/>
      <c r="AT57" s="30">
        <v>41912</v>
      </c>
      <c r="AU57" s="22">
        <v>44000000</v>
      </c>
      <c r="AV57" s="10" t="s">
        <v>407</v>
      </c>
      <c r="AW57" s="10" t="s">
        <v>470</v>
      </c>
      <c r="AX57" s="36"/>
      <c r="AY57" s="24"/>
      <c r="AZ57" s="37"/>
      <c r="BA57" s="37"/>
      <c r="BC57" s="2" t="s">
        <v>500</v>
      </c>
      <c r="BD57" s="24"/>
      <c r="BE57" s="24"/>
      <c r="BF57" s="2" t="s">
        <v>442</v>
      </c>
      <c r="BG57" s="2" t="s">
        <v>442</v>
      </c>
      <c r="BJ57" s="24">
        <v>52730606.791869797</v>
      </c>
      <c r="BK57" s="24">
        <v>52730606.791869797</v>
      </c>
      <c r="BL57" s="24">
        <v>52730606.791869797</v>
      </c>
      <c r="BM57" s="24">
        <v>46513208.145186402</v>
      </c>
      <c r="BN57" s="24">
        <v>46513208.145186402</v>
      </c>
      <c r="BO57" s="24">
        <v>46513208.145186402</v>
      </c>
      <c r="BP57" s="24"/>
      <c r="BQ57" s="24"/>
    </row>
    <row r="58" spans="1:69" s="2" customFormat="1" ht="13.5" customHeight="1">
      <c r="A58" s="10"/>
      <c r="B58" s="10" t="s">
        <v>265</v>
      </c>
      <c r="C58" s="11" t="s">
        <v>586</v>
      </c>
      <c r="D58" s="110" t="s">
        <v>265</v>
      </c>
      <c r="E58" s="12" t="s">
        <v>587</v>
      </c>
      <c r="F58" s="10" t="s">
        <v>461</v>
      </c>
      <c r="G58" s="10" t="s">
        <v>462</v>
      </c>
      <c r="H58" s="10"/>
      <c r="I58" s="22"/>
      <c r="J58" s="17" t="s">
        <v>403</v>
      </c>
      <c r="K58" s="13" t="s">
        <v>404</v>
      </c>
      <c r="L58" s="22">
        <v>0</v>
      </c>
      <c r="M58" s="22"/>
      <c r="N58" s="22">
        <v>0</v>
      </c>
      <c r="O58" s="22">
        <v>0</v>
      </c>
      <c r="P58" s="22">
        <v>0</v>
      </c>
      <c r="Q58" s="22">
        <v>0</v>
      </c>
      <c r="R58" s="22">
        <v>0</v>
      </c>
      <c r="S58" s="22">
        <v>0</v>
      </c>
      <c r="T58" s="22">
        <v>0</v>
      </c>
      <c r="U58" s="22">
        <v>0</v>
      </c>
      <c r="V58" s="22">
        <v>0</v>
      </c>
      <c r="W58" s="22">
        <v>0</v>
      </c>
      <c r="X58" s="22">
        <v>0</v>
      </c>
      <c r="Y58" s="22">
        <v>0</v>
      </c>
      <c r="Z58" s="22">
        <v>0</v>
      </c>
      <c r="AA58" s="22">
        <v>50025000</v>
      </c>
      <c r="AB58" s="22">
        <v>50025000</v>
      </c>
      <c r="AC58" s="22">
        <v>50025000</v>
      </c>
      <c r="AD58" s="22">
        <v>50025000</v>
      </c>
      <c r="AE58" s="22">
        <v>50025000</v>
      </c>
      <c r="AF58" s="22">
        <v>50025000</v>
      </c>
      <c r="AG58" s="22">
        <v>50025000</v>
      </c>
      <c r="AH58" s="22">
        <v>50025000</v>
      </c>
      <c r="AI58" s="22">
        <v>50025000</v>
      </c>
      <c r="AJ58" s="22">
        <v>50025000</v>
      </c>
      <c r="AK58" s="22">
        <v>50025000</v>
      </c>
      <c r="AL58" s="24">
        <v>50025000</v>
      </c>
      <c r="AM58" s="17" t="s">
        <v>469</v>
      </c>
      <c r="AN58" s="13" t="s">
        <v>405</v>
      </c>
      <c r="AO58" s="29"/>
      <c r="AP58" s="13" t="s">
        <v>406</v>
      </c>
      <c r="AQ58" s="13"/>
      <c r="AR58" s="30"/>
      <c r="AS58" s="22"/>
      <c r="AT58" s="30">
        <v>42170</v>
      </c>
      <c r="AU58" s="22">
        <v>50000000</v>
      </c>
      <c r="AV58" s="10" t="s">
        <v>407</v>
      </c>
      <c r="AW58" s="10" t="s">
        <v>412</v>
      </c>
      <c r="AX58" s="36"/>
      <c r="AY58" s="24"/>
      <c r="AZ58" s="37"/>
      <c r="BA58" s="37"/>
      <c r="BC58" s="2" t="s">
        <v>526</v>
      </c>
      <c r="BD58" s="24"/>
      <c r="BE58" s="24"/>
      <c r="BF58" s="2" t="s">
        <v>503</v>
      </c>
      <c r="BG58" s="2" t="s">
        <v>503</v>
      </c>
      <c r="BJ58" s="24">
        <v>32453529.785748899</v>
      </c>
      <c r="BK58" s="24">
        <v>32453529.785748899</v>
      </c>
      <c r="BL58" s="24">
        <v>32453529.785748899</v>
      </c>
      <c r="BM58" s="24">
        <v>50025000</v>
      </c>
      <c r="BN58" s="24">
        <v>0</v>
      </c>
      <c r="BO58" s="24">
        <v>0</v>
      </c>
      <c r="BP58" s="24">
        <v>0</v>
      </c>
      <c r="BQ58" s="24">
        <v>0</v>
      </c>
    </row>
    <row r="59" spans="1:69" s="2" customFormat="1" ht="13.5" customHeight="1">
      <c r="A59" s="10"/>
      <c r="B59" s="10" t="s">
        <v>14</v>
      </c>
      <c r="C59" s="11" t="s">
        <v>15</v>
      </c>
      <c r="D59" s="110" t="s">
        <v>14</v>
      </c>
      <c r="E59" s="12" t="s">
        <v>588</v>
      </c>
      <c r="F59" s="10" t="s">
        <v>589</v>
      </c>
      <c r="G59" s="10"/>
      <c r="H59" s="10"/>
      <c r="I59" s="22"/>
      <c r="J59" s="17" t="s">
        <v>403</v>
      </c>
      <c r="K59" s="13" t="s">
        <v>404</v>
      </c>
      <c r="L59" s="22">
        <v>597709922.13</v>
      </c>
      <c r="M59" s="22"/>
      <c r="N59" s="22">
        <v>597709922.13</v>
      </c>
      <c r="O59" s="22">
        <v>597709922.13</v>
      </c>
      <c r="P59" s="22">
        <v>597709922.13</v>
      </c>
      <c r="Q59" s="22">
        <v>597709922.13</v>
      </c>
      <c r="R59" s="22">
        <v>597709922.13</v>
      </c>
      <c r="S59" s="22">
        <v>597709922.13</v>
      </c>
      <c r="T59" s="22">
        <v>597709922.13</v>
      </c>
      <c r="U59" s="22">
        <v>597709922.13</v>
      </c>
      <c r="V59" s="22">
        <v>597709922.13</v>
      </c>
      <c r="W59" s="22">
        <v>597709922.13</v>
      </c>
      <c r="X59" s="22">
        <v>597709922.13</v>
      </c>
      <c r="Y59" s="22">
        <v>597709922.13</v>
      </c>
      <c r="Z59" s="22">
        <v>597709922.13</v>
      </c>
      <c r="AA59" s="22">
        <v>597709922.13</v>
      </c>
      <c r="AB59" s="22">
        <v>597709922.13</v>
      </c>
      <c r="AC59" s="22">
        <v>597709922.13</v>
      </c>
      <c r="AD59" s="22">
        <v>597709922.13</v>
      </c>
      <c r="AE59" s="22">
        <v>597709922.13</v>
      </c>
      <c r="AF59" s="22">
        <v>597709922.13</v>
      </c>
      <c r="AG59" s="22">
        <v>597709922.13</v>
      </c>
      <c r="AH59" s="22">
        <v>597709922.13</v>
      </c>
      <c r="AI59" s="22">
        <v>597709922.13</v>
      </c>
      <c r="AJ59" s="22">
        <v>597709922.13</v>
      </c>
      <c r="AK59" s="22">
        <v>597709922.13</v>
      </c>
      <c r="AL59" s="24">
        <v>597709922.13</v>
      </c>
      <c r="AM59" s="17" t="s">
        <v>469</v>
      </c>
      <c r="AN59" s="13" t="s">
        <v>405</v>
      </c>
      <c r="AO59" s="29"/>
      <c r="AP59" s="13" t="s">
        <v>406</v>
      </c>
      <c r="AQ59" s="13"/>
      <c r="AR59" s="30"/>
      <c r="AS59" s="22"/>
      <c r="AT59" s="30">
        <v>42689</v>
      </c>
      <c r="AU59" s="22">
        <v>597709900</v>
      </c>
      <c r="AV59" s="10" t="s">
        <v>427</v>
      </c>
      <c r="AW59" s="10" t="s">
        <v>459</v>
      </c>
      <c r="AX59" s="36"/>
      <c r="AY59" s="24"/>
      <c r="AZ59" s="37"/>
      <c r="BA59" s="37"/>
      <c r="BC59" s="2" t="s">
        <v>569</v>
      </c>
      <c r="BD59" s="24"/>
      <c r="BE59" s="24"/>
      <c r="BF59" s="2" t="s">
        <v>442</v>
      </c>
      <c r="BG59" s="2" t="s">
        <v>442</v>
      </c>
      <c r="BI59" s="2" t="s">
        <v>590</v>
      </c>
      <c r="BJ59" s="24">
        <v>560994661.85020697</v>
      </c>
      <c r="BK59" s="24">
        <v>560994661.85020697</v>
      </c>
      <c r="BL59" s="24">
        <v>560994661.85020697</v>
      </c>
      <c r="BM59" s="24">
        <v>581192225.87053502</v>
      </c>
      <c r="BN59" s="24">
        <v>526825196.70829898</v>
      </c>
      <c r="BO59" s="24">
        <v>571478801.02448201</v>
      </c>
      <c r="BP59" s="24">
        <v>515674993.222278</v>
      </c>
      <c r="BQ59" s="24">
        <v>-11150203.4860215</v>
      </c>
    </row>
    <row r="60" spans="1:69" s="2" customFormat="1" ht="13.5" customHeight="1">
      <c r="A60" s="10" t="s">
        <v>591</v>
      </c>
      <c r="B60" s="10" t="s">
        <v>592</v>
      </c>
      <c r="C60" s="11" t="s">
        <v>313</v>
      </c>
      <c r="D60" s="110" t="s">
        <v>313</v>
      </c>
      <c r="E60" s="12" t="s">
        <v>593</v>
      </c>
      <c r="F60" s="10"/>
      <c r="G60" s="10"/>
      <c r="H60" s="10"/>
      <c r="I60" s="22"/>
      <c r="J60" s="17" t="s">
        <v>403</v>
      </c>
      <c r="K60" s="13" t="s">
        <v>404</v>
      </c>
      <c r="L60" s="22">
        <v>0</v>
      </c>
      <c r="M60" s="22"/>
      <c r="N60" s="22">
        <v>0</v>
      </c>
      <c r="O60" s="22">
        <v>0</v>
      </c>
      <c r="P60" s="22">
        <v>0</v>
      </c>
      <c r="Q60" s="22">
        <v>0</v>
      </c>
      <c r="R60" s="22">
        <v>0</v>
      </c>
      <c r="S60" s="22">
        <v>0</v>
      </c>
      <c r="T60" s="22">
        <v>0</v>
      </c>
      <c r="U60" s="22">
        <v>0</v>
      </c>
      <c r="V60" s="22">
        <v>0</v>
      </c>
      <c r="W60" s="22">
        <v>0</v>
      </c>
      <c r="X60" s="22">
        <v>0</v>
      </c>
      <c r="Y60" s="22">
        <v>0</v>
      </c>
      <c r="Z60" s="22">
        <v>0</v>
      </c>
      <c r="AA60" s="22">
        <v>0</v>
      </c>
      <c r="AB60" s="22">
        <v>0</v>
      </c>
      <c r="AC60" s="22">
        <v>0</v>
      </c>
      <c r="AD60" s="22">
        <v>0</v>
      </c>
      <c r="AE60" s="22">
        <v>0</v>
      </c>
      <c r="AF60" s="22">
        <v>0</v>
      </c>
      <c r="AG60" s="22">
        <v>0</v>
      </c>
      <c r="AH60" s="22">
        <v>0</v>
      </c>
      <c r="AI60" s="22">
        <v>0</v>
      </c>
      <c r="AJ60" s="22">
        <v>50030500</v>
      </c>
      <c r="AK60" s="22">
        <v>50030500</v>
      </c>
      <c r="AL60" s="24">
        <v>50030500</v>
      </c>
      <c r="AM60" s="17" t="s">
        <v>469</v>
      </c>
      <c r="AN60" s="13" t="s">
        <v>405</v>
      </c>
      <c r="AO60" s="29"/>
      <c r="AP60" s="13" t="s">
        <v>406</v>
      </c>
      <c r="AQ60" s="13"/>
      <c r="AR60" s="30"/>
      <c r="AS60" s="22"/>
      <c r="AT60" s="30">
        <v>42719</v>
      </c>
      <c r="AU60" s="22">
        <v>50000000</v>
      </c>
      <c r="AV60" s="10" t="s">
        <v>407</v>
      </c>
      <c r="AW60" s="10" t="s">
        <v>428</v>
      </c>
      <c r="AX60" s="36"/>
      <c r="AY60" s="24"/>
      <c r="AZ60" s="37"/>
      <c r="BA60" s="37"/>
      <c r="BC60" s="2" t="s">
        <v>564</v>
      </c>
      <c r="BD60" s="24"/>
      <c r="BE60" s="24"/>
      <c r="BF60" s="2" t="s">
        <v>437</v>
      </c>
      <c r="BG60" s="2" t="s">
        <v>437</v>
      </c>
      <c r="BJ60" s="24">
        <v>43394395.056112804</v>
      </c>
      <c r="BK60" s="24">
        <v>43394395.056112804</v>
      </c>
      <c r="BL60" s="24">
        <v>49759624.092892699</v>
      </c>
      <c r="BM60" s="24">
        <v>0</v>
      </c>
      <c r="BN60" s="24">
        <v>0</v>
      </c>
      <c r="BO60" s="24">
        <v>0</v>
      </c>
      <c r="BP60" s="24">
        <v>0</v>
      </c>
      <c r="BQ60" s="24">
        <v>0</v>
      </c>
    </row>
    <row r="61" spans="1:69" s="2" customFormat="1" ht="13.5" customHeight="1">
      <c r="A61" s="10"/>
      <c r="B61" s="10" t="s">
        <v>27</v>
      </c>
      <c r="C61" s="11" t="s">
        <v>28</v>
      </c>
      <c r="D61" s="110" t="s">
        <v>27</v>
      </c>
      <c r="E61" s="12" t="s">
        <v>594</v>
      </c>
      <c r="F61" s="10" t="s">
        <v>589</v>
      </c>
      <c r="G61" s="10"/>
      <c r="H61" s="10"/>
      <c r="I61" s="22"/>
      <c r="J61" s="17" t="s">
        <v>403</v>
      </c>
      <c r="K61" s="13" t="s">
        <v>404</v>
      </c>
      <c r="L61" s="22">
        <v>99750000</v>
      </c>
      <c r="M61" s="22"/>
      <c r="N61" s="22">
        <v>99750000</v>
      </c>
      <c r="O61" s="22">
        <v>99750000</v>
      </c>
      <c r="P61" s="22">
        <v>99750000</v>
      </c>
      <c r="Q61" s="22">
        <v>99750000</v>
      </c>
      <c r="R61" s="22">
        <v>99750000</v>
      </c>
      <c r="S61" s="22">
        <v>99750000</v>
      </c>
      <c r="T61" s="22">
        <v>99750000</v>
      </c>
      <c r="U61" s="22">
        <v>99750000</v>
      </c>
      <c r="V61" s="22">
        <v>99750000</v>
      </c>
      <c r="W61" s="22">
        <v>99750000</v>
      </c>
      <c r="X61" s="22">
        <v>99750000</v>
      </c>
      <c r="Y61" s="22">
        <v>99750000</v>
      </c>
      <c r="Z61" s="22">
        <v>99750000</v>
      </c>
      <c r="AA61" s="22">
        <v>99750000</v>
      </c>
      <c r="AB61" s="22">
        <v>99750000</v>
      </c>
      <c r="AC61" s="22">
        <v>99750000</v>
      </c>
      <c r="AD61" s="22">
        <v>99750000</v>
      </c>
      <c r="AE61" s="22">
        <v>99750000</v>
      </c>
      <c r="AF61" s="22">
        <v>99750000</v>
      </c>
      <c r="AG61" s="22">
        <v>99750000</v>
      </c>
      <c r="AH61" s="22">
        <v>99750000</v>
      </c>
      <c r="AI61" s="22">
        <v>99750000</v>
      </c>
      <c r="AJ61" s="22">
        <v>99750000</v>
      </c>
      <c r="AK61" s="22">
        <v>99750000</v>
      </c>
      <c r="AL61" s="24">
        <v>99750000</v>
      </c>
      <c r="AM61" s="17" t="s">
        <v>469</v>
      </c>
      <c r="AN61" s="13" t="s">
        <v>405</v>
      </c>
      <c r="AO61" s="29"/>
      <c r="AP61" s="13" t="s">
        <v>406</v>
      </c>
      <c r="AQ61" s="13"/>
      <c r="AR61" s="30"/>
      <c r="AS61" s="22"/>
      <c r="AT61" s="30">
        <v>42734</v>
      </c>
      <c r="AU61" s="22">
        <v>99750000</v>
      </c>
      <c r="AV61" s="10" t="s">
        <v>407</v>
      </c>
      <c r="AW61" s="10" t="s">
        <v>529</v>
      </c>
      <c r="AX61" s="36"/>
      <c r="AY61" s="24"/>
      <c r="AZ61" s="37"/>
      <c r="BA61" s="37"/>
      <c r="BC61" s="2" t="s">
        <v>500</v>
      </c>
      <c r="BD61" s="24"/>
      <c r="BE61" s="24"/>
      <c r="BF61" s="2" t="s">
        <v>442</v>
      </c>
      <c r="BG61" s="2" t="s">
        <v>442</v>
      </c>
      <c r="BJ61" s="24">
        <v>105435028.580128</v>
      </c>
      <c r="BK61" s="24">
        <v>105435028.580128</v>
      </c>
      <c r="BL61" s="24">
        <v>105435028.580128</v>
      </c>
      <c r="BM61" s="24">
        <v>76458617.155774698</v>
      </c>
      <c r="BN61" s="24">
        <v>74517341.857332304</v>
      </c>
      <c r="BO61" s="24">
        <v>95816483.425887004</v>
      </c>
      <c r="BP61" s="24">
        <v>89291608.2123864</v>
      </c>
      <c r="BQ61" s="24">
        <v>14774266.355054099</v>
      </c>
    </row>
    <row r="62" spans="1:69" s="2" customFormat="1" ht="13.5" customHeight="1">
      <c r="A62" s="10"/>
      <c r="B62" s="10" t="s">
        <v>29</v>
      </c>
      <c r="C62" s="11" t="s">
        <v>30</v>
      </c>
      <c r="D62" s="110" t="s">
        <v>29</v>
      </c>
      <c r="E62" s="12" t="s">
        <v>595</v>
      </c>
      <c r="F62" s="10" t="s">
        <v>461</v>
      </c>
      <c r="G62" s="10" t="s">
        <v>518</v>
      </c>
      <c r="H62" s="10"/>
      <c r="I62" s="22"/>
      <c r="J62" s="17" t="s">
        <v>403</v>
      </c>
      <c r="K62" s="13" t="s">
        <v>404</v>
      </c>
      <c r="L62" s="22">
        <v>85310000</v>
      </c>
      <c r="M62" s="22"/>
      <c r="N62" s="22">
        <v>85310000</v>
      </c>
      <c r="O62" s="22">
        <v>85310000</v>
      </c>
      <c r="P62" s="22">
        <v>85310000</v>
      </c>
      <c r="Q62" s="22">
        <v>85310000</v>
      </c>
      <c r="R62" s="22">
        <v>85310000</v>
      </c>
      <c r="S62" s="22">
        <v>85310000</v>
      </c>
      <c r="T62" s="22">
        <v>85310000</v>
      </c>
      <c r="U62" s="22">
        <v>85310000</v>
      </c>
      <c r="V62" s="22">
        <v>85310000</v>
      </c>
      <c r="W62" s="22">
        <v>85310000</v>
      </c>
      <c r="X62" s="22">
        <v>85310000</v>
      </c>
      <c r="Y62" s="22">
        <v>85310000</v>
      </c>
      <c r="Z62" s="22">
        <v>85310000</v>
      </c>
      <c r="AA62" s="22">
        <v>85310000</v>
      </c>
      <c r="AB62" s="22">
        <v>85310000</v>
      </c>
      <c r="AC62" s="22">
        <v>85310000</v>
      </c>
      <c r="AD62" s="22">
        <v>85310000</v>
      </c>
      <c r="AE62" s="22">
        <v>85310000</v>
      </c>
      <c r="AF62" s="22">
        <v>85310000</v>
      </c>
      <c r="AG62" s="22">
        <v>85310000</v>
      </c>
      <c r="AH62" s="22">
        <v>85310000</v>
      </c>
      <c r="AI62" s="22">
        <v>85310000</v>
      </c>
      <c r="AJ62" s="22">
        <v>85310000</v>
      </c>
      <c r="AK62" s="22">
        <v>85310000</v>
      </c>
      <c r="AL62" s="24">
        <v>85310000</v>
      </c>
      <c r="AM62" s="17" t="s">
        <v>469</v>
      </c>
      <c r="AN62" s="13" t="s">
        <v>405</v>
      </c>
      <c r="AO62" s="29"/>
      <c r="AP62" s="13" t="s">
        <v>406</v>
      </c>
      <c r="AQ62" s="13"/>
      <c r="AR62" s="30"/>
      <c r="AS62" s="22"/>
      <c r="AT62" s="30">
        <v>42755</v>
      </c>
      <c r="AU62" s="22">
        <v>99160000</v>
      </c>
      <c r="AV62" s="10" t="s">
        <v>407</v>
      </c>
      <c r="AW62" s="10" t="s">
        <v>455</v>
      </c>
      <c r="AX62" s="36"/>
      <c r="AY62" s="24"/>
      <c r="AZ62" s="37"/>
      <c r="BA62" s="37"/>
      <c r="BC62" s="2" t="s">
        <v>496</v>
      </c>
      <c r="BD62" s="24"/>
      <c r="BE62" s="24"/>
      <c r="BF62" s="2" t="s">
        <v>437</v>
      </c>
      <c r="BG62" s="2" t="s">
        <v>437</v>
      </c>
      <c r="BH62" s="2" t="s">
        <v>596</v>
      </c>
      <c r="BJ62" s="24">
        <v>95544419.966438606</v>
      </c>
      <c r="BK62" s="24">
        <v>95544419.966438606</v>
      </c>
      <c r="BL62" s="24">
        <v>95544419.966438606</v>
      </c>
      <c r="BM62" s="24">
        <v>84873701.132523596</v>
      </c>
      <c r="BN62" s="24">
        <v>98696166.315491706</v>
      </c>
      <c r="BO62" s="24">
        <v>106715892.93267401</v>
      </c>
      <c r="BP62" s="24">
        <v>95596090.486791</v>
      </c>
      <c r="BQ62" s="24">
        <v>-3100075.8287007199</v>
      </c>
    </row>
    <row r="63" spans="1:69" s="2" customFormat="1" ht="13.5" customHeight="1">
      <c r="A63" s="10" t="s">
        <v>46</v>
      </c>
      <c r="B63" s="10" t="s">
        <v>597</v>
      </c>
      <c r="C63" s="11" t="s">
        <v>598</v>
      </c>
      <c r="D63" s="110" t="s">
        <v>46</v>
      </c>
      <c r="E63" s="12" t="s">
        <v>599</v>
      </c>
      <c r="F63" s="10"/>
      <c r="G63" s="10"/>
      <c r="H63" s="10"/>
      <c r="I63" s="22"/>
      <c r="J63" s="17" t="s">
        <v>403</v>
      </c>
      <c r="K63" s="13" t="s">
        <v>404</v>
      </c>
      <c r="L63" s="22">
        <v>29960000</v>
      </c>
      <c r="M63" s="22"/>
      <c r="N63" s="22">
        <v>29960000</v>
      </c>
      <c r="O63" s="22">
        <v>29960000</v>
      </c>
      <c r="P63" s="22">
        <v>29960000</v>
      </c>
      <c r="Q63" s="22">
        <v>29960000</v>
      </c>
      <c r="R63" s="22">
        <v>29960000</v>
      </c>
      <c r="S63" s="22">
        <v>29960000</v>
      </c>
      <c r="T63" s="22">
        <v>29960000</v>
      </c>
      <c r="U63" s="22">
        <v>29960000</v>
      </c>
      <c r="V63" s="22">
        <v>29960000</v>
      </c>
      <c r="W63" s="22">
        <v>29960000</v>
      </c>
      <c r="X63" s="22">
        <v>29960000</v>
      </c>
      <c r="Y63" s="22">
        <v>29960000</v>
      </c>
      <c r="Z63" s="22">
        <v>29960000</v>
      </c>
      <c r="AA63" s="22">
        <v>29960000</v>
      </c>
      <c r="AB63" s="22">
        <v>29960000</v>
      </c>
      <c r="AC63" s="22">
        <v>29960000</v>
      </c>
      <c r="AD63" s="22">
        <v>29960000</v>
      </c>
      <c r="AE63" s="22">
        <v>29960000</v>
      </c>
      <c r="AF63" s="22">
        <v>29960000</v>
      </c>
      <c r="AG63" s="22">
        <v>29960000</v>
      </c>
      <c r="AH63" s="22">
        <v>29960000</v>
      </c>
      <c r="AI63" s="22">
        <v>29960000</v>
      </c>
      <c r="AJ63" s="22">
        <v>29960000</v>
      </c>
      <c r="AK63" s="22">
        <v>29960000</v>
      </c>
      <c r="AL63" s="24">
        <v>29960000</v>
      </c>
      <c r="AM63" s="17" t="s">
        <v>469</v>
      </c>
      <c r="AN63" s="13" t="s">
        <v>405</v>
      </c>
      <c r="AO63" s="29"/>
      <c r="AP63" s="13" t="s">
        <v>406</v>
      </c>
      <c r="AQ63" s="13"/>
      <c r="AR63" s="30"/>
      <c r="AS63" s="22"/>
      <c r="AT63" s="30">
        <v>42760</v>
      </c>
      <c r="AU63" s="22">
        <v>29960000</v>
      </c>
      <c r="AV63" s="10" t="s">
        <v>407</v>
      </c>
      <c r="AW63" s="10" t="s">
        <v>537</v>
      </c>
      <c r="AX63" s="36"/>
      <c r="AY63" s="24"/>
      <c r="AZ63" s="37"/>
      <c r="BA63" s="37"/>
      <c r="BC63" s="2" t="s">
        <v>500</v>
      </c>
      <c r="BD63" s="24"/>
      <c r="BE63" s="24"/>
      <c r="BF63" s="2" t="s">
        <v>436</v>
      </c>
      <c r="BG63" s="2" t="s">
        <v>436</v>
      </c>
      <c r="BJ63" s="24">
        <v>32100000</v>
      </c>
      <c r="BK63" s="24">
        <v>32100000</v>
      </c>
      <c r="BL63" s="24">
        <v>32100000</v>
      </c>
      <c r="BM63" s="24">
        <v>36285904.038109697</v>
      </c>
      <c r="BN63" s="24">
        <v>35555190.113853604</v>
      </c>
      <c r="BO63" s="24">
        <v>29025205.713406701</v>
      </c>
      <c r="BP63" s="24">
        <v>26836292.938175101</v>
      </c>
      <c r="BQ63" s="24">
        <v>-8718897.1756784208</v>
      </c>
    </row>
    <row r="64" spans="1:69" s="2" customFormat="1" ht="13.5" customHeight="1">
      <c r="A64" s="10"/>
      <c r="B64" s="10" t="s">
        <v>600</v>
      </c>
      <c r="C64" s="11" t="s">
        <v>321</v>
      </c>
      <c r="D64" s="110" t="s">
        <v>321</v>
      </c>
      <c r="E64" s="12" t="s">
        <v>601</v>
      </c>
      <c r="F64" s="10"/>
      <c r="G64" s="10"/>
      <c r="H64" s="10"/>
      <c r="I64" s="22" t="s">
        <v>402</v>
      </c>
      <c r="J64" s="17" t="s">
        <v>403</v>
      </c>
      <c r="K64" s="13" t="s">
        <v>404</v>
      </c>
      <c r="L64" s="22">
        <v>2895639.0500000101</v>
      </c>
      <c r="M64" s="22"/>
      <c r="N64" s="22">
        <v>2895639.0500000101</v>
      </c>
      <c r="O64" s="22">
        <v>2895639.0500000101</v>
      </c>
      <c r="P64" s="22">
        <v>2895639.0500000101</v>
      </c>
      <c r="Q64" s="22">
        <v>2895639.0500000101</v>
      </c>
      <c r="R64" s="22">
        <v>2895639.0500000101</v>
      </c>
      <c r="S64" s="22">
        <v>2895639.0500000101</v>
      </c>
      <c r="T64" s="22">
        <v>2895639.0500000101</v>
      </c>
      <c r="U64" s="22">
        <v>2895639.0500000101</v>
      </c>
      <c r="V64" s="22">
        <v>2895639.0500000101</v>
      </c>
      <c r="W64" s="22">
        <v>30001113.18</v>
      </c>
      <c r="X64" s="22">
        <v>45351317.799999997</v>
      </c>
      <c r="Y64" s="22">
        <v>45351317.799999997</v>
      </c>
      <c r="Z64" s="22">
        <v>51875317.859999999</v>
      </c>
      <c r="AA64" s="22">
        <v>87479923.480000004</v>
      </c>
      <c r="AB64" s="22">
        <v>87479923.480000004</v>
      </c>
      <c r="AC64" s="22">
        <v>87479923.480000004</v>
      </c>
      <c r="AD64" s="22">
        <v>87479923.480000004</v>
      </c>
      <c r="AE64" s="22">
        <v>87479923.480000004</v>
      </c>
      <c r="AF64" s="22">
        <v>87479923.480000004</v>
      </c>
      <c r="AG64" s="22">
        <v>87479923.480000004</v>
      </c>
      <c r="AH64" s="22">
        <v>97122011.810000002</v>
      </c>
      <c r="AI64" s="22">
        <v>97122011.810000002</v>
      </c>
      <c r="AJ64" s="22">
        <v>100000247.13</v>
      </c>
      <c r="AK64" s="22">
        <v>100000247.13</v>
      </c>
      <c r="AL64" s="24">
        <v>100000247.13</v>
      </c>
      <c r="AM64" s="17" t="s">
        <v>469</v>
      </c>
      <c r="AN64" s="13" t="s">
        <v>405</v>
      </c>
      <c r="AO64" s="29"/>
      <c r="AP64" s="13" t="s">
        <v>406</v>
      </c>
      <c r="AQ64" s="13"/>
      <c r="AR64" s="30"/>
      <c r="AS64" s="22"/>
      <c r="AT64" s="30">
        <v>41990</v>
      </c>
      <c r="AU64" s="22">
        <v>315000000</v>
      </c>
      <c r="AV64" s="10" t="s">
        <v>407</v>
      </c>
      <c r="AW64" s="10" t="s">
        <v>455</v>
      </c>
      <c r="AX64" s="36"/>
      <c r="AY64" s="24"/>
      <c r="AZ64" s="37">
        <v>10423079</v>
      </c>
      <c r="BA64" s="37">
        <v>10423079</v>
      </c>
      <c r="BD64" s="24"/>
      <c r="BE64" s="24"/>
      <c r="BF64" s="2" t="s">
        <v>409</v>
      </c>
      <c r="BG64" s="2" t="s">
        <v>409</v>
      </c>
      <c r="BJ64" s="24"/>
      <c r="BK64" s="24"/>
      <c r="BL64" s="24"/>
      <c r="BM64" s="24"/>
      <c r="BN64" s="24"/>
      <c r="BO64" s="24"/>
      <c r="BP64" s="24"/>
      <c r="BQ64" s="24"/>
    </row>
    <row r="65" spans="1:69" s="2" customFormat="1" ht="13.5" customHeight="1">
      <c r="A65" s="10"/>
      <c r="B65" s="10" t="s">
        <v>602</v>
      </c>
      <c r="C65" s="11" t="s">
        <v>602</v>
      </c>
      <c r="D65" s="110"/>
      <c r="E65" s="12" t="s">
        <v>603</v>
      </c>
      <c r="F65" s="10"/>
      <c r="G65" s="10"/>
      <c r="H65" s="10"/>
      <c r="I65" s="22" t="s">
        <v>402</v>
      </c>
      <c r="J65" s="17" t="s">
        <v>403</v>
      </c>
      <c r="K65" s="13" t="s">
        <v>404</v>
      </c>
      <c r="L65" s="22">
        <v>0</v>
      </c>
      <c r="M65" s="22"/>
      <c r="N65" s="22">
        <v>0</v>
      </c>
      <c r="O65" s="22">
        <v>0</v>
      </c>
      <c r="P65" s="22">
        <v>0</v>
      </c>
      <c r="Q65" s="22">
        <v>0</v>
      </c>
      <c r="R65" s="22">
        <v>0</v>
      </c>
      <c r="S65" s="22">
        <v>0</v>
      </c>
      <c r="T65" s="22">
        <v>0</v>
      </c>
      <c r="U65" s="22">
        <v>0</v>
      </c>
      <c r="V65" s="22">
        <v>0</v>
      </c>
      <c r="W65" s="22">
        <v>17056931.329999998</v>
      </c>
      <c r="X65" s="22">
        <v>17056931.329999998</v>
      </c>
      <c r="Y65" s="22">
        <v>17056931.329999998</v>
      </c>
      <c r="Z65" s="22">
        <v>17056931.329999998</v>
      </c>
      <c r="AA65" s="22">
        <v>17056931.329999998</v>
      </c>
      <c r="AB65" s="22">
        <v>17056931.329999998</v>
      </c>
      <c r="AC65" s="22">
        <v>17056931.329999998</v>
      </c>
      <c r="AD65" s="22">
        <v>17056931.329999998</v>
      </c>
      <c r="AE65" s="22">
        <v>17056931.329999998</v>
      </c>
      <c r="AF65" s="22">
        <v>17056931.329999998</v>
      </c>
      <c r="AG65" s="22">
        <v>17056931.329999998</v>
      </c>
      <c r="AH65" s="22">
        <v>30303118.350000001</v>
      </c>
      <c r="AI65" s="22">
        <v>30303118.350000001</v>
      </c>
      <c r="AJ65" s="22">
        <v>30303118.350000001</v>
      </c>
      <c r="AK65" s="22">
        <v>31724993.300000001</v>
      </c>
      <c r="AL65" s="24">
        <v>31724993.300000001</v>
      </c>
      <c r="AM65" s="17" t="s">
        <v>469</v>
      </c>
      <c r="AN65" s="13" t="s">
        <v>405</v>
      </c>
      <c r="AO65" s="29"/>
      <c r="AP65" s="13" t="s">
        <v>406</v>
      </c>
      <c r="AQ65" s="13"/>
      <c r="AR65" s="30"/>
      <c r="AS65" s="22"/>
      <c r="AT65" s="30">
        <v>42012</v>
      </c>
      <c r="AU65" s="22">
        <v>19350000</v>
      </c>
      <c r="AV65" s="10" t="s">
        <v>604</v>
      </c>
      <c r="AW65" s="10" t="s">
        <v>408</v>
      </c>
      <c r="AX65" s="36"/>
      <c r="AY65" s="24"/>
      <c r="AZ65" s="37">
        <v>11156042</v>
      </c>
      <c r="BA65" s="37">
        <v>10656042</v>
      </c>
      <c r="BD65" s="24"/>
      <c r="BE65" s="24"/>
      <c r="BF65" s="2" t="s">
        <v>409</v>
      </c>
      <c r="BG65" s="2" t="s">
        <v>409</v>
      </c>
      <c r="BJ65" s="24"/>
      <c r="BK65" s="24"/>
      <c r="BL65" s="24"/>
      <c r="BM65" s="24"/>
      <c r="BN65" s="24"/>
      <c r="BO65" s="24"/>
      <c r="BP65" s="24"/>
      <c r="BQ65" s="24"/>
    </row>
    <row r="66" spans="1:69" s="2" customFormat="1" ht="13.5" customHeight="1">
      <c r="A66" s="10"/>
      <c r="B66" s="10" t="s">
        <v>605</v>
      </c>
      <c r="C66" s="11" t="s">
        <v>605</v>
      </c>
      <c r="D66" s="110"/>
      <c r="E66" s="12" t="s">
        <v>606</v>
      </c>
      <c r="F66" s="10"/>
      <c r="G66" s="10"/>
      <c r="H66" s="10"/>
      <c r="I66" s="22" t="s">
        <v>402</v>
      </c>
      <c r="J66" s="17" t="s">
        <v>403</v>
      </c>
      <c r="K66" s="13" t="s">
        <v>404</v>
      </c>
      <c r="L66" s="22">
        <v>0</v>
      </c>
      <c r="M66" s="22"/>
      <c r="N66" s="22">
        <v>0</v>
      </c>
      <c r="O66" s="22">
        <v>0</v>
      </c>
      <c r="P66" s="22">
        <v>0</v>
      </c>
      <c r="Q66" s="22">
        <v>0</v>
      </c>
      <c r="R66" s="22">
        <v>9424007.0400000196</v>
      </c>
      <c r="S66" s="22">
        <v>26224007.039999999</v>
      </c>
      <c r="T66" s="22">
        <v>29584007.039999999</v>
      </c>
      <c r="U66" s="22">
        <v>29584007.039999999</v>
      </c>
      <c r="V66" s="22">
        <v>33320327.039999999</v>
      </c>
      <c r="W66" s="22">
        <v>123973059.84</v>
      </c>
      <c r="X66" s="22">
        <v>143765401.91999999</v>
      </c>
      <c r="Y66" s="22">
        <v>143765401.91999999</v>
      </c>
      <c r="Z66" s="22">
        <v>192596953.91999999</v>
      </c>
      <c r="AA66" s="22">
        <v>258297863.03999999</v>
      </c>
      <c r="AB66" s="22">
        <v>265172423.03999999</v>
      </c>
      <c r="AC66" s="22">
        <v>273687335.04000002</v>
      </c>
      <c r="AD66" s="22">
        <v>273687335.04000002</v>
      </c>
      <c r="AE66" s="22">
        <v>273687335.04000002</v>
      </c>
      <c r="AF66" s="22">
        <v>273687335.04000002</v>
      </c>
      <c r="AG66" s="22">
        <v>273687335.04000002</v>
      </c>
      <c r="AH66" s="22">
        <v>277517735.04000002</v>
      </c>
      <c r="AI66" s="22">
        <v>277517735.04000002</v>
      </c>
      <c r="AJ66" s="22">
        <v>277517735.04000002</v>
      </c>
      <c r="AK66" s="22">
        <v>279533735.04000002</v>
      </c>
      <c r="AL66" s="24">
        <v>279533735.04000002</v>
      </c>
      <c r="AM66" s="17" t="s">
        <v>469</v>
      </c>
      <c r="AN66" s="13" t="s">
        <v>405</v>
      </c>
      <c r="AO66" s="29"/>
      <c r="AP66" s="13" t="s">
        <v>406</v>
      </c>
      <c r="AQ66" s="13"/>
      <c r="AR66" s="30"/>
      <c r="AS66" s="22"/>
      <c r="AT66" s="30">
        <v>42669</v>
      </c>
      <c r="AU66" s="22">
        <v>400000000</v>
      </c>
      <c r="AV66" s="10" t="s">
        <v>407</v>
      </c>
      <c r="AW66" s="10" t="s">
        <v>529</v>
      </c>
      <c r="AX66" s="36"/>
      <c r="AY66" s="24"/>
      <c r="AZ66" s="37">
        <v>41597282</v>
      </c>
      <c r="BA66" s="37">
        <v>41297282</v>
      </c>
      <c r="BD66" s="24"/>
      <c r="BE66" s="24"/>
      <c r="BF66" s="2" t="s">
        <v>409</v>
      </c>
      <c r="BG66" s="2" t="s">
        <v>409</v>
      </c>
      <c r="BJ66" s="24"/>
      <c r="BK66" s="24"/>
      <c r="BL66" s="24"/>
      <c r="BM66" s="24"/>
      <c r="BN66" s="24"/>
      <c r="BO66" s="24"/>
      <c r="BP66" s="24"/>
      <c r="BQ66" s="24"/>
    </row>
    <row r="67" spans="1:69" s="2" customFormat="1" ht="13.5" customHeight="1">
      <c r="A67" s="10"/>
      <c r="B67" s="10" t="s">
        <v>607</v>
      </c>
      <c r="C67" s="11" t="s">
        <v>607</v>
      </c>
      <c r="D67" s="110"/>
      <c r="E67" s="12" t="s">
        <v>608</v>
      </c>
      <c r="F67" s="10"/>
      <c r="G67" s="10"/>
      <c r="H67" s="10"/>
      <c r="I67" s="22" t="s">
        <v>402</v>
      </c>
      <c r="J67" s="17" t="s">
        <v>403</v>
      </c>
      <c r="K67" s="13" t="s">
        <v>404</v>
      </c>
      <c r="L67" s="22">
        <v>0</v>
      </c>
      <c r="M67" s="22"/>
      <c r="N67" s="22">
        <v>0</v>
      </c>
      <c r="O67" s="22">
        <v>0</v>
      </c>
      <c r="P67" s="22">
        <v>0</v>
      </c>
      <c r="Q67" s="22">
        <v>0</v>
      </c>
      <c r="R67" s="22">
        <v>0</v>
      </c>
      <c r="S67" s="22">
        <v>0</v>
      </c>
      <c r="T67" s="22">
        <v>0</v>
      </c>
      <c r="U67" s="22">
        <v>0</v>
      </c>
      <c r="V67" s="22">
        <v>0</v>
      </c>
      <c r="W67" s="22">
        <v>0</v>
      </c>
      <c r="X67" s="22">
        <v>0</v>
      </c>
      <c r="Y67" s="22">
        <v>0</v>
      </c>
      <c r="Z67" s="22">
        <v>0</v>
      </c>
      <c r="AA67" s="22">
        <v>0</v>
      </c>
      <c r="AB67" s="22">
        <v>0</v>
      </c>
      <c r="AC67" s="22">
        <v>0</v>
      </c>
      <c r="AD67" s="22">
        <v>0</v>
      </c>
      <c r="AE67" s="22">
        <v>0</v>
      </c>
      <c r="AF67" s="22">
        <v>0</v>
      </c>
      <c r="AG67" s="22">
        <v>0</v>
      </c>
      <c r="AH67" s="22">
        <v>0</v>
      </c>
      <c r="AI67" s="22">
        <v>134709.68999999901</v>
      </c>
      <c r="AJ67" s="22">
        <v>10005641.73</v>
      </c>
      <c r="AK67" s="22">
        <v>10005641.73</v>
      </c>
      <c r="AL67" s="24">
        <v>10005641.73</v>
      </c>
      <c r="AM67" s="17" t="s">
        <v>469</v>
      </c>
      <c r="AN67" s="13" t="s">
        <v>405</v>
      </c>
      <c r="AO67" s="29"/>
      <c r="AP67" s="13" t="s">
        <v>406</v>
      </c>
      <c r="AQ67" s="13"/>
      <c r="AR67" s="30"/>
      <c r="AS67" s="22"/>
      <c r="AT67" s="30">
        <v>41093</v>
      </c>
      <c r="AU67" s="22">
        <v>50000000</v>
      </c>
      <c r="AV67" s="10" t="s">
        <v>407</v>
      </c>
      <c r="AW67" s="10" t="s">
        <v>455</v>
      </c>
      <c r="AX67" s="36"/>
      <c r="AY67" s="24"/>
      <c r="AZ67" s="37">
        <v>3599940</v>
      </c>
      <c r="BA67" s="37">
        <v>1200665</v>
      </c>
      <c r="BD67" s="24"/>
      <c r="BE67" s="24"/>
      <c r="BF67" s="2" t="s">
        <v>409</v>
      </c>
      <c r="BG67" s="2" t="s">
        <v>409</v>
      </c>
      <c r="BJ67" s="24"/>
      <c r="BK67" s="24"/>
      <c r="BL67" s="24"/>
      <c r="BM67" s="24"/>
      <c r="BN67" s="24"/>
      <c r="BO67" s="24"/>
      <c r="BP67" s="24"/>
      <c r="BQ67" s="24"/>
    </row>
    <row r="68" spans="1:69" s="2" customFormat="1" ht="13.5" customHeight="1">
      <c r="A68" s="10"/>
      <c r="B68" s="10" t="s">
        <v>609</v>
      </c>
      <c r="C68" s="11" t="s">
        <v>610</v>
      </c>
      <c r="D68" s="110"/>
      <c r="E68" s="12" t="s">
        <v>611</v>
      </c>
      <c r="F68" s="10"/>
      <c r="G68" s="10"/>
      <c r="H68" s="10"/>
      <c r="I68" s="22" t="s">
        <v>402</v>
      </c>
      <c r="J68" s="17" t="s">
        <v>403</v>
      </c>
      <c r="K68" s="13" t="s">
        <v>404</v>
      </c>
      <c r="L68" s="22">
        <v>0</v>
      </c>
      <c r="M68" s="22"/>
      <c r="N68" s="22">
        <v>0</v>
      </c>
      <c r="O68" s="22">
        <v>0</v>
      </c>
      <c r="P68" s="22">
        <v>0</v>
      </c>
      <c r="Q68" s="22">
        <v>0</v>
      </c>
      <c r="R68" s="22">
        <v>0</v>
      </c>
      <c r="S68" s="22">
        <v>0</v>
      </c>
      <c r="T68" s="22">
        <v>0</v>
      </c>
      <c r="U68" s="22">
        <v>0</v>
      </c>
      <c r="V68" s="22">
        <v>0</v>
      </c>
      <c r="W68" s="22">
        <v>0</v>
      </c>
      <c r="X68" s="22">
        <v>0</v>
      </c>
      <c r="Y68" s="22">
        <v>0</v>
      </c>
      <c r="Z68" s="22">
        <v>0</v>
      </c>
      <c r="AA68" s="22">
        <v>0</v>
      </c>
      <c r="AB68" s="22">
        <v>0</v>
      </c>
      <c r="AC68" s="22">
        <v>0</v>
      </c>
      <c r="AD68" s="22">
        <v>0</v>
      </c>
      <c r="AE68" s="22">
        <v>0</v>
      </c>
      <c r="AF68" s="22">
        <v>0</v>
      </c>
      <c r="AG68" s="22">
        <v>0</v>
      </c>
      <c r="AH68" s="22">
        <v>0</v>
      </c>
      <c r="AI68" s="22">
        <v>0</v>
      </c>
      <c r="AJ68" s="22">
        <v>0</v>
      </c>
      <c r="AK68" s="22">
        <v>0</v>
      </c>
      <c r="AL68" s="24">
        <v>930567</v>
      </c>
      <c r="AM68" s="17" t="s">
        <v>469</v>
      </c>
      <c r="AN68" s="13" t="s">
        <v>405</v>
      </c>
      <c r="AO68" s="29"/>
      <c r="AP68" s="13" t="s">
        <v>406</v>
      </c>
      <c r="AQ68" s="13"/>
      <c r="AR68" s="30"/>
      <c r="AS68" s="22"/>
      <c r="AT68" s="30">
        <v>42185</v>
      </c>
      <c r="AU68" s="22">
        <v>14000000</v>
      </c>
      <c r="AV68" s="10" t="s">
        <v>407</v>
      </c>
      <c r="AW68" s="10" t="s">
        <v>455</v>
      </c>
      <c r="AX68" s="36"/>
      <c r="AY68" s="24"/>
      <c r="AZ68" s="37">
        <v>6189519</v>
      </c>
      <c r="BA68" s="37"/>
      <c r="BD68" s="24"/>
      <c r="BE68" s="24"/>
      <c r="BF68" s="2" t="s">
        <v>409</v>
      </c>
      <c r="BG68" s="2" t="s">
        <v>409</v>
      </c>
      <c r="BJ68" s="24"/>
      <c r="BK68" s="24"/>
      <c r="BL68" s="24"/>
      <c r="BM68" s="24"/>
      <c r="BN68" s="24"/>
      <c r="BO68" s="24"/>
      <c r="BP68" s="24"/>
      <c r="BQ68" s="24"/>
    </row>
    <row r="69" spans="1:69" s="2" customFormat="1" ht="13.5" customHeight="1">
      <c r="A69" s="10"/>
      <c r="B69" s="10" t="s">
        <v>612</v>
      </c>
      <c r="C69" s="11" t="s">
        <v>612</v>
      </c>
      <c r="D69" s="110"/>
      <c r="E69" s="12" t="s">
        <v>613</v>
      </c>
      <c r="F69" s="10"/>
      <c r="G69" s="10"/>
      <c r="H69" s="10"/>
      <c r="I69" s="22" t="s">
        <v>402</v>
      </c>
      <c r="J69" s="17" t="s">
        <v>403</v>
      </c>
      <c r="K69" s="13" t="s">
        <v>404</v>
      </c>
      <c r="L69" s="22">
        <v>0</v>
      </c>
      <c r="M69" s="22"/>
      <c r="N69" s="22">
        <v>0</v>
      </c>
      <c r="O69" s="22">
        <v>0</v>
      </c>
      <c r="P69" s="22">
        <v>0</v>
      </c>
      <c r="Q69" s="22">
        <v>0</v>
      </c>
      <c r="R69" s="22">
        <v>0</v>
      </c>
      <c r="S69" s="22">
        <v>0</v>
      </c>
      <c r="T69" s="22">
        <v>0</v>
      </c>
      <c r="U69" s="22">
        <v>0</v>
      </c>
      <c r="V69" s="22">
        <v>0</v>
      </c>
      <c r="W69" s="22">
        <v>0</v>
      </c>
      <c r="X69" s="22">
        <v>0</v>
      </c>
      <c r="Y69" s="22">
        <v>0</v>
      </c>
      <c r="Z69" s="22">
        <v>0</v>
      </c>
      <c r="AA69" s="22">
        <v>0</v>
      </c>
      <c r="AB69" s="22">
        <v>0</v>
      </c>
      <c r="AC69" s="22">
        <v>0</v>
      </c>
      <c r="AD69" s="22">
        <v>0</v>
      </c>
      <c r="AE69" s="22">
        <v>0</v>
      </c>
      <c r="AF69" s="22">
        <v>0</v>
      </c>
      <c r="AG69" s="22">
        <v>0</v>
      </c>
      <c r="AH69" s="22">
        <v>0</v>
      </c>
      <c r="AI69" s="22">
        <v>0</v>
      </c>
      <c r="AJ69" s="22">
        <v>0</v>
      </c>
      <c r="AK69" s="22">
        <v>0</v>
      </c>
      <c r="AL69" s="24">
        <v>4339044</v>
      </c>
      <c r="AM69" s="17" t="s">
        <v>469</v>
      </c>
      <c r="AN69" s="13" t="s">
        <v>405</v>
      </c>
      <c r="AO69" s="29"/>
      <c r="AP69" s="13" t="s">
        <v>406</v>
      </c>
      <c r="AQ69" s="13"/>
      <c r="AR69" s="30"/>
      <c r="AS69" s="22"/>
      <c r="AT69" s="30">
        <v>42185</v>
      </c>
      <c r="AU69" s="22">
        <v>17200000</v>
      </c>
      <c r="AV69" s="10" t="s">
        <v>614</v>
      </c>
      <c r="AW69" s="10" t="s">
        <v>408</v>
      </c>
      <c r="AX69" s="36"/>
      <c r="AY69" s="24"/>
      <c r="AZ69" s="37">
        <v>2071429</v>
      </c>
      <c r="BA69" s="37"/>
      <c r="BD69" s="24"/>
      <c r="BE69" s="24"/>
      <c r="BF69" s="2" t="s">
        <v>409</v>
      </c>
      <c r="BG69" s="2" t="s">
        <v>409</v>
      </c>
      <c r="BJ69" s="24"/>
      <c r="BK69" s="24"/>
      <c r="BL69" s="24"/>
      <c r="BM69" s="24"/>
      <c r="BN69" s="24"/>
      <c r="BO69" s="24"/>
      <c r="BP69" s="24"/>
      <c r="BQ69" s="24"/>
    </row>
    <row r="70" spans="1:69" s="2" customFormat="1" ht="13.5" customHeight="1">
      <c r="A70" s="10"/>
      <c r="B70" s="10" t="s">
        <v>615</v>
      </c>
      <c r="C70" s="11" t="s">
        <v>615</v>
      </c>
      <c r="D70" s="110"/>
      <c r="E70" s="12" t="s">
        <v>616</v>
      </c>
      <c r="F70" s="10"/>
      <c r="G70" s="10"/>
      <c r="H70" s="10"/>
      <c r="I70" s="22" t="s">
        <v>402</v>
      </c>
      <c r="J70" s="17" t="s">
        <v>403</v>
      </c>
      <c r="K70" s="13" t="s">
        <v>404</v>
      </c>
      <c r="L70" s="22">
        <v>0</v>
      </c>
      <c r="M70" s="22"/>
      <c r="N70" s="22">
        <v>0</v>
      </c>
      <c r="O70" s="22">
        <v>0</v>
      </c>
      <c r="P70" s="22">
        <v>0</v>
      </c>
      <c r="Q70" s="22">
        <v>0</v>
      </c>
      <c r="R70" s="22">
        <v>0</v>
      </c>
      <c r="S70" s="22">
        <v>0</v>
      </c>
      <c r="T70" s="22">
        <v>0</v>
      </c>
      <c r="U70" s="22">
        <v>0</v>
      </c>
      <c r="V70" s="22">
        <v>0</v>
      </c>
      <c r="W70" s="22">
        <v>0</v>
      </c>
      <c r="X70" s="22">
        <v>0</v>
      </c>
      <c r="Y70" s="22">
        <v>0</v>
      </c>
      <c r="Z70" s="22">
        <v>0</v>
      </c>
      <c r="AA70" s="22">
        <v>0</v>
      </c>
      <c r="AB70" s="22">
        <v>0</v>
      </c>
      <c r="AC70" s="22">
        <v>0</v>
      </c>
      <c r="AD70" s="22">
        <v>0</v>
      </c>
      <c r="AE70" s="22">
        <v>0</v>
      </c>
      <c r="AF70" s="22">
        <v>0</v>
      </c>
      <c r="AG70" s="22">
        <v>0</v>
      </c>
      <c r="AH70" s="22">
        <v>0</v>
      </c>
      <c r="AI70" s="22">
        <v>0</v>
      </c>
      <c r="AJ70" s="22">
        <v>0</v>
      </c>
      <c r="AK70" s="22">
        <v>12454.629999999899</v>
      </c>
      <c r="AL70" s="24">
        <v>6980820</v>
      </c>
      <c r="AM70" s="17" t="s">
        <v>469</v>
      </c>
      <c r="AN70" s="13" t="s">
        <v>405</v>
      </c>
      <c r="AO70" s="29"/>
      <c r="AP70" s="13" t="s">
        <v>406</v>
      </c>
      <c r="AQ70" s="13"/>
      <c r="AR70" s="30"/>
      <c r="AS70" s="22"/>
      <c r="AT70" s="30">
        <v>41982</v>
      </c>
      <c r="AU70" s="22">
        <v>17640000</v>
      </c>
      <c r="AV70" s="10" t="s">
        <v>407</v>
      </c>
      <c r="AW70" s="10" t="s">
        <v>412</v>
      </c>
      <c r="AX70" s="36"/>
      <c r="AY70" s="24"/>
      <c r="AZ70" s="37">
        <v>1984700</v>
      </c>
      <c r="BA70" s="37"/>
      <c r="BD70" s="24"/>
      <c r="BE70" s="24"/>
      <c r="BF70" s="2" t="s">
        <v>409</v>
      </c>
      <c r="BG70" s="2" t="s">
        <v>409</v>
      </c>
      <c r="BJ70" s="24"/>
      <c r="BK70" s="24"/>
      <c r="BL70" s="24"/>
      <c r="BM70" s="24"/>
      <c r="BN70" s="24"/>
      <c r="BO70" s="24"/>
      <c r="BP70" s="24"/>
      <c r="BQ70" s="24"/>
    </row>
    <row r="71" spans="1:69" s="2" customFormat="1" ht="13.5" customHeight="1">
      <c r="A71" s="10"/>
      <c r="B71" s="10" t="s">
        <v>617</v>
      </c>
      <c r="C71" s="11" t="s">
        <v>617</v>
      </c>
      <c r="D71" s="110"/>
      <c r="E71" s="12" t="s">
        <v>618</v>
      </c>
      <c r="F71" s="10"/>
      <c r="G71" s="10"/>
      <c r="H71" s="10"/>
      <c r="I71" s="22" t="s">
        <v>402</v>
      </c>
      <c r="J71" s="17" t="s">
        <v>403</v>
      </c>
      <c r="K71" s="13" t="s">
        <v>404</v>
      </c>
      <c r="L71" s="22">
        <v>0</v>
      </c>
      <c r="M71" s="22"/>
      <c r="N71" s="22">
        <v>0</v>
      </c>
      <c r="O71" s="22">
        <v>0</v>
      </c>
      <c r="P71" s="22">
        <v>0</v>
      </c>
      <c r="Q71" s="22">
        <v>0</v>
      </c>
      <c r="R71" s="22">
        <v>0</v>
      </c>
      <c r="S71" s="22">
        <v>0</v>
      </c>
      <c r="T71" s="22">
        <v>0</v>
      </c>
      <c r="U71" s="22">
        <v>0</v>
      </c>
      <c r="V71" s="22">
        <v>0</v>
      </c>
      <c r="W71" s="22">
        <v>0</v>
      </c>
      <c r="X71" s="22">
        <v>0</v>
      </c>
      <c r="Y71" s="22">
        <v>0</v>
      </c>
      <c r="Z71" s="22">
        <v>0</v>
      </c>
      <c r="AA71" s="22">
        <v>5707709.7300000004</v>
      </c>
      <c r="AB71" s="22">
        <v>5707709.7300000004</v>
      </c>
      <c r="AC71" s="22">
        <v>5707709.7300000004</v>
      </c>
      <c r="AD71" s="22">
        <v>5707709.7300000004</v>
      </c>
      <c r="AE71" s="22">
        <v>6499118.6500000004</v>
      </c>
      <c r="AF71" s="22">
        <v>7105865.4900000002</v>
      </c>
      <c r="AG71" s="22">
        <v>13017531.85</v>
      </c>
      <c r="AH71" s="22">
        <v>17598918.960000001</v>
      </c>
      <c r="AI71" s="22">
        <v>17598918.960000001</v>
      </c>
      <c r="AJ71" s="22">
        <v>17598918.960000001</v>
      </c>
      <c r="AK71" s="22">
        <v>17980272.539999999</v>
      </c>
      <c r="AL71" s="24">
        <v>28134326</v>
      </c>
      <c r="AM71" s="17" t="s">
        <v>469</v>
      </c>
      <c r="AN71" s="13" t="s">
        <v>405</v>
      </c>
      <c r="AO71" s="29"/>
      <c r="AP71" s="13" t="s">
        <v>406</v>
      </c>
      <c r="AQ71" s="13"/>
      <c r="AR71" s="30"/>
      <c r="AS71" s="22"/>
      <c r="AT71" s="30">
        <v>41809</v>
      </c>
      <c r="AU71" s="22">
        <v>30400000</v>
      </c>
      <c r="AV71" s="10" t="s">
        <v>427</v>
      </c>
      <c r="AW71" s="10" t="s">
        <v>619</v>
      </c>
      <c r="AX71" s="36"/>
      <c r="AY71" s="24"/>
      <c r="AZ71" s="37">
        <v>8800000</v>
      </c>
      <c r="BA71" s="37">
        <v>5131720</v>
      </c>
      <c r="BD71" s="24"/>
      <c r="BE71" s="24"/>
      <c r="BF71" s="2" t="s">
        <v>409</v>
      </c>
      <c r="BG71" s="2" t="s">
        <v>409</v>
      </c>
      <c r="BJ71" s="24"/>
      <c r="BK71" s="24"/>
      <c r="BL71" s="24"/>
      <c r="BM71" s="24"/>
      <c r="BN71" s="24"/>
      <c r="BO71" s="24"/>
      <c r="BP71" s="24"/>
      <c r="BQ71" s="24"/>
    </row>
    <row r="72" spans="1:69" s="2" customFormat="1" ht="13.5" customHeight="1">
      <c r="A72" s="10"/>
      <c r="B72" s="10" t="s">
        <v>620</v>
      </c>
      <c r="C72" s="11" t="s">
        <v>620</v>
      </c>
      <c r="D72" s="110"/>
      <c r="E72" s="12" t="s">
        <v>621</v>
      </c>
      <c r="F72" s="10"/>
      <c r="G72" s="10"/>
      <c r="H72" s="10"/>
      <c r="I72" s="22" t="s">
        <v>402</v>
      </c>
      <c r="J72" s="17" t="s">
        <v>403</v>
      </c>
      <c r="K72" s="13" t="s">
        <v>404</v>
      </c>
      <c r="L72" s="22">
        <v>0</v>
      </c>
      <c r="M72" s="22"/>
      <c r="N72" s="22">
        <v>0</v>
      </c>
      <c r="O72" s="22">
        <v>0</v>
      </c>
      <c r="P72" s="22">
        <v>0</v>
      </c>
      <c r="Q72" s="22">
        <v>0</v>
      </c>
      <c r="R72" s="22">
        <v>0</v>
      </c>
      <c r="S72" s="22">
        <v>0</v>
      </c>
      <c r="T72" s="22">
        <v>1166702</v>
      </c>
      <c r="U72" s="22">
        <v>2333640.39</v>
      </c>
      <c r="V72" s="22">
        <v>2333640.39</v>
      </c>
      <c r="W72" s="22">
        <v>2333640.39</v>
      </c>
      <c r="X72" s="22">
        <v>6258135.5599999996</v>
      </c>
      <c r="Y72" s="22">
        <v>6258135.5599999996</v>
      </c>
      <c r="Z72" s="22">
        <v>6326324.4000000004</v>
      </c>
      <c r="AA72" s="22">
        <v>7641729.4000000004</v>
      </c>
      <c r="AB72" s="22">
        <v>10234977.4</v>
      </c>
      <c r="AC72" s="22">
        <v>10234977.4</v>
      </c>
      <c r="AD72" s="22">
        <v>10629957.4</v>
      </c>
      <c r="AE72" s="22">
        <v>10629957.4</v>
      </c>
      <c r="AF72" s="22">
        <v>11549967.4</v>
      </c>
      <c r="AG72" s="22">
        <v>12023489.4</v>
      </c>
      <c r="AH72" s="22">
        <v>12921204.4</v>
      </c>
      <c r="AI72" s="22">
        <v>14289389.4</v>
      </c>
      <c r="AJ72" s="22">
        <v>16011346</v>
      </c>
      <c r="AK72" s="22">
        <v>16011346</v>
      </c>
      <c r="AL72" s="24">
        <v>16011346</v>
      </c>
      <c r="AM72" s="17" t="s">
        <v>469</v>
      </c>
      <c r="AN72" s="13" t="s">
        <v>405</v>
      </c>
      <c r="AO72" s="29"/>
      <c r="AP72" s="13" t="s">
        <v>406</v>
      </c>
      <c r="AQ72" s="13"/>
      <c r="AR72" s="30"/>
      <c r="AS72" s="22"/>
      <c r="AT72" s="30">
        <v>41618</v>
      </c>
      <c r="AU72" s="22">
        <v>20010000</v>
      </c>
      <c r="AV72" s="10" t="s">
        <v>407</v>
      </c>
      <c r="AW72" s="10" t="s">
        <v>529</v>
      </c>
      <c r="AX72" s="36"/>
      <c r="AY72" s="24"/>
      <c r="AZ72" s="37">
        <v>4402000</v>
      </c>
      <c r="BA72" s="37">
        <v>3521900</v>
      </c>
      <c r="BD72" s="24"/>
      <c r="BE72" s="24"/>
      <c r="BF72" s="2" t="s">
        <v>409</v>
      </c>
      <c r="BG72" s="2" t="s">
        <v>409</v>
      </c>
      <c r="BJ72" s="24"/>
      <c r="BK72" s="24"/>
      <c r="BL72" s="24"/>
      <c r="BM72" s="24"/>
      <c r="BN72" s="24"/>
      <c r="BO72" s="24"/>
      <c r="BP72" s="24"/>
      <c r="BQ72" s="24"/>
    </row>
    <row r="73" spans="1:69" s="2" customFormat="1" ht="13.5" customHeight="1">
      <c r="A73" s="10" t="s">
        <v>622</v>
      </c>
      <c r="B73" s="10" t="s">
        <v>623</v>
      </c>
      <c r="C73" s="11" t="s">
        <v>624</v>
      </c>
      <c r="D73" s="110"/>
      <c r="E73" s="12" t="s">
        <v>625</v>
      </c>
      <c r="F73" s="10"/>
      <c r="G73" s="10"/>
      <c r="H73" s="10"/>
      <c r="I73" s="22" t="s">
        <v>402</v>
      </c>
      <c r="J73" s="17" t="s">
        <v>403</v>
      </c>
      <c r="K73" s="13" t="s">
        <v>404</v>
      </c>
      <c r="L73" s="22">
        <v>0</v>
      </c>
      <c r="M73" s="22"/>
      <c r="N73" s="22">
        <v>0</v>
      </c>
      <c r="O73" s="22">
        <v>0</v>
      </c>
      <c r="P73" s="22">
        <v>0</v>
      </c>
      <c r="Q73" s="22">
        <v>0</v>
      </c>
      <c r="R73" s="22">
        <v>0</v>
      </c>
      <c r="S73" s="22">
        <v>0</v>
      </c>
      <c r="T73" s="22">
        <v>0</v>
      </c>
      <c r="U73" s="22">
        <v>0</v>
      </c>
      <c r="V73" s="22">
        <v>0</v>
      </c>
      <c r="W73" s="22">
        <v>0</v>
      </c>
      <c r="X73" s="22">
        <v>0</v>
      </c>
      <c r="Y73" s="22">
        <v>0</v>
      </c>
      <c r="Z73" s="22">
        <v>26750644.359999999</v>
      </c>
      <c r="AA73" s="22">
        <v>26781332.670000002</v>
      </c>
      <c r="AB73" s="22">
        <v>26781332.670000002</v>
      </c>
      <c r="AC73" s="22">
        <v>26781332.670000002</v>
      </c>
      <c r="AD73" s="22">
        <v>26781332.670000002</v>
      </c>
      <c r="AE73" s="22">
        <v>26781332.670000002</v>
      </c>
      <c r="AF73" s="22">
        <v>26781332.670000002</v>
      </c>
      <c r="AG73" s="22">
        <v>26781332.670000002</v>
      </c>
      <c r="AH73" s="22">
        <v>26781332.670000002</v>
      </c>
      <c r="AI73" s="22">
        <v>26781332.670000002</v>
      </c>
      <c r="AJ73" s="22">
        <v>32907115.530000001</v>
      </c>
      <c r="AK73" s="22">
        <v>32907115.530000001</v>
      </c>
      <c r="AL73" s="24">
        <v>53499586</v>
      </c>
      <c r="AM73" s="17" t="s">
        <v>469</v>
      </c>
      <c r="AN73" s="13" t="s">
        <v>405</v>
      </c>
      <c r="AO73" s="29"/>
      <c r="AP73" s="13" t="s">
        <v>406</v>
      </c>
      <c r="AQ73" s="13"/>
      <c r="AR73" s="30"/>
      <c r="AS73" s="22"/>
      <c r="AT73" s="30">
        <v>41942</v>
      </c>
      <c r="AU73" s="22">
        <v>40000000</v>
      </c>
      <c r="AV73" s="10" t="s">
        <v>407</v>
      </c>
      <c r="AW73" s="10" t="s">
        <v>619</v>
      </c>
      <c r="AX73" s="36"/>
      <c r="AY73" s="24"/>
      <c r="AZ73" s="37">
        <v>5404293.915</v>
      </c>
      <c r="BA73" s="37">
        <v>3324131.915</v>
      </c>
      <c r="BD73" s="24"/>
      <c r="BE73" s="24"/>
      <c r="BF73" s="2" t="s">
        <v>409</v>
      </c>
      <c r="BG73" s="2" t="s">
        <v>409</v>
      </c>
      <c r="BJ73" s="24"/>
      <c r="BK73" s="24"/>
      <c r="BL73" s="24"/>
      <c r="BM73" s="24"/>
      <c r="BN73" s="24"/>
      <c r="BO73" s="24"/>
      <c r="BP73" s="24"/>
      <c r="BQ73" s="24"/>
    </row>
    <row r="74" spans="1:69" s="2" customFormat="1" ht="13.5" customHeight="1">
      <c r="A74" s="10"/>
      <c r="B74" s="10" t="s">
        <v>626</v>
      </c>
      <c r="C74" s="11" t="s">
        <v>627</v>
      </c>
      <c r="D74" s="110"/>
      <c r="E74" s="12" t="s">
        <v>628</v>
      </c>
      <c r="F74" s="10"/>
      <c r="G74" s="10"/>
      <c r="H74" s="10"/>
      <c r="I74" s="22" t="s">
        <v>402</v>
      </c>
      <c r="J74" s="17" t="s">
        <v>403</v>
      </c>
      <c r="K74" s="13" t="s">
        <v>404</v>
      </c>
      <c r="L74" s="22">
        <v>0</v>
      </c>
      <c r="M74" s="22"/>
      <c r="N74" s="22">
        <v>0</v>
      </c>
      <c r="O74" s="22">
        <v>0</v>
      </c>
      <c r="P74" s="22">
        <v>0</v>
      </c>
      <c r="Q74" s="22">
        <v>0</v>
      </c>
      <c r="R74" s="22">
        <v>0</v>
      </c>
      <c r="S74" s="22">
        <v>0</v>
      </c>
      <c r="T74" s="22">
        <v>0</v>
      </c>
      <c r="U74" s="22">
        <v>7637996.29</v>
      </c>
      <c r="V74" s="22">
        <v>7637996.29</v>
      </c>
      <c r="W74" s="22">
        <v>21355291.329999998</v>
      </c>
      <c r="X74" s="22">
        <v>27562777.079999998</v>
      </c>
      <c r="Y74" s="22">
        <v>27562777.079999998</v>
      </c>
      <c r="Z74" s="22">
        <v>38576312.700000003</v>
      </c>
      <c r="AA74" s="22">
        <v>54265500</v>
      </c>
      <c r="AB74" s="22">
        <v>54265500</v>
      </c>
      <c r="AC74" s="22">
        <v>54265500</v>
      </c>
      <c r="AD74" s="22">
        <v>54265500</v>
      </c>
      <c r="AE74" s="22">
        <v>54265500</v>
      </c>
      <c r="AF74" s="22">
        <v>54265500</v>
      </c>
      <c r="AG74" s="22">
        <v>54265500</v>
      </c>
      <c r="AH74" s="22">
        <v>54265500</v>
      </c>
      <c r="AI74" s="22">
        <v>54265500</v>
      </c>
      <c r="AJ74" s="22">
        <v>54265500</v>
      </c>
      <c r="AK74" s="22">
        <v>54265500</v>
      </c>
      <c r="AL74" s="24">
        <v>54265500</v>
      </c>
      <c r="AM74" s="17" t="s">
        <v>469</v>
      </c>
      <c r="AN74" s="13" t="s">
        <v>405</v>
      </c>
      <c r="AO74" s="29"/>
      <c r="AP74" s="13" t="s">
        <v>406</v>
      </c>
      <c r="AQ74" s="13"/>
      <c r="AR74" s="30"/>
      <c r="AS74" s="22"/>
      <c r="AT74" s="30">
        <v>40531</v>
      </c>
      <c r="AU74" s="22">
        <v>54265500</v>
      </c>
      <c r="AV74" s="10" t="s">
        <v>407</v>
      </c>
      <c r="AW74" s="10" t="s">
        <v>529</v>
      </c>
      <c r="AX74" s="36"/>
      <c r="AY74" s="24"/>
      <c r="AZ74" s="37">
        <v>8736700</v>
      </c>
      <c r="BA74" s="37">
        <v>8736700</v>
      </c>
      <c r="BD74" s="24"/>
      <c r="BE74" s="24"/>
      <c r="BF74" s="2" t="s">
        <v>409</v>
      </c>
      <c r="BG74" s="2" t="s">
        <v>409</v>
      </c>
      <c r="BJ74" s="24"/>
      <c r="BK74" s="24"/>
      <c r="BL74" s="24"/>
      <c r="BM74" s="24"/>
      <c r="BN74" s="24"/>
      <c r="BO74" s="24"/>
      <c r="BP74" s="24"/>
      <c r="BQ74" s="24"/>
    </row>
    <row r="75" spans="1:69" s="2" customFormat="1" ht="13.5" customHeight="1">
      <c r="A75" s="13" t="s">
        <v>629</v>
      </c>
      <c r="B75" s="13" t="s">
        <v>273</v>
      </c>
      <c r="C75" s="14" t="s">
        <v>630</v>
      </c>
      <c r="D75" s="110" t="s">
        <v>273</v>
      </c>
      <c r="E75" s="12"/>
      <c r="F75" s="13" t="s">
        <v>467</v>
      </c>
      <c r="G75" s="13" t="s">
        <v>468</v>
      </c>
      <c r="H75" s="13"/>
      <c r="I75" s="22"/>
      <c r="J75" s="17" t="s">
        <v>403</v>
      </c>
      <c r="K75" s="13" t="s">
        <v>404</v>
      </c>
      <c r="L75" s="22">
        <v>348098603.00999999</v>
      </c>
      <c r="M75" s="22"/>
      <c r="N75" s="22">
        <v>348098603.00999999</v>
      </c>
      <c r="O75" s="22">
        <v>348098603.00999999</v>
      </c>
      <c r="P75" s="22">
        <v>348098603.00999999</v>
      </c>
      <c r="Q75" s="22">
        <v>348098603.00999999</v>
      </c>
      <c r="R75" s="22">
        <v>348098603.00999999</v>
      </c>
      <c r="S75" s="22">
        <v>348098603.00999999</v>
      </c>
      <c r="T75" s="22">
        <v>348098603.00999999</v>
      </c>
      <c r="U75" s="22">
        <v>348098603.00999999</v>
      </c>
      <c r="V75" s="22">
        <v>348098603.00999999</v>
      </c>
      <c r="W75" s="22">
        <v>348098603.00999999</v>
      </c>
      <c r="X75" s="22">
        <v>348098603.00999999</v>
      </c>
      <c r="Y75" s="22">
        <v>348098603.00999999</v>
      </c>
      <c r="Z75" s="22">
        <v>348098603.00999999</v>
      </c>
      <c r="AA75" s="22">
        <v>348098603.00999999</v>
      </c>
      <c r="AB75" s="22">
        <v>348098603.00999999</v>
      </c>
      <c r="AC75" s="22">
        <v>348098603.00999999</v>
      </c>
      <c r="AD75" s="22">
        <v>348098603.00999999</v>
      </c>
      <c r="AE75" s="22">
        <v>348098603.00999999</v>
      </c>
      <c r="AF75" s="22">
        <v>348098603.00999999</v>
      </c>
      <c r="AG75" s="22">
        <v>348098603.00999999</v>
      </c>
      <c r="AH75" s="22">
        <v>348098603.00999999</v>
      </c>
      <c r="AI75" s="22">
        <v>348098603.00999999</v>
      </c>
      <c r="AJ75" s="22">
        <v>348098603.00999999</v>
      </c>
      <c r="AK75" s="22">
        <v>348098603.00999999</v>
      </c>
      <c r="AL75" s="24">
        <v>348098603.00999999</v>
      </c>
      <c r="AM75" s="13" t="s">
        <v>631</v>
      </c>
      <c r="AN75" s="13" t="s">
        <v>405</v>
      </c>
      <c r="AO75" s="29"/>
      <c r="AP75" s="13" t="s">
        <v>406</v>
      </c>
      <c r="AQ75" s="13"/>
      <c r="AR75" s="30"/>
      <c r="AS75" s="22"/>
      <c r="AT75" s="30">
        <v>39805</v>
      </c>
      <c r="AU75" s="22">
        <v>500000000</v>
      </c>
      <c r="AV75" s="13" t="s">
        <v>407</v>
      </c>
      <c r="AW75" s="13" t="s">
        <v>632</v>
      </c>
      <c r="AX75" s="36"/>
      <c r="AY75" s="24"/>
      <c r="AZ75" s="37"/>
      <c r="BA75" s="37"/>
      <c r="BB75" s="2" t="s">
        <v>417</v>
      </c>
      <c r="BC75" s="2" t="s">
        <v>633</v>
      </c>
      <c r="BD75" s="24"/>
      <c r="BE75" s="24"/>
      <c r="BF75" s="2" t="s">
        <v>437</v>
      </c>
      <c r="BG75" s="2" t="s">
        <v>503</v>
      </c>
      <c r="BH75" s="2" t="s">
        <v>634</v>
      </c>
      <c r="BI75" s="2" t="s">
        <v>635</v>
      </c>
      <c r="BJ75" s="24">
        <v>66957805.268191703</v>
      </c>
      <c r="BK75" s="24">
        <v>66957805.268191598</v>
      </c>
      <c r="BL75" s="24">
        <v>63654761.276360601</v>
      </c>
      <c r="BM75" s="24">
        <v>63654761.276360601</v>
      </c>
      <c r="BN75" s="24">
        <v>63654761.276360601</v>
      </c>
      <c r="BO75" s="24">
        <v>22473000</v>
      </c>
      <c r="BP75" s="24">
        <v>0</v>
      </c>
      <c r="BQ75" s="24">
        <v>-63654761.276360601</v>
      </c>
    </row>
    <row r="76" spans="1:69" s="2" customFormat="1" ht="13.5" customHeight="1">
      <c r="A76" s="13"/>
      <c r="B76" s="13" t="s">
        <v>91</v>
      </c>
      <c r="C76" s="14" t="s">
        <v>92</v>
      </c>
      <c r="D76" s="110" t="s">
        <v>91</v>
      </c>
      <c r="E76" s="12"/>
      <c r="F76" s="13" t="s">
        <v>433</v>
      </c>
      <c r="G76" s="13"/>
      <c r="H76" s="13"/>
      <c r="I76" s="22"/>
      <c r="J76" s="17" t="s">
        <v>403</v>
      </c>
      <c r="K76" s="13" t="s">
        <v>404</v>
      </c>
      <c r="L76" s="22">
        <v>74400000</v>
      </c>
      <c r="M76" s="22"/>
      <c r="N76" s="22">
        <v>74400000</v>
      </c>
      <c r="O76" s="22">
        <v>74400000</v>
      </c>
      <c r="P76" s="22">
        <v>74400000</v>
      </c>
      <c r="Q76" s="22">
        <v>74400000</v>
      </c>
      <c r="R76" s="22">
        <v>74400000</v>
      </c>
      <c r="S76" s="22">
        <v>74400000</v>
      </c>
      <c r="T76" s="22">
        <v>74400000</v>
      </c>
      <c r="U76" s="22">
        <v>74400000</v>
      </c>
      <c r="V76" s="22">
        <v>74400000</v>
      </c>
      <c r="W76" s="22">
        <v>74400000</v>
      </c>
      <c r="X76" s="22">
        <v>74400000</v>
      </c>
      <c r="Y76" s="22">
        <v>74400000</v>
      </c>
      <c r="Z76" s="22">
        <v>74400000</v>
      </c>
      <c r="AA76" s="22">
        <v>74400000</v>
      </c>
      <c r="AB76" s="22">
        <v>74400000</v>
      </c>
      <c r="AC76" s="22">
        <v>74400000</v>
      </c>
      <c r="AD76" s="22">
        <v>74400000</v>
      </c>
      <c r="AE76" s="22">
        <v>74400000</v>
      </c>
      <c r="AF76" s="22">
        <v>74400000</v>
      </c>
      <c r="AG76" s="22">
        <v>74400000</v>
      </c>
      <c r="AH76" s="22">
        <v>74400000</v>
      </c>
      <c r="AI76" s="22">
        <v>74400000</v>
      </c>
      <c r="AJ76" s="22">
        <v>74400000</v>
      </c>
      <c r="AK76" s="22">
        <v>74400000</v>
      </c>
      <c r="AL76" s="24">
        <v>74400000</v>
      </c>
      <c r="AM76" s="13" t="s">
        <v>631</v>
      </c>
      <c r="AN76" s="13" t="s">
        <v>405</v>
      </c>
      <c r="AO76" s="29"/>
      <c r="AP76" s="13" t="s">
        <v>406</v>
      </c>
      <c r="AQ76" s="13"/>
      <c r="AR76" s="30"/>
      <c r="AS76" s="22"/>
      <c r="AT76" s="30">
        <v>40529</v>
      </c>
      <c r="AU76" s="22">
        <v>74400000</v>
      </c>
      <c r="AV76" s="13" t="s">
        <v>427</v>
      </c>
      <c r="AW76" s="13" t="s">
        <v>455</v>
      </c>
      <c r="AX76" s="36"/>
      <c r="AY76" s="24"/>
      <c r="AZ76" s="37"/>
      <c r="BA76" s="37"/>
      <c r="BB76" s="2" t="s">
        <v>417</v>
      </c>
      <c r="BC76" s="2" t="s">
        <v>633</v>
      </c>
      <c r="BD76" s="24"/>
      <c r="BE76" s="24"/>
      <c r="BF76" s="2" t="s">
        <v>442</v>
      </c>
      <c r="BG76" s="2" t="s">
        <v>442</v>
      </c>
      <c r="BH76" s="2" t="s">
        <v>636</v>
      </c>
      <c r="BJ76" s="24">
        <v>84504342.201252505</v>
      </c>
      <c r="BK76" s="24">
        <v>79541635.794098899</v>
      </c>
      <c r="BL76" s="24">
        <v>73677041.1565433</v>
      </c>
      <c r="BM76" s="24">
        <v>81157263.169399798</v>
      </c>
      <c r="BN76" s="24">
        <v>98169163.416599602</v>
      </c>
      <c r="BO76" s="24">
        <v>80770070.695960894</v>
      </c>
      <c r="BP76" s="24">
        <v>86548726.672081396</v>
      </c>
      <c r="BQ76" s="24">
        <v>-11620436.7445182</v>
      </c>
    </row>
    <row r="77" spans="1:69" s="2" customFormat="1" ht="13.5" customHeight="1">
      <c r="A77" s="13"/>
      <c r="B77" s="13" t="s">
        <v>637</v>
      </c>
      <c r="C77" s="14" t="s">
        <v>327</v>
      </c>
      <c r="D77" s="110" t="s">
        <v>327</v>
      </c>
      <c r="E77" s="12" t="s">
        <v>638</v>
      </c>
      <c r="F77" s="13"/>
      <c r="G77" s="13"/>
      <c r="H77" s="13"/>
      <c r="I77" s="22" t="s">
        <v>402</v>
      </c>
      <c r="J77" s="17" t="s">
        <v>403</v>
      </c>
      <c r="K77" s="13" t="s">
        <v>404</v>
      </c>
      <c r="L77" s="22">
        <v>30076211</v>
      </c>
      <c r="M77" s="22"/>
      <c r="N77" s="22">
        <v>30076211</v>
      </c>
      <c r="O77" s="22">
        <v>30076211</v>
      </c>
      <c r="P77" s="22">
        <v>30076211</v>
      </c>
      <c r="Q77" s="22">
        <v>30076211</v>
      </c>
      <c r="R77" s="22">
        <v>30076211</v>
      </c>
      <c r="S77" s="22">
        <v>30076211</v>
      </c>
      <c r="T77" s="22">
        <v>30076211</v>
      </c>
      <c r="U77" s="22">
        <v>30076211</v>
      </c>
      <c r="V77" s="22">
        <v>30076211</v>
      </c>
      <c r="W77" s="22">
        <v>30076211</v>
      </c>
      <c r="X77" s="22">
        <v>30076211</v>
      </c>
      <c r="Y77" s="22">
        <v>30076211</v>
      </c>
      <c r="Z77" s="22">
        <v>30076211</v>
      </c>
      <c r="AA77" s="22">
        <v>30076211</v>
      </c>
      <c r="AB77" s="22">
        <v>30076211</v>
      </c>
      <c r="AC77" s="22">
        <v>30076211</v>
      </c>
      <c r="AD77" s="22">
        <v>30076211</v>
      </c>
      <c r="AE77" s="22">
        <v>30076211</v>
      </c>
      <c r="AF77" s="22">
        <v>30076211</v>
      </c>
      <c r="AG77" s="22">
        <v>30076211</v>
      </c>
      <c r="AH77" s="22">
        <v>30076211</v>
      </c>
      <c r="AI77" s="22">
        <v>30076211</v>
      </c>
      <c r="AJ77" s="22">
        <v>30076211</v>
      </c>
      <c r="AK77" s="22">
        <v>30076211</v>
      </c>
      <c r="AL77" s="24">
        <v>30076211</v>
      </c>
      <c r="AM77" s="13" t="s">
        <v>631</v>
      </c>
      <c r="AN77" s="13" t="s">
        <v>405</v>
      </c>
      <c r="AO77" s="29"/>
      <c r="AP77" s="13" t="s">
        <v>406</v>
      </c>
      <c r="AQ77" s="13"/>
      <c r="AR77" s="30"/>
      <c r="AS77" s="22"/>
      <c r="AT77" s="30">
        <v>40423</v>
      </c>
      <c r="AU77" s="22">
        <v>30000000</v>
      </c>
      <c r="AV77" s="13" t="s">
        <v>473</v>
      </c>
      <c r="AW77" s="13" t="s">
        <v>408</v>
      </c>
      <c r="AX77" s="36"/>
      <c r="AY77" s="24"/>
      <c r="AZ77" s="37"/>
      <c r="BA77" s="37"/>
      <c r="BB77" s="2" t="s">
        <v>417</v>
      </c>
      <c r="BC77" s="2" t="s">
        <v>633</v>
      </c>
      <c r="BD77" s="24"/>
      <c r="BE77" s="24"/>
      <c r="BF77" s="2" t="s">
        <v>437</v>
      </c>
      <c r="BG77" s="2" t="s">
        <v>437</v>
      </c>
      <c r="BH77" s="2" t="s">
        <v>639</v>
      </c>
      <c r="BJ77" s="24">
        <v>41913452.940754898</v>
      </c>
      <c r="BK77" s="24">
        <v>43139756.699769303</v>
      </c>
      <c r="BL77" s="24">
        <v>66357446.9883008</v>
      </c>
      <c r="BM77" s="24">
        <v>105575381.014148</v>
      </c>
      <c r="BN77" s="24">
        <v>110771694.28884</v>
      </c>
      <c r="BO77" s="24"/>
      <c r="BP77" s="24"/>
      <c r="BQ77" s="24"/>
    </row>
    <row r="78" spans="1:69" s="2" customFormat="1" ht="13.5" customHeight="1">
      <c r="A78" s="13"/>
      <c r="B78" s="13" t="s">
        <v>279</v>
      </c>
      <c r="C78" s="14" t="s">
        <v>640</v>
      </c>
      <c r="D78" s="110" t="s">
        <v>279</v>
      </c>
      <c r="E78" s="12"/>
      <c r="F78" s="13" t="s">
        <v>467</v>
      </c>
      <c r="G78" s="13" t="s">
        <v>468</v>
      </c>
      <c r="H78" s="13"/>
      <c r="I78" s="22"/>
      <c r="J78" s="17" t="s">
        <v>403</v>
      </c>
      <c r="K78" s="13" t="s">
        <v>404</v>
      </c>
      <c r="L78" s="22">
        <v>70035000</v>
      </c>
      <c r="M78" s="22"/>
      <c r="N78" s="22">
        <v>70035000</v>
      </c>
      <c r="O78" s="22">
        <v>70035000</v>
      </c>
      <c r="P78" s="22">
        <v>70035000</v>
      </c>
      <c r="Q78" s="22">
        <v>70035000</v>
      </c>
      <c r="R78" s="22">
        <v>70035000</v>
      </c>
      <c r="S78" s="22">
        <v>70035000</v>
      </c>
      <c r="T78" s="22">
        <v>70035000</v>
      </c>
      <c r="U78" s="22">
        <v>70035000</v>
      </c>
      <c r="V78" s="22">
        <v>70035000</v>
      </c>
      <c r="W78" s="22">
        <v>70035000</v>
      </c>
      <c r="X78" s="22">
        <v>70035000</v>
      </c>
      <c r="Y78" s="22">
        <v>70035000</v>
      </c>
      <c r="Z78" s="22">
        <v>70035000</v>
      </c>
      <c r="AA78" s="22">
        <v>70035000</v>
      </c>
      <c r="AB78" s="22">
        <v>70035000</v>
      </c>
      <c r="AC78" s="22">
        <v>70035000</v>
      </c>
      <c r="AD78" s="22">
        <v>70035000</v>
      </c>
      <c r="AE78" s="22">
        <v>70035000</v>
      </c>
      <c r="AF78" s="22">
        <v>70035000</v>
      </c>
      <c r="AG78" s="22">
        <v>70035000</v>
      </c>
      <c r="AH78" s="22">
        <v>70035000</v>
      </c>
      <c r="AI78" s="22">
        <v>70035000</v>
      </c>
      <c r="AJ78" s="22">
        <v>70035000</v>
      </c>
      <c r="AK78" s="22">
        <v>70035000</v>
      </c>
      <c r="AL78" s="24">
        <v>70035000</v>
      </c>
      <c r="AM78" s="13" t="s">
        <v>631</v>
      </c>
      <c r="AN78" s="13" t="s">
        <v>405</v>
      </c>
      <c r="AO78" s="29"/>
      <c r="AP78" s="13" t="s">
        <v>406</v>
      </c>
      <c r="AQ78" s="13"/>
      <c r="AR78" s="30"/>
      <c r="AS78" s="22"/>
      <c r="AT78" s="30">
        <v>41127</v>
      </c>
      <c r="AU78" s="22">
        <v>70035000</v>
      </c>
      <c r="AV78" s="13" t="s">
        <v>407</v>
      </c>
      <c r="AW78" s="13" t="s">
        <v>408</v>
      </c>
      <c r="AX78" s="36"/>
      <c r="AY78" s="24"/>
      <c r="AZ78" s="37"/>
      <c r="BA78" s="37"/>
      <c r="BB78" s="2" t="s">
        <v>417</v>
      </c>
      <c r="BC78" s="2" t="s">
        <v>633</v>
      </c>
      <c r="BD78" s="24">
        <v>-63000000</v>
      </c>
      <c r="BE78" s="24">
        <v>-63000000</v>
      </c>
      <c r="BF78" s="2" t="s">
        <v>442</v>
      </c>
      <c r="BG78" s="2" t="s">
        <v>442</v>
      </c>
      <c r="BI78" s="2" t="s">
        <v>641</v>
      </c>
      <c r="BJ78" s="24">
        <v>11313563.299268</v>
      </c>
      <c r="BK78" s="24">
        <v>9617116.2477023005</v>
      </c>
      <c r="BL78" s="24">
        <v>6287367.0259999996</v>
      </c>
      <c r="BM78" s="24">
        <v>6287367.0259999996</v>
      </c>
      <c r="BN78" s="24">
        <v>0</v>
      </c>
      <c r="BO78" s="24">
        <v>0</v>
      </c>
      <c r="BP78" s="24">
        <v>0</v>
      </c>
      <c r="BQ78" s="24">
        <v>0</v>
      </c>
    </row>
    <row r="79" spans="1:69" s="2" customFormat="1" ht="13.5" customHeight="1">
      <c r="A79" s="13"/>
      <c r="B79" s="13" t="s">
        <v>282</v>
      </c>
      <c r="C79" s="14" t="s">
        <v>642</v>
      </c>
      <c r="D79" s="110" t="s">
        <v>282</v>
      </c>
      <c r="E79" s="12"/>
      <c r="F79" s="13" t="s">
        <v>467</v>
      </c>
      <c r="G79" s="13" t="s">
        <v>468</v>
      </c>
      <c r="H79" s="13"/>
      <c r="I79" s="22"/>
      <c r="J79" s="17" t="s">
        <v>403</v>
      </c>
      <c r="K79" s="13" t="s">
        <v>404</v>
      </c>
      <c r="L79" s="22">
        <v>27050000</v>
      </c>
      <c r="M79" s="22"/>
      <c r="N79" s="22">
        <v>27050000</v>
      </c>
      <c r="O79" s="22">
        <v>27050000</v>
      </c>
      <c r="P79" s="22">
        <v>27050000</v>
      </c>
      <c r="Q79" s="22">
        <v>27050000</v>
      </c>
      <c r="R79" s="22">
        <v>27050000</v>
      </c>
      <c r="S79" s="22">
        <v>27050000</v>
      </c>
      <c r="T79" s="22">
        <v>27050000</v>
      </c>
      <c r="U79" s="22">
        <v>27050000</v>
      </c>
      <c r="V79" s="22">
        <v>27050000</v>
      </c>
      <c r="W79" s="22">
        <v>27050000</v>
      </c>
      <c r="X79" s="22">
        <v>27050000</v>
      </c>
      <c r="Y79" s="22">
        <v>27050000</v>
      </c>
      <c r="Z79" s="22">
        <v>27050000</v>
      </c>
      <c r="AA79" s="22">
        <v>27050000</v>
      </c>
      <c r="AB79" s="22">
        <v>27050000</v>
      </c>
      <c r="AC79" s="22">
        <v>27050000</v>
      </c>
      <c r="AD79" s="22">
        <v>27050000</v>
      </c>
      <c r="AE79" s="22">
        <v>27050000</v>
      </c>
      <c r="AF79" s="22">
        <v>27050000</v>
      </c>
      <c r="AG79" s="22">
        <v>27050000</v>
      </c>
      <c r="AH79" s="22">
        <v>27050000</v>
      </c>
      <c r="AI79" s="22">
        <v>27050000</v>
      </c>
      <c r="AJ79" s="22">
        <v>27050000</v>
      </c>
      <c r="AK79" s="22">
        <v>27050000</v>
      </c>
      <c r="AL79" s="24">
        <v>27050000</v>
      </c>
      <c r="AM79" s="13" t="s">
        <v>631</v>
      </c>
      <c r="AN79" s="13" t="s">
        <v>405</v>
      </c>
      <c r="AO79" s="29"/>
      <c r="AP79" s="13" t="s">
        <v>406</v>
      </c>
      <c r="AQ79" s="13"/>
      <c r="AR79" s="30"/>
      <c r="AS79" s="22"/>
      <c r="AT79" s="30">
        <v>41624</v>
      </c>
      <c r="AU79" s="22">
        <v>27050000</v>
      </c>
      <c r="AV79" s="13" t="s">
        <v>604</v>
      </c>
      <c r="AW79" s="13" t="s">
        <v>643</v>
      </c>
      <c r="AX79" s="36"/>
      <c r="AY79" s="24"/>
      <c r="AZ79" s="37"/>
      <c r="BA79" s="37"/>
      <c r="BB79" s="2" t="s">
        <v>417</v>
      </c>
      <c r="BC79" s="2" t="s">
        <v>633</v>
      </c>
      <c r="BD79" s="24">
        <v>-19000000</v>
      </c>
      <c r="BE79" s="24">
        <v>-19000000</v>
      </c>
      <c r="BF79" s="2" t="s">
        <v>644</v>
      </c>
      <c r="BG79" s="2" t="s">
        <v>644</v>
      </c>
      <c r="BH79" s="2" t="s">
        <v>645</v>
      </c>
      <c r="BI79" s="2" t="s">
        <v>646</v>
      </c>
      <c r="BJ79" s="24">
        <v>8111053.5283251898</v>
      </c>
      <c r="BK79" s="24">
        <v>8111053.5283252001</v>
      </c>
      <c r="BL79" s="24">
        <v>4542338.1860020002</v>
      </c>
      <c r="BM79" s="24">
        <v>0</v>
      </c>
      <c r="BN79" s="24">
        <v>0</v>
      </c>
      <c r="BO79" s="24">
        <v>0</v>
      </c>
      <c r="BP79" s="24">
        <v>0</v>
      </c>
      <c r="BQ79" s="24">
        <v>0</v>
      </c>
    </row>
    <row r="80" spans="1:69" s="2" customFormat="1" ht="13.5" customHeight="1">
      <c r="A80" s="10"/>
      <c r="B80" s="10" t="s">
        <v>89</v>
      </c>
      <c r="C80" s="11" t="s">
        <v>647</v>
      </c>
      <c r="D80" s="110" t="s">
        <v>89</v>
      </c>
      <c r="E80" s="12"/>
      <c r="F80" s="10"/>
      <c r="G80" s="10"/>
      <c r="H80" s="10"/>
      <c r="I80" s="22"/>
      <c r="J80" s="17" t="s">
        <v>403</v>
      </c>
      <c r="K80" s="13" t="s">
        <v>404</v>
      </c>
      <c r="L80" s="22">
        <v>33549882.66</v>
      </c>
      <c r="M80" s="22"/>
      <c r="N80" s="22">
        <v>33549882.66</v>
      </c>
      <c r="O80" s="22">
        <v>33549882.66</v>
      </c>
      <c r="P80" s="22">
        <v>33549882.66</v>
      </c>
      <c r="Q80" s="22">
        <v>33549882.66</v>
      </c>
      <c r="R80" s="22">
        <v>33549882.66</v>
      </c>
      <c r="S80" s="22">
        <v>33549882.66</v>
      </c>
      <c r="T80" s="22">
        <v>33549882.66</v>
      </c>
      <c r="U80" s="22">
        <v>33549882.66</v>
      </c>
      <c r="V80" s="22">
        <v>33549882.66</v>
      </c>
      <c r="W80" s="22">
        <v>33549882.66</v>
      </c>
      <c r="X80" s="22">
        <v>33549882.66</v>
      </c>
      <c r="Y80" s="22">
        <v>33549882.66</v>
      </c>
      <c r="Z80" s="22">
        <v>33549882.66</v>
      </c>
      <c r="AA80" s="22">
        <v>33549882.66</v>
      </c>
      <c r="AB80" s="22">
        <v>33549882.66</v>
      </c>
      <c r="AC80" s="22">
        <v>33549882.66</v>
      </c>
      <c r="AD80" s="22">
        <v>33549882.66</v>
      </c>
      <c r="AE80" s="22">
        <v>33549882.66</v>
      </c>
      <c r="AF80" s="22">
        <v>33549882.66</v>
      </c>
      <c r="AG80" s="22">
        <v>33549882.66</v>
      </c>
      <c r="AH80" s="22">
        <v>33549882.66</v>
      </c>
      <c r="AI80" s="22">
        <v>33549882.66</v>
      </c>
      <c r="AJ80" s="22">
        <v>76219961.219999999</v>
      </c>
      <c r="AK80" s="22">
        <v>76219961.219999999</v>
      </c>
      <c r="AL80" s="24">
        <v>76219961.219999999</v>
      </c>
      <c r="AM80" s="13" t="s">
        <v>631</v>
      </c>
      <c r="AN80" s="13" t="s">
        <v>405</v>
      </c>
      <c r="AO80" s="29"/>
      <c r="AP80" s="13" t="s">
        <v>406</v>
      </c>
      <c r="AQ80" s="13"/>
      <c r="AR80" s="30"/>
      <c r="AS80" s="22"/>
      <c r="AT80" s="30">
        <v>42114</v>
      </c>
      <c r="AU80" s="22">
        <v>76220000</v>
      </c>
      <c r="AV80" s="10" t="s">
        <v>407</v>
      </c>
      <c r="AW80" s="10" t="s">
        <v>648</v>
      </c>
      <c r="AX80" s="36"/>
      <c r="AY80" s="24"/>
      <c r="AZ80" s="37"/>
      <c r="BA80" s="37"/>
      <c r="BC80" s="2" t="s">
        <v>633</v>
      </c>
      <c r="BD80" s="24"/>
      <c r="BE80" s="24"/>
      <c r="BF80" s="2" t="s">
        <v>436</v>
      </c>
      <c r="BG80" s="2" t="s">
        <v>449</v>
      </c>
      <c r="BI80" s="2" t="s">
        <v>649</v>
      </c>
      <c r="BJ80" s="24">
        <v>150046050</v>
      </c>
      <c r="BK80" s="24">
        <v>150046050</v>
      </c>
      <c r="BL80" s="24">
        <v>47617315.020000003</v>
      </c>
      <c r="BM80" s="24">
        <v>47617315.020000003</v>
      </c>
      <c r="BN80" s="24">
        <v>67947784.891757205</v>
      </c>
      <c r="BO80" s="24">
        <v>72435367.019573405</v>
      </c>
      <c r="BP80" s="24">
        <v>86702272.214463204</v>
      </c>
      <c r="BQ80" s="24">
        <v>18754487.322705999</v>
      </c>
    </row>
    <row r="81" spans="1:69" s="2" customFormat="1" ht="13.5" customHeight="1">
      <c r="A81" s="10"/>
      <c r="B81" s="10" t="s">
        <v>94</v>
      </c>
      <c r="C81" s="11" t="s">
        <v>650</v>
      </c>
      <c r="D81" s="110" t="s">
        <v>94</v>
      </c>
      <c r="E81" s="12" t="s">
        <v>651</v>
      </c>
      <c r="F81" s="10" t="s">
        <v>433</v>
      </c>
      <c r="G81" s="10"/>
      <c r="H81" s="10"/>
      <c r="I81" s="22"/>
      <c r="J81" s="17" t="s">
        <v>403</v>
      </c>
      <c r="K81" s="13" t="s">
        <v>404</v>
      </c>
      <c r="L81" s="22">
        <v>49759200</v>
      </c>
      <c r="M81" s="22"/>
      <c r="N81" s="22">
        <v>49759200</v>
      </c>
      <c r="O81" s="22">
        <v>49759200</v>
      </c>
      <c r="P81" s="22">
        <v>49759200</v>
      </c>
      <c r="Q81" s="22">
        <v>49759200</v>
      </c>
      <c r="R81" s="22">
        <v>49759200</v>
      </c>
      <c r="S81" s="22">
        <v>49759200</v>
      </c>
      <c r="T81" s="22">
        <v>49759200</v>
      </c>
      <c r="U81" s="22">
        <v>49759200</v>
      </c>
      <c r="V81" s="22">
        <v>49759200</v>
      </c>
      <c r="W81" s="22">
        <v>49759200</v>
      </c>
      <c r="X81" s="22">
        <v>49759200</v>
      </c>
      <c r="Y81" s="22">
        <v>49759200</v>
      </c>
      <c r="Z81" s="22">
        <v>49759200</v>
      </c>
      <c r="AA81" s="22">
        <v>49759200</v>
      </c>
      <c r="AB81" s="22">
        <v>49759200</v>
      </c>
      <c r="AC81" s="22">
        <v>49759200</v>
      </c>
      <c r="AD81" s="22">
        <v>49759200</v>
      </c>
      <c r="AE81" s="22">
        <v>49759200</v>
      </c>
      <c r="AF81" s="22">
        <v>49759200</v>
      </c>
      <c r="AG81" s="22">
        <v>49759200</v>
      </c>
      <c r="AH81" s="22">
        <v>49759200</v>
      </c>
      <c r="AI81" s="22">
        <v>49759200</v>
      </c>
      <c r="AJ81" s="24">
        <v>49759200</v>
      </c>
      <c r="AK81" s="24">
        <v>49759200</v>
      </c>
      <c r="AL81" s="24">
        <v>49759200</v>
      </c>
      <c r="AM81" s="17" t="s">
        <v>631</v>
      </c>
      <c r="AN81" s="13" t="s">
        <v>405</v>
      </c>
      <c r="AO81" s="29"/>
      <c r="AP81" s="13" t="s">
        <v>406</v>
      </c>
      <c r="AQ81" s="13"/>
      <c r="AR81" s="30"/>
      <c r="AS81" s="22"/>
      <c r="AT81" s="30">
        <v>40634</v>
      </c>
      <c r="AU81" s="22">
        <v>48460000</v>
      </c>
      <c r="AV81" s="10" t="s">
        <v>407</v>
      </c>
      <c r="AW81" s="10" t="s">
        <v>455</v>
      </c>
      <c r="AX81" s="36"/>
      <c r="AY81" s="24"/>
      <c r="AZ81" s="37"/>
      <c r="BA81" s="37"/>
      <c r="BC81" s="2" t="s">
        <v>633</v>
      </c>
      <c r="BD81" s="24"/>
      <c r="BE81" s="24"/>
      <c r="BF81" s="2" t="s">
        <v>436</v>
      </c>
      <c r="BG81" s="2" t="s">
        <v>436</v>
      </c>
      <c r="BJ81" s="24">
        <v>68000000</v>
      </c>
      <c r="BK81" s="24">
        <v>68000000</v>
      </c>
      <c r="BL81" s="24">
        <v>68000000</v>
      </c>
      <c r="BM81" s="24">
        <v>43615591.260388598</v>
      </c>
      <c r="BN81" s="24">
        <v>49802485.844673902</v>
      </c>
      <c r="BO81" s="24">
        <v>61806979.879735596</v>
      </c>
      <c r="BP81" s="24">
        <v>61593492.659906402</v>
      </c>
      <c r="BQ81" s="24">
        <v>11791006.815232599</v>
      </c>
    </row>
    <row r="82" spans="1:69" s="2" customFormat="1" ht="13.5" customHeight="1">
      <c r="A82" s="10"/>
      <c r="B82" s="10" t="s">
        <v>324</v>
      </c>
      <c r="C82" s="11" t="s">
        <v>324</v>
      </c>
      <c r="D82" s="110" t="s">
        <v>324</v>
      </c>
      <c r="E82" s="12" t="s">
        <v>652</v>
      </c>
      <c r="F82" s="10"/>
      <c r="G82" s="10"/>
      <c r="H82" s="10"/>
      <c r="I82" s="22" t="s">
        <v>402</v>
      </c>
      <c r="J82" s="17" t="s">
        <v>403</v>
      </c>
      <c r="K82" s="13" t="s">
        <v>404</v>
      </c>
      <c r="L82" s="22">
        <v>434730257.55000001</v>
      </c>
      <c r="M82" s="22"/>
      <c r="N82" s="22">
        <v>434730257.55000001</v>
      </c>
      <c r="O82" s="22">
        <v>434730257.55000001</v>
      </c>
      <c r="P82" s="22">
        <v>437426180.95999998</v>
      </c>
      <c r="Q82" s="22">
        <v>467081338.50999999</v>
      </c>
      <c r="R82" s="22">
        <v>467081338.50999999</v>
      </c>
      <c r="S82" s="22">
        <v>469020851.75</v>
      </c>
      <c r="T82" s="22">
        <v>499510000</v>
      </c>
      <c r="U82" s="22">
        <v>499510000</v>
      </c>
      <c r="V82" s="22">
        <v>499510000</v>
      </c>
      <c r="W82" s="22">
        <v>499510000</v>
      </c>
      <c r="X82" s="22">
        <v>499510000</v>
      </c>
      <c r="Y82" s="22">
        <v>499510000</v>
      </c>
      <c r="Z82" s="22">
        <v>499510000</v>
      </c>
      <c r="AA82" s="22">
        <v>499510000</v>
      </c>
      <c r="AB82" s="22">
        <v>499510000</v>
      </c>
      <c r="AC82" s="22">
        <v>499510000</v>
      </c>
      <c r="AD82" s="22">
        <v>499510000</v>
      </c>
      <c r="AE82" s="22">
        <v>499510000</v>
      </c>
      <c r="AF82" s="22">
        <v>499510000</v>
      </c>
      <c r="AG82" s="22">
        <v>499510000</v>
      </c>
      <c r="AH82" s="22">
        <v>499510000</v>
      </c>
      <c r="AI82" s="22">
        <v>499510000</v>
      </c>
      <c r="AJ82" s="22">
        <v>499510000</v>
      </c>
      <c r="AK82" s="22">
        <v>499510000</v>
      </c>
      <c r="AL82" s="24">
        <v>499510000</v>
      </c>
      <c r="AM82" s="17" t="s">
        <v>631</v>
      </c>
      <c r="AN82" s="13" t="s">
        <v>405</v>
      </c>
      <c r="AO82" s="29"/>
      <c r="AP82" s="13" t="s">
        <v>406</v>
      </c>
      <c r="AQ82" s="13"/>
      <c r="AR82" s="30"/>
      <c r="AS82" s="22"/>
      <c r="AT82" s="30">
        <v>42156</v>
      </c>
      <c r="AU82" s="22">
        <v>499510000</v>
      </c>
      <c r="AV82" s="10" t="s">
        <v>473</v>
      </c>
      <c r="AW82" s="10" t="s">
        <v>470</v>
      </c>
      <c r="AX82" s="36"/>
      <c r="AY82" s="24"/>
      <c r="AZ82" s="37">
        <v>18396000</v>
      </c>
      <c r="BA82" s="37">
        <v>18396000</v>
      </c>
      <c r="BD82" s="24"/>
      <c r="BE82" s="24"/>
      <c r="BF82" s="2" t="s">
        <v>409</v>
      </c>
      <c r="BG82" s="2" t="s">
        <v>409</v>
      </c>
      <c r="BJ82" s="24"/>
      <c r="BK82" s="24"/>
      <c r="BL82" s="24"/>
      <c r="BM82" s="24"/>
      <c r="BN82" s="24"/>
      <c r="BO82" s="24"/>
      <c r="BP82" s="24"/>
      <c r="BQ82" s="24"/>
    </row>
    <row r="83" spans="1:69" s="2" customFormat="1" ht="14.4">
      <c r="A83" s="10" t="s">
        <v>653</v>
      </c>
      <c r="B83" s="10" t="s">
        <v>654</v>
      </c>
      <c r="C83" s="11" t="s">
        <v>655</v>
      </c>
      <c r="D83" s="110"/>
      <c r="E83" s="12"/>
      <c r="F83" s="10"/>
      <c r="G83" s="10"/>
      <c r="H83" s="10"/>
      <c r="I83" s="22"/>
      <c r="J83" s="17" t="s">
        <v>403</v>
      </c>
      <c r="K83" s="13" t="s">
        <v>404</v>
      </c>
      <c r="L83" s="22">
        <v>0</v>
      </c>
      <c r="M83" s="22"/>
      <c r="N83" s="22">
        <v>0</v>
      </c>
      <c r="O83" s="22">
        <v>0</v>
      </c>
      <c r="P83" s="22">
        <v>0</v>
      </c>
      <c r="Q83" s="22">
        <v>0</v>
      </c>
      <c r="R83" s="22">
        <v>0</v>
      </c>
      <c r="S83" s="22">
        <v>0</v>
      </c>
      <c r="T83" s="22">
        <v>0</v>
      </c>
      <c r="U83" s="22">
        <v>0</v>
      </c>
      <c r="V83" s="22">
        <v>0</v>
      </c>
      <c r="W83" s="22">
        <v>0</v>
      </c>
      <c r="X83" s="22">
        <v>0</v>
      </c>
      <c r="Y83" s="22">
        <v>0</v>
      </c>
      <c r="Z83" s="22">
        <v>0</v>
      </c>
      <c r="AA83" s="22">
        <v>0</v>
      </c>
      <c r="AB83" s="22">
        <v>0</v>
      </c>
      <c r="AC83" s="22">
        <v>13747362.17</v>
      </c>
      <c r="AD83" s="22">
        <v>13747362.17</v>
      </c>
      <c r="AE83" s="22">
        <v>13747362.17</v>
      </c>
      <c r="AF83" s="22">
        <v>13747362.17</v>
      </c>
      <c r="AG83" s="22">
        <v>13747362.17</v>
      </c>
      <c r="AH83" s="22">
        <v>13747362.17</v>
      </c>
      <c r="AI83" s="22">
        <v>13747362.17</v>
      </c>
      <c r="AJ83" s="22">
        <v>13747362.17</v>
      </c>
      <c r="AK83" s="22">
        <v>13747362.17</v>
      </c>
      <c r="AL83" s="24">
        <v>13747362.17</v>
      </c>
      <c r="AM83" s="13" t="s">
        <v>656</v>
      </c>
      <c r="AN83" s="13" t="s">
        <v>405</v>
      </c>
      <c r="AO83" s="29"/>
      <c r="AP83" s="13" t="s">
        <v>406</v>
      </c>
      <c r="AQ83" s="13"/>
      <c r="AR83" s="30"/>
      <c r="AS83" s="22"/>
      <c r="AT83" s="30">
        <v>42727</v>
      </c>
      <c r="AU83" s="22">
        <v>20000000</v>
      </c>
      <c r="AV83" s="10" t="s">
        <v>512</v>
      </c>
      <c r="AW83" s="10" t="s">
        <v>441</v>
      </c>
      <c r="AX83" s="36"/>
      <c r="AY83" s="24"/>
      <c r="AZ83" s="37"/>
      <c r="BA83" s="37"/>
      <c r="BB83" s="2" t="s">
        <v>657</v>
      </c>
      <c r="BC83" s="2" t="s">
        <v>658</v>
      </c>
      <c r="BD83" s="24"/>
      <c r="BE83" s="24"/>
      <c r="BF83" s="2" t="s">
        <v>436</v>
      </c>
      <c r="BG83" s="2" t="s">
        <v>436</v>
      </c>
      <c r="BI83" s="2" t="s">
        <v>659</v>
      </c>
      <c r="BJ83" s="24">
        <v>20000000</v>
      </c>
      <c r="BK83" s="24">
        <v>39575941.045000002</v>
      </c>
      <c r="BL83" s="24">
        <v>39575941.045000002</v>
      </c>
      <c r="BM83" s="24">
        <v>39575941.045000002</v>
      </c>
      <c r="BN83" s="24">
        <v>0</v>
      </c>
      <c r="BO83" s="24">
        <v>0</v>
      </c>
      <c r="BP83" s="24">
        <v>0</v>
      </c>
      <c r="BQ83" s="24">
        <v>0</v>
      </c>
    </row>
    <row r="84" spans="1:69" s="2" customFormat="1" ht="14.4">
      <c r="A84" s="10"/>
      <c r="B84" s="10" t="s">
        <v>660</v>
      </c>
      <c r="C84" s="11" t="s">
        <v>661</v>
      </c>
      <c r="D84" s="110"/>
      <c r="E84" s="12"/>
      <c r="F84" s="10"/>
      <c r="G84" s="10"/>
      <c r="H84" s="10"/>
      <c r="I84" s="22"/>
      <c r="J84" s="17" t="s">
        <v>403</v>
      </c>
      <c r="K84" s="13" t="s">
        <v>404</v>
      </c>
      <c r="L84" s="22">
        <v>0</v>
      </c>
      <c r="M84" s="22"/>
      <c r="N84" s="22">
        <v>0</v>
      </c>
      <c r="O84" s="22">
        <v>0</v>
      </c>
      <c r="P84" s="22">
        <v>0</v>
      </c>
      <c r="Q84" s="22">
        <v>0</v>
      </c>
      <c r="R84" s="22">
        <v>0</v>
      </c>
      <c r="S84" s="22">
        <v>0</v>
      </c>
      <c r="T84" s="22">
        <v>0</v>
      </c>
      <c r="U84" s="22">
        <v>0</v>
      </c>
      <c r="V84" s="22">
        <v>0</v>
      </c>
      <c r="W84" s="22">
        <v>0</v>
      </c>
      <c r="X84" s="22">
        <v>0</v>
      </c>
      <c r="Y84" s="22">
        <v>0</v>
      </c>
      <c r="Z84" s="22">
        <v>0</v>
      </c>
      <c r="AA84" s="22">
        <v>0</v>
      </c>
      <c r="AB84" s="22">
        <v>0</v>
      </c>
      <c r="AC84" s="22">
        <v>0</v>
      </c>
      <c r="AD84" s="22">
        <v>0</v>
      </c>
      <c r="AE84" s="22">
        <v>0</v>
      </c>
      <c r="AF84" s="22">
        <v>0</v>
      </c>
      <c r="AG84" s="22">
        <v>0</v>
      </c>
      <c r="AH84" s="22">
        <v>0</v>
      </c>
      <c r="AI84" s="22">
        <v>0</v>
      </c>
      <c r="AJ84" s="22">
        <v>0</v>
      </c>
      <c r="AK84" s="22">
        <v>0</v>
      </c>
      <c r="AL84" s="24">
        <v>6000000</v>
      </c>
      <c r="AM84" s="13" t="s">
        <v>656</v>
      </c>
      <c r="AN84" s="13" t="s">
        <v>405</v>
      </c>
      <c r="AO84" s="29"/>
      <c r="AP84" s="13" t="s">
        <v>406</v>
      </c>
      <c r="AQ84" s="13"/>
      <c r="AR84" s="30"/>
      <c r="AS84" s="22"/>
      <c r="AT84" s="30">
        <v>42142</v>
      </c>
      <c r="AU84" s="22">
        <v>6000000</v>
      </c>
      <c r="AV84" s="10" t="s">
        <v>473</v>
      </c>
      <c r="AW84" s="10" t="s">
        <v>529</v>
      </c>
      <c r="AX84" s="36"/>
      <c r="AY84" s="24"/>
      <c r="AZ84" s="37"/>
      <c r="BA84" s="37"/>
      <c r="BB84" s="2" t="s">
        <v>657</v>
      </c>
      <c r="BC84" s="2" t="s">
        <v>662</v>
      </c>
      <c r="BD84" s="24"/>
      <c r="BE84" s="24"/>
      <c r="BF84" s="2" t="s">
        <v>449</v>
      </c>
      <c r="BG84" s="2" t="s">
        <v>449</v>
      </c>
      <c r="BJ84" s="24">
        <v>6000000</v>
      </c>
      <c r="BK84" s="24">
        <v>8059726.0273972601</v>
      </c>
      <c r="BL84" s="24">
        <v>8059726.0273972601</v>
      </c>
      <c r="BM84" s="24">
        <v>0</v>
      </c>
      <c r="BN84" s="24">
        <v>0</v>
      </c>
      <c r="BO84" s="24">
        <v>0</v>
      </c>
      <c r="BP84" s="24">
        <v>0</v>
      </c>
      <c r="BQ84" s="24">
        <v>0</v>
      </c>
    </row>
    <row r="85" spans="1:69" s="2" customFormat="1" ht="13.5" customHeight="1">
      <c r="A85" s="10"/>
      <c r="B85" s="10" t="s">
        <v>663</v>
      </c>
      <c r="C85" s="11" t="s">
        <v>663</v>
      </c>
      <c r="D85" s="110"/>
      <c r="E85" s="12" t="s">
        <v>664</v>
      </c>
      <c r="F85" s="10"/>
      <c r="G85" s="10"/>
      <c r="H85" s="10"/>
      <c r="I85" s="22"/>
      <c r="J85" s="17" t="s">
        <v>403</v>
      </c>
      <c r="K85" s="13" t="s">
        <v>404</v>
      </c>
      <c r="L85" s="22">
        <v>0</v>
      </c>
      <c r="M85" s="22"/>
      <c r="N85" s="22">
        <v>0</v>
      </c>
      <c r="O85" s="22">
        <v>0</v>
      </c>
      <c r="P85" s="22">
        <v>0</v>
      </c>
      <c r="Q85" s="22">
        <v>0</v>
      </c>
      <c r="R85" s="22">
        <v>0</v>
      </c>
      <c r="S85" s="22">
        <v>0</v>
      </c>
      <c r="T85" s="22">
        <v>0</v>
      </c>
      <c r="U85" s="22">
        <v>0</v>
      </c>
      <c r="V85" s="22">
        <v>0</v>
      </c>
      <c r="W85" s="22">
        <v>0</v>
      </c>
      <c r="X85" s="22">
        <v>0</v>
      </c>
      <c r="Y85" s="22">
        <v>0</v>
      </c>
      <c r="Z85" s="22">
        <v>1613957.54</v>
      </c>
      <c r="AA85" s="22">
        <v>1613957.54</v>
      </c>
      <c r="AB85" s="22">
        <v>1613957.54</v>
      </c>
      <c r="AC85" s="22">
        <v>1613957.54</v>
      </c>
      <c r="AD85" s="22">
        <v>1613957.54</v>
      </c>
      <c r="AE85" s="22">
        <v>1613957.54</v>
      </c>
      <c r="AF85" s="22">
        <v>1613957.54</v>
      </c>
      <c r="AG85" s="22">
        <v>1613957.54</v>
      </c>
      <c r="AH85" s="22">
        <v>1613957.54</v>
      </c>
      <c r="AI85" s="22">
        <v>1613957.54</v>
      </c>
      <c r="AJ85" s="22">
        <v>1613957.54</v>
      </c>
      <c r="AK85" s="22">
        <v>1613957.54</v>
      </c>
      <c r="AL85" s="24">
        <v>1613957.54</v>
      </c>
      <c r="AM85" s="17" t="s">
        <v>665</v>
      </c>
      <c r="AN85" s="13" t="s">
        <v>405</v>
      </c>
      <c r="AO85" s="29"/>
      <c r="AP85" s="13" t="s">
        <v>406</v>
      </c>
      <c r="AQ85" s="13"/>
      <c r="AR85" s="30"/>
      <c r="AS85" s="22"/>
      <c r="AT85" s="30">
        <v>42132</v>
      </c>
      <c r="AU85" s="22">
        <v>1611500</v>
      </c>
      <c r="AV85" s="10" t="s">
        <v>407</v>
      </c>
      <c r="AW85" s="10" t="s">
        <v>408</v>
      </c>
      <c r="AX85" s="36"/>
      <c r="AY85" s="24"/>
      <c r="AZ85" s="37">
        <v>660000</v>
      </c>
      <c r="BA85" s="37"/>
      <c r="BD85" s="24"/>
      <c r="BE85" s="24"/>
      <c r="BF85" s="2" t="s">
        <v>666</v>
      </c>
      <c r="BG85" s="2" t="s">
        <v>667</v>
      </c>
      <c r="BJ85" s="24"/>
      <c r="BK85" s="24"/>
      <c r="BL85" s="24">
        <v>607200</v>
      </c>
      <c r="BM85" s="24">
        <v>580800</v>
      </c>
      <c r="BN85" s="24">
        <v>0</v>
      </c>
      <c r="BO85" s="24">
        <v>0</v>
      </c>
      <c r="BP85" s="24">
        <v>0</v>
      </c>
      <c r="BQ85" s="24">
        <v>0</v>
      </c>
    </row>
    <row r="86" spans="1:69" s="2" customFormat="1" ht="13.5" customHeight="1">
      <c r="A86" s="10"/>
      <c r="B86" s="10" t="s">
        <v>668</v>
      </c>
      <c r="C86" s="10" t="s">
        <v>669</v>
      </c>
      <c r="D86" s="110" t="s">
        <v>198</v>
      </c>
      <c r="E86" s="12"/>
      <c r="F86" s="10"/>
      <c r="G86" s="10"/>
      <c r="H86" s="10"/>
      <c r="I86" s="22"/>
      <c r="J86" s="17" t="s">
        <v>403</v>
      </c>
      <c r="K86" s="13" t="s">
        <v>404</v>
      </c>
      <c r="L86" s="22">
        <v>5392494</v>
      </c>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4"/>
      <c r="AM86" s="13" t="s">
        <v>469</v>
      </c>
      <c r="AN86" s="13" t="s">
        <v>405</v>
      </c>
      <c r="AO86" s="29">
        <v>0</v>
      </c>
      <c r="AP86" s="13" t="s">
        <v>670</v>
      </c>
      <c r="AQ86" s="13"/>
      <c r="AR86" s="30">
        <v>42034</v>
      </c>
      <c r="AS86" s="22">
        <v>0</v>
      </c>
      <c r="AT86" s="30">
        <v>42034</v>
      </c>
      <c r="AU86" s="22">
        <v>5392494</v>
      </c>
      <c r="AV86" s="13" t="s">
        <v>512</v>
      </c>
      <c r="AW86" s="10" t="s">
        <v>441</v>
      </c>
      <c r="AX86" s="36"/>
      <c r="AY86" s="24"/>
      <c r="AZ86" s="37"/>
      <c r="BA86" s="37"/>
      <c r="BD86" s="24"/>
      <c r="BE86" s="24"/>
      <c r="BF86" s="2" t="s">
        <v>463</v>
      </c>
      <c r="BG86" s="2" t="s">
        <v>463</v>
      </c>
      <c r="BJ86" s="24"/>
      <c r="BK86" s="24"/>
      <c r="BL86" s="24"/>
      <c r="BM86" s="24"/>
      <c r="BN86" s="24"/>
      <c r="BO86" s="24"/>
      <c r="BP86" s="24">
        <v>5392494</v>
      </c>
      <c r="BQ86" s="24">
        <v>0</v>
      </c>
    </row>
    <row r="87" spans="1:69" s="2" customFormat="1" ht="13.5" customHeight="1">
      <c r="A87" s="10"/>
      <c r="B87" s="10"/>
      <c r="C87" s="10"/>
      <c r="E87" s="12"/>
      <c r="F87" s="10"/>
      <c r="G87" s="10"/>
      <c r="H87" s="10"/>
      <c r="I87" s="22"/>
      <c r="J87" s="17"/>
      <c r="K87" s="13"/>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4"/>
      <c r="AM87" s="13"/>
      <c r="AN87" s="13"/>
      <c r="AO87" s="29"/>
      <c r="AP87" s="13"/>
      <c r="AQ87" s="13"/>
      <c r="AR87" s="30"/>
      <c r="AS87" s="22"/>
      <c r="AT87" s="30"/>
      <c r="AU87" s="22"/>
      <c r="AV87" s="13"/>
      <c r="AW87" s="10"/>
      <c r="AX87" s="36"/>
      <c r="AY87" s="24"/>
      <c r="AZ87" s="37"/>
      <c r="BA87" s="37"/>
      <c r="BD87" s="24"/>
      <c r="BE87" s="24"/>
      <c r="BJ87" s="24"/>
      <c r="BK87" s="24"/>
      <c r="BL87" s="24"/>
      <c r="BM87" s="24"/>
      <c r="BN87" s="24"/>
      <c r="BO87" s="24"/>
      <c r="BP87" s="24"/>
      <c r="BQ87" s="24"/>
    </row>
    <row r="88" spans="1:69" s="2" customFormat="1" ht="13.5" customHeight="1">
      <c r="A88" s="10"/>
      <c r="B88" s="10"/>
      <c r="C88" s="10"/>
      <c r="E88" s="12"/>
      <c r="F88" s="10"/>
      <c r="G88" s="10"/>
      <c r="H88" s="10"/>
      <c r="I88" s="22"/>
      <c r="J88" s="17"/>
      <c r="K88" s="13"/>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4"/>
      <c r="AM88" s="13"/>
      <c r="AN88" s="13"/>
      <c r="AO88" s="29"/>
      <c r="AP88" s="13"/>
      <c r="AQ88" s="13"/>
      <c r="AR88" s="30"/>
      <c r="AS88" s="22"/>
      <c r="AT88" s="30"/>
      <c r="AU88" s="22"/>
      <c r="AV88" s="13"/>
      <c r="AW88" s="10"/>
      <c r="AX88" s="36"/>
      <c r="AY88" s="24"/>
      <c r="AZ88" s="37"/>
      <c r="BA88" s="37"/>
      <c r="BD88" s="24"/>
      <c r="BE88" s="24"/>
      <c r="BJ88" s="24"/>
      <c r="BK88" s="24"/>
      <c r="BL88" s="24"/>
      <c r="BM88" s="24"/>
      <c r="BN88" s="24"/>
      <c r="BO88" s="24"/>
      <c r="BP88" s="24"/>
      <c r="BQ88" s="24"/>
    </row>
    <row r="89" spans="1:69" s="2" customFormat="1" ht="13.5" customHeight="1">
      <c r="A89" s="10"/>
      <c r="B89" s="10"/>
      <c r="C89" s="10"/>
      <c r="E89" s="12"/>
      <c r="F89" s="10"/>
      <c r="G89" s="10"/>
      <c r="H89" s="10"/>
      <c r="I89" s="22"/>
      <c r="J89" s="17"/>
      <c r="K89" s="13"/>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4"/>
      <c r="AM89" s="13"/>
      <c r="AN89" s="13"/>
      <c r="AO89" s="29"/>
      <c r="AP89" s="13"/>
      <c r="AQ89" s="13"/>
      <c r="AR89" s="30"/>
      <c r="AS89" s="22"/>
      <c r="AT89" s="30"/>
      <c r="AU89" s="22"/>
      <c r="AV89" s="13"/>
      <c r="AW89" s="10"/>
      <c r="AX89" s="36"/>
      <c r="AY89" s="24"/>
      <c r="AZ89" s="37"/>
      <c r="BA89" s="37"/>
      <c r="BD89" s="24"/>
      <c r="BE89" s="24"/>
      <c r="BJ89" s="24"/>
      <c r="BK89" s="24"/>
      <c r="BL89" s="24"/>
      <c r="BM89" s="24"/>
      <c r="BN89" s="24"/>
      <c r="BO89" s="24"/>
      <c r="BP89" s="24"/>
      <c r="BQ89" s="24"/>
    </row>
    <row r="90" spans="1:69" s="4" customFormat="1" ht="13.5" customHeight="1">
      <c r="A90" s="42"/>
      <c r="B90" s="42" t="s">
        <v>204</v>
      </c>
      <c r="C90" s="42" t="s">
        <v>671</v>
      </c>
      <c r="E90" s="43" t="s">
        <v>672</v>
      </c>
      <c r="F90" s="42"/>
      <c r="G90" s="42"/>
      <c r="H90" s="42"/>
      <c r="I90" s="46"/>
      <c r="J90" s="4" t="s">
        <v>424</v>
      </c>
      <c r="K90" s="4" t="s">
        <v>404</v>
      </c>
      <c r="L90" s="47">
        <v>316666666.67000002</v>
      </c>
      <c r="M90" s="48" t="s">
        <v>673</v>
      </c>
      <c r="N90" s="47">
        <v>316666666.67000002</v>
      </c>
      <c r="O90" s="47">
        <v>316666666.67000002</v>
      </c>
      <c r="P90" s="47">
        <v>316666666.67000002</v>
      </c>
      <c r="Q90" s="47">
        <v>266666666.66999999</v>
      </c>
      <c r="R90" s="47">
        <v>266666666.66999999</v>
      </c>
      <c r="S90" s="47">
        <v>266666666.66999999</v>
      </c>
      <c r="T90" s="47">
        <v>266666666.66999999</v>
      </c>
      <c r="U90" s="47">
        <v>266666666.66999999</v>
      </c>
      <c r="V90" s="47">
        <v>266666666.66999999</v>
      </c>
      <c r="W90" s="47">
        <v>266666666.66999999</v>
      </c>
      <c r="X90" s="47">
        <v>266666666.66999999</v>
      </c>
      <c r="Y90" s="47">
        <v>266666666.66999999</v>
      </c>
      <c r="Z90" s="47">
        <v>166666666.66999999</v>
      </c>
      <c r="AA90" s="47">
        <v>166666666.66999999</v>
      </c>
      <c r="AB90" s="47">
        <v>166666666.66999999</v>
      </c>
      <c r="AC90" s="47">
        <v>166666666.66999999</v>
      </c>
      <c r="AD90" s="47">
        <v>166666666.66999999</v>
      </c>
      <c r="AE90" s="47"/>
      <c r="AF90" s="47"/>
      <c r="AG90" s="47"/>
      <c r="AH90" s="47"/>
      <c r="AI90" s="47"/>
      <c r="AJ90" s="47"/>
      <c r="AK90" s="47"/>
      <c r="AL90" s="47"/>
      <c r="AM90" s="4" t="s">
        <v>404</v>
      </c>
      <c r="AN90" s="50" t="s">
        <v>674</v>
      </c>
      <c r="AO90" s="51"/>
      <c r="AP90" s="50" t="s">
        <v>425</v>
      </c>
      <c r="AQ90" s="50" t="s">
        <v>426</v>
      </c>
      <c r="AR90" s="52"/>
      <c r="AS90" s="47"/>
      <c r="AT90" s="52">
        <v>43661</v>
      </c>
      <c r="AU90" s="47">
        <v>316666666.67000002</v>
      </c>
      <c r="AV90" s="42" t="s">
        <v>427</v>
      </c>
      <c r="AW90" s="42" t="s">
        <v>675</v>
      </c>
      <c r="AX90" s="52"/>
      <c r="AY90" s="47"/>
      <c r="AZ90" s="53"/>
      <c r="BA90" s="53"/>
      <c r="BD90" s="47"/>
      <c r="BE90" s="47"/>
      <c r="BF90" s="4" t="s">
        <v>463</v>
      </c>
      <c r="BG90" s="4" t="s">
        <v>463</v>
      </c>
      <c r="BJ90" s="47"/>
      <c r="BK90" s="47"/>
      <c r="BL90" s="47"/>
      <c r="BM90" s="47"/>
      <c r="BN90" s="47">
        <v>266666666.66999999</v>
      </c>
      <c r="BO90" s="47">
        <v>266666666.66999999</v>
      </c>
      <c r="BP90" s="47">
        <v>316666666.67000002</v>
      </c>
      <c r="BQ90" s="47">
        <v>0</v>
      </c>
    </row>
    <row r="91" spans="1:69" s="2" customFormat="1" ht="13.5" customHeight="1">
      <c r="A91" s="44"/>
      <c r="B91" s="44" t="s">
        <v>87</v>
      </c>
      <c r="C91" s="44" t="s">
        <v>87</v>
      </c>
      <c r="D91" s="45" t="s">
        <v>676</v>
      </c>
      <c r="E91" s="45" t="s">
        <v>676</v>
      </c>
      <c r="F91" s="44" t="s">
        <v>433</v>
      </c>
      <c r="G91" s="44"/>
      <c r="H91" s="44"/>
      <c r="I91" s="22"/>
      <c r="J91" s="17" t="s">
        <v>403</v>
      </c>
      <c r="K91" s="13" t="s">
        <v>404</v>
      </c>
      <c r="L91" s="22">
        <v>238072500</v>
      </c>
      <c r="M91" s="49" t="s">
        <v>673</v>
      </c>
      <c r="N91" s="22">
        <v>238072500</v>
      </c>
      <c r="O91" s="22">
        <v>238072500</v>
      </c>
      <c r="P91" s="22">
        <v>238072500</v>
      </c>
      <c r="Q91" s="22">
        <v>238072500</v>
      </c>
      <c r="R91" s="22">
        <v>238072500</v>
      </c>
      <c r="S91" s="22">
        <v>238072500</v>
      </c>
      <c r="T91" s="22">
        <v>238072500</v>
      </c>
      <c r="U91" s="22">
        <v>238072500</v>
      </c>
      <c r="V91" s="22">
        <v>238072500</v>
      </c>
      <c r="W91" s="22">
        <v>238072500</v>
      </c>
      <c r="X91" s="22">
        <v>238072500</v>
      </c>
      <c r="Y91" s="22">
        <v>238072500</v>
      </c>
      <c r="Z91" s="22">
        <v>238072500</v>
      </c>
      <c r="AA91" s="22">
        <v>238072500</v>
      </c>
      <c r="AB91" s="22">
        <v>238072500</v>
      </c>
      <c r="AC91" s="22">
        <v>238072500</v>
      </c>
      <c r="AD91" s="22">
        <v>238072500</v>
      </c>
      <c r="AE91" s="22">
        <v>238072500</v>
      </c>
      <c r="AF91" s="22">
        <v>238072500</v>
      </c>
      <c r="AG91" s="22">
        <v>238072500</v>
      </c>
      <c r="AH91" s="22">
        <v>238072500</v>
      </c>
      <c r="AI91" s="22">
        <v>238072500</v>
      </c>
      <c r="AJ91" s="22">
        <v>238072500</v>
      </c>
      <c r="AK91" s="22">
        <v>238072500</v>
      </c>
      <c r="AL91" s="24">
        <v>238072500</v>
      </c>
      <c r="AM91" s="44" t="s">
        <v>93</v>
      </c>
      <c r="AN91" s="13" t="s">
        <v>404</v>
      </c>
      <c r="AO91" s="29"/>
      <c r="AP91" s="13" t="s">
        <v>406</v>
      </c>
      <c r="AQ91" s="13"/>
      <c r="AR91" s="30"/>
      <c r="AS91" s="22"/>
      <c r="AT91" s="30">
        <v>40407</v>
      </c>
      <c r="AU91" s="22">
        <v>238310000</v>
      </c>
      <c r="AV91" s="44" t="s">
        <v>427</v>
      </c>
      <c r="AW91" s="44" t="s">
        <v>441</v>
      </c>
      <c r="AX91" s="36"/>
      <c r="AY91" s="24"/>
      <c r="AZ91" s="37">
        <v>190458000</v>
      </c>
      <c r="BA91" s="37"/>
      <c r="BD91" s="24"/>
      <c r="BE91" s="24"/>
      <c r="BF91" s="2" t="s">
        <v>666</v>
      </c>
      <c r="BG91" s="2" t="s">
        <v>666</v>
      </c>
      <c r="BJ91" s="24"/>
      <c r="BK91" s="24"/>
      <c r="BL91" s="24">
        <v>338823000</v>
      </c>
      <c r="BM91" s="24">
        <v>215217540</v>
      </c>
      <c r="BN91" s="24">
        <v>217122120</v>
      </c>
      <c r="BO91" s="24">
        <v>234263340</v>
      </c>
      <c r="BP91" s="24">
        <v>209503800</v>
      </c>
      <c r="BQ91" s="24">
        <v>-7618320</v>
      </c>
    </row>
    <row r="92" spans="1:69" s="2" customFormat="1" ht="13.5" customHeight="1">
      <c r="A92" s="44"/>
      <c r="B92" s="44" t="s">
        <v>677</v>
      </c>
      <c r="C92" s="44" t="s">
        <v>678</v>
      </c>
      <c r="D92" s="45" t="s">
        <v>679</v>
      </c>
      <c r="E92" s="45" t="s">
        <v>679</v>
      </c>
      <c r="F92" s="44"/>
      <c r="G92" s="44"/>
      <c r="H92" s="44"/>
      <c r="I92" s="22"/>
      <c r="J92" s="17" t="s">
        <v>403</v>
      </c>
      <c r="K92" s="13" t="s">
        <v>404</v>
      </c>
      <c r="L92" s="22">
        <v>0</v>
      </c>
      <c r="M92" s="49" t="s">
        <v>673</v>
      </c>
      <c r="N92" s="22">
        <v>0</v>
      </c>
      <c r="O92" s="22">
        <v>0</v>
      </c>
      <c r="P92" s="22">
        <v>0</v>
      </c>
      <c r="Q92" s="22">
        <v>0</v>
      </c>
      <c r="R92" s="22">
        <v>0</v>
      </c>
      <c r="S92" s="22">
        <v>0</v>
      </c>
      <c r="T92" s="22">
        <v>0</v>
      </c>
      <c r="U92" s="22">
        <v>3069117.78</v>
      </c>
      <c r="V92" s="22">
        <v>4625506.1399999997</v>
      </c>
      <c r="W92" s="22">
        <v>5013526.1399999997</v>
      </c>
      <c r="X92" s="22">
        <v>5361406.1399999997</v>
      </c>
      <c r="Y92" s="22">
        <v>5555416.1399999997</v>
      </c>
      <c r="Z92" s="22">
        <v>5970196.1399999997</v>
      </c>
      <c r="AA92" s="22">
        <v>8110996.1399999997</v>
      </c>
      <c r="AB92" s="22">
        <v>11261986.140000001</v>
      </c>
      <c r="AC92" s="22">
        <v>18634366.140000001</v>
      </c>
      <c r="AD92" s="22">
        <v>18634366.140000001</v>
      </c>
      <c r="AE92" s="22">
        <v>19992436.140000001</v>
      </c>
      <c r="AF92" s="22">
        <v>19992436.140000001</v>
      </c>
      <c r="AG92" s="22">
        <v>19992436.140000001</v>
      </c>
      <c r="AH92" s="22">
        <v>19992436.140000001</v>
      </c>
      <c r="AI92" s="22">
        <v>19992436.140000001</v>
      </c>
      <c r="AJ92" s="22">
        <v>19992436.140000001</v>
      </c>
      <c r="AK92" s="22">
        <v>19992436.140000001</v>
      </c>
      <c r="AL92" s="24">
        <v>19992436.140000001</v>
      </c>
      <c r="AM92" s="44" t="s">
        <v>93</v>
      </c>
      <c r="AN92" s="13" t="s">
        <v>404</v>
      </c>
      <c r="AO92" s="29"/>
      <c r="AP92" s="13" t="s">
        <v>406</v>
      </c>
      <c r="AQ92" s="13"/>
      <c r="AR92" s="30"/>
      <c r="AS92" s="22"/>
      <c r="AT92" s="30">
        <v>40793</v>
      </c>
      <c r="AU92" s="22">
        <v>20000000</v>
      </c>
      <c r="AV92" s="44" t="s">
        <v>407</v>
      </c>
      <c r="AW92" s="44" t="s">
        <v>416</v>
      </c>
      <c r="AX92" s="36"/>
      <c r="AY92" s="24"/>
      <c r="AZ92" s="37">
        <v>2988406</v>
      </c>
      <c r="BA92" s="37"/>
      <c r="BD92" s="24"/>
      <c r="BE92" s="24"/>
      <c r="BF92" s="2" t="s">
        <v>666</v>
      </c>
      <c r="BG92" s="2" t="s">
        <v>666</v>
      </c>
      <c r="BJ92" s="24"/>
      <c r="BK92" s="24"/>
      <c r="BL92" s="24">
        <v>19992436.140000001</v>
      </c>
      <c r="BM92" s="24">
        <v>19992436.140000001</v>
      </c>
      <c r="BN92" s="24">
        <v>13336320.359999999</v>
      </c>
      <c r="BO92" s="24">
        <v>0</v>
      </c>
      <c r="BP92" s="24">
        <v>0</v>
      </c>
      <c r="BQ92" s="24">
        <v>1.8626451492309599E-9</v>
      </c>
    </row>
    <row r="93" spans="1:69" s="2" customFormat="1" ht="13.5" customHeight="1">
      <c r="A93" s="44" t="s">
        <v>85</v>
      </c>
      <c r="B93" s="44" t="s">
        <v>680</v>
      </c>
      <c r="C93" s="44" t="s">
        <v>86</v>
      </c>
      <c r="D93" s="45" t="s">
        <v>681</v>
      </c>
      <c r="E93" s="45" t="s">
        <v>681</v>
      </c>
      <c r="F93" s="44" t="s">
        <v>433</v>
      </c>
      <c r="G93" s="44"/>
      <c r="H93" s="44"/>
      <c r="I93" s="22"/>
      <c r="J93" s="17" t="s">
        <v>403</v>
      </c>
      <c r="K93" s="13" t="s">
        <v>404</v>
      </c>
      <c r="L93" s="22">
        <v>350000000</v>
      </c>
      <c r="M93" s="49" t="s">
        <v>673</v>
      </c>
      <c r="N93" s="22">
        <v>350000000</v>
      </c>
      <c r="O93" s="22">
        <v>350000000</v>
      </c>
      <c r="P93" s="22">
        <v>350000000</v>
      </c>
      <c r="Q93" s="22">
        <v>350000000</v>
      </c>
      <c r="R93" s="22">
        <v>350000000</v>
      </c>
      <c r="S93" s="22">
        <v>350000000</v>
      </c>
      <c r="T93" s="22">
        <v>350000000</v>
      </c>
      <c r="U93" s="22">
        <v>350000000</v>
      </c>
      <c r="V93" s="22">
        <v>350000000</v>
      </c>
      <c r="W93" s="22">
        <v>350000000</v>
      </c>
      <c r="X93" s="22">
        <v>350000000</v>
      </c>
      <c r="Y93" s="22">
        <v>350000000</v>
      </c>
      <c r="Z93" s="22">
        <v>350000000</v>
      </c>
      <c r="AA93" s="22">
        <v>350000000</v>
      </c>
      <c r="AB93" s="22">
        <v>350000000</v>
      </c>
      <c r="AC93" s="22">
        <v>350000000</v>
      </c>
      <c r="AD93" s="22">
        <v>350000000</v>
      </c>
      <c r="AE93" s="22">
        <v>350000000</v>
      </c>
      <c r="AF93" s="22">
        <v>350000000</v>
      </c>
      <c r="AG93" s="22">
        <v>350000000</v>
      </c>
      <c r="AH93" s="22">
        <v>350000000</v>
      </c>
      <c r="AI93" s="22">
        <v>350000000</v>
      </c>
      <c r="AJ93" s="22">
        <v>350000000</v>
      </c>
      <c r="AK93" s="22">
        <v>350000000</v>
      </c>
      <c r="AL93" s="24">
        <v>350000000</v>
      </c>
      <c r="AM93" s="44" t="s">
        <v>93</v>
      </c>
      <c r="AN93" s="13" t="s">
        <v>404</v>
      </c>
      <c r="AO93" s="29"/>
      <c r="AP93" s="13" t="s">
        <v>406</v>
      </c>
      <c r="AQ93" s="13"/>
      <c r="AR93" s="30"/>
      <c r="AS93" s="22"/>
      <c r="AT93" s="30">
        <v>41989</v>
      </c>
      <c r="AU93" s="22">
        <v>350000000</v>
      </c>
      <c r="AV93" s="44" t="s">
        <v>427</v>
      </c>
      <c r="AW93" s="44" t="s">
        <v>416</v>
      </c>
      <c r="AX93" s="36"/>
      <c r="AY93" s="24"/>
      <c r="AZ93" s="37"/>
      <c r="BA93" s="37"/>
      <c r="BD93" s="24"/>
      <c r="BE93" s="24"/>
      <c r="BF93" s="2" t="s">
        <v>463</v>
      </c>
      <c r="BG93" s="2" t="s">
        <v>463</v>
      </c>
      <c r="BJ93" s="26">
        <v>350000000</v>
      </c>
      <c r="BK93" s="26">
        <v>350000000</v>
      </c>
      <c r="BL93" s="26">
        <v>350000000</v>
      </c>
      <c r="BM93" s="26">
        <v>371883785</v>
      </c>
      <c r="BN93" s="26">
        <v>371946235.5</v>
      </c>
      <c r="BO93" s="26">
        <v>372773229.5</v>
      </c>
      <c r="BP93" s="26">
        <v>372703023</v>
      </c>
      <c r="BQ93" s="26">
        <v>756787.5</v>
      </c>
    </row>
    <row r="94" spans="1:69" s="2" customFormat="1" ht="13.5" customHeight="1">
      <c r="A94" s="44" t="s">
        <v>682</v>
      </c>
      <c r="B94" s="44" t="s">
        <v>297</v>
      </c>
      <c r="C94" s="44" t="s">
        <v>683</v>
      </c>
      <c r="D94" s="12" t="s">
        <v>684</v>
      </c>
      <c r="E94" s="12">
        <v>688008</v>
      </c>
      <c r="F94" s="44"/>
      <c r="G94" s="44"/>
      <c r="H94" s="44"/>
      <c r="I94" s="22" t="s">
        <v>402</v>
      </c>
      <c r="J94" s="17" t="s">
        <v>403</v>
      </c>
      <c r="K94" s="13" t="s">
        <v>404</v>
      </c>
      <c r="L94" s="22">
        <v>167461736</v>
      </c>
      <c r="M94" s="49" t="s">
        <v>673</v>
      </c>
      <c r="N94" s="22">
        <v>183532250.88</v>
      </c>
      <c r="O94" s="22">
        <v>213499493.52000001</v>
      </c>
      <c r="P94" s="22">
        <v>225731311.03999999</v>
      </c>
      <c r="Q94" s="22">
        <v>247404935.75999999</v>
      </c>
      <c r="R94" s="22">
        <v>275474950.48000002</v>
      </c>
      <c r="S94" s="22">
        <v>289869286</v>
      </c>
      <c r="T94" s="22">
        <v>289869286</v>
      </c>
      <c r="U94" s="22">
        <v>289869286</v>
      </c>
      <c r="V94" s="22">
        <v>289869286</v>
      </c>
      <c r="W94" s="22">
        <v>289869286</v>
      </c>
      <c r="X94" s="22">
        <v>289869286</v>
      </c>
      <c r="Y94" s="22">
        <v>289869286</v>
      </c>
      <c r="Z94" s="22">
        <v>289869286</v>
      </c>
      <c r="AA94" s="22">
        <v>289869286</v>
      </c>
      <c r="AB94" s="22">
        <v>289869286</v>
      </c>
      <c r="AC94" s="22">
        <v>289869286</v>
      </c>
      <c r="AD94" s="22">
        <v>289869286</v>
      </c>
      <c r="AE94" s="22">
        <v>289869286</v>
      </c>
      <c r="AF94" s="22">
        <v>289869286</v>
      </c>
      <c r="AG94" s="22">
        <v>289869286</v>
      </c>
      <c r="AH94" s="22">
        <v>289869286</v>
      </c>
      <c r="AI94" s="22">
        <v>289869286</v>
      </c>
      <c r="AJ94" s="22">
        <v>289869286</v>
      </c>
      <c r="AK94" s="22">
        <v>289869286</v>
      </c>
      <c r="AL94" s="24">
        <v>289869286</v>
      </c>
      <c r="AM94" s="44" t="s">
        <v>93</v>
      </c>
      <c r="AN94" s="13" t="s">
        <v>404</v>
      </c>
      <c r="AO94" s="29"/>
      <c r="AP94" s="13" t="s">
        <v>406</v>
      </c>
      <c r="AQ94" s="13"/>
      <c r="AR94" s="30"/>
      <c r="AS94" s="22"/>
      <c r="AT94" s="30">
        <v>41993</v>
      </c>
      <c r="AU94" s="22">
        <v>289869286</v>
      </c>
      <c r="AV94" s="44" t="s">
        <v>534</v>
      </c>
      <c r="AW94" s="44" t="s">
        <v>416</v>
      </c>
      <c r="AX94" s="36"/>
      <c r="AY94" s="24"/>
      <c r="AZ94" s="37"/>
      <c r="BA94" s="37"/>
      <c r="BD94" s="24"/>
      <c r="BE94" s="24"/>
      <c r="BF94" s="2" t="s">
        <v>463</v>
      </c>
      <c r="BG94" s="2" t="s">
        <v>463</v>
      </c>
      <c r="BI94" s="2" t="s">
        <v>685</v>
      </c>
      <c r="BJ94" s="26">
        <v>289869286</v>
      </c>
      <c r="BK94" s="26">
        <v>289869286</v>
      </c>
      <c r="BL94" s="26">
        <v>289869286</v>
      </c>
      <c r="BM94" s="26">
        <v>352343425.11000001</v>
      </c>
      <c r="BN94" s="26"/>
      <c r="BO94" s="26"/>
      <c r="BP94" s="26"/>
      <c r="BQ94" s="26"/>
    </row>
    <row r="95" spans="1:69" s="2" customFormat="1" ht="13.5" customHeight="1">
      <c r="A95" s="44" t="s">
        <v>686</v>
      </c>
      <c r="B95" s="44" t="s">
        <v>83</v>
      </c>
      <c r="C95" s="44" t="s">
        <v>687</v>
      </c>
      <c r="D95" s="45" t="s">
        <v>688</v>
      </c>
      <c r="E95" s="45" t="s">
        <v>688</v>
      </c>
      <c r="F95" s="44" t="s">
        <v>461</v>
      </c>
      <c r="G95" s="44" t="s">
        <v>462</v>
      </c>
      <c r="H95" s="44"/>
      <c r="I95" s="22"/>
      <c r="J95" s="17" t="s">
        <v>403</v>
      </c>
      <c r="K95" s="13" t="s">
        <v>404</v>
      </c>
      <c r="L95" s="22">
        <v>484845481.56</v>
      </c>
      <c r="M95" s="49" t="s">
        <v>673</v>
      </c>
      <c r="N95" s="22">
        <v>484845481.56</v>
      </c>
      <c r="O95" s="22">
        <v>484845481.56</v>
      </c>
      <c r="P95" s="22">
        <v>484845481.56</v>
      </c>
      <c r="Q95" s="22">
        <v>484845481.56</v>
      </c>
      <c r="R95" s="22">
        <v>484845481.56</v>
      </c>
      <c r="S95" s="22">
        <v>484845481.56</v>
      </c>
      <c r="T95" s="22">
        <v>484845481.56</v>
      </c>
      <c r="U95" s="22">
        <v>484845481.56</v>
      </c>
      <c r="V95" s="22">
        <v>484845481.56</v>
      </c>
      <c r="W95" s="22">
        <v>484845481.56</v>
      </c>
      <c r="X95" s="22">
        <v>484845481.56</v>
      </c>
      <c r="Y95" s="22">
        <v>484845481.56</v>
      </c>
      <c r="Z95" s="22">
        <v>484845481.56</v>
      </c>
      <c r="AA95" s="22">
        <v>484845481.56</v>
      </c>
      <c r="AB95" s="22">
        <v>484845481.56</v>
      </c>
      <c r="AC95" s="22">
        <v>484845481.56</v>
      </c>
      <c r="AD95" s="22">
        <v>484845481.56</v>
      </c>
      <c r="AE95" s="22">
        <v>484845481.56</v>
      </c>
      <c r="AF95" s="22">
        <v>484845481.56</v>
      </c>
      <c r="AG95" s="22">
        <v>484845481.56</v>
      </c>
      <c r="AH95" s="22">
        <v>484845481.56</v>
      </c>
      <c r="AI95" s="22">
        <v>484845481.56</v>
      </c>
      <c r="AJ95" s="22">
        <v>484845481.56</v>
      </c>
      <c r="AK95" s="22">
        <v>484845481.56</v>
      </c>
      <c r="AL95" s="24">
        <v>484845481.56</v>
      </c>
      <c r="AM95" s="44" t="s">
        <v>93</v>
      </c>
      <c r="AN95" s="13" t="s">
        <v>404</v>
      </c>
      <c r="AO95" s="29"/>
      <c r="AP95" s="13" t="s">
        <v>406</v>
      </c>
      <c r="AQ95" s="13"/>
      <c r="AR95" s="30"/>
      <c r="AS95" s="22"/>
      <c r="AT95" s="30">
        <v>42720</v>
      </c>
      <c r="AU95" s="22">
        <v>484845481.56</v>
      </c>
      <c r="AV95" s="44" t="s">
        <v>512</v>
      </c>
      <c r="AW95" s="44" t="s">
        <v>441</v>
      </c>
      <c r="AX95" s="36"/>
      <c r="AY95" s="24"/>
      <c r="AZ95" s="37"/>
      <c r="BA95" s="37"/>
      <c r="BD95" s="24"/>
      <c r="BE95" s="24"/>
      <c r="BF95" s="2" t="s">
        <v>463</v>
      </c>
      <c r="BG95" s="2" t="s">
        <v>463</v>
      </c>
      <c r="BJ95" s="26">
        <v>484845481.56</v>
      </c>
      <c r="BK95" s="26">
        <v>484845481.56</v>
      </c>
      <c r="BL95" s="26">
        <v>484845481.56</v>
      </c>
      <c r="BM95" s="26">
        <v>248358410.03</v>
      </c>
      <c r="BN95" s="26">
        <v>244672873.71000001</v>
      </c>
      <c r="BO95" s="26">
        <v>126979507.22</v>
      </c>
      <c r="BP95" s="26">
        <v>162076390.09</v>
      </c>
      <c r="BQ95" s="26">
        <v>-82596483.620000005</v>
      </c>
    </row>
    <row r="96" spans="1:69" s="2" customFormat="1" ht="13.5" customHeight="1">
      <c r="A96" s="44"/>
      <c r="B96" s="44" t="s">
        <v>292</v>
      </c>
      <c r="C96" s="44" t="s">
        <v>689</v>
      </c>
      <c r="D96" s="45" t="s">
        <v>690</v>
      </c>
      <c r="E96" s="45" t="s">
        <v>690</v>
      </c>
      <c r="F96" s="44" t="s">
        <v>461</v>
      </c>
      <c r="G96" s="44" t="s">
        <v>462</v>
      </c>
      <c r="H96" s="44" t="s">
        <v>691</v>
      </c>
      <c r="I96" s="22"/>
      <c r="J96" s="17" t="s">
        <v>403</v>
      </c>
      <c r="K96" s="13" t="s">
        <v>404</v>
      </c>
      <c r="L96" s="22">
        <v>30000000</v>
      </c>
      <c r="M96" s="49" t="s">
        <v>673</v>
      </c>
      <c r="N96" s="22">
        <v>30000000</v>
      </c>
      <c r="O96" s="22">
        <v>30000000</v>
      </c>
      <c r="P96" s="22">
        <v>30000000</v>
      </c>
      <c r="Q96" s="22">
        <v>30000000</v>
      </c>
      <c r="R96" s="22">
        <v>30000000</v>
      </c>
      <c r="S96" s="22">
        <v>30000000</v>
      </c>
      <c r="T96" s="22">
        <v>30000000</v>
      </c>
      <c r="U96" s="22">
        <v>30000000</v>
      </c>
      <c r="V96" s="22">
        <v>30000000</v>
      </c>
      <c r="W96" s="22">
        <v>30000000</v>
      </c>
      <c r="X96" s="22">
        <v>30000000</v>
      </c>
      <c r="Y96" s="22">
        <v>30000000</v>
      </c>
      <c r="Z96" s="22">
        <v>30000000</v>
      </c>
      <c r="AA96" s="22">
        <v>30000000</v>
      </c>
      <c r="AB96" s="22">
        <v>30000000</v>
      </c>
      <c r="AC96" s="22">
        <v>30000000</v>
      </c>
      <c r="AD96" s="22">
        <v>30000000</v>
      </c>
      <c r="AE96" s="22">
        <v>30000000</v>
      </c>
      <c r="AF96" s="22">
        <v>30000000</v>
      </c>
      <c r="AG96" s="22">
        <v>30000000</v>
      </c>
      <c r="AH96" s="22">
        <v>30000000</v>
      </c>
      <c r="AI96" s="22">
        <v>30000000</v>
      </c>
      <c r="AJ96" s="22">
        <v>30000000</v>
      </c>
      <c r="AK96" s="22">
        <v>30000000</v>
      </c>
      <c r="AL96" s="24">
        <v>30000000</v>
      </c>
      <c r="AM96" s="44" t="s">
        <v>93</v>
      </c>
      <c r="AN96" s="13" t="s">
        <v>404</v>
      </c>
      <c r="AO96" s="29"/>
      <c r="AP96" s="13" t="s">
        <v>406</v>
      </c>
      <c r="AQ96" s="13"/>
      <c r="AR96" s="30"/>
      <c r="AS96" s="22"/>
      <c r="AT96" s="30">
        <v>42870</v>
      </c>
      <c r="AU96" s="22">
        <v>30000000</v>
      </c>
      <c r="AV96" s="44" t="s">
        <v>407</v>
      </c>
      <c r="AW96" s="44" t="s">
        <v>428</v>
      </c>
      <c r="AX96" s="36"/>
      <c r="AY96" s="24"/>
      <c r="AZ96" s="37"/>
      <c r="BA96" s="37"/>
      <c r="BD96" s="24"/>
      <c r="BE96" s="24"/>
      <c r="BF96" s="2" t="s">
        <v>463</v>
      </c>
      <c r="BG96" s="2" t="s">
        <v>463</v>
      </c>
      <c r="BJ96" s="26">
        <v>30000000</v>
      </c>
      <c r="BK96" s="26">
        <v>30000000</v>
      </c>
      <c r="BL96" s="26">
        <v>30000000</v>
      </c>
      <c r="BM96" s="26">
        <v>30000000</v>
      </c>
      <c r="BN96" s="26">
        <v>30000000</v>
      </c>
      <c r="BO96" s="26">
        <v>30000000</v>
      </c>
      <c r="BP96" s="26">
        <v>30000000</v>
      </c>
      <c r="BQ96" s="26">
        <v>0</v>
      </c>
    </row>
    <row r="97" spans="1:69" s="2" customFormat="1" ht="13.5" customHeight="1">
      <c r="A97" s="44"/>
      <c r="B97" s="44" t="s">
        <v>298</v>
      </c>
      <c r="C97" s="44" t="s">
        <v>692</v>
      </c>
      <c r="D97" s="12" t="s">
        <v>693</v>
      </c>
      <c r="E97" s="12" t="s">
        <v>694</v>
      </c>
      <c r="F97" s="44"/>
      <c r="G97" s="44"/>
      <c r="H97" s="44" t="s">
        <v>691</v>
      </c>
      <c r="I97" s="22" t="s">
        <v>402</v>
      </c>
      <c r="J97" s="17" t="s">
        <v>695</v>
      </c>
      <c r="K97" s="13" t="s">
        <v>404</v>
      </c>
      <c r="L97" s="22">
        <v>48000000</v>
      </c>
      <c r="M97" s="49" t="s">
        <v>673</v>
      </c>
      <c r="N97" s="22">
        <v>48000000</v>
      </c>
      <c r="O97" s="22">
        <v>48000000</v>
      </c>
      <c r="P97" s="22">
        <v>48000000</v>
      </c>
      <c r="Q97" s="22">
        <v>48000000</v>
      </c>
      <c r="R97" s="22">
        <v>48000000</v>
      </c>
      <c r="S97" s="22">
        <v>48000000</v>
      </c>
      <c r="T97" s="22">
        <v>48000000</v>
      </c>
      <c r="U97" s="22">
        <v>48000000</v>
      </c>
      <c r="V97" s="22">
        <v>48000000</v>
      </c>
      <c r="W97" s="22">
        <v>48000000</v>
      </c>
      <c r="X97" s="22">
        <v>48000000</v>
      </c>
      <c r="Y97" s="22">
        <v>48000000</v>
      </c>
      <c r="Z97" s="22">
        <v>48000000</v>
      </c>
      <c r="AA97" s="22">
        <v>48000000</v>
      </c>
      <c r="AB97" s="22">
        <v>48000000</v>
      </c>
      <c r="AC97" s="22">
        <v>48000000</v>
      </c>
      <c r="AD97" s="22">
        <v>48000000</v>
      </c>
      <c r="AE97" s="22"/>
      <c r="AF97" s="22"/>
      <c r="AG97" s="22"/>
      <c r="AH97" s="22"/>
      <c r="AI97" s="22"/>
      <c r="AJ97" s="22"/>
      <c r="AK97" s="22"/>
      <c r="AL97" s="24"/>
      <c r="AM97" s="44"/>
      <c r="AN97" s="13" t="s">
        <v>404</v>
      </c>
      <c r="AO97" s="29"/>
      <c r="AP97" s="13" t="s">
        <v>406</v>
      </c>
      <c r="AQ97" s="13"/>
      <c r="AR97" s="30"/>
      <c r="AS97" s="22"/>
      <c r="AT97" s="30">
        <v>43668</v>
      </c>
      <c r="AU97" s="22">
        <v>48000000</v>
      </c>
      <c r="AV97" s="44"/>
      <c r="AW97" s="44"/>
      <c r="AX97" s="36"/>
      <c r="AY97" s="24"/>
      <c r="AZ97" s="37"/>
      <c r="BA97" s="37"/>
      <c r="BD97" s="24"/>
      <c r="BE97" s="24"/>
      <c r="BJ97" s="26"/>
      <c r="BK97" s="26"/>
      <c r="BL97" s="26"/>
      <c r="BM97" s="26"/>
      <c r="BN97" s="26"/>
      <c r="BO97" s="26"/>
      <c r="BP97" s="26"/>
      <c r="BQ97" s="26"/>
    </row>
    <row r="98" spans="1:69" s="2" customFormat="1" ht="13.5" customHeight="1">
      <c r="A98" s="44"/>
      <c r="B98" s="44" t="s">
        <v>299</v>
      </c>
      <c r="C98" s="44" t="s">
        <v>696</v>
      </c>
      <c r="D98" s="12" t="s">
        <v>697</v>
      </c>
      <c r="E98" s="12" t="s">
        <v>698</v>
      </c>
      <c r="F98" s="44"/>
      <c r="G98" s="44"/>
      <c r="H98" s="44" t="s">
        <v>691</v>
      </c>
      <c r="I98" s="22" t="s">
        <v>402</v>
      </c>
      <c r="J98" s="17" t="s">
        <v>695</v>
      </c>
      <c r="K98" s="13" t="s">
        <v>404</v>
      </c>
      <c r="L98" s="22">
        <v>47916000</v>
      </c>
      <c r="M98" s="49" t="s">
        <v>673</v>
      </c>
      <c r="N98" s="22">
        <v>47916000</v>
      </c>
      <c r="O98" s="22">
        <v>47916000</v>
      </c>
      <c r="P98" s="22">
        <v>47916000</v>
      </c>
      <c r="Q98" s="22">
        <v>47916000</v>
      </c>
      <c r="R98" s="22">
        <v>47916000</v>
      </c>
      <c r="S98" s="22">
        <v>47916000</v>
      </c>
      <c r="T98" s="22">
        <v>47916000</v>
      </c>
      <c r="U98" s="22">
        <v>47916000</v>
      </c>
      <c r="V98" s="22">
        <v>47916000</v>
      </c>
      <c r="W98" s="22">
        <v>47916000</v>
      </c>
      <c r="X98" s="22">
        <v>47916000</v>
      </c>
      <c r="Y98" s="22">
        <v>47916000</v>
      </c>
      <c r="Z98" s="22">
        <v>47916000</v>
      </c>
      <c r="AA98" s="22">
        <v>47916000</v>
      </c>
      <c r="AB98" s="22">
        <v>47916000</v>
      </c>
      <c r="AC98" s="22">
        <v>47916000</v>
      </c>
      <c r="AD98" s="22">
        <v>47916000</v>
      </c>
      <c r="AE98" s="22"/>
      <c r="AF98" s="22"/>
      <c r="AG98" s="22"/>
      <c r="AH98" s="22"/>
      <c r="AI98" s="22"/>
      <c r="AJ98" s="22"/>
      <c r="AK98" s="22"/>
      <c r="AL98" s="24"/>
      <c r="AM98" s="44"/>
      <c r="AN98" s="13" t="s">
        <v>404</v>
      </c>
      <c r="AO98" s="29"/>
      <c r="AP98" s="13" t="s">
        <v>406</v>
      </c>
      <c r="AQ98" s="13"/>
      <c r="AR98" s="30"/>
      <c r="AS98" s="22"/>
      <c r="AT98" s="30">
        <v>43668</v>
      </c>
      <c r="AU98" s="22">
        <v>47916000</v>
      </c>
      <c r="AV98" s="44"/>
      <c r="AW98" s="44"/>
      <c r="AX98" s="36"/>
      <c r="AY98" s="24"/>
      <c r="AZ98" s="37"/>
      <c r="BA98" s="37"/>
      <c r="BD98" s="24"/>
      <c r="BE98" s="24"/>
      <c r="BJ98" s="26"/>
      <c r="BK98" s="26"/>
      <c r="BL98" s="26"/>
      <c r="BM98" s="26"/>
      <c r="BN98" s="26"/>
      <c r="BO98" s="26"/>
      <c r="BP98" s="26"/>
      <c r="BQ98" s="26"/>
    </row>
    <row r="99" spans="1:69" s="2" customFormat="1" ht="13.5" customHeight="1">
      <c r="A99" s="44"/>
      <c r="B99" s="44" t="s">
        <v>297</v>
      </c>
      <c r="C99" s="44" t="s">
        <v>683</v>
      </c>
      <c r="D99" s="12" t="s">
        <v>699</v>
      </c>
      <c r="E99" s="12">
        <v>688008</v>
      </c>
      <c r="F99" s="44"/>
      <c r="G99" s="44"/>
      <c r="H99" s="44" t="s">
        <v>691</v>
      </c>
      <c r="I99" s="22" t="s">
        <v>402</v>
      </c>
      <c r="J99" s="17" t="s">
        <v>695</v>
      </c>
      <c r="K99" s="13" t="s">
        <v>404</v>
      </c>
      <c r="L99" s="22">
        <v>84058136.799999997</v>
      </c>
      <c r="M99" s="49" t="s">
        <v>673</v>
      </c>
      <c r="N99" s="22">
        <v>84058136.799999997</v>
      </c>
      <c r="O99" s="22">
        <v>84058136.799999997</v>
      </c>
      <c r="P99" s="22">
        <v>84058136.799999997</v>
      </c>
      <c r="Q99" s="22">
        <v>84058136.799999997</v>
      </c>
      <c r="R99" s="22">
        <v>84058136.799999997</v>
      </c>
      <c r="S99" s="22">
        <v>84058136.799999997</v>
      </c>
      <c r="T99" s="22">
        <v>84058136.799999997</v>
      </c>
      <c r="U99" s="22">
        <v>84058136.799999997</v>
      </c>
      <c r="V99" s="22">
        <v>84058136.799999997</v>
      </c>
      <c r="W99" s="22">
        <v>84058136.799999997</v>
      </c>
      <c r="X99" s="22">
        <v>84058136.799999997</v>
      </c>
      <c r="Y99" s="22">
        <v>84058136.799999997</v>
      </c>
      <c r="Z99" s="22">
        <v>84058136.799999997</v>
      </c>
      <c r="AA99" s="22">
        <v>84058136.799999997</v>
      </c>
      <c r="AB99" s="22">
        <v>84058136.799999997</v>
      </c>
      <c r="AC99" s="22">
        <v>84058136.799999997</v>
      </c>
      <c r="AD99" s="22">
        <v>84058136.799999997</v>
      </c>
      <c r="AE99" s="22"/>
      <c r="AF99" s="22"/>
      <c r="AG99" s="22"/>
      <c r="AH99" s="22"/>
      <c r="AI99" s="22"/>
      <c r="AJ99" s="22"/>
      <c r="AK99" s="22"/>
      <c r="AL99" s="24"/>
      <c r="AM99" s="44"/>
      <c r="AN99" s="13" t="s">
        <v>404</v>
      </c>
      <c r="AO99" s="29"/>
      <c r="AP99" s="13" t="s">
        <v>406</v>
      </c>
      <c r="AQ99" s="13"/>
      <c r="AR99" s="30"/>
      <c r="AS99" s="22"/>
      <c r="AT99" s="30">
        <v>43668</v>
      </c>
      <c r="AU99" s="22">
        <v>84058136.799999997</v>
      </c>
      <c r="AV99" s="44"/>
      <c r="AW99" s="44"/>
      <c r="AX99" s="36"/>
      <c r="AY99" s="24"/>
      <c r="AZ99" s="37"/>
      <c r="BA99" s="37"/>
      <c r="BD99" s="24"/>
      <c r="BE99" s="24"/>
      <c r="BJ99" s="26"/>
      <c r="BK99" s="26"/>
      <c r="BL99" s="26"/>
      <c r="BM99" s="26"/>
      <c r="BN99" s="26"/>
      <c r="BO99" s="26"/>
      <c r="BP99" s="26"/>
      <c r="BQ99" s="26"/>
    </row>
    <row r="100" spans="1:69" s="2" customFormat="1" ht="13.5" customHeight="1">
      <c r="A100" s="44"/>
      <c r="B100" s="44" t="s">
        <v>300</v>
      </c>
      <c r="C100" s="44" t="s">
        <v>700</v>
      </c>
      <c r="D100" s="12" t="s">
        <v>701</v>
      </c>
      <c r="E100" s="12" t="s">
        <v>702</v>
      </c>
      <c r="F100" s="44"/>
      <c r="G100" s="44"/>
      <c r="H100" s="44" t="s">
        <v>691</v>
      </c>
      <c r="I100" s="22" t="s">
        <v>402</v>
      </c>
      <c r="J100" s="17" t="s">
        <v>695</v>
      </c>
      <c r="K100" s="13" t="s">
        <v>404</v>
      </c>
      <c r="L100" s="22">
        <v>59999956.200000003</v>
      </c>
      <c r="M100" s="49" t="s">
        <v>673</v>
      </c>
      <c r="N100" s="22">
        <v>59999956.200000003</v>
      </c>
      <c r="O100" s="22">
        <v>59999956.200000003</v>
      </c>
      <c r="P100" s="22">
        <v>59999956.200000003</v>
      </c>
      <c r="Q100" s="22">
        <v>59999956.200000003</v>
      </c>
      <c r="R100" s="22">
        <v>59999956.200000003</v>
      </c>
      <c r="S100" s="22">
        <v>59999956.200000003</v>
      </c>
      <c r="T100" s="22">
        <v>59999956.200000003</v>
      </c>
      <c r="U100" s="22">
        <v>59999956.200000003</v>
      </c>
      <c r="V100" s="22">
        <v>59999956.200000003</v>
      </c>
      <c r="W100" s="22">
        <v>59999956.200000003</v>
      </c>
      <c r="X100" s="22">
        <v>59999956.200000003</v>
      </c>
      <c r="Y100" s="22">
        <v>59999956.200000003</v>
      </c>
      <c r="Z100" s="22">
        <v>59999956.200000003</v>
      </c>
      <c r="AA100" s="22">
        <v>59999956.200000003</v>
      </c>
      <c r="AB100" s="22">
        <v>59999956.200000003</v>
      </c>
      <c r="AC100" s="22">
        <v>59999956.200000003</v>
      </c>
      <c r="AD100" s="22">
        <v>60000000</v>
      </c>
      <c r="AE100" s="22"/>
      <c r="AF100" s="22"/>
      <c r="AG100" s="22"/>
      <c r="AH100" s="22"/>
      <c r="AI100" s="22"/>
      <c r="AJ100" s="22"/>
      <c r="AK100" s="22"/>
      <c r="AL100" s="24"/>
      <c r="AM100" s="44"/>
      <c r="AN100" s="13" t="s">
        <v>404</v>
      </c>
      <c r="AO100" s="29"/>
      <c r="AP100" s="13" t="s">
        <v>406</v>
      </c>
      <c r="AQ100" s="13"/>
      <c r="AR100" s="30"/>
      <c r="AS100" s="22"/>
      <c r="AT100" s="30">
        <v>43685</v>
      </c>
      <c r="AU100" s="22">
        <v>60000000</v>
      </c>
      <c r="AV100" s="44"/>
      <c r="AW100" s="44"/>
      <c r="AX100" s="36"/>
      <c r="AY100" s="24"/>
      <c r="AZ100" s="37"/>
      <c r="BA100" s="37"/>
      <c r="BD100" s="24"/>
      <c r="BE100" s="24"/>
      <c r="BJ100" s="26"/>
      <c r="BK100" s="26"/>
      <c r="BL100" s="26"/>
      <c r="BM100" s="26"/>
      <c r="BN100" s="26"/>
      <c r="BO100" s="26"/>
      <c r="BP100" s="26"/>
      <c r="BQ100" s="26"/>
    </row>
    <row r="101" spans="1:69" s="2" customFormat="1" ht="13.5" customHeight="1">
      <c r="A101" s="44"/>
      <c r="B101" s="44" t="s">
        <v>301</v>
      </c>
      <c r="C101" s="44" t="s">
        <v>703</v>
      </c>
      <c r="D101" s="12" t="s">
        <v>704</v>
      </c>
      <c r="E101" s="12" t="s">
        <v>705</v>
      </c>
      <c r="F101" s="44"/>
      <c r="G101" s="44"/>
      <c r="H101" s="44" t="s">
        <v>691</v>
      </c>
      <c r="I101" s="22" t="s">
        <v>402</v>
      </c>
      <c r="J101" s="17" t="s">
        <v>695</v>
      </c>
      <c r="K101" s="13" t="s">
        <v>404</v>
      </c>
      <c r="L101" s="22">
        <v>84360000</v>
      </c>
      <c r="M101" s="49" t="s">
        <v>673</v>
      </c>
      <c r="N101" s="22">
        <v>84360000</v>
      </c>
      <c r="O101" s="22">
        <v>84360000</v>
      </c>
      <c r="P101" s="22">
        <v>84360000</v>
      </c>
      <c r="Q101" s="22">
        <v>84360000</v>
      </c>
      <c r="R101" s="22">
        <v>84360000</v>
      </c>
      <c r="S101" s="22">
        <v>84360000</v>
      </c>
      <c r="T101" s="22">
        <v>84360000</v>
      </c>
      <c r="U101" s="22">
        <v>84360000</v>
      </c>
      <c r="V101" s="22">
        <v>84360000</v>
      </c>
      <c r="W101" s="22">
        <v>84360000</v>
      </c>
      <c r="X101" s="22">
        <v>84360000</v>
      </c>
      <c r="Y101" s="22">
        <v>84360000</v>
      </c>
      <c r="Z101" s="22">
        <v>84360000</v>
      </c>
      <c r="AA101" s="22">
        <v>84360000</v>
      </c>
      <c r="AB101" s="22">
        <v>84360000</v>
      </c>
      <c r="AC101" s="22"/>
      <c r="AD101" s="22"/>
      <c r="AE101" s="22"/>
      <c r="AF101" s="22"/>
      <c r="AG101" s="22"/>
      <c r="AH101" s="22"/>
      <c r="AI101" s="22"/>
      <c r="AJ101" s="22"/>
      <c r="AK101" s="22"/>
      <c r="AL101" s="24"/>
      <c r="AM101" s="44"/>
      <c r="AN101" s="13" t="s">
        <v>404</v>
      </c>
      <c r="AO101" s="29"/>
      <c r="AP101" s="13" t="s">
        <v>406</v>
      </c>
      <c r="AQ101" s="13"/>
      <c r="AR101" s="30"/>
      <c r="AS101" s="22"/>
      <c r="AT101" s="30">
        <v>43738</v>
      </c>
      <c r="AU101" s="22">
        <v>84360000</v>
      </c>
      <c r="AV101" s="44"/>
      <c r="AW101" s="44"/>
      <c r="AX101" s="36"/>
      <c r="AY101" s="24"/>
      <c r="AZ101" s="37"/>
      <c r="BA101" s="37"/>
      <c r="BD101" s="24"/>
      <c r="BE101" s="24"/>
      <c r="BJ101" s="26"/>
      <c r="BK101" s="26"/>
      <c r="BL101" s="26"/>
      <c r="BM101" s="26"/>
      <c r="BN101" s="26"/>
      <c r="BO101" s="26"/>
      <c r="BP101" s="26"/>
      <c r="BQ101" s="26"/>
    </row>
    <row r="102" spans="1:69" s="2" customFormat="1" ht="13.5" customHeight="1">
      <c r="A102" s="44"/>
      <c r="B102" s="44" t="s">
        <v>302</v>
      </c>
      <c r="C102" s="44" t="s">
        <v>706</v>
      </c>
      <c r="D102" s="12" t="s">
        <v>707</v>
      </c>
      <c r="E102" s="12" t="s">
        <v>708</v>
      </c>
      <c r="F102" s="44"/>
      <c r="G102" s="44"/>
      <c r="H102" s="44" t="s">
        <v>691</v>
      </c>
      <c r="I102" s="22" t="s">
        <v>402</v>
      </c>
      <c r="J102" s="17" t="s">
        <v>695</v>
      </c>
      <c r="K102" s="13" t="s">
        <v>404</v>
      </c>
      <c r="L102" s="22">
        <v>17475000</v>
      </c>
      <c r="M102" s="49" t="s">
        <v>673</v>
      </c>
      <c r="N102" s="22">
        <v>17475000</v>
      </c>
      <c r="O102" s="22">
        <v>17475000</v>
      </c>
      <c r="P102" s="22">
        <v>17475000</v>
      </c>
      <c r="Q102" s="22">
        <v>17475000</v>
      </c>
      <c r="R102" s="22">
        <v>17475000</v>
      </c>
      <c r="S102" s="22">
        <v>17475000</v>
      </c>
      <c r="T102" s="22">
        <v>17475000</v>
      </c>
      <c r="U102" s="22">
        <v>17475000</v>
      </c>
      <c r="V102" s="22">
        <v>17475000</v>
      </c>
      <c r="W102" s="22">
        <v>17475000</v>
      </c>
      <c r="X102" s="22">
        <v>17475000</v>
      </c>
      <c r="Y102" s="22">
        <v>17475000</v>
      </c>
      <c r="Z102" s="22">
        <v>17475000</v>
      </c>
      <c r="AA102" s="22">
        <v>17475000</v>
      </c>
      <c r="AB102" s="22"/>
      <c r="AC102" s="22"/>
      <c r="AD102" s="22"/>
      <c r="AE102" s="22"/>
      <c r="AF102" s="22"/>
      <c r="AG102" s="22"/>
      <c r="AH102" s="22"/>
      <c r="AI102" s="22"/>
      <c r="AJ102" s="22"/>
      <c r="AK102" s="22"/>
      <c r="AL102" s="24"/>
      <c r="AM102" s="44"/>
      <c r="AN102" s="13" t="s">
        <v>404</v>
      </c>
      <c r="AO102" s="29"/>
      <c r="AP102" s="13" t="s">
        <v>406</v>
      </c>
      <c r="AQ102" s="13"/>
      <c r="AR102" s="30"/>
      <c r="AS102" s="22"/>
      <c r="AT102" s="30">
        <v>43768</v>
      </c>
      <c r="AU102" s="22">
        <v>17475000</v>
      </c>
      <c r="AV102" s="44"/>
      <c r="AW102" s="44"/>
      <c r="AX102" s="36"/>
      <c r="AY102" s="24"/>
      <c r="AZ102" s="37"/>
      <c r="BA102" s="37"/>
      <c r="BD102" s="24"/>
      <c r="BE102" s="24"/>
      <c r="BJ102" s="26"/>
      <c r="BK102" s="26"/>
      <c r="BL102" s="26"/>
      <c r="BM102" s="26"/>
      <c r="BN102" s="26"/>
      <c r="BO102" s="26"/>
      <c r="BP102" s="26"/>
      <c r="BQ102" s="26"/>
    </row>
    <row r="103" spans="1:69" s="2" customFormat="1" ht="13.5" customHeight="1">
      <c r="A103" s="44"/>
      <c r="B103" s="44" t="s">
        <v>303</v>
      </c>
      <c r="C103" s="44" t="s">
        <v>709</v>
      </c>
      <c r="D103" s="12" t="s">
        <v>710</v>
      </c>
      <c r="E103" s="12" t="s">
        <v>711</v>
      </c>
      <c r="F103" s="44"/>
      <c r="G103" s="44"/>
      <c r="H103" s="44" t="s">
        <v>691</v>
      </c>
      <c r="I103" s="22" t="s">
        <v>402</v>
      </c>
      <c r="J103" s="17" t="s">
        <v>695</v>
      </c>
      <c r="K103" s="13" t="s">
        <v>404</v>
      </c>
      <c r="L103" s="22">
        <v>40384000</v>
      </c>
      <c r="M103" s="49" t="s">
        <v>673</v>
      </c>
      <c r="N103" s="22">
        <v>40384000</v>
      </c>
      <c r="O103" s="22">
        <v>40384000</v>
      </c>
      <c r="P103" s="22">
        <v>40384000</v>
      </c>
      <c r="Q103" s="22">
        <v>40384000</v>
      </c>
      <c r="R103" s="22">
        <v>40384000</v>
      </c>
      <c r="S103" s="22">
        <v>40384000</v>
      </c>
      <c r="T103" s="22">
        <v>40384000</v>
      </c>
      <c r="U103" s="22">
        <v>40384000</v>
      </c>
      <c r="V103" s="22">
        <v>40384000</v>
      </c>
      <c r="W103" s="22">
        <v>40384000</v>
      </c>
      <c r="X103" s="22">
        <v>40384000</v>
      </c>
      <c r="Y103" s="22">
        <v>40384000</v>
      </c>
      <c r="Z103" s="22"/>
      <c r="AA103" s="22"/>
      <c r="AB103" s="22"/>
      <c r="AC103" s="22"/>
      <c r="AD103" s="22"/>
      <c r="AE103" s="22"/>
      <c r="AF103" s="22"/>
      <c r="AG103" s="22"/>
      <c r="AH103" s="22"/>
      <c r="AI103" s="22"/>
      <c r="AJ103" s="22"/>
      <c r="AK103" s="22"/>
      <c r="AL103" s="24"/>
      <c r="AM103" s="44"/>
      <c r="AN103" s="13" t="s">
        <v>404</v>
      </c>
      <c r="AO103" s="29"/>
      <c r="AP103" s="13" t="s">
        <v>406</v>
      </c>
      <c r="AQ103" s="13"/>
      <c r="AR103" s="30"/>
      <c r="AS103" s="22"/>
      <c r="AT103" s="30">
        <v>43810</v>
      </c>
      <c r="AU103" s="22">
        <v>40384000</v>
      </c>
      <c r="AV103" s="44"/>
      <c r="AW103" s="44"/>
      <c r="AX103" s="36"/>
      <c r="AY103" s="24"/>
      <c r="AZ103" s="37"/>
      <c r="BA103" s="37"/>
      <c r="BD103" s="24"/>
      <c r="BE103" s="24"/>
      <c r="BJ103" s="26"/>
      <c r="BK103" s="26"/>
      <c r="BL103" s="26"/>
      <c r="BM103" s="26"/>
      <c r="BN103" s="26"/>
      <c r="BO103" s="26"/>
      <c r="BP103" s="26"/>
      <c r="BQ103" s="26"/>
    </row>
    <row r="104" spans="1:69" s="2" customFormat="1" ht="13.5" customHeight="1">
      <c r="A104" s="44"/>
      <c r="B104" s="44" t="s">
        <v>305</v>
      </c>
      <c r="C104" s="44" t="s">
        <v>712</v>
      </c>
      <c r="D104" s="12" t="s">
        <v>713</v>
      </c>
      <c r="E104" s="12" t="s">
        <v>499</v>
      </c>
      <c r="F104" s="44"/>
      <c r="G104" s="44"/>
      <c r="H104" s="44" t="s">
        <v>691</v>
      </c>
      <c r="I104" s="22" t="s">
        <v>402</v>
      </c>
      <c r="J104" s="17" t="s">
        <v>695</v>
      </c>
      <c r="K104" s="13" t="s">
        <v>404</v>
      </c>
      <c r="L104" s="22">
        <v>48720000</v>
      </c>
      <c r="M104" s="49" t="s">
        <v>673</v>
      </c>
      <c r="N104" s="22">
        <v>48720000</v>
      </c>
      <c r="O104" s="22">
        <v>48720000</v>
      </c>
      <c r="P104" s="22">
        <v>48720000</v>
      </c>
      <c r="Q104" s="22">
        <v>48720000</v>
      </c>
      <c r="R104" s="22">
        <v>48720000</v>
      </c>
      <c r="S104" s="22">
        <v>48720000</v>
      </c>
      <c r="T104" s="22">
        <v>48720000</v>
      </c>
      <c r="U104" s="22">
        <v>48720000</v>
      </c>
      <c r="V104" s="22">
        <v>48720000</v>
      </c>
      <c r="W104" s="22">
        <v>48720000</v>
      </c>
      <c r="X104" s="22"/>
      <c r="Y104" s="22"/>
      <c r="Z104" s="22"/>
      <c r="AA104" s="22"/>
      <c r="AB104" s="22"/>
      <c r="AC104" s="22"/>
      <c r="AD104" s="22"/>
      <c r="AE104" s="22"/>
      <c r="AF104" s="22"/>
      <c r="AG104" s="22"/>
      <c r="AH104" s="22"/>
      <c r="AI104" s="22"/>
      <c r="AJ104" s="22"/>
      <c r="AK104" s="22"/>
      <c r="AL104" s="24"/>
      <c r="AM104" s="44"/>
      <c r="AN104" s="13" t="s">
        <v>404</v>
      </c>
      <c r="AO104" s="29"/>
      <c r="AP104" s="13" t="s">
        <v>406</v>
      </c>
      <c r="AQ104" s="13"/>
      <c r="AR104" s="30"/>
      <c r="AS104" s="22"/>
      <c r="AT104" s="30">
        <v>43874</v>
      </c>
      <c r="AU104" s="22">
        <v>48720000</v>
      </c>
      <c r="AV104" s="44"/>
      <c r="AW104" s="44"/>
      <c r="AX104" s="36"/>
      <c r="AY104" s="24"/>
      <c r="AZ104" s="37"/>
      <c r="BA104" s="37"/>
      <c r="BD104" s="24"/>
      <c r="BE104" s="24"/>
      <c r="BJ104" s="26"/>
      <c r="BK104" s="26"/>
      <c r="BL104" s="26"/>
      <c r="BM104" s="26"/>
      <c r="BN104" s="26"/>
      <c r="BO104" s="26"/>
      <c r="BP104" s="26"/>
      <c r="BQ104" s="26"/>
    </row>
    <row r="105" spans="1:69" s="2" customFormat="1" ht="13.5" customHeight="1">
      <c r="A105" s="44"/>
      <c r="B105" s="44" t="s">
        <v>304</v>
      </c>
      <c r="C105" s="44" t="s">
        <v>714</v>
      </c>
      <c r="D105" s="12" t="s">
        <v>715</v>
      </c>
      <c r="E105" s="12" t="s">
        <v>716</v>
      </c>
      <c r="F105" s="44"/>
      <c r="G105" s="44"/>
      <c r="H105" s="44" t="s">
        <v>691</v>
      </c>
      <c r="I105" s="22" t="s">
        <v>402</v>
      </c>
      <c r="J105" s="17" t="s">
        <v>695</v>
      </c>
      <c r="K105" s="13" t="s">
        <v>404</v>
      </c>
      <c r="L105" s="22">
        <v>99999900.799999997</v>
      </c>
      <c r="M105" s="49" t="s">
        <v>673</v>
      </c>
      <c r="N105" s="22">
        <v>99999900.799999997</v>
      </c>
      <c r="O105" s="22">
        <v>99999900.799999997</v>
      </c>
      <c r="P105" s="22">
        <v>99999900.799999997</v>
      </c>
      <c r="Q105" s="22">
        <v>99999900.799999997</v>
      </c>
      <c r="R105" s="22">
        <v>99999900.799999997</v>
      </c>
      <c r="S105" s="22">
        <v>99999900.799999997</v>
      </c>
      <c r="T105" s="22">
        <v>99999900.799999997</v>
      </c>
      <c r="U105" s="22">
        <v>99999900.799999997</v>
      </c>
      <c r="V105" s="22">
        <v>99999900.799999997</v>
      </c>
      <c r="W105" s="22">
        <v>99999900.799999997</v>
      </c>
      <c r="X105" s="22"/>
      <c r="Y105" s="22"/>
      <c r="Z105" s="22"/>
      <c r="AA105" s="22"/>
      <c r="AB105" s="22"/>
      <c r="AC105" s="22"/>
      <c r="AD105" s="22"/>
      <c r="AE105" s="22"/>
      <c r="AF105" s="22"/>
      <c r="AG105" s="22"/>
      <c r="AH105" s="22"/>
      <c r="AI105" s="22"/>
      <c r="AJ105" s="22"/>
      <c r="AK105" s="22"/>
      <c r="AL105" s="24"/>
      <c r="AM105" s="44"/>
      <c r="AN105" s="13" t="s">
        <v>404</v>
      </c>
      <c r="AO105" s="29"/>
      <c r="AP105" s="13" t="s">
        <v>406</v>
      </c>
      <c r="AQ105" s="13"/>
      <c r="AR105" s="30"/>
      <c r="AS105" s="22"/>
      <c r="AT105" s="30">
        <v>43882</v>
      </c>
      <c r="AU105" s="22">
        <v>99999900.799999997</v>
      </c>
      <c r="AV105" s="44"/>
      <c r="AW105" s="44"/>
      <c r="AX105" s="36"/>
      <c r="AY105" s="24"/>
      <c r="AZ105" s="37"/>
      <c r="BA105" s="37"/>
      <c r="BD105" s="24"/>
      <c r="BE105" s="24"/>
      <c r="BJ105" s="26"/>
      <c r="BK105" s="26"/>
      <c r="BL105" s="26"/>
      <c r="BM105" s="26"/>
      <c r="BN105" s="26"/>
      <c r="BO105" s="26"/>
      <c r="BP105" s="26"/>
      <c r="BQ105" s="26"/>
    </row>
    <row r="106" spans="1:69" s="2" customFormat="1" ht="13.5" customHeight="1">
      <c r="A106" s="44"/>
      <c r="B106" s="44" t="s">
        <v>306</v>
      </c>
      <c r="C106" s="44" t="s">
        <v>580</v>
      </c>
      <c r="D106" s="12" t="s">
        <v>717</v>
      </c>
      <c r="E106" s="12" t="s">
        <v>581</v>
      </c>
      <c r="F106" s="44"/>
      <c r="G106" s="44"/>
      <c r="H106" s="44" t="s">
        <v>691</v>
      </c>
      <c r="I106" s="22" t="s">
        <v>402</v>
      </c>
      <c r="J106" s="17" t="s">
        <v>695</v>
      </c>
      <c r="K106" s="13" t="s">
        <v>404</v>
      </c>
      <c r="L106" s="22">
        <v>31761624.510000002</v>
      </c>
      <c r="M106" s="49" t="s">
        <v>673</v>
      </c>
      <c r="N106" s="22">
        <v>31761624.510000002</v>
      </c>
      <c r="O106" s="22">
        <v>31761624.510000002</v>
      </c>
      <c r="P106" s="22">
        <v>31761624.510000002</v>
      </c>
      <c r="Q106" s="22">
        <v>31761624.510000002</v>
      </c>
      <c r="R106" s="22">
        <v>31761624.510000002</v>
      </c>
      <c r="S106" s="22"/>
      <c r="T106" s="22"/>
      <c r="U106" s="22"/>
      <c r="V106" s="22"/>
      <c r="W106" s="22"/>
      <c r="X106" s="22"/>
      <c r="Y106" s="22"/>
      <c r="Z106" s="22"/>
      <c r="AA106" s="22"/>
      <c r="AB106" s="22"/>
      <c r="AC106" s="22"/>
      <c r="AD106" s="22"/>
      <c r="AE106" s="22"/>
      <c r="AF106" s="22"/>
      <c r="AG106" s="22"/>
      <c r="AH106" s="22"/>
      <c r="AI106" s="22"/>
      <c r="AJ106" s="22"/>
      <c r="AK106" s="22"/>
      <c r="AL106" s="24"/>
      <c r="AM106" s="44"/>
      <c r="AN106" s="13" t="s">
        <v>404</v>
      </c>
      <c r="AO106" s="29"/>
      <c r="AP106" s="13" t="s">
        <v>406</v>
      </c>
      <c r="AQ106" s="13"/>
      <c r="AR106" s="30"/>
      <c r="AS106" s="22"/>
      <c r="AT106" s="30">
        <v>44027</v>
      </c>
      <c r="AU106" s="22">
        <v>31761624.510000002</v>
      </c>
      <c r="AV106" s="44"/>
      <c r="AW106" s="44"/>
      <c r="AX106" s="36"/>
      <c r="AY106" s="24"/>
      <c r="AZ106" s="37"/>
      <c r="BA106" s="37"/>
      <c r="BD106" s="24"/>
      <c r="BE106" s="24"/>
      <c r="BJ106" s="26"/>
      <c r="BK106" s="26"/>
      <c r="BL106" s="26"/>
      <c r="BM106" s="26"/>
      <c r="BN106" s="26"/>
      <c r="BO106" s="26"/>
      <c r="BP106" s="26"/>
      <c r="BQ106" s="26"/>
    </row>
    <row r="107" spans="1:69" s="2" customFormat="1" ht="13.5" customHeight="1">
      <c r="A107" s="44"/>
      <c r="B107" s="44" t="s">
        <v>307</v>
      </c>
      <c r="C107" s="44" t="s">
        <v>718</v>
      </c>
      <c r="D107" s="12" t="s">
        <v>719</v>
      </c>
      <c r="E107" s="12" t="s">
        <v>720</v>
      </c>
      <c r="F107" s="44"/>
      <c r="G107" s="44"/>
      <c r="H107" s="44" t="s">
        <v>691</v>
      </c>
      <c r="I107" s="22" t="s">
        <v>402</v>
      </c>
      <c r="J107" s="17" t="s">
        <v>695</v>
      </c>
      <c r="K107" s="13" t="s">
        <v>404</v>
      </c>
      <c r="L107" s="22">
        <v>77461170</v>
      </c>
      <c r="M107" s="49" t="s">
        <v>673</v>
      </c>
      <c r="N107" s="22">
        <v>77461170</v>
      </c>
      <c r="O107" s="22">
        <v>77461170</v>
      </c>
      <c r="P107" s="22">
        <v>77461170</v>
      </c>
      <c r="Q107" s="22">
        <v>77461170</v>
      </c>
      <c r="R107" s="22">
        <v>77461170</v>
      </c>
      <c r="S107" s="22"/>
      <c r="T107" s="22"/>
      <c r="U107" s="22"/>
      <c r="V107" s="22"/>
      <c r="W107" s="22"/>
      <c r="X107" s="22"/>
      <c r="Y107" s="22"/>
      <c r="Z107" s="22"/>
      <c r="AA107" s="22"/>
      <c r="AB107" s="22"/>
      <c r="AC107" s="22"/>
      <c r="AD107" s="22"/>
      <c r="AE107" s="22"/>
      <c r="AF107" s="22"/>
      <c r="AG107" s="22"/>
      <c r="AH107" s="22"/>
      <c r="AI107" s="22"/>
      <c r="AJ107" s="22"/>
      <c r="AK107" s="22"/>
      <c r="AL107" s="24"/>
      <c r="AM107" s="44"/>
      <c r="AN107" s="13" t="s">
        <v>404</v>
      </c>
      <c r="AO107" s="29"/>
      <c r="AP107" s="13" t="s">
        <v>406</v>
      </c>
      <c r="AQ107" s="13"/>
      <c r="AR107" s="30"/>
      <c r="AS107" s="22"/>
      <c r="AT107" s="30">
        <v>44027</v>
      </c>
      <c r="AU107" s="22">
        <v>77461170</v>
      </c>
      <c r="AV107" s="44"/>
      <c r="AW107" s="44"/>
      <c r="AX107" s="36"/>
      <c r="AY107" s="24"/>
      <c r="AZ107" s="37"/>
      <c r="BA107" s="37"/>
      <c r="BD107" s="24"/>
      <c r="BE107" s="24"/>
      <c r="BJ107" s="26"/>
      <c r="BK107" s="26"/>
      <c r="BL107" s="26"/>
      <c r="BM107" s="26"/>
      <c r="BN107" s="26"/>
      <c r="BO107" s="26"/>
      <c r="BP107" s="26"/>
      <c r="BQ107" s="26"/>
    </row>
    <row r="108" spans="1:69" s="2" customFormat="1" ht="13.5" customHeight="1">
      <c r="A108" s="44"/>
      <c r="B108" s="44" t="s">
        <v>308</v>
      </c>
      <c r="C108" s="44" t="s">
        <v>721</v>
      </c>
      <c r="D108" s="12" t="s">
        <v>722</v>
      </c>
      <c r="E108" s="12" t="s">
        <v>723</v>
      </c>
      <c r="F108" s="44"/>
      <c r="G108" s="44"/>
      <c r="H108" s="44" t="s">
        <v>691</v>
      </c>
      <c r="I108" s="22" t="s">
        <v>402</v>
      </c>
      <c r="J108" s="17" t="s">
        <v>695</v>
      </c>
      <c r="K108" s="13" t="s">
        <v>404</v>
      </c>
      <c r="L108" s="22">
        <v>39333125</v>
      </c>
      <c r="M108" s="49" t="s">
        <v>673</v>
      </c>
      <c r="N108" s="22">
        <v>39333125</v>
      </c>
      <c r="O108" s="22">
        <v>39333125</v>
      </c>
      <c r="P108" s="22">
        <v>39333125</v>
      </c>
      <c r="Q108" s="22">
        <v>39333125</v>
      </c>
      <c r="R108" s="22">
        <v>39333125</v>
      </c>
      <c r="S108" s="22"/>
      <c r="T108" s="22"/>
      <c r="U108" s="22"/>
      <c r="V108" s="22"/>
      <c r="W108" s="22"/>
      <c r="X108" s="22"/>
      <c r="Y108" s="22"/>
      <c r="Z108" s="22"/>
      <c r="AA108" s="22"/>
      <c r="AB108" s="22"/>
      <c r="AC108" s="22"/>
      <c r="AD108" s="22"/>
      <c r="AE108" s="22"/>
      <c r="AF108" s="22"/>
      <c r="AG108" s="22"/>
      <c r="AH108" s="22"/>
      <c r="AI108" s="22"/>
      <c r="AJ108" s="22"/>
      <c r="AK108" s="22"/>
      <c r="AL108" s="24"/>
      <c r="AM108" s="44"/>
      <c r="AN108" s="13" t="s">
        <v>404</v>
      </c>
      <c r="AO108" s="29"/>
      <c r="AP108" s="13" t="s">
        <v>406</v>
      </c>
      <c r="AQ108" s="13"/>
      <c r="AR108" s="30"/>
      <c r="AS108" s="22"/>
      <c r="AT108" s="30">
        <v>44027</v>
      </c>
      <c r="AU108" s="22">
        <v>39333125</v>
      </c>
      <c r="AV108" s="44"/>
      <c r="AW108" s="44"/>
      <c r="AX108" s="36"/>
      <c r="AY108" s="24"/>
      <c r="AZ108" s="37"/>
      <c r="BA108" s="37"/>
      <c r="BD108" s="24"/>
      <c r="BE108" s="24"/>
      <c r="BJ108" s="26"/>
      <c r="BK108" s="26"/>
      <c r="BL108" s="26"/>
      <c r="BM108" s="26"/>
      <c r="BN108" s="26"/>
      <c r="BO108" s="26"/>
      <c r="BP108" s="26"/>
      <c r="BQ108" s="26"/>
    </row>
    <row r="109" spans="1:69" s="2" customFormat="1" ht="13.5" customHeight="1">
      <c r="A109" s="44"/>
      <c r="B109" s="44" t="s">
        <v>309</v>
      </c>
      <c r="C109" s="44" t="s">
        <v>724</v>
      </c>
      <c r="D109" s="12" t="s">
        <v>725</v>
      </c>
      <c r="E109" s="12" t="s">
        <v>726</v>
      </c>
      <c r="F109" s="44"/>
      <c r="G109" s="44"/>
      <c r="H109" s="44" t="s">
        <v>691</v>
      </c>
      <c r="I109" s="22" t="s">
        <v>402</v>
      </c>
      <c r="J109" s="17" t="s">
        <v>695</v>
      </c>
      <c r="K109" s="13" t="s">
        <v>404</v>
      </c>
      <c r="L109" s="22">
        <v>41464549.880000003</v>
      </c>
      <c r="M109" s="49" t="s">
        <v>673</v>
      </c>
      <c r="N109" s="22">
        <v>41464549.880000003</v>
      </c>
      <c r="O109" s="22">
        <v>41464549.880000003</v>
      </c>
      <c r="P109" s="22">
        <v>41464549.880000003</v>
      </c>
      <c r="Q109" s="22">
        <v>41464549.880000003</v>
      </c>
      <c r="R109" s="22">
        <v>41464549.880000003</v>
      </c>
      <c r="S109" s="22"/>
      <c r="T109" s="22"/>
      <c r="U109" s="22"/>
      <c r="V109" s="22"/>
      <c r="W109" s="22"/>
      <c r="X109" s="22"/>
      <c r="Y109" s="22"/>
      <c r="Z109" s="22"/>
      <c r="AA109" s="22"/>
      <c r="AB109" s="22"/>
      <c r="AC109" s="22"/>
      <c r="AD109" s="22"/>
      <c r="AE109" s="22"/>
      <c r="AF109" s="22"/>
      <c r="AG109" s="22"/>
      <c r="AH109" s="22"/>
      <c r="AI109" s="22"/>
      <c r="AJ109" s="22"/>
      <c r="AK109" s="22"/>
      <c r="AL109" s="24"/>
      <c r="AM109" s="44"/>
      <c r="AN109" s="13" t="s">
        <v>404</v>
      </c>
      <c r="AO109" s="29"/>
      <c r="AP109" s="13" t="s">
        <v>406</v>
      </c>
      <c r="AQ109" s="13"/>
      <c r="AR109" s="30"/>
      <c r="AS109" s="22"/>
      <c r="AT109" s="30">
        <v>44027</v>
      </c>
      <c r="AU109" s="22">
        <v>41464549.880000003</v>
      </c>
      <c r="AV109" s="44"/>
      <c r="AW109" s="44"/>
      <c r="AX109" s="36"/>
      <c r="AY109" s="24"/>
      <c r="AZ109" s="37"/>
      <c r="BA109" s="37"/>
      <c r="BD109" s="24"/>
      <c r="BE109" s="24"/>
      <c r="BJ109" s="26"/>
      <c r="BK109" s="26"/>
      <c r="BL109" s="26"/>
      <c r="BM109" s="26"/>
      <c r="BN109" s="26"/>
      <c r="BO109" s="26"/>
      <c r="BP109" s="26"/>
      <c r="BQ109" s="26"/>
    </row>
    <row r="110" spans="1:69" s="2" customFormat="1" ht="13.5" customHeight="1">
      <c r="A110" s="44"/>
      <c r="B110" s="44" t="s">
        <v>310</v>
      </c>
      <c r="C110" s="44" t="s">
        <v>727</v>
      </c>
      <c r="D110" s="12" t="s">
        <v>728</v>
      </c>
      <c r="E110" s="12" t="s">
        <v>729</v>
      </c>
      <c r="F110" s="44"/>
      <c r="G110" s="44"/>
      <c r="H110" s="44" t="s">
        <v>691</v>
      </c>
      <c r="I110" s="22" t="s">
        <v>402</v>
      </c>
      <c r="J110" s="17" t="s">
        <v>695</v>
      </c>
      <c r="K110" s="13" t="s">
        <v>404</v>
      </c>
      <c r="L110" s="22">
        <v>111212292.34999999</v>
      </c>
      <c r="M110" s="49" t="s">
        <v>673</v>
      </c>
      <c r="N110" s="22">
        <v>111212292.34999999</v>
      </c>
      <c r="O110" s="22">
        <v>111212292.34999999</v>
      </c>
      <c r="P110" s="22">
        <v>111212292.34999999</v>
      </c>
      <c r="Q110" s="22">
        <v>111212292.34999999</v>
      </c>
      <c r="R110" s="22"/>
      <c r="S110" s="22"/>
      <c r="T110" s="22"/>
      <c r="U110" s="22"/>
      <c r="V110" s="22"/>
      <c r="W110" s="22"/>
      <c r="X110" s="22"/>
      <c r="Y110" s="22"/>
      <c r="Z110" s="22"/>
      <c r="AA110" s="22"/>
      <c r="AB110" s="22"/>
      <c r="AC110" s="22"/>
      <c r="AD110" s="22"/>
      <c r="AE110" s="22"/>
      <c r="AF110" s="22"/>
      <c r="AG110" s="22"/>
      <c r="AH110" s="22"/>
      <c r="AI110" s="22"/>
      <c r="AJ110" s="22"/>
      <c r="AK110" s="22"/>
      <c r="AL110" s="24"/>
      <c r="AM110" s="44"/>
      <c r="AN110" s="13" t="s">
        <v>404</v>
      </c>
      <c r="AO110" s="29"/>
      <c r="AP110" s="13" t="s">
        <v>406</v>
      </c>
      <c r="AQ110" s="13"/>
      <c r="AR110" s="30"/>
      <c r="AS110" s="22"/>
      <c r="AT110" s="30">
        <v>44058</v>
      </c>
      <c r="AU110" s="22">
        <v>111212292.34999999</v>
      </c>
      <c r="AV110" s="44"/>
      <c r="AW110" s="44"/>
      <c r="AX110" s="36"/>
      <c r="AY110" s="24"/>
      <c r="AZ110" s="37"/>
      <c r="BA110" s="37"/>
      <c r="BD110" s="24"/>
      <c r="BE110" s="24"/>
      <c r="BJ110" s="26"/>
      <c r="BK110" s="26"/>
      <c r="BL110" s="26"/>
      <c r="BM110" s="26"/>
      <c r="BN110" s="26"/>
      <c r="BO110" s="26"/>
      <c r="BP110" s="26"/>
      <c r="BQ110" s="26"/>
    </row>
    <row r="111" spans="1:69" s="2" customFormat="1" ht="13.5" customHeight="1">
      <c r="A111" s="44"/>
      <c r="B111" s="44" t="s">
        <v>311</v>
      </c>
      <c r="C111" s="44" t="s">
        <v>730</v>
      </c>
      <c r="D111" s="12" t="s">
        <v>731</v>
      </c>
      <c r="E111" s="12" t="s">
        <v>732</v>
      </c>
      <c r="F111" s="44"/>
      <c r="G111" s="44"/>
      <c r="H111" s="44" t="s">
        <v>691</v>
      </c>
      <c r="I111" s="22" t="s">
        <v>402</v>
      </c>
      <c r="J111" s="17" t="s">
        <v>695</v>
      </c>
      <c r="K111" s="13" t="s">
        <v>404</v>
      </c>
      <c r="L111" s="22">
        <v>104016160</v>
      </c>
      <c r="M111" s="49" t="s">
        <v>673</v>
      </c>
      <c r="N111" s="22">
        <v>104016160</v>
      </c>
      <c r="O111" s="22">
        <v>104016160</v>
      </c>
      <c r="P111" s="22">
        <v>104016160</v>
      </c>
      <c r="Q111" s="22">
        <v>104016160</v>
      </c>
      <c r="R111" s="22"/>
      <c r="S111" s="22"/>
      <c r="T111" s="22"/>
      <c r="U111" s="22"/>
      <c r="V111" s="22"/>
      <c r="W111" s="22"/>
      <c r="X111" s="22"/>
      <c r="Y111" s="22"/>
      <c r="Z111" s="22"/>
      <c r="AA111" s="22"/>
      <c r="AB111" s="22"/>
      <c r="AC111" s="22"/>
      <c r="AD111" s="22"/>
      <c r="AE111" s="22"/>
      <c r="AF111" s="22"/>
      <c r="AG111" s="22"/>
      <c r="AH111" s="22"/>
      <c r="AI111" s="22"/>
      <c r="AJ111" s="22"/>
      <c r="AK111" s="22"/>
      <c r="AL111" s="24"/>
      <c r="AM111" s="44"/>
      <c r="AN111" s="13" t="s">
        <v>404</v>
      </c>
      <c r="AO111" s="29"/>
      <c r="AP111" s="13" t="s">
        <v>406</v>
      </c>
      <c r="AQ111" s="13"/>
      <c r="AR111" s="30"/>
      <c r="AS111" s="22"/>
      <c r="AT111" s="30">
        <v>44058</v>
      </c>
      <c r="AU111" s="22">
        <v>104016160</v>
      </c>
      <c r="AV111" s="44"/>
      <c r="AW111" s="44"/>
      <c r="AX111" s="36"/>
      <c r="AY111" s="24"/>
      <c r="AZ111" s="37"/>
      <c r="BA111" s="37"/>
      <c r="BD111" s="24"/>
      <c r="BE111" s="24"/>
      <c r="BJ111" s="26"/>
      <c r="BK111" s="26"/>
      <c r="BL111" s="26"/>
      <c r="BM111" s="26"/>
      <c r="BN111" s="26"/>
      <c r="BO111" s="26"/>
      <c r="BP111" s="26"/>
      <c r="BQ111" s="26"/>
    </row>
    <row r="112" spans="1:69" s="2" customFormat="1" ht="13.5" customHeight="1">
      <c r="A112" s="44"/>
      <c r="B112" s="44" t="s">
        <v>312</v>
      </c>
      <c r="C112" s="44" t="s">
        <v>733</v>
      </c>
      <c r="D112" s="12" t="s">
        <v>734</v>
      </c>
      <c r="E112" s="12" t="s">
        <v>735</v>
      </c>
      <c r="F112" s="44"/>
      <c r="G112" s="44"/>
      <c r="H112" s="44" t="s">
        <v>691</v>
      </c>
      <c r="I112" s="22" t="s">
        <v>402</v>
      </c>
      <c r="J112" s="17" t="s">
        <v>695</v>
      </c>
      <c r="K112" s="13" t="s">
        <v>404</v>
      </c>
      <c r="L112" s="22">
        <v>30885000</v>
      </c>
      <c r="M112" s="49" t="s">
        <v>673</v>
      </c>
      <c r="N112" s="22">
        <v>30885000</v>
      </c>
      <c r="O112" s="22">
        <v>30885000</v>
      </c>
      <c r="P112" s="22">
        <v>30885000</v>
      </c>
      <c r="Q112" s="22">
        <v>30885000</v>
      </c>
      <c r="R112" s="22"/>
      <c r="S112" s="22"/>
      <c r="T112" s="22"/>
      <c r="U112" s="22"/>
      <c r="V112" s="22"/>
      <c r="W112" s="22"/>
      <c r="X112" s="22"/>
      <c r="Y112" s="22"/>
      <c r="Z112" s="22"/>
      <c r="AA112" s="22"/>
      <c r="AB112" s="22"/>
      <c r="AC112" s="22"/>
      <c r="AD112" s="22"/>
      <c r="AE112" s="22"/>
      <c r="AF112" s="22"/>
      <c r="AG112" s="22"/>
      <c r="AH112" s="22"/>
      <c r="AI112" s="22"/>
      <c r="AJ112" s="22"/>
      <c r="AK112" s="22"/>
      <c r="AL112" s="24"/>
      <c r="AM112" s="44"/>
      <c r="AN112" s="13" t="s">
        <v>404</v>
      </c>
      <c r="AO112" s="29"/>
      <c r="AP112" s="13" t="s">
        <v>406</v>
      </c>
      <c r="AQ112" s="13"/>
      <c r="AR112" s="30"/>
      <c r="AS112" s="22"/>
      <c r="AT112" s="30">
        <v>44069</v>
      </c>
      <c r="AU112" s="22">
        <v>30885000</v>
      </c>
      <c r="AV112" s="44"/>
      <c r="AW112" s="44"/>
      <c r="AX112" s="36"/>
      <c r="AY112" s="24"/>
      <c r="AZ112" s="37"/>
      <c r="BA112" s="37"/>
      <c r="BD112" s="24"/>
      <c r="BE112" s="24"/>
      <c r="BJ112" s="26"/>
      <c r="BK112" s="26"/>
      <c r="BL112" s="26"/>
      <c r="BM112" s="26"/>
      <c r="BN112" s="26"/>
      <c r="BO112" s="26"/>
      <c r="BP112" s="26"/>
      <c r="BQ112" s="26"/>
    </row>
    <row r="113" spans="1:69" s="2" customFormat="1" ht="13.5" customHeight="1">
      <c r="A113" s="44"/>
      <c r="B113" s="44" t="s">
        <v>313</v>
      </c>
      <c r="C113" s="44" t="s">
        <v>592</v>
      </c>
      <c r="D113" s="12" t="s">
        <v>736</v>
      </c>
      <c r="E113" s="12" t="s">
        <v>737</v>
      </c>
      <c r="F113" s="44"/>
      <c r="G113" s="44"/>
      <c r="H113" s="44" t="s">
        <v>691</v>
      </c>
      <c r="I113" s="22" t="s">
        <v>402</v>
      </c>
      <c r="J113" s="17" t="s">
        <v>695</v>
      </c>
      <c r="K113" s="13" t="s">
        <v>404</v>
      </c>
      <c r="L113" s="22">
        <v>53391696</v>
      </c>
      <c r="M113" s="49" t="s">
        <v>673</v>
      </c>
      <c r="N113" s="22">
        <v>53391696</v>
      </c>
      <c r="O113" s="22">
        <v>53391696</v>
      </c>
      <c r="P113" s="22">
        <v>53391696</v>
      </c>
      <c r="Q113" s="22"/>
      <c r="R113" s="22"/>
      <c r="S113" s="22"/>
      <c r="T113" s="22"/>
      <c r="U113" s="22"/>
      <c r="V113" s="22"/>
      <c r="W113" s="22"/>
      <c r="X113" s="22"/>
      <c r="Y113" s="22"/>
      <c r="Z113" s="22"/>
      <c r="AA113" s="22"/>
      <c r="AB113" s="22"/>
      <c r="AC113" s="22"/>
      <c r="AD113" s="22"/>
      <c r="AE113" s="22"/>
      <c r="AF113" s="22"/>
      <c r="AG113" s="22"/>
      <c r="AH113" s="22"/>
      <c r="AI113" s="22"/>
      <c r="AJ113" s="22"/>
      <c r="AK113" s="22"/>
      <c r="AL113" s="24"/>
      <c r="AM113" s="44"/>
      <c r="AN113" s="13" t="s">
        <v>404</v>
      </c>
      <c r="AO113" s="29"/>
      <c r="AP113" s="13" t="s">
        <v>406</v>
      </c>
      <c r="AQ113" s="13"/>
      <c r="AR113" s="30"/>
      <c r="AS113" s="22"/>
      <c r="AT113" s="30">
        <v>44076</v>
      </c>
      <c r="AU113" s="22">
        <v>53391696</v>
      </c>
      <c r="AV113" s="44"/>
      <c r="AW113" s="44"/>
      <c r="AX113" s="36"/>
      <c r="AY113" s="24"/>
      <c r="AZ113" s="37"/>
      <c r="BA113" s="37"/>
      <c r="BD113" s="24"/>
      <c r="BE113" s="24"/>
      <c r="BJ113" s="26"/>
      <c r="BK113" s="26"/>
      <c r="BL113" s="26"/>
      <c r="BM113" s="26"/>
      <c r="BN113" s="26"/>
      <c r="BO113" s="26"/>
      <c r="BP113" s="26"/>
      <c r="BQ113" s="26"/>
    </row>
    <row r="114" spans="1:69" s="2" customFormat="1" ht="13.5" customHeight="1">
      <c r="A114" s="44"/>
      <c r="B114" s="44" t="s">
        <v>314</v>
      </c>
      <c r="C114" s="44" t="s">
        <v>738</v>
      </c>
      <c r="D114" s="12" t="s">
        <v>739</v>
      </c>
      <c r="E114" s="12" t="s">
        <v>740</v>
      </c>
      <c r="F114" s="44"/>
      <c r="G114" s="44"/>
      <c r="H114" s="44" t="s">
        <v>691</v>
      </c>
      <c r="I114" s="22" t="s">
        <v>402</v>
      </c>
      <c r="J114" s="17" t="s">
        <v>695</v>
      </c>
      <c r="K114" s="13" t="s">
        <v>404</v>
      </c>
      <c r="L114" s="22">
        <v>36400000</v>
      </c>
      <c r="M114" s="49" t="s">
        <v>673</v>
      </c>
      <c r="N114" s="22">
        <v>36400000</v>
      </c>
      <c r="O114" s="22">
        <v>36400000</v>
      </c>
      <c r="P114" s="22">
        <v>36400000</v>
      </c>
      <c r="Q114" s="22"/>
      <c r="R114" s="22"/>
      <c r="S114" s="22"/>
      <c r="T114" s="22"/>
      <c r="U114" s="22"/>
      <c r="V114" s="22"/>
      <c r="W114" s="22"/>
      <c r="X114" s="22"/>
      <c r="Y114" s="22"/>
      <c r="Z114" s="22"/>
      <c r="AA114" s="22"/>
      <c r="AB114" s="22"/>
      <c r="AC114" s="22"/>
      <c r="AD114" s="22"/>
      <c r="AE114" s="22"/>
      <c r="AF114" s="22"/>
      <c r="AG114" s="22"/>
      <c r="AH114" s="22"/>
      <c r="AI114" s="22"/>
      <c r="AJ114" s="22"/>
      <c r="AK114" s="22"/>
      <c r="AL114" s="24"/>
      <c r="AM114" s="44"/>
      <c r="AN114" s="13" t="s">
        <v>404</v>
      </c>
      <c r="AO114" s="29"/>
      <c r="AP114" s="13" t="s">
        <v>406</v>
      </c>
      <c r="AQ114" s="13"/>
      <c r="AR114" s="30"/>
      <c r="AS114" s="22"/>
      <c r="AT114" s="30">
        <v>44083</v>
      </c>
      <c r="AU114" s="22">
        <v>36400000</v>
      </c>
      <c r="AV114" s="44"/>
      <c r="AW114" s="44"/>
      <c r="AX114" s="36"/>
      <c r="AY114" s="24"/>
      <c r="AZ114" s="37"/>
      <c r="BA114" s="37"/>
      <c r="BD114" s="24"/>
      <c r="BE114" s="24"/>
      <c r="BJ114" s="26"/>
      <c r="BK114" s="26"/>
      <c r="BL114" s="26"/>
      <c r="BM114" s="26"/>
      <c r="BN114" s="26"/>
      <c r="BO114" s="26"/>
      <c r="BP114" s="26"/>
      <c r="BQ114" s="26"/>
    </row>
    <row r="115" spans="1:69" s="2" customFormat="1" ht="13.5" customHeight="1">
      <c r="A115" s="44"/>
      <c r="B115" s="44" t="s">
        <v>315</v>
      </c>
      <c r="C115" s="44" t="s">
        <v>741</v>
      </c>
      <c r="D115" s="12" t="s">
        <v>742</v>
      </c>
      <c r="E115" s="12" t="s">
        <v>743</v>
      </c>
      <c r="F115" s="44"/>
      <c r="G115" s="44"/>
      <c r="H115" s="44" t="s">
        <v>691</v>
      </c>
      <c r="I115" s="22" t="s">
        <v>402</v>
      </c>
      <c r="J115" s="17" t="s">
        <v>695</v>
      </c>
      <c r="K115" s="13" t="s">
        <v>404</v>
      </c>
      <c r="L115" s="22">
        <v>28525000</v>
      </c>
      <c r="M115" s="49" t="s">
        <v>673</v>
      </c>
      <c r="N115" s="22">
        <v>28525000</v>
      </c>
      <c r="O115" s="22">
        <v>28525000</v>
      </c>
      <c r="P115" s="22">
        <v>28525000</v>
      </c>
      <c r="Q115" s="22"/>
      <c r="R115" s="22"/>
      <c r="S115" s="22"/>
      <c r="T115" s="22"/>
      <c r="U115" s="22"/>
      <c r="V115" s="22"/>
      <c r="W115" s="22"/>
      <c r="X115" s="22"/>
      <c r="Y115" s="22"/>
      <c r="Z115" s="22"/>
      <c r="AA115" s="22"/>
      <c r="AB115" s="22"/>
      <c r="AC115" s="22"/>
      <c r="AD115" s="22"/>
      <c r="AE115" s="22"/>
      <c r="AF115" s="22"/>
      <c r="AG115" s="22"/>
      <c r="AH115" s="22"/>
      <c r="AI115" s="22"/>
      <c r="AJ115" s="22"/>
      <c r="AK115" s="22"/>
      <c r="AL115" s="24"/>
      <c r="AM115" s="44"/>
      <c r="AN115" s="13" t="s">
        <v>404</v>
      </c>
      <c r="AO115" s="29"/>
      <c r="AP115" s="13" t="s">
        <v>406</v>
      </c>
      <c r="AQ115" s="13"/>
      <c r="AR115" s="30"/>
      <c r="AS115" s="22"/>
      <c r="AT115" s="30">
        <v>44102</v>
      </c>
      <c r="AU115" s="22">
        <v>28525000</v>
      </c>
      <c r="AV115" s="44"/>
      <c r="AW115" s="44"/>
      <c r="AX115" s="36"/>
      <c r="AY115" s="24"/>
      <c r="AZ115" s="37"/>
      <c r="BA115" s="37"/>
      <c r="BD115" s="24"/>
      <c r="BE115" s="24"/>
      <c r="BJ115" s="26"/>
      <c r="BK115" s="26"/>
      <c r="BL115" s="26"/>
      <c r="BM115" s="26"/>
      <c r="BN115" s="26"/>
      <c r="BO115" s="26"/>
      <c r="BP115" s="26"/>
      <c r="BQ115" s="26"/>
    </row>
    <row r="116" spans="1:69" s="2" customFormat="1" ht="13.5" customHeight="1">
      <c r="A116" s="44"/>
      <c r="B116" s="44" t="s">
        <v>316</v>
      </c>
      <c r="C116" s="44" t="s">
        <v>744</v>
      </c>
      <c r="D116" s="12" t="s">
        <v>745</v>
      </c>
      <c r="E116" s="12" t="s">
        <v>746</v>
      </c>
      <c r="F116" s="44"/>
      <c r="G116" s="44"/>
      <c r="H116" s="44" t="s">
        <v>691</v>
      </c>
      <c r="I116" s="22" t="s">
        <v>402</v>
      </c>
      <c r="J116" s="17" t="s">
        <v>695</v>
      </c>
      <c r="K116" s="13" t="s">
        <v>404</v>
      </c>
      <c r="L116" s="22">
        <v>39999964.539999999</v>
      </c>
      <c r="M116" s="49" t="s">
        <v>673</v>
      </c>
      <c r="N116" s="22">
        <v>39999964.539999999</v>
      </c>
      <c r="O116" s="22">
        <v>39999964.539999999</v>
      </c>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4"/>
      <c r="AM116" s="44"/>
      <c r="AN116" s="13" t="s">
        <v>404</v>
      </c>
      <c r="AO116" s="29"/>
      <c r="AP116" s="13" t="s">
        <v>406</v>
      </c>
      <c r="AQ116" s="13"/>
      <c r="AR116" s="30"/>
      <c r="AS116" s="22"/>
      <c r="AT116" s="30">
        <v>44134</v>
      </c>
      <c r="AU116" s="22">
        <v>39999964.539999999</v>
      </c>
      <c r="AV116" s="44"/>
      <c r="AW116" s="44"/>
      <c r="AX116" s="36"/>
      <c r="AY116" s="24"/>
      <c r="AZ116" s="37"/>
      <c r="BA116" s="37"/>
      <c r="BD116" s="24"/>
      <c r="BE116" s="24"/>
      <c r="BJ116" s="26"/>
      <c r="BK116" s="26"/>
      <c r="BL116" s="26"/>
      <c r="BM116" s="26"/>
      <c r="BN116" s="26"/>
      <c r="BO116" s="26"/>
      <c r="BP116" s="26"/>
      <c r="BQ116" s="26"/>
    </row>
    <row r="117" spans="1:69" s="2" customFormat="1" ht="13.5" customHeight="1">
      <c r="A117" s="44"/>
      <c r="B117" s="44" t="s">
        <v>747</v>
      </c>
      <c r="C117" s="44" t="s">
        <v>748</v>
      </c>
      <c r="D117" s="12" t="s">
        <v>749</v>
      </c>
      <c r="E117" s="12" t="s">
        <v>750</v>
      </c>
      <c r="F117" s="44"/>
      <c r="G117" s="44"/>
      <c r="H117" s="44" t="s">
        <v>691</v>
      </c>
      <c r="I117" s="22" t="s">
        <v>402</v>
      </c>
      <c r="J117" s="17" t="s">
        <v>695</v>
      </c>
      <c r="K117" s="13" t="s">
        <v>404</v>
      </c>
      <c r="L117" s="22">
        <v>19037305.219999999</v>
      </c>
      <c r="M117" s="49" t="s">
        <v>673</v>
      </c>
      <c r="N117" s="22">
        <v>19037305.219999999</v>
      </c>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4"/>
      <c r="AM117" s="44"/>
      <c r="AN117" s="13" t="s">
        <v>404</v>
      </c>
      <c r="AO117" s="29"/>
      <c r="AP117" s="13" t="s">
        <v>406</v>
      </c>
      <c r="AQ117" s="13"/>
      <c r="AR117" s="30"/>
      <c r="AS117" s="22"/>
      <c r="AT117" s="30">
        <v>44153</v>
      </c>
      <c r="AU117" s="22">
        <v>19037305.219999999</v>
      </c>
      <c r="AV117" s="44"/>
      <c r="AW117" s="44"/>
      <c r="AX117" s="36"/>
      <c r="AY117" s="24"/>
      <c r="AZ117" s="37"/>
      <c r="BA117" s="37"/>
      <c r="BD117" s="24"/>
      <c r="BE117" s="24"/>
      <c r="BJ117" s="26"/>
      <c r="BK117" s="26"/>
      <c r="BL117" s="26"/>
      <c r="BM117" s="26"/>
      <c r="BN117" s="26"/>
      <c r="BO117" s="26"/>
      <c r="BP117" s="26"/>
      <c r="BQ117" s="26"/>
    </row>
    <row r="118" spans="1:69" s="2" customFormat="1" ht="13.5" customHeight="1">
      <c r="A118" s="44"/>
      <c r="B118" s="44" t="s">
        <v>318</v>
      </c>
      <c r="C118" s="44" t="s">
        <v>751</v>
      </c>
      <c r="D118" s="12" t="s">
        <v>752</v>
      </c>
      <c r="E118" s="12" t="s">
        <v>753</v>
      </c>
      <c r="F118" s="44"/>
      <c r="G118" s="44"/>
      <c r="H118" s="44" t="s">
        <v>691</v>
      </c>
      <c r="I118" s="22" t="s">
        <v>402</v>
      </c>
      <c r="J118" s="17" t="s">
        <v>695</v>
      </c>
      <c r="K118" s="13" t="s">
        <v>404</v>
      </c>
      <c r="L118" s="22">
        <v>61371000</v>
      </c>
      <c r="M118" s="49" t="s">
        <v>673</v>
      </c>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4"/>
      <c r="AM118" s="44"/>
      <c r="AN118" s="13" t="s">
        <v>404</v>
      </c>
      <c r="AO118" s="29"/>
      <c r="AP118" s="13" t="s">
        <v>406</v>
      </c>
      <c r="AQ118" s="13"/>
      <c r="AR118" s="30"/>
      <c r="AS118" s="22"/>
      <c r="AT118" s="30">
        <v>44167</v>
      </c>
      <c r="AU118" s="22">
        <v>61371000</v>
      </c>
      <c r="AV118" s="44"/>
      <c r="AW118" s="44"/>
      <c r="AX118" s="36"/>
      <c r="AY118" s="24"/>
      <c r="AZ118" s="37"/>
      <c r="BA118" s="37"/>
      <c r="BD118" s="24"/>
      <c r="BE118" s="24"/>
      <c r="BJ118" s="26"/>
      <c r="BK118" s="26"/>
      <c r="BL118" s="26"/>
      <c r="BM118" s="26"/>
      <c r="BN118" s="26"/>
      <c r="BO118" s="26"/>
      <c r="BP118" s="26"/>
      <c r="BQ118" s="26"/>
    </row>
    <row r="119" spans="1:69" s="2" customFormat="1" ht="13.5" customHeight="1">
      <c r="A119" s="44"/>
      <c r="B119" s="44" t="s">
        <v>319</v>
      </c>
      <c r="C119" s="44" t="s">
        <v>754</v>
      </c>
      <c r="D119" s="12" t="s">
        <v>755</v>
      </c>
      <c r="E119" s="12" t="s">
        <v>756</v>
      </c>
      <c r="F119" s="44"/>
      <c r="G119" s="44"/>
      <c r="H119" s="44" t="s">
        <v>691</v>
      </c>
      <c r="I119" s="22" t="s">
        <v>402</v>
      </c>
      <c r="J119" s="17" t="s">
        <v>695</v>
      </c>
      <c r="K119" s="13" t="s">
        <v>404</v>
      </c>
      <c r="L119" s="22">
        <v>65772000</v>
      </c>
      <c r="M119" s="49" t="s">
        <v>673</v>
      </c>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4"/>
      <c r="AM119" s="44"/>
      <c r="AN119" s="13" t="s">
        <v>404</v>
      </c>
      <c r="AO119" s="29"/>
      <c r="AP119" s="13" t="s">
        <v>406</v>
      </c>
      <c r="AQ119" s="13"/>
      <c r="AR119" s="30"/>
      <c r="AS119" s="22"/>
      <c r="AT119" s="30">
        <v>44189</v>
      </c>
      <c r="AU119" s="22">
        <v>65772000</v>
      </c>
      <c r="AV119" s="44"/>
      <c r="AW119" s="44"/>
      <c r="AX119" s="36"/>
      <c r="AY119" s="24"/>
      <c r="AZ119" s="37"/>
      <c r="BA119" s="37"/>
      <c r="BD119" s="24"/>
      <c r="BE119" s="24"/>
      <c r="BJ119" s="26"/>
      <c r="BK119" s="26"/>
      <c r="BL119" s="26"/>
      <c r="BM119" s="26"/>
      <c r="BN119" s="26"/>
      <c r="BO119" s="26"/>
      <c r="BP119" s="26"/>
      <c r="BQ119" s="26"/>
    </row>
    <row r="120" spans="1:69" s="2" customFormat="1" ht="13.5" customHeight="1">
      <c r="A120" s="44"/>
      <c r="B120" s="44" t="s">
        <v>328</v>
      </c>
      <c r="C120" s="44" t="s">
        <v>757</v>
      </c>
      <c r="D120" s="12" t="s">
        <v>758</v>
      </c>
      <c r="E120" s="12" t="s">
        <v>759</v>
      </c>
      <c r="F120" s="44"/>
      <c r="G120" s="44"/>
      <c r="H120" s="44"/>
      <c r="I120" s="22" t="s">
        <v>402</v>
      </c>
      <c r="J120" s="17" t="s">
        <v>403</v>
      </c>
      <c r="K120" s="13" t="s">
        <v>404</v>
      </c>
      <c r="L120" s="22">
        <v>49980000</v>
      </c>
      <c r="M120" s="49" t="s">
        <v>673</v>
      </c>
      <c r="N120" s="22">
        <v>49980000</v>
      </c>
      <c r="O120" s="22">
        <v>49980000</v>
      </c>
      <c r="P120" s="22">
        <v>49980000</v>
      </c>
      <c r="Q120" s="22">
        <v>49980000</v>
      </c>
      <c r="R120" s="22">
        <v>49980000</v>
      </c>
      <c r="S120" s="22">
        <v>49980000</v>
      </c>
      <c r="T120" s="22">
        <v>49980000</v>
      </c>
      <c r="U120" s="22">
        <v>49980000</v>
      </c>
      <c r="V120" s="22">
        <v>49980000</v>
      </c>
      <c r="W120" s="22">
        <v>49980000</v>
      </c>
      <c r="X120" s="22">
        <v>49980000</v>
      </c>
      <c r="Y120" s="22">
        <v>49980000</v>
      </c>
      <c r="Z120" s="22">
        <v>49980000</v>
      </c>
      <c r="AA120" s="22">
        <v>49980000</v>
      </c>
      <c r="AB120" s="22">
        <v>49980000</v>
      </c>
      <c r="AC120" s="22">
        <v>49980000</v>
      </c>
      <c r="AD120" s="22">
        <v>49980000</v>
      </c>
      <c r="AE120" s="22">
        <v>49980000</v>
      </c>
      <c r="AF120" s="22">
        <v>49980000</v>
      </c>
      <c r="AG120" s="22">
        <v>49980000</v>
      </c>
      <c r="AH120" s="22">
        <v>49980000</v>
      </c>
      <c r="AI120" s="22">
        <v>49980000</v>
      </c>
      <c r="AJ120" s="22">
        <v>49980000</v>
      </c>
      <c r="AK120" s="22">
        <v>49980000</v>
      </c>
      <c r="AL120" s="24">
        <v>49980000</v>
      </c>
      <c r="AM120" s="44" t="s">
        <v>760</v>
      </c>
      <c r="AN120" s="13" t="s">
        <v>404</v>
      </c>
      <c r="AO120" s="29"/>
      <c r="AP120" s="13" t="s">
        <v>406</v>
      </c>
      <c r="AQ120" s="13"/>
      <c r="AR120" s="30"/>
      <c r="AS120" s="24"/>
      <c r="AT120" s="30">
        <v>42234</v>
      </c>
      <c r="AU120" s="24">
        <v>49980000</v>
      </c>
      <c r="AV120" s="44" t="s">
        <v>473</v>
      </c>
      <c r="AW120" s="44" t="s">
        <v>441</v>
      </c>
      <c r="AX120" s="36"/>
      <c r="AY120" s="24"/>
      <c r="AZ120" s="37">
        <v>12495000</v>
      </c>
      <c r="BA120" s="37"/>
      <c r="BD120" s="24"/>
      <c r="BE120" s="24"/>
      <c r="BF120" s="2" t="s">
        <v>666</v>
      </c>
      <c r="BG120" s="2" t="s">
        <v>666</v>
      </c>
      <c r="BI120" s="2" t="s">
        <v>685</v>
      </c>
      <c r="BJ120" s="24"/>
      <c r="BK120" s="24"/>
      <c r="BL120" s="24">
        <v>46160099.82</v>
      </c>
      <c r="BM120" s="24">
        <v>46160099.950000003</v>
      </c>
      <c r="BN120" s="24">
        <v>50220575.609999999</v>
      </c>
      <c r="BO120" s="24">
        <v>42108150</v>
      </c>
      <c r="BP120" s="24"/>
      <c r="BQ120" s="24"/>
    </row>
    <row r="121" spans="1:69" s="2" customFormat="1" ht="13.5" customHeight="1">
      <c r="A121" s="44" t="s">
        <v>761</v>
      </c>
      <c r="B121" s="44" t="s">
        <v>268</v>
      </c>
      <c r="C121" s="44" t="s">
        <v>762</v>
      </c>
      <c r="D121" s="45" t="s">
        <v>763</v>
      </c>
      <c r="E121" s="45" t="s">
        <v>763</v>
      </c>
      <c r="F121" s="44" t="s">
        <v>461</v>
      </c>
      <c r="G121" s="44" t="s">
        <v>462</v>
      </c>
      <c r="H121" s="44" t="s">
        <v>691</v>
      </c>
      <c r="I121" s="22"/>
      <c r="J121" s="17" t="s">
        <v>403</v>
      </c>
      <c r="K121" s="13" t="s">
        <v>404</v>
      </c>
      <c r="L121" s="22">
        <v>140000000</v>
      </c>
      <c r="M121" s="49" t="s">
        <v>673</v>
      </c>
      <c r="N121" s="22">
        <v>140000000</v>
      </c>
      <c r="O121" s="22">
        <v>140000000</v>
      </c>
      <c r="P121" s="22">
        <v>140000000</v>
      </c>
      <c r="Q121" s="22">
        <v>140000000</v>
      </c>
      <c r="R121" s="22">
        <v>140000000</v>
      </c>
      <c r="S121" s="22">
        <v>140000000</v>
      </c>
      <c r="T121" s="22">
        <v>140000000</v>
      </c>
      <c r="U121" s="22">
        <v>140000000</v>
      </c>
      <c r="V121" s="22">
        <v>140000000</v>
      </c>
      <c r="W121" s="22">
        <v>140000000</v>
      </c>
      <c r="X121" s="22">
        <v>140000000</v>
      </c>
      <c r="Y121" s="22">
        <v>140000000</v>
      </c>
      <c r="Z121" s="22">
        <v>140000000</v>
      </c>
      <c r="AA121" s="22">
        <v>140000000</v>
      </c>
      <c r="AB121" s="22">
        <v>140000000</v>
      </c>
      <c r="AC121" s="22">
        <v>140000000</v>
      </c>
      <c r="AD121" s="22">
        <v>140000000</v>
      </c>
      <c r="AE121" s="22">
        <v>140000000</v>
      </c>
      <c r="AF121" s="22">
        <v>140000000</v>
      </c>
      <c r="AG121" s="22">
        <v>140000000</v>
      </c>
      <c r="AH121" s="22">
        <v>140000000</v>
      </c>
      <c r="AI121" s="22">
        <v>140000000</v>
      </c>
      <c r="AJ121" s="22">
        <v>140000000</v>
      </c>
      <c r="AK121" s="22">
        <v>140000000</v>
      </c>
      <c r="AL121" s="24">
        <v>140000000</v>
      </c>
      <c r="AM121" s="44" t="s">
        <v>760</v>
      </c>
      <c r="AN121" s="13" t="s">
        <v>404</v>
      </c>
      <c r="AO121" s="29"/>
      <c r="AP121" s="13" t="s">
        <v>406</v>
      </c>
      <c r="AQ121" s="13"/>
      <c r="AR121" s="30"/>
      <c r="AS121" s="24"/>
      <c r="AT121" s="30">
        <v>42801</v>
      </c>
      <c r="AU121" s="24">
        <v>140000000</v>
      </c>
      <c r="AV121" s="44" t="s">
        <v>407</v>
      </c>
      <c r="AW121" s="44" t="s">
        <v>455</v>
      </c>
      <c r="AX121" s="36"/>
      <c r="AY121" s="24"/>
      <c r="AZ121" s="37"/>
      <c r="BA121" s="37"/>
      <c r="BD121" s="24"/>
      <c r="BE121" s="24"/>
      <c r="BF121" s="2" t="s">
        <v>463</v>
      </c>
      <c r="BG121" s="2" t="s">
        <v>463</v>
      </c>
      <c r="BJ121" s="26">
        <v>140000000</v>
      </c>
      <c r="BK121" s="26">
        <v>140000000</v>
      </c>
      <c r="BL121" s="26">
        <v>140000000</v>
      </c>
      <c r="BM121" s="26">
        <v>125647876.72</v>
      </c>
      <c r="BN121" s="26">
        <v>140000000</v>
      </c>
      <c r="BO121" s="26">
        <v>107615959.27</v>
      </c>
      <c r="BP121" s="26">
        <v>0</v>
      </c>
      <c r="BQ121" s="26">
        <v>-140000000</v>
      </c>
    </row>
    <row r="122" spans="1:69" s="2" customFormat="1" ht="13.5" customHeight="1">
      <c r="A122" s="44" t="s">
        <v>764</v>
      </c>
      <c r="B122" s="44" t="s">
        <v>765</v>
      </c>
      <c r="C122" s="44" t="s">
        <v>766</v>
      </c>
      <c r="D122" s="45" t="s">
        <v>767</v>
      </c>
      <c r="E122" s="45" t="s">
        <v>768</v>
      </c>
      <c r="F122" s="44"/>
      <c r="G122" s="44"/>
      <c r="H122" s="44" t="s">
        <v>691</v>
      </c>
      <c r="I122" s="22" t="s">
        <v>402</v>
      </c>
      <c r="J122" s="17" t="s">
        <v>403</v>
      </c>
      <c r="K122" s="13" t="s">
        <v>404</v>
      </c>
      <c r="L122" s="22">
        <v>0</v>
      </c>
      <c r="M122" s="49" t="s">
        <v>673</v>
      </c>
      <c r="N122" s="22">
        <v>0</v>
      </c>
      <c r="O122" s="22">
        <v>0</v>
      </c>
      <c r="P122" s="22">
        <v>0</v>
      </c>
      <c r="Q122" s="22">
        <v>0</v>
      </c>
      <c r="R122" s="22">
        <v>0</v>
      </c>
      <c r="S122" s="22">
        <v>0</v>
      </c>
      <c r="T122" s="22">
        <v>0</v>
      </c>
      <c r="U122" s="22">
        <v>30120049.93</v>
      </c>
      <c r="V122" s="22">
        <v>30120049.93</v>
      </c>
      <c r="W122" s="22">
        <v>30120049.93</v>
      </c>
      <c r="X122" s="22">
        <v>30120049.93</v>
      </c>
      <c r="Y122" s="22">
        <v>30120049.93</v>
      </c>
      <c r="Z122" s="22">
        <v>30120049.93</v>
      </c>
      <c r="AA122" s="22">
        <v>60180000</v>
      </c>
      <c r="AB122" s="22">
        <v>60180000</v>
      </c>
      <c r="AC122" s="22">
        <v>60180000</v>
      </c>
      <c r="AD122" s="22">
        <v>60180000</v>
      </c>
      <c r="AE122" s="22">
        <v>60180000</v>
      </c>
      <c r="AF122" s="22">
        <v>60180000</v>
      </c>
      <c r="AG122" s="22">
        <v>60180000</v>
      </c>
      <c r="AH122" s="22">
        <v>60180000</v>
      </c>
      <c r="AI122" s="22">
        <v>60180000</v>
      </c>
      <c r="AJ122" s="22">
        <v>60180000</v>
      </c>
      <c r="AK122" s="22">
        <v>60180000</v>
      </c>
      <c r="AL122" s="24">
        <v>60180000</v>
      </c>
      <c r="AM122" s="44" t="s">
        <v>760</v>
      </c>
      <c r="AN122" s="13" t="s">
        <v>404</v>
      </c>
      <c r="AO122" s="29"/>
      <c r="AP122" s="13" t="s">
        <v>406</v>
      </c>
      <c r="AQ122" s="13"/>
      <c r="AR122" s="30"/>
      <c r="AS122" s="22"/>
      <c r="AT122" s="30">
        <v>42815</v>
      </c>
      <c r="AU122" s="22">
        <v>49500000</v>
      </c>
      <c r="AV122" s="44" t="s">
        <v>407</v>
      </c>
      <c r="AW122" s="44" t="s">
        <v>537</v>
      </c>
      <c r="AX122" s="36"/>
      <c r="AY122" s="24"/>
      <c r="AZ122" s="37">
        <v>6005998</v>
      </c>
      <c r="BA122" s="37"/>
      <c r="BD122" s="24"/>
      <c r="BE122" s="24"/>
      <c r="BF122" s="2" t="s">
        <v>409</v>
      </c>
      <c r="BG122" s="2" t="s">
        <v>409</v>
      </c>
      <c r="BJ122" s="24"/>
      <c r="BK122" s="24"/>
      <c r="BL122" s="24">
        <v>64625696.140000001</v>
      </c>
      <c r="BM122" s="24">
        <v>35075028.32</v>
      </c>
      <c r="BN122" s="24"/>
      <c r="BO122" s="24"/>
      <c r="BP122" s="24"/>
      <c r="BQ122" s="24"/>
    </row>
    <row r="123" spans="1:69" s="2" customFormat="1" ht="13.5" customHeight="1">
      <c r="A123" s="44"/>
      <c r="B123" s="44" t="s">
        <v>303</v>
      </c>
      <c r="C123" s="44" t="s">
        <v>709</v>
      </c>
      <c r="D123" s="45" t="s">
        <v>769</v>
      </c>
      <c r="E123" s="45" t="s">
        <v>711</v>
      </c>
      <c r="F123" s="44"/>
      <c r="G123" s="44"/>
      <c r="H123" s="44" t="s">
        <v>691</v>
      </c>
      <c r="I123" s="22" t="s">
        <v>402</v>
      </c>
      <c r="J123" s="17" t="s">
        <v>403</v>
      </c>
      <c r="K123" s="13" t="s">
        <v>404</v>
      </c>
      <c r="L123" s="22">
        <v>2207471.11</v>
      </c>
      <c r="M123" s="49" t="s">
        <v>673</v>
      </c>
      <c r="N123" s="22">
        <v>20000000</v>
      </c>
      <c r="O123" s="22">
        <v>20000000</v>
      </c>
      <c r="P123" s="22">
        <v>20000000</v>
      </c>
      <c r="Q123" s="22">
        <v>20000000</v>
      </c>
      <c r="R123" s="22">
        <v>20000000</v>
      </c>
      <c r="S123" s="22">
        <v>20000000</v>
      </c>
      <c r="T123" s="22">
        <v>20000000</v>
      </c>
      <c r="U123" s="22">
        <v>20000000</v>
      </c>
      <c r="V123" s="22">
        <v>20000000</v>
      </c>
      <c r="W123" s="22">
        <v>20000000</v>
      </c>
      <c r="X123" s="22">
        <v>20000000</v>
      </c>
      <c r="Y123" s="22">
        <v>20000000</v>
      </c>
      <c r="Z123" s="22">
        <v>20000000</v>
      </c>
      <c r="AA123" s="22">
        <v>20000000</v>
      </c>
      <c r="AB123" s="22">
        <v>20000000</v>
      </c>
      <c r="AC123" s="22">
        <v>20000000</v>
      </c>
      <c r="AD123" s="22">
        <v>20000000</v>
      </c>
      <c r="AE123" s="22">
        <v>20000000</v>
      </c>
      <c r="AF123" s="22">
        <v>20000000</v>
      </c>
      <c r="AG123" s="22">
        <v>20000000</v>
      </c>
      <c r="AH123" s="22">
        <v>20000000</v>
      </c>
      <c r="AI123" s="22">
        <v>20000000</v>
      </c>
      <c r="AJ123" s="22">
        <v>20000000</v>
      </c>
      <c r="AK123" s="22">
        <v>20000000</v>
      </c>
      <c r="AL123" s="24">
        <v>20000000</v>
      </c>
      <c r="AM123" s="44" t="s">
        <v>760</v>
      </c>
      <c r="AN123" s="13" t="s">
        <v>404</v>
      </c>
      <c r="AO123" s="29"/>
      <c r="AP123" s="13" t="s">
        <v>406</v>
      </c>
      <c r="AQ123" s="13"/>
      <c r="AR123" s="30"/>
      <c r="AS123" s="22"/>
      <c r="AT123" s="30">
        <v>42822</v>
      </c>
      <c r="AU123" s="22">
        <v>20000000</v>
      </c>
      <c r="AV123" s="44" t="s">
        <v>534</v>
      </c>
      <c r="AW123" s="44" t="s">
        <v>455</v>
      </c>
      <c r="AX123" s="36"/>
      <c r="AY123" s="24"/>
      <c r="AZ123" s="37"/>
      <c r="BA123" s="37"/>
      <c r="BD123" s="24"/>
      <c r="BE123" s="24"/>
      <c r="BF123" s="2" t="s">
        <v>463</v>
      </c>
      <c r="BG123" s="2" t="s">
        <v>463</v>
      </c>
      <c r="BJ123" s="26">
        <v>20000000</v>
      </c>
      <c r="BK123" s="26">
        <v>20000000</v>
      </c>
      <c r="BL123" s="26">
        <v>20000000</v>
      </c>
      <c r="BM123" s="26">
        <v>80113000.780000001</v>
      </c>
      <c r="BN123" s="26"/>
      <c r="BO123" s="26"/>
      <c r="BP123" s="26"/>
      <c r="BQ123" s="26"/>
    </row>
    <row r="124" spans="1:69" s="2" customFormat="1" ht="13.5" customHeight="1">
      <c r="A124" s="44"/>
      <c r="B124" s="44" t="s">
        <v>290</v>
      </c>
      <c r="C124" s="44" t="s">
        <v>770</v>
      </c>
      <c r="D124" s="45" t="s">
        <v>771</v>
      </c>
      <c r="E124" s="45" t="s">
        <v>771</v>
      </c>
      <c r="F124" s="44" t="s">
        <v>467</v>
      </c>
      <c r="G124" s="44" t="s">
        <v>468</v>
      </c>
      <c r="H124" s="44" t="s">
        <v>691</v>
      </c>
      <c r="I124" s="22"/>
      <c r="J124" s="17" t="s">
        <v>403</v>
      </c>
      <c r="K124" s="13" t="s">
        <v>404</v>
      </c>
      <c r="L124" s="22">
        <v>188235740.84</v>
      </c>
      <c r="M124" s="49" t="s">
        <v>673</v>
      </c>
      <c r="N124" s="22">
        <v>188235740.84</v>
      </c>
      <c r="O124" s="22">
        <v>188235740.84</v>
      </c>
      <c r="P124" s="22">
        <v>188235740.84</v>
      </c>
      <c r="Q124" s="22">
        <v>188235740.84</v>
      </c>
      <c r="R124" s="22">
        <v>188235740.84</v>
      </c>
      <c r="S124" s="22">
        <v>188235740.84</v>
      </c>
      <c r="T124" s="22">
        <v>188235740.84</v>
      </c>
      <c r="U124" s="22">
        <v>188235740.84</v>
      </c>
      <c r="V124" s="22">
        <v>188235740.84</v>
      </c>
      <c r="W124" s="22">
        <v>188235740.84</v>
      </c>
      <c r="X124" s="22">
        <v>188235740.84</v>
      </c>
      <c r="Y124" s="22">
        <v>188235740.84</v>
      </c>
      <c r="Z124" s="22">
        <v>188235740.84</v>
      </c>
      <c r="AA124" s="22">
        <v>188235740.84</v>
      </c>
      <c r="AB124" s="22">
        <v>188235740.84</v>
      </c>
      <c r="AC124" s="22">
        <v>188235740.84</v>
      </c>
      <c r="AD124" s="22">
        <v>188235740.84</v>
      </c>
      <c r="AE124" s="22">
        <v>188235740.84</v>
      </c>
      <c r="AF124" s="22">
        <v>189643836.31999999</v>
      </c>
      <c r="AG124" s="22">
        <v>189643836.31999999</v>
      </c>
      <c r="AH124" s="22">
        <v>189643836.31999999</v>
      </c>
      <c r="AI124" s="22">
        <v>189643836.31999999</v>
      </c>
      <c r="AJ124" s="22">
        <v>189643836.31999999</v>
      </c>
      <c r="AK124" s="22">
        <v>189643836.31999999</v>
      </c>
      <c r="AL124" s="24">
        <v>189643836.31999999</v>
      </c>
      <c r="AM124" s="44" t="s">
        <v>760</v>
      </c>
      <c r="AN124" s="13" t="s">
        <v>404</v>
      </c>
      <c r="AO124" s="29"/>
      <c r="AP124" s="13" t="s">
        <v>406</v>
      </c>
      <c r="AQ124" s="13"/>
      <c r="AR124" s="30"/>
      <c r="AS124" s="22"/>
      <c r="AT124" s="30">
        <v>42830</v>
      </c>
      <c r="AU124" s="22">
        <v>400000000</v>
      </c>
      <c r="AV124" s="44" t="s">
        <v>407</v>
      </c>
      <c r="AW124" s="44" t="s">
        <v>455</v>
      </c>
      <c r="AX124" s="36"/>
      <c r="AY124" s="24"/>
      <c r="AZ124" s="37"/>
      <c r="BA124" s="37"/>
      <c r="BD124" s="24"/>
      <c r="BE124" s="24"/>
      <c r="BF124" s="2" t="s">
        <v>463</v>
      </c>
      <c r="BG124" s="2" t="s">
        <v>463</v>
      </c>
      <c r="BH124" s="2" t="s">
        <v>464</v>
      </c>
      <c r="BI124" s="2" t="s">
        <v>464</v>
      </c>
      <c r="BJ124" s="26">
        <v>200000000</v>
      </c>
      <c r="BK124" s="26">
        <v>189643836.31999999</v>
      </c>
      <c r="BL124" s="26">
        <v>189643836.31999999</v>
      </c>
      <c r="BM124" s="22">
        <v>188235740.84</v>
      </c>
      <c r="BN124" s="22">
        <v>0</v>
      </c>
      <c r="BO124" s="22">
        <v>0</v>
      </c>
      <c r="BP124" s="22">
        <v>0</v>
      </c>
      <c r="BQ124" s="22">
        <v>0</v>
      </c>
    </row>
    <row r="125" spans="1:69" s="2" customFormat="1" ht="13.5" customHeight="1">
      <c r="A125" s="44"/>
      <c r="B125" s="44" t="s">
        <v>311</v>
      </c>
      <c r="C125" s="44" t="s">
        <v>730</v>
      </c>
      <c r="D125" s="45" t="s">
        <v>772</v>
      </c>
      <c r="E125" s="45" t="s">
        <v>732</v>
      </c>
      <c r="F125" s="44"/>
      <c r="G125" s="44"/>
      <c r="H125" s="44" t="s">
        <v>691</v>
      </c>
      <c r="I125" s="22" t="s">
        <v>402</v>
      </c>
      <c r="J125" s="17" t="s">
        <v>403</v>
      </c>
      <c r="K125" s="13" t="s">
        <v>404</v>
      </c>
      <c r="L125" s="22">
        <v>20000000</v>
      </c>
      <c r="M125" s="49" t="s">
        <v>673</v>
      </c>
      <c r="N125" s="22">
        <v>20000000</v>
      </c>
      <c r="O125" s="22">
        <v>20000000</v>
      </c>
      <c r="P125" s="22">
        <v>20000000</v>
      </c>
      <c r="Q125" s="22">
        <v>20000000</v>
      </c>
      <c r="R125" s="22">
        <v>20000000</v>
      </c>
      <c r="S125" s="22">
        <v>20000000</v>
      </c>
      <c r="T125" s="22">
        <v>20000000</v>
      </c>
      <c r="U125" s="22">
        <v>20000000</v>
      </c>
      <c r="V125" s="22">
        <v>20000000</v>
      </c>
      <c r="W125" s="22">
        <v>20000000</v>
      </c>
      <c r="X125" s="22">
        <v>20000000</v>
      </c>
      <c r="Y125" s="22">
        <v>20000000</v>
      </c>
      <c r="Z125" s="22">
        <v>20000000</v>
      </c>
      <c r="AA125" s="22">
        <v>20000000</v>
      </c>
      <c r="AB125" s="22">
        <v>20000000</v>
      </c>
      <c r="AC125" s="22">
        <v>20000000</v>
      </c>
      <c r="AD125" s="22">
        <v>20000000</v>
      </c>
      <c r="AE125" s="22">
        <v>20000000</v>
      </c>
      <c r="AF125" s="22">
        <v>20000000</v>
      </c>
      <c r="AG125" s="22">
        <v>20000000</v>
      </c>
      <c r="AH125" s="22">
        <v>20000000</v>
      </c>
      <c r="AI125" s="22">
        <v>20000000</v>
      </c>
      <c r="AJ125" s="22">
        <v>20000000</v>
      </c>
      <c r="AK125" s="22">
        <v>20000000</v>
      </c>
      <c r="AL125" s="24">
        <v>20000000</v>
      </c>
      <c r="AM125" s="44" t="s">
        <v>760</v>
      </c>
      <c r="AN125" s="13" t="s">
        <v>404</v>
      </c>
      <c r="AO125" s="29"/>
      <c r="AP125" s="13" t="s">
        <v>406</v>
      </c>
      <c r="AQ125" s="13"/>
      <c r="AR125" s="30"/>
      <c r="AS125" s="22"/>
      <c r="AT125" s="30">
        <v>42852</v>
      </c>
      <c r="AU125" s="22">
        <v>20000000</v>
      </c>
      <c r="AV125" s="44" t="s">
        <v>407</v>
      </c>
      <c r="AW125" s="44" t="s">
        <v>619</v>
      </c>
      <c r="AX125" s="36"/>
      <c r="AY125" s="24"/>
      <c r="AZ125" s="37"/>
      <c r="BA125" s="37"/>
      <c r="BD125" s="24"/>
      <c r="BE125" s="24"/>
      <c r="BF125" s="2" t="s">
        <v>463</v>
      </c>
      <c r="BG125" s="2" t="s">
        <v>463</v>
      </c>
      <c r="BJ125" s="26">
        <v>20000000</v>
      </c>
      <c r="BK125" s="26">
        <v>20000000</v>
      </c>
      <c r="BL125" s="26">
        <v>20000000</v>
      </c>
      <c r="BM125" s="26">
        <v>29509960.07</v>
      </c>
      <c r="BN125" s="26">
        <v>52373118.520000003</v>
      </c>
      <c r="BO125" s="26">
        <v>82987741.969999999</v>
      </c>
      <c r="BP125" s="26"/>
      <c r="BQ125" s="26"/>
    </row>
    <row r="126" spans="1:69" s="2" customFormat="1" ht="13.5" customHeight="1">
      <c r="A126" s="44" t="s">
        <v>773</v>
      </c>
      <c r="B126" s="44" t="s">
        <v>774</v>
      </c>
      <c r="C126" s="44" t="s">
        <v>775</v>
      </c>
      <c r="D126" s="45" t="s">
        <v>776</v>
      </c>
      <c r="E126" s="45" t="s">
        <v>777</v>
      </c>
      <c r="F126" s="44"/>
      <c r="G126" s="44"/>
      <c r="H126" s="44" t="s">
        <v>691</v>
      </c>
      <c r="I126" s="22" t="s">
        <v>402</v>
      </c>
      <c r="J126" s="17" t="s">
        <v>403</v>
      </c>
      <c r="K126" s="13" t="s">
        <v>404</v>
      </c>
      <c r="L126" s="22">
        <v>0</v>
      </c>
      <c r="M126" s="49" t="s">
        <v>673</v>
      </c>
      <c r="N126" s="22">
        <v>0</v>
      </c>
      <c r="O126" s="22">
        <v>0</v>
      </c>
      <c r="P126" s="22">
        <v>0</v>
      </c>
      <c r="Q126" s="22">
        <v>0</v>
      </c>
      <c r="R126" s="22">
        <v>0</v>
      </c>
      <c r="S126" s="22">
        <v>0</v>
      </c>
      <c r="T126" s="22">
        <v>0</v>
      </c>
      <c r="U126" s="22">
        <v>18844200</v>
      </c>
      <c r="V126" s="22">
        <v>22500000</v>
      </c>
      <c r="W126" s="22">
        <v>22500000</v>
      </c>
      <c r="X126" s="22">
        <v>22500000</v>
      </c>
      <c r="Y126" s="22">
        <v>22500000</v>
      </c>
      <c r="Z126" s="22">
        <v>22500000</v>
      </c>
      <c r="AA126" s="22">
        <v>22500000</v>
      </c>
      <c r="AB126" s="22">
        <v>22500000</v>
      </c>
      <c r="AC126" s="22">
        <v>22500000</v>
      </c>
      <c r="AD126" s="22">
        <v>22500000</v>
      </c>
      <c r="AE126" s="22">
        <v>22500000</v>
      </c>
      <c r="AF126" s="22">
        <v>22500000</v>
      </c>
      <c r="AG126" s="22">
        <v>22500000</v>
      </c>
      <c r="AH126" s="22">
        <v>22500000</v>
      </c>
      <c r="AI126" s="22">
        <v>22500000</v>
      </c>
      <c r="AJ126" s="22">
        <v>22500000</v>
      </c>
      <c r="AK126" s="22">
        <v>22500000</v>
      </c>
      <c r="AL126" s="24">
        <v>22500000</v>
      </c>
      <c r="AM126" s="44" t="s">
        <v>760</v>
      </c>
      <c r="AN126" s="13" t="s">
        <v>404</v>
      </c>
      <c r="AO126" s="29"/>
      <c r="AP126" s="13" t="s">
        <v>406</v>
      </c>
      <c r="AQ126" s="13"/>
      <c r="AR126" s="30"/>
      <c r="AS126" s="22"/>
      <c r="AT126" s="30">
        <v>42853</v>
      </c>
      <c r="AU126" s="22">
        <v>22500000</v>
      </c>
      <c r="AV126" s="44" t="s">
        <v>407</v>
      </c>
      <c r="AW126" s="44" t="s">
        <v>428</v>
      </c>
      <c r="AX126" s="36"/>
      <c r="AY126" s="24"/>
      <c r="AZ126" s="37"/>
      <c r="BA126" s="37"/>
      <c r="BD126" s="24"/>
      <c r="BE126" s="24"/>
      <c r="BF126" s="2" t="s">
        <v>463</v>
      </c>
      <c r="BG126" s="2" t="s">
        <v>463</v>
      </c>
      <c r="BJ126" s="26">
        <v>22500000</v>
      </c>
      <c r="BK126" s="26">
        <v>22500000</v>
      </c>
      <c r="BL126" s="26">
        <v>22500000</v>
      </c>
      <c r="BM126" s="26">
        <v>55590293.329999998</v>
      </c>
      <c r="BN126" s="26"/>
      <c r="BO126" s="26"/>
      <c r="BP126" s="26"/>
      <c r="BQ126" s="26"/>
    </row>
    <row r="127" spans="1:69" s="2" customFormat="1" ht="13.5" customHeight="1">
      <c r="A127" s="44"/>
      <c r="B127" s="44" t="s">
        <v>54</v>
      </c>
      <c r="C127" s="44" t="s">
        <v>55</v>
      </c>
      <c r="D127" s="45" t="s">
        <v>778</v>
      </c>
      <c r="E127" s="45" t="s">
        <v>779</v>
      </c>
      <c r="F127" s="44" t="s">
        <v>467</v>
      </c>
      <c r="G127" s="44" t="s">
        <v>780</v>
      </c>
      <c r="H127" s="44" t="s">
        <v>691</v>
      </c>
      <c r="I127" s="22"/>
      <c r="J127" s="17" t="s">
        <v>403</v>
      </c>
      <c r="K127" s="13" t="s">
        <v>404</v>
      </c>
      <c r="L127" s="22">
        <v>16499970</v>
      </c>
      <c r="M127" s="49" t="s">
        <v>673</v>
      </c>
      <c r="N127" s="22">
        <v>16499970</v>
      </c>
      <c r="O127" s="22">
        <v>16499970</v>
      </c>
      <c r="P127" s="22">
        <v>16499970</v>
      </c>
      <c r="Q127" s="22">
        <v>16499970</v>
      </c>
      <c r="R127" s="22">
        <v>16499970</v>
      </c>
      <c r="S127" s="22">
        <v>16499970</v>
      </c>
      <c r="T127" s="22">
        <v>16499970</v>
      </c>
      <c r="U127" s="22">
        <v>16499970</v>
      </c>
      <c r="V127" s="22">
        <v>16499970</v>
      </c>
      <c r="W127" s="22">
        <v>16499970</v>
      </c>
      <c r="X127" s="22">
        <v>16499970</v>
      </c>
      <c r="Y127" s="22">
        <v>16499970</v>
      </c>
      <c r="Z127" s="22">
        <v>16499970</v>
      </c>
      <c r="AA127" s="22">
        <v>16499970</v>
      </c>
      <c r="AB127" s="22">
        <v>16499970</v>
      </c>
      <c r="AC127" s="22">
        <v>16499970</v>
      </c>
      <c r="AD127" s="22">
        <v>16499970</v>
      </c>
      <c r="AE127" s="22">
        <v>16499970</v>
      </c>
      <c r="AF127" s="22">
        <v>16499970</v>
      </c>
      <c r="AG127" s="22">
        <v>16499970</v>
      </c>
      <c r="AH127" s="22">
        <v>16499970</v>
      </c>
      <c r="AI127" s="22">
        <v>16499970</v>
      </c>
      <c r="AJ127" s="22">
        <v>16499970</v>
      </c>
      <c r="AK127" s="22">
        <v>16499970</v>
      </c>
      <c r="AL127" s="24">
        <v>16499970</v>
      </c>
      <c r="AM127" s="44" t="s">
        <v>760</v>
      </c>
      <c r="AN127" s="13" t="s">
        <v>404</v>
      </c>
      <c r="AO127" s="29"/>
      <c r="AP127" s="13" t="s">
        <v>406</v>
      </c>
      <c r="AQ127" s="13"/>
      <c r="AR127" s="30"/>
      <c r="AS127" s="22"/>
      <c r="AT127" s="30">
        <v>42873</v>
      </c>
      <c r="AU127" s="22">
        <v>16499970</v>
      </c>
      <c r="AV127" s="44" t="s">
        <v>407</v>
      </c>
      <c r="AW127" s="44" t="s">
        <v>529</v>
      </c>
      <c r="AX127" s="36"/>
      <c r="AY127" s="24"/>
      <c r="AZ127" s="37">
        <v>531400</v>
      </c>
      <c r="BA127" s="37"/>
      <c r="BD127" s="24"/>
      <c r="BE127" s="24"/>
      <c r="BF127" s="2" t="s">
        <v>666</v>
      </c>
      <c r="BG127" s="2" t="s">
        <v>666</v>
      </c>
      <c r="BJ127" s="24"/>
      <c r="BK127" s="24"/>
      <c r="BL127" s="24">
        <v>16499970</v>
      </c>
      <c r="BM127" s="24">
        <v>16499970</v>
      </c>
      <c r="BN127" s="24">
        <v>9160831.1199999992</v>
      </c>
      <c r="BO127" s="24">
        <v>10084280.970000001</v>
      </c>
      <c r="BP127" s="24">
        <v>0</v>
      </c>
      <c r="BQ127" s="24">
        <v>-9160831.1199999992</v>
      </c>
    </row>
    <row r="128" spans="1:69" s="2" customFormat="1" ht="13.5" customHeight="1">
      <c r="A128" s="44"/>
      <c r="B128" s="44" t="s">
        <v>69</v>
      </c>
      <c r="C128" s="44" t="s">
        <v>70</v>
      </c>
      <c r="D128" s="45" t="s">
        <v>781</v>
      </c>
      <c r="E128" s="45" t="s">
        <v>781</v>
      </c>
      <c r="F128" s="44"/>
      <c r="G128" s="44"/>
      <c r="H128" s="44" t="s">
        <v>691</v>
      </c>
      <c r="I128" s="22"/>
      <c r="J128" s="17" t="s">
        <v>403</v>
      </c>
      <c r="K128" s="13" t="s">
        <v>404</v>
      </c>
      <c r="L128" s="22">
        <v>9990000</v>
      </c>
      <c r="M128" s="49" t="s">
        <v>673</v>
      </c>
      <c r="N128" s="22">
        <v>9990000</v>
      </c>
      <c r="O128" s="22">
        <v>9990000</v>
      </c>
      <c r="P128" s="22">
        <v>9990000</v>
      </c>
      <c r="Q128" s="22">
        <v>9990000</v>
      </c>
      <c r="R128" s="22">
        <v>9990000</v>
      </c>
      <c r="S128" s="22">
        <v>9990000</v>
      </c>
      <c r="T128" s="22">
        <v>9990000</v>
      </c>
      <c r="U128" s="22">
        <v>9990000</v>
      </c>
      <c r="V128" s="22">
        <v>9990000</v>
      </c>
      <c r="W128" s="22">
        <v>9990000</v>
      </c>
      <c r="X128" s="22">
        <v>9990000</v>
      </c>
      <c r="Y128" s="22">
        <v>9990000</v>
      </c>
      <c r="Z128" s="22">
        <v>9990000</v>
      </c>
      <c r="AA128" s="22">
        <v>9990000</v>
      </c>
      <c r="AB128" s="22">
        <v>9990000</v>
      </c>
      <c r="AC128" s="22">
        <v>9990000</v>
      </c>
      <c r="AD128" s="22">
        <v>9990000</v>
      </c>
      <c r="AE128" s="22">
        <v>9990000</v>
      </c>
      <c r="AF128" s="22">
        <v>9990000</v>
      </c>
      <c r="AG128" s="22">
        <v>9990000</v>
      </c>
      <c r="AH128" s="22">
        <v>9990000</v>
      </c>
      <c r="AI128" s="22">
        <v>9990000</v>
      </c>
      <c r="AJ128" s="22">
        <v>9990000</v>
      </c>
      <c r="AK128" s="22">
        <v>9990000</v>
      </c>
      <c r="AL128" s="24">
        <v>9990000</v>
      </c>
      <c r="AM128" s="44" t="s">
        <v>760</v>
      </c>
      <c r="AN128" s="13" t="s">
        <v>404</v>
      </c>
      <c r="AO128" s="29"/>
      <c r="AP128" s="13" t="s">
        <v>406</v>
      </c>
      <c r="AQ128" s="13"/>
      <c r="AR128" s="30"/>
      <c r="AS128" s="24"/>
      <c r="AT128" s="30">
        <v>42901</v>
      </c>
      <c r="AU128" s="24">
        <v>9990000</v>
      </c>
      <c r="AV128" s="44" t="s">
        <v>407</v>
      </c>
      <c r="AW128" s="44" t="s">
        <v>493</v>
      </c>
      <c r="AX128" s="36"/>
      <c r="AY128" s="24"/>
      <c r="AZ128" s="37"/>
      <c r="BA128" s="37"/>
      <c r="BD128" s="24"/>
      <c r="BE128" s="24"/>
      <c r="BF128" s="2" t="s">
        <v>463</v>
      </c>
      <c r="BG128" s="2" t="s">
        <v>463</v>
      </c>
      <c r="BJ128" s="26">
        <v>9990000</v>
      </c>
      <c r="BK128" s="26">
        <v>9990000</v>
      </c>
      <c r="BL128" s="26">
        <v>9990000</v>
      </c>
      <c r="BM128" s="26">
        <v>7773308.5999999996</v>
      </c>
      <c r="BN128" s="26">
        <v>10901508.960000001</v>
      </c>
      <c r="BO128" s="26">
        <v>7900323.6699999999</v>
      </c>
      <c r="BP128" s="26">
        <v>10569560.199999999</v>
      </c>
      <c r="BQ128" s="26">
        <v>-331948.76000000199</v>
      </c>
    </row>
    <row r="129" spans="1:69" s="2" customFormat="1" ht="13.5" customHeight="1">
      <c r="A129" s="44"/>
      <c r="B129" s="44" t="s">
        <v>782</v>
      </c>
      <c r="C129" s="44" t="s">
        <v>783</v>
      </c>
      <c r="D129" s="45" t="s">
        <v>784</v>
      </c>
      <c r="E129" s="45" t="s">
        <v>784</v>
      </c>
      <c r="F129" s="44" t="s">
        <v>589</v>
      </c>
      <c r="G129" s="44"/>
      <c r="H129" s="44" t="s">
        <v>691</v>
      </c>
      <c r="I129" s="22"/>
      <c r="J129" s="17" t="s">
        <v>403</v>
      </c>
      <c r="K129" s="13" t="s">
        <v>404</v>
      </c>
      <c r="L129" s="22">
        <v>390000000</v>
      </c>
      <c r="M129" s="49" t="s">
        <v>673</v>
      </c>
      <c r="N129" s="22">
        <v>390000000</v>
      </c>
      <c r="O129" s="22">
        <v>390000000</v>
      </c>
      <c r="P129" s="22">
        <v>390000000</v>
      </c>
      <c r="Q129" s="22">
        <v>390000000</v>
      </c>
      <c r="R129" s="22">
        <v>390000000</v>
      </c>
      <c r="S129" s="22">
        <v>390000000</v>
      </c>
      <c r="T129" s="22">
        <v>390000000</v>
      </c>
      <c r="U129" s="22">
        <v>390000000</v>
      </c>
      <c r="V129" s="22">
        <v>390000000</v>
      </c>
      <c r="W129" s="22">
        <v>390000000</v>
      </c>
      <c r="X129" s="22">
        <v>390000000</v>
      </c>
      <c r="Y129" s="22">
        <v>390000000</v>
      </c>
      <c r="Z129" s="22">
        <v>390000000</v>
      </c>
      <c r="AA129" s="22">
        <v>390000000</v>
      </c>
      <c r="AB129" s="22">
        <v>390000000</v>
      </c>
      <c r="AC129" s="22">
        <v>390000000</v>
      </c>
      <c r="AD129" s="22">
        <v>390000000</v>
      </c>
      <c r="AE129" s="22">
        <v>390000000</v>
      </c>
      <c r="AF129" s="22">
        <v>390000000</v>
      </c>
      <c r="AG129" s="22">
        <v>390000000</v>
      </c>
      <c r="AH129" s="22">
        <v>390000000</v>
      </c>
      <c r="AI129" s="22">
        <v>390000000</v>
      </c>
      <c r="AJ129" s="22">
        <v>390000000</v>
      </c>
      <c r="AK129" s="22">
        <v>390000000</v>
      </c>
      <c r="AL129" s="24">
        <v>390000000</v>
      </c>
      <c r="AM129" s="44" t="s">
        <v>760</v>
      </c>
      <c r="AN129" s="13" t="s">
        <v>404</v>
      </c>
      <c r="AO129" s="29"/>
      <c r="AP129" s="13" t="s">
        <v>406</v>
      </c>
      <c r="AQ129" s="13"/>
      <c r="AR129" s="30"/>
      <c r="AS129" s="24"/>
      <c r="AT129" s="30">
        <v>42940</v>
      </c>
      <c r="AU129" s="24">
        <v>390000000</v>
      </c>
      <c r="AV129" s="44" t="s">
        <v>556</v>
      </c>
      <c r="AW129" s="44" t="s">
        <v>441</v>
      </c>
      <c r="AX129" s="36"/>
      <c r="AY129" s="24"/>
      <c r="AZ129" s="37"/>
      <c r="BA129" s="37"/>
      <c r="BD129" s="24"/>
      <c r="BE129" s="24"/>
      <c r="BF129" s="2" t="s">
        <v>463</v>
      </c>
      <c r="BG129" s="2" t="s">
        <v>463</v>
      </c>
      <c r="BJ129" s="26">
        <v>390000000</v>
      </c>
      <c r="BK129" s="26">
        <v>390000000</v>
      </c>
      <c r="BL129" s="26">
        <v>390000000</v>
      </c>
      <c r="BM129" s="26">
        <v>409655098.82999998</v>
      </c>
      <c r="BN129" s="26">
        <v>327075245.47000003</v>
      </c>
      <c r="BO129" s="26">
        <v>310056707.31</v>
      </c>
      <c r="BP129" s="26">
        <v>338955967.93000001</v>
      </c>
      <c r="BQ129" s="26">
        <v>11880722.460000001</v>
      </c>
    </row>
    <row r="130" spans="1:69" s="2" customFormat="1" ht="13.5" customHeight="1">
      <c r="A130" s="44"/>
      <c r="B130" s="44" t="s">
        <v>747</v>
      </c>
      <c r="C130" s="44" t="s">
        <v>748</v>
      </c>
      <c r="D130" s="45" t="s">
        <v>785</v>
      </c>
      <c r="E130" s="45" t="s">
        <v>750</v>
      </c>
      <c r="F130" s="44"/>
      <c r="G130" s="44"/>
      <c r="H130" s="44" t="s">
        <v>691</v>
      </c>
      <c r="I130" s="22" t="s">
        <v>402</v>
      </c>
      <c r="J130" s="17" t="s">
        <v>403</v>
      </c>
      <c r="K130" s="13" t="s">
        <v>404</v>
      </c>
      <c r="L130" s="22">
        <v>50000000</v>
      </c>
      <c r="M130" s="49" t="s">
        <v>673</v>
      </c>
      <c r="N130" s="22">
        <v>50000000</v>
      </c>
      <c r="O130" s="22">
        <v>50000000</v>
      </c>
      <c r="P130" s="22">
        <v>50000000</v>
      </c>
      <c r="Q130" s="22">
        <v>50000000</v>
      </c>
      <c r="R130" s="22">
        <v>50000000</v>
      </c>
      <c r="S130" s="22">
        <v>50000000</v>
      </c>
      <c r="T130" s="22">
        <v>50000000</v>
      </c>
      <c r="U130" s="22">
        <v>50000000</v>
      </c>
      <c r="V130" s="22">
        <v>50000000</v>
      </c>
      <c r="W130" s="22">
        <v>50000000</v>
      </c>
      <c r="X130" s="22">
        <v>50000000</v>
      </c>
      <c r="Y130" s="22">
        <v>50000000</v>
      </c>
      <c r="Z130" s="22">
        <v>50000000</v>
      </c>
      <c r="AA130" s="22">
        <v>50000000</v>
      </c>
      <c r="AB130" s="22">
        <v>50000000</v>
      </c>
      <c r="AC130" s="22">
        <v>50000000</v>
      </c>
      <c r="AD130" s="22">
        <v>50000000</v>
      </c>
      <c r="AE130" s="22">
        <v>50000000</v>
      </c>
      <c r="AF130" s="22">
        <v>50000000</v>
      </c>
      <c r="AG130" s="22">
        <v>50000000</v>
      </c>
      <c r="AH130" s="22">
        <v>50000000</v>
      </c>
      <c r="AI130" s="22">
        <v>50000000</v>
      </c>
      <c r="AJ130" s="22">
        <v>50000000</v>
      </c>
      <c r="AK130" s="22">
        <v>50000000</v>
      </c>
      <c r="AL130" s="24">
        <v>50000000</v>
      </c>
      <c r="AM130" s="44" t="s">
        <v>760</v>
      </c>
      <c r="AN130" s="13" t="s">
        <v>404</v>
      </c>
      <c r="AO130" s="29"/>
      <c r="AP130" s="13" t="s">
        <v>406</v>
      </c>
      <c r="AQ130" s="13"/>
      <c r="AR130" s="30"/>
      <c r="AS130" s="24"/>
      <c r="AT130" s="30">
        <v>42941</v>
      </c>
      <c r="AU130" s="24">
        <v>50000000</v>
      </c>
      <c r="AV130" s="44" t="s">
        <v>407</v>
      </c>
      <c r="AW130" s="44" t="s">
        <v>490</v>
      </c>
      <c r="AX130" s="36"/>
      <c r="AY130" s="24"/>
      <c r="AZ130" s="37"/>
      <c r="BA130" s="37"/>
      <c r="BD130" s="24"/>
      <c r="BE130" s="24"/>
      <c r="BF130" s="2" t="s">
        <v>463</v>
      </c>
      <c r="BG130" s="2" t="s">
        <v>463</v>
      </c>
      <c r="BJ130" s="26">
        <v>50000000</v>
      </c>
      <c r="BK130" s="26">
        <v>50000000</v>
      </c>
      <c r="BL130" s="26">
        <v>50000000</v>
      </c>
      <c r="BM130" s="26">
        <v>52975508.469999999</v>
      </c>
      <c r="BN130" s="26">
        <v>40489084.530000001</v>
      </c>
      <c r="BO130" s="26">
        <v>54289199.810000002</v>
      </c>
      <c r="BP130" s="26"/>
      <c r="BQ130" s="26"/>
    </row>
    <row r="131" spans="1:69" s="2" customFormat="1" ht="13.5" customHeight="1">
      <c r="A131" s="44"/>
      <c r="B131" s="44" t="s">
        <v>60</v>
      </c>
      <c r="C131" s="44" t="s">
        <v>61</v>
      </c>
      <c r="D131" s="45" t="s">
        <v>786</v>
      </c>
      <c r="E131" s="45" t="s">
        <v>787</v>
      </c>
      <c r="F131" s="44"/>
      <c r="G131" s="44"/>
      <c r="H131" s="44" t="s">
        <v>691</v>
      </c>
      <c r="I131" s="22"/>
      <c r="J131" s="17" t="s">
        <v>403</v>
      </c>
      <c r="K131" s="13" t="s">
        <v>404</v>
      </c>
      <c r="L131" s="22">
        <v>15950558</v>
      </c>
      <c r="M131" s="49" t="s">
        <v>673</v>
      </c>
      <c r="N131" s="22">
        <v>15950558</v>
      </c>
      <c r="O131" s="22">
        <v>15950558</v>
      </c>
      <c r="P131" s="22">
        <v>15950558</v>
      </c>
      <c r="Q131" s="22">
        <v>15950558</v>
      </c>
      <c r="R131" s="22">
        <v>15950558</v>
      </c>
      <c r="S131" s="22">
        <v>15950558</v>
      </c>
      <c r="T131" s="22">
        <v>15950558</v>
      </c>
      <c r="U131" s="22">
        <v>15950558</v>
      </c>
      <c r="V131" s="22">
        <v>15950558</v>
      </c>
      <c r="W131" s="22">
        <v>15950558</v>
      </c>
      <c r="X131" s="22">
        <v>15950558</v>
      </c>
      <c r="Y131" s="22">
        <v>15950558</v>
      </c>
      <c r="Z131" s="22">
        <v>15950558</v>
      </c>
      <c r="AA131" s="22">
        <v>15950558</v>
      </c>
      <c r="AB131" s="22">
        <v>15950558</v>
      </c>
      <c r="AC131" s="22">
        <v>15950558</v>
      </c>
      <c r="AD131" s="22">
        <v>15950558</v>
      </c>
      <c r="AE131" s="22">
        <v>15950558</v>
      </c>
      <c r="AF131" s="22">
        <v>15950558</v>
      </c>
      <c r="AG131" s="22">
        <v>15950558</v>
      </c>
      <c r="AH131" s="22">
        <v>15950558</v>
      </c>
      <c r="AI131" s="22">
        <v>15950558</v>
      </c>
      <c r="AJ131" s="22">
        <v>15950558</v>
      </c>
      <c r="AK131" s="22">
        <v>15950558</v>
      </c>
      <c r="AL131" s="24">
        <v>15950558</v>
      </c>
      <c r="AM131" s="44" t="s">
        <v>760</v>
      </c>
      <c r="AN131" s="13" t="s">
        <v>404</v>
      </c>
      <c r="AO131" s="29"/>
      <c r="AP131" s="13" t="s">
        <v>406</v>
      </c>
      <c r="AQ131" s="13"/>
      <c r="AR131" s="30"/>
      <c r="AS131" s="24"/>
      <c r="AT131" s="30">
        <v>42944</v>
      </c>
      <c r="AU131" s="24">
        <v>15950558</v>
      </c>
      <c r="AV131" s="44" t="s">
        <v>407</v>
      </c>
      <c r="AW131" s="44" t="s">
        <v>470</v>
      </c>
      <c r="AX131" s="36"/>
      <c r="AY131" s="24"/>
      <c r="AZ131" s="37">
        <v>4189640</v>
      </c>
      <c r="BA131" s="37"/>
      <c r="BD131" s="24"/>
      <c r="BE131" s="24"/>
      <c r="BF131" s="2" t="s">
        <v>666</v>
      </c>
      <c r="BG131" s="2" t="s">
        <v>666</v>
      </c>
      <c r="BJ131" s="24"/>
      <c r="BK131" s="24"/>
      <c r="BL131" s="24">
        <v>15950558</v>
      </c>
      <c r="BM131" s="24">
        <v>15950558</v>
      </c>
      <c r="BN131" s="24">
        <v>15950558</v>
      </c>
      <c r="BO131" s="24">
        <v>23829471.460000001</v>
      </c>
      <c r="BP131" s="24">
        <v>18981088.120000001</v>
      </c>
      <c r="BQ131" s="24">
        <v>3030530.12</v>
      </c>
    </row>
    <row r="132" spans="1:69" s="2" customFormat="1" ht="13.5" customHeight="1">
      <c r="A132" s="44"/>
      <c r="B132" s="44" t="s">
        <v>788</v>
      </c>
      <c r="C132" s="44" t="s">
        <v>789</v>
      </c>
      <c r="D132" s="45" t="s">
        <v>790</v>
      </c>
      <c r="E132" s="45" t="s">
        <v>791</v>
      </c>
      <c r="F132" s="44"/>
      <c r="G132" s="44"/>
      <c r="H132" s="44" t="s">
        <v>691</v>
      </c>
      <c r="I132" s="22" t="s">
        <v>402</v>
      </c>
      <c r="J132" s="17" t="s">
        <v>403</v>
      </c>
      <c r="K132" s="13" t="s">
        <v>404</v>
      </c>
      <c r="L132" s="22">
        <v>0</v>
      </c>
      <c r="M132" s="49" t="s">
        <v>673</v>
      </c>
      <c r="N132" s="22">
        <v>30000000</v>
      </c>
      <c r="O132" s="22">
        <v>30000000</v>
      </c>
      <c r="P132" s="22">
        <v>30000000</v>
      </c>
      <c r="Q132" s="22">
        <v>30000000</v>
      </c>
      <c r="R132" s="22">
        <v>30000000</v>
      </c>
      <c r="S132" s="22">
        <v>30000000</v>
      </c>
      <c r="T132" s="22">
        <v>30000000</v>
      </c>
      <c r="U132" s="22">
        <v>30000000</v>
      </c>
      <c r="V132" s="22">
        <v>30000000</v>
      </c>
      <c r="W132" s="22">
        <v>30000000</v>
      </c>
      <c r="X132" s="22">
        <v>30000000</v>
      </c>
      <c r="Y132" s="22">
        <v>30000000</v>
      </c>
      <c r="Z132" s="22">
        <v>30000000</v>
      </c>
      <c r="AA132" s="22">
        <v>30000000</v>
      </c>
      <c r="AB132" s="22">
        <v>30000000</v>
      </c>
      <c r="AC132" s="22">
        <v>30000000</v>
      </c>
      <c r="AD132" s="22">
        <v>30000000</v>
      </c>
      <c r="AE132" s="22">
        <v>30000000</v>
      </c>
      <c r="AF132" s="22">
        <v>30000000</v>
      </c>
      <c r="AG132" s="22">
        <v>30000000</v>
      </c>
      <c r="AH132" s="22">
        <v>30000000</v>
      </c>
      <c r="AI132" s="22">
        <v>30000000</v>
      </c>
      <c r="AJ132" s="22">
        <v>30000000</v>
      </c>
      <c r="AK132" s="22">
        <v>30000000</v>
      </c>
      <c r="AL132" s="24">
        <v>30000000</v>
      </c>
      <c r="AM132" s="44" t="s">
        <v>760</v>
      </c>
      <c r="AN132" s="13" t="s">
        <v>404</v>
      </c>
      <c r="AO132" s="29"/>
      <c r="AP132" s="13" t="s">
        <v>406</v>
      </c>
      <c r="AQ132" s="13"/>
      <c r="AR132" s="30"/>
      <c r="AS132" s="22"/>
      <c r="AT132" s="30">
        <v>42944</v>
      </c>
      <c r="AU132" s="22">
        <v>30000000</v>
      </c>
      <c r="AV132" s="44" t="s">
        <v>407</v>
      </c>
      <c r="AW132" s="44" t="s">
        <v>792</v>
      </c>
      <c r="AX132" s="36"/>
      <c r="AY132" s="24"/>
      <c r="AZ132" s="37">
        <v>3000000</v>
      </c>
      <c r="BA132" s="37"/>
      <c r="BD132" s="24"/>
      <c r="BE132" s="24"/>
      <c r="BF132" s="2" t="s">
        <v>666</v>
      </c>
      <c r="BG132" s="2" t="s">
        <v>666</v>
      </c>
      <c r="BJ132" s="24"/>
      <c r="BK132" s="24"/>
      <c r="BL132" s="24">
        <v>29700000</v>
      </c>
      <c r="BM132" s="24">
        <v>29700000</v>
      </c>
      <c r="BN132" s="24"/>
      <c r="BO132" s="24"/>
      <c r="BP132" s="24"/>
      <c r="BQ132" s="24"/>
    </row>
    <row r="133" spans="1:69" s="2" customFormat="1" ht="13.5" customHeight="1">
      <c r="A133" s="44"/>
      <c r="B133" s="44" t="s">
        <v>302</v>
      </c>
      <c r="C133" s="44" t="s">
        <v>706</v>
      </c>
      <c r="D133" s="45" t="s">
        <v>793</v>
      </c>
      <c r="E133" s="45" t="s">
        <v>708</v>
      </c>
      <c r="F133" s="44"/>
      <c r="G133" s="44"/>
      <c r="H133" s="44" t="s">
        <v>691</v>
      </c>
      <c r="I133" s="22" t="s">
        <v>402</v>
      </c>
      <c r="J133" s="17" t="s">
        <v>403</v>
      </c>
      <c r="K133" s="13" t="s">
        <v>404</v>
      </c>
      <c r="L133" s="22">
        <v>4597796.79</v>
      </c>
      <c r="M133" s="49" t="s">
        <v>673</v>
      </c>
      <c r="N133" s="22">
        <v>30000000</v>
      </c>
      <c r="O133" s="22">
        <v>30000000</v>
      </c>
      <c r="P133" s="22">
        <v>30000000</v>
      </c>
      <c r="Q133" s="22">
        <v>30000000</v>
      </c>
      <c r="R133" s="22">
        <v>30000000</v>
      </c>
      <c r="S133" s="22">
        <v>30000000</v>
      </c>
      <c r="T133" s="22">
        <v>30000000</v>
      </c>
      <c r="U133" s="22">
        <v>30000000</v>
      </c>
      <c r="V133" s="22">
        <v>30000000</v>
      </c>
      <c r="W133" s="22">
        <v>30000000</v>
      </c>
      <c r="X133" s="22">
        <v>30000000</v>
      </c>
      <c r="Y133" s="22">
        <v>30000000</v>
      </c>
      <c r="Z133" s="22">
        <v>30000000</v>
      </c>
      <c r="AA133" s="22">
        <v>30000000</v>
      </c>
      <c r="AB133" s="22">
        <v>30000000</v>
      </c>
      <c r="AC133" s="22">
        <v>30000000</v>
      </c>
      <c r="AD133" s="22">
        <v>30000000</v>
      </c>
      <c r="AE133" s="22">
        <v>30000000</v>
      </c>
      <c r="AF133" s="22">
        <v>30000000</v>
      </c>
      <c r="AG133" s="22">
        <v>30000000</v>
      </c>
      <c r="AH133" s="22">
        <v>30000000</v>
      </c>
      <c r="AI133" s="22">
        <v>30000000</v>
      </c>
      <c r="AJ133" s="22">
        <v>30000000</v>
      </c>
      <c r="AK133" s="22">
        <v>30000000</v>
      </c>
      <c r="AL133" s="24">
        <v>30000000</v>
      </c>
      <c r="AM133" s="44" t="s">
        <v>760</v>
      </c>
      <c r="AN133" s="13" t="s">
        <v>404</v>
      </c>
      <c r="AO133" s="29"/>
      <c r="AP133" s="13" t="s">
        <v>406</v>
      </c>
      <c r="AQ133" s="13"/>
      <c r="AR133" s="30"/>
      <c r="AS133" s="22"/>
      <c r="AT133" s="30">
        <v>42947</v>
      </c>
      <c r="AU133" s="22">
        <v>30000000</v>
      </c>
      <c r="AV133" s="44" t="s">
        <v>407</v>
      </c>
      <c r="AW133" s="44" t="s">
        <v>619</v>
      </c>
      <c r="AX133" s="36"/>
      <c r="AY133" s="24"/>
      <c r="AZ133" s="37"/>
      <c r="BA133" s="37"/>
      <c r="BD133" s="24"/>
      <c r="BE133" s="24"/>
      <c r="BF133" s="2" t="s">
        <v>463</v>
      </c>
      <c r="BG133" s="2" t="s">
        <v>463</v>
      </c>
      <c r="BJ133" s="26">
        <v>30000000</v>
      </c>
      <c r="BK133" s="26">
        <v>30000000</v>
      </c>
      <c r="BL133" s="26">
        <v>30000000</v>
      </c>
      <c r="BM133" s="26">
        <v>38265218.350000001</v>
      </c>
      <c r="BN133" s="26"/>
      <c r="BO133" s="26"/>
      <c r="BP133" s="26"/>
      <c r="BQ133" s="26"/>
    </row>
    <row r="134" spans="1:69" s="2" customFormat="1" ht="13.5" customHeight="1">
      <c r="A134" s="44" t="s">
        <v>56</v>
      </c>
      <c r="B134" s="44" t="s">
        <v>794</v>
      </c>
      <c r="C134" s="44" t="s">
        <v>57</v>
      </c>
      <c r="D134" s="45" t="s">
        <v>795</v>
      </c>
      <c r="E134" s="45" t="s">
        <v>795</v>
      </c>
      <c r="F134" s="44"/>
      <c r="G134" s="44"/>
      <c r="H134" s="44" t="s">
        <v>691</v>
      </c>
      <c r="I134" s="22"/>
      <c r="J134" s="17" t="s">
        <v>403</v>
      </c>
      <c r="K134" s="13" t="s">
        <v>404</v>
      </c>
      <c r="L134" s="22">
        <v>16200000</v>
      </c>
      <c r="M134" s="49" t="s">
        <v>673</v>
      </c>
      <c r="N134" s="22">
        <v>16200000</v>
      </c>
      <c r="O134" s="22">
        <v>16200000</v>
      </c>
      <c r="P134" s="22">
        <v>16200000</v>
      </c>
      <c r="Q134" s="22">
        <v>16200000</v>
      </c>
      <c r="R134" s="22">
        <v>16200000</v>
      </c>
      <c r="S134" s="22">
        <v>16200000</v>
      </c>
      <c r="T134" s="22">
        <v>16200000</v>
      </c>
      <c r="U134" s="22">
        <v>16200000</v>
      </c>
      <c r="V134" s="22">
        <v>16200000</v>
      </c>
      <c r="W134" s="22">
        <v>16200000</v>
      </c>
      <c r="X134" s="22">
        <v>16200000</v>
      </c>
      <c r="Y134" s="22">
        <v>16200000</v>
      </c>
      <c r="Z134" s="22">
        <v>16200000</v>
      </c>
      <c r="AA134" s="22">
        <v>16200000</v>
      </c>
      <c r="AB134" s="22">
        <v>16200000</v>
      </c>
      <c r="AC134" s="22">
        <v>16200000</v>
      </c>
      <c r="AD134" s="22">
        <v>16200000</v>
      </c>
      <c r="AE134" s="22">
        <v>16200000</v>
      </c>
      <c r="AF134" s="22">
        <v>16200000</v>
      </c>
      <c r="AG134" s="22">
        <v>16200000</v>
      </c>
      <c r="AH134" s="22">
        <v>16200000</v>
      </c>
      <c r="AI134" s="22">
        <v>16200000</v>
      </c>
      <c r="AJ134" s="22">
        <v>16200000</v>
      </c>
      <c r="AK134" s="22">
        <v>16200000</v>
      </c>
      <c r="AL134" s="24">
        <v>16200000</v>
      </c>
      <c r="AM134" s="44" t="s">
        <v>760</v>
      </c>
      <c r="AN134" s="13" t="s">
        <v>404</v>
      </c>
      <c r="AO134" s="29"/>
      <c r="AP134" s="13" t="s">
        <v>406</v>
      </c>
      <c r="AQ134" s="13"/>
      <c r="AR134" s="30"/>
      <c r="AS134" s="22"/>
      <c r="AT134" s="30">
        <v>42955</v>
      </c>
      <c r="AU134" s="22">
        <v>16200000</v>
      </c>
      <c r="AV134" s="44" t="s">
        <v>407</v>
      </c>
      <c r="AW134" s="44" t="s">
        <v>529</v>
      </c>
      <c r="AX134" s="36"/>
      <c r="AY134" s="24"/>
      <c r="AZ134" s="37">
        <v>5400000</v>
      </c>
      <c r="BA134" s="37"/>
      <c r="BD134" s="24"/>
      <c r="BE134" s="24"/>
      <c r="BF134" s="2" t="s">
        <v>666</v>
      </c>
      <c r="BG134" s="2" t="s">
        <v>666</v>
      </c>
      <c r="BJ134" s="24"/>
      <c r="BK134" s="24"/>
      <c r="BL134" s="24">
        <v>15299999.98</v>
      </c>
      <c r="BM134" s="24">
        <v>15299999.98</v>
      </c>
      <c r="BN134" s="24">
        <v>10664446.07</v>
      </c>
      <c r="BO134" s="24">
        <v>14342374.35</v>
      </c>
      <c r="BP134" s="24">
        <v>12831666.949999999</v>
      </c>
      <c r="BQ134" s="24">
        <v>2167220.88</v>
      </c>
    </row>
    <row r="135" spans="1:69" s="2" customFormat="1" ht="13.5" customHeight="1">
      <c r="A135" s="44"/>
      <c r="B135" s="44" t="s">
        <v>796</v>
      </c>
      <c r="C135" s="44" t="s">
        <v>797</v>
      </c>
      <c r="D135" s="45" t="s">
        <v>798</v>
      </c>
      <c r="E135" s="45" t="s">
        <v>798</v>
      </c>
      <c r="F135" s="44"/>
      <c r="G135" s="44"/>
      <c r="H135" s="44" t="s">
        <v>691</v>
      </c>
      <c r="I135" s="22"/>
      <c r="J135" s="17" t="s">
        <v>403</v>
      </c>
      <c r="K135" s="13" t="s">
        <v>404</v>
      </c>
      <c r="L135" s="22">
        <v>0</v>
      </c>
      <c r="M135" s="49" t="s">
        <v>673</v>
      </c>
      <c r="N135" s="22">
        <v>0</v>
      </c>
      <c r="O135" s="22">
        <v>0</v>
      </c>
      <c r="P135" s="22">
        <v>0</v>
      </c>
      <c r="Q135" s="22">
        <v>0</v>
      </c>
      <c r="R135" s="22">
        <v>0</v>
      </c>
      <c r="S135" s="22">
        <v>0</v>
      </c>
      <c r="T135" s="22">
        <v>0</v>
      </c>
      <c r="U135" s="22">
        <v>0</v>
      </c>
      <c r="V135" s="22">
        <v>0</v>
      </c>
      <c r="W135" s="22">
        <v>0</v>
      </c>
      <c r="X135" s="22">
        <v>0</v>
      </c>
      <c r="Y135" s="22">
        <v>0</v>
      </c>
      <c r="Z135" s="22">
        <v>0</v>
      </c>
      <c r="AA135" s="22">
        <v>0</v>
      </c>
      <c r="AB135" s="22">
        <v>0</v>
      </c>
      <c r="AC135" s="22">
        <v>20000000</v>
      </c>
      <c r="AD135" s="22">
        <v>20000000</v>
      </c>
      <c r="AE135" s="22">
        <v>40000000</v>
      </c>
      <c r="AF135" s="22">
        <v>40000000</v>
      </c>
      <c r="AG135" s="22">
        <v>40000000</v>
      </c>
      <c r="AH135" s="22">
        <v>40000000</v>
      </c>
      <c r="AI135" s="22">
        <v>40000000</v>
      </c>
      <c r="AJ135" s="22">
        <v>40000000</v>
      </c>
      <c r="AK135" s="22">
        <v>40000000</v>
      </c>
      <c r="AL135" s="24">
        <v>40000000</v>
      </c>
      <c r="AM135" s="44" t="s">
        <v>760</v>
      </c>
      <c r="AN135" s="13" t="s">
        <v>404</v>
      </c>
      <c r="AO135" s="29"/>
      <c r="AP135" s="13" t="s">
        <v>406</v>
      </c>
      <c r="AQ135" s="13"/>
      <c r="AR135" s="30"/>
      <c r="AS135" s="24"/>
      <c r="AT135" s="30">
        <v>42986</v>
      </c>
      <c r="AU135" s="24">
        <v>40000000</v>
      </c>
      <c r="AV135" s="44" t="s">
        <v>534</v>
      </c>
      <c r="AW135" s="44" t="s">
        <v>537</v>
      </c>
      <c r="AX135" s="36"/>
      <c r="AY135" s="24"/>
      <c r="AZ135" s="37"/>
      <c r="BA135" s="37"/>
      <c r="BD135" s="24"/>
      <c r="BE135" s="24"/>
      <c r="BF135" s="2" t="s">
        <v>463</v>
      </c>
      <c r="BG135" s="2" t="s">
        <v>463</v>
      </c>
      <c r="BJ135" s="26">
        <v>40000000</v>
      </c>
      <c r="BK135" s="26">
        <v>40000000</v>
      </c>
      <c r="BL135" s="26">
        <v>40000000</v>
      </c>
      <c r="BM135" s="26">
        <v>40000000</v>
      </c>
      <c r="BN135" s="26">
        <v>0</v>
      </c>
      <c r="BO135" s="26">
        <v>0</v>
      </c>
      <c r="BP135" s="26">
        <v>0</v>
      </c>
      <c r="BQ135" s="26">
        <v>0</v>
      </c>
    </row>
    <row r="136" spans="1:69" s="2" customFormat="1" ht="13.5" customHeight="1">
      <c r="A136" s="44" t="s">
        <v>799</v>
      </c>
      <c r="B136" s="44" t="s">
        <v>800</v>
      </c>
      <c r="C136" s="44" t="s">
        <v>24</v>
      </c>
      <c r="D136" s="45" t="s">
        <v>801</v>
      </c>
      <c r="E136" s="45" t="s">
        <v>801</v>
      </c>
      <c r="F136" s="44" t="s">
        <v>589</v>
      </c>
      <c r="G136" s="44"/>
      <c r="H136" s="44" t="s">
        <v>691</v>
      </c>
      <c r="I136" s="22"/>
      <c r="J136" s="17" t="s">
        <v>403</v>
      </c>
      <c r="K136" s="13" t="s">
        <v>404</v>
      </c>
      <c r="L136" s="22">
        <v>100000000</v>
      </c>
      <c r="M136" s="49" t="s">
        <v>673</v>
      </c>
      <c r="N136" s="22">
        <v>100000000</v>
      </c>
      <c r="O136" s="22">
        <v>100000000</v>
      </c>
      <c r="P136" s="22">
        <v>100000000</v>
      </c>
      <c r="Q136" s="22">
        <v>100000000</v>
      </c>
      <c r="R136" s="22">
        <v>100000000</v>
      </c>
      <c r="S136" s="22">
        <v>100000000</v>
      </c>
      <c r="T136" s="22">
        <v>100000000</v>
      </c>
      <c r="U136" s="22">
        <v>100000000</v>
      </c>
      <c r="V136" s="22">
        <v>100000000</v>
      </c>
      <c r="W136" s="22">
        <v>100000000</v>
      </c>
      <c r="X136" s="22">
        <v>100000000</v>
      </c>
      <c r="Y136" s="22">
        <v>100000000</v>
      </c>
      <c r="Z136" s="22">
        <v>100000000</v>
      </c>
      <c r="AA136" s="22">
        <v>100000000</v>
      </c>
      <c r="AB136" s="22">
        <v>100000000</v>
      </c>
      <c r="AC136" s="22">
        <v>100000000</v>
      </c>
      <c r="AD136" s="22">
        <v>100000000</v>
      </c>
      <c r="AE136" s="22">
        <v>100000000</v>
      </c>
      <c r="AF136" s="22">
        <v>100000000</v>
      </c>
      <c r="AG136" s="22">
        <v>100000000</v>
      </c>
      <c r="AH136" s="22">
        <v>100000000</v>
      </c>
      <c r="AI136" s="22">
        <v>100000000</v>
      </c>
      <c r="AJ136" s="22">
        <v>100000000</v>
      </c>
      <c r="AK136" s="24">
        <v>100000000</v>
      </c>
      <c r="AL136" s="24">
        <v>100000000</v>
      </c>
      <c r="AM136" s="44" t="s">
        <v>760</v>
      </c>
      <c r="AN136" s="13" t="s">
        <v>404</v>
      </c>
      <c r="AO136" s="29"/>
      <c r="AP136" s="13" t="s">
        <v>406</v>
      </c>
      <c r="AQ136" s="13"/>
      <c r="AR136" s="30"/>
      <c r="AS136" s="22"/>
      <c r="AT136" s="30">
        <v>42991</v>
      </c>
      <c r="AU136" s="22">
        <v>100000000</v>
      </c>
      <c r="AV136" s="44" t="s">
        <v>551</v>
      </c>
      <c r="AW136" s="44" t="s">
        <v>416</v>
      </c>
      <c r="AX136" s="36"/>
      <c r="AY136" s="24"/>
      <c r="AZ136" s="37"/>
      <c r="BA136" s="37"/>
      <c r="BD136" s="24"/>
      <c r="BE136" s="24"/>
      <c r="BF136" s="2" t="s">
        <v>463</v>
      </c>
      <c r="BG136" s="2" t="s">
        <v>463</v>
      </c>
      <c r="BJ136" s="26">
        <v>100000000</v>
      </c>
      <c r="BK136" s="26">
        <v>100000000</v>
      </c>
      <c r="BL136" s="26">
        <v>100000000</v>
      </c>
      <c r="BM136" s="26">
        <v>100000000</v>
      </c>
      <c r="BN136" s="26">
        <v>100000000</v>
      </c>
      <c r="BO136" s="26">
        <v>100000000</v>
      </c>
      <c r="BP136" s="26">
        <v>100000000</v>
      </c>
      <c r="BQ136" s="26">
        <v>0</v>
      </c>
    </row>
    <row r="137" spans="1:69" s="2" customFormat="1" ht="13.5" customHeight="1">
      <c r="A137" s="44" t="s">
        <v>802</v>
      </c>
      <c r="B137" s="44" t="s">
        <v>40</v>
      </c>
      <c r="C137" s="44" t="s">
        <v>41</v>
      </c>
      <c r="D137" s="45" t="s">
        <v>803</v>
      </c>
      <c r="E137" s="45" t="s">
        <v>803</v>
      </c>
      <c r="F137" s="44"/>
      <c r="G137" s="44"/>
      <c r="H137" s="44" t="s">
        <v>691</v>
      </c>
      <c r="I137" s="22"/>
      <c r="J137" s="17" t="s">
        <v>403</v>
      </c>
      <c r="K137" s="13" t="s">
        <v>404</v>
      </c>
      <c r="L137" s="22">
        <v>50000000</v>
      </c>
      <c r="M137" s="49" t="s">
        <v>673</v>
      </c>
      <c r="N137" s="22">
        <v>50000000</v>
      </c>
      <c r="O137" s="22">
        <v>50000000</v>
      </c>
      <c r="P137" s="22">
        <v>50000000</v>
      </c>
      <c r="Q137" s="22">
        <v>50000000</v>
      </c>
      <c r="R137" s="22">
        <v>50000000</v>
      </c>
      <c r="S137" s="22">
        <v>50000000</v>
      </c>
      <c r="T137" s="22">
        <v>50000000</v>
      </c>
      <c r="U137" s="22">
        <v>50000000</v>
      </c>
      <c r="V137" s="22">
        <v>50000000</v>
      </c>
      <c r="W137" s="22">
        <v>50000000</v>
      </c>
      <c r="X137" s="22">
        <v>50000000</v>
      </c>
      <c r="Y137" s="22">
        <v>50000000</v>
      </c>
      <c r="Z137" s="22">
        <v>50000000</v>
      </c>
      <c r="AA137" s="22">
        <v>50000000</v>
      </c>
      <c r="AB137" s="22">
        <v>50000000</v>
      </c>
      <c r="AC137" s="22">
        <v>50000000</v>
      </c>
      <c r="AD137" s="22">
        <v>50000000</v>
      </c>
      <c r="AE137" s="22">
        <v>50000000</v>
      </c>
      <c r="AF137" s="22">
        <v>50000000</v>
      </c>
      <c r="AG137" s="22">
        <v>50000000</v>
      </c>
      <c r="AH137" s="22">
        <v>50000000</v>
      </c>
      <c r="AI137" s="22">
        <v>50000000</v>
      </c>
      <c r="AJ137" s="22">
        <v>50000000</v>
      </c>
      <c r="AK137" s="22">
        <v>50000000</v>
      </c>
      <c r="AL137" s="24">
        <v>50000000</v>
      </c>
      <c r="AM137" s="44" t="s">
        <v>760</v>
      </c>
      <c r="AN137" s="13" t="s">
        <v>404</v>
      </c>
      <c r="AO137" s="29"/>
      <c r="AP137" s="13" t="s">
        <v>406</v>
      </c>
      <c r="AQ137" s="13"/>
      <c r="AR137" s="30"/>
      <c r="AS137" s="22"/>
      <c r="AT137" s="30">
        <v>42993</v>
      </c>
      <c r="AU137" s="22">
        <v>50000000</v>
      </c>
      <c r="AV137" s="44" t="s">
        <v>407</v>
      </c>
      <c r="AW137" s="44" t="s">
        <v>648</v>
      </c>
      <c r="AX137" s="36"/>
      <c r="AY137" s="24"/>
      <c r="AZ137" s="37"/>
      <c r="BA137" s="37"/>
      <c r="BD137" s="24"/>
      <c r="BE137" s="24"/>
      <c r="BF137" s="2" t="s">
        <v>463</v>
      </c>
      <c r="BG137" s="2" t="s">
        <v>463</v>
      </c>
      <c r="BJ137" s="26">
        <v>50000000</v>
      </c>
      <c r="BK137" s="26">
        <v>50000000</v>
      </c>
      <c r="BL137" s="26">
        <v>50000000</v>
      </c>
      <c r="BM137" s="26">
        <v>51279684.329999998</v>
      </c>
      <c r="BN137" s="26">
        <v>60819627.060000002</v>
      </c>
      <c r="BO137" s="26">
        <v>61568185.75</v>
      </c>
      <c r="BP137" s="26">
        <v>65848712.649999999</v>
      </c>
      <c r="BQ137" s="26">
        <v>5029085.59</v>
      </c>
    </row>
    <row r="138" spans="1:69" s="2" customFormat="1" ht="13.5" customHeight="1">
      <c r="A138" s="44" t="s">
        <v>804</v>
      </c>
      <c r="B138" s="44" t="s">
        <v>25</v>
      </c>
      <c r="C138" s="44" t="s">
        <v>26</v>
      </c>
      <c r="D138" s="45" t="s">
        <v>805</v>
      </c>
      <c r="E138" s="45" t="s">
        <v>805</v>
      </c>
      <c r="F138" s="44" t="s">
        <v>589</v>
      </c>
      <c r="G138" s="44"/>
      <c r="H138" s="44" t="s">
        <v>691</v>
      </c>
      <c r="I138" s="22"/>
      <c r="J138" s="17" t="s">
        <v>403</v>
      </c>
      <c r="K138" s="13" t="s">
        <v>404</v>
      </c>
      <c r="L138" s="22">
        <v>99900000</v>
      </c>
      <c r="M138" s="49" t="s">
        <v>673</v>
      </c>
      <c r="N138" s="22">
        <v>99900000</v>
      </c>
      <c r="O138" s="22">
        <v>99900000</v>
      </c>
      <c r="P138" s="22">
        <v>99900000</v>
      </c>
      <c r="Q138" s="22">
        <v>99900000</v>
      </c>
      <c r="R138" s="22">
        <v>99900000</v>
      </c>
      <c r="S138" s="22">
        <v>99900000</v>
      </c>
      <c r="T138" s="22">
        <v>99900000</v>
      </c>
      <c r="U138" s="22">
        <v>99900000</v>
      </c>
      <c r="V138" s="22">
        <v>99900000</v>
      </c>
      <c r="W138" s="22">
        <v>99900000</v>
      </c>
      <c r="X138" s="22">
        <v>99900000</v>
      </c>
      <c r="Y138" s="22">
        <v>99900000</v>
      </c>
      <c r="Z138" s="22">
        <v>99900000</v>
      </c>
      <c r="AA138" s="22">
        <v>99900000</v>
      </c>
      <c r="AB138" s="22">
        <v>99900000</v>
      </c>
      <c r="AC138" s="22">
        <v>99900000</v>
      </c>
      <c r="AD138" s="22">
        <v>99900000</v>
      </c>
      <c r="AE138" s="22">
        <v>99900000</v>
      </c>
      <c r="AF138" s="22">
        <v>99900000</v>
      </c>
      <c r="AG138" s="22">
        <v>99900000</v>
      </c>
      <c r="AH138" s="22">
        <v>99900000</v>
      </c>
      <c r="AI138" s="22">
        <v>99900000</v>
      </c>
      <c r="AJ138" s="22">
        <v>99900000</v>
      </c>
      <c r="AK138" s="22">
        <v>99900000</v>
      </c>
      <c r="AL138" s="24">
        <v>99900000</v>
      </c>
      <c r="AM138" s="44" t="s">
        <v>760</v>
      </c>
      <c r="AN138" s="13" t="s">
        <v>404</v>
      </c>
      <c r="AO138" s="29"/>
      <c r="AP138" s="13" t="s">
        <v>406</v>
      </c>
      <c r="AQ138" s="13"/>
      <c r="AR138" s="30"/>
      <c r="AS138" s="24"/>
      <c r="AT138" s="30">
        <v>42999</v>
      </c>
      <c r="AU138" s="24">
        <v>99900000</v>
      </c>
      <c r="AV138" s="44" t="s">
        <v>556</v>
      </c>
      <c r="AW138" s="44" t="s">
        <v>529</v>
      </c>
      <c r="AX138" s="36"/>
      <c r="AY138" s="24"/>
      <c r="AZ138" s="37"/>
      <c r="BA138" s="37"/>
      <c r="BD138" s="24"/>
      <c r="BE138" s="24"/>
      <c r="BF138" s="2" t="s">
        <v>463</v>
      </c>
      <c r="BG138" s="2" t="s">
        <v>463</v>
      </c>
      <c r="BJ138" s="26">
        <v>99900000</v>
      </c>
      <c r="BK138" s="26">
        <v>99900000</v>
      </c>
      <c r="BL138" s="26">
        <v>99900000</v>
      </c>
      <c r="BM138" s="26">
        <v>69886087.340000004</v>
      </c>
      <c r="BN138" s="26">
        <v>95019606.090000004</v>
      </c>
      <c r="BO138" s="26">
        <v>106616268.03</v>
      </c>
      <c r="BP138" s="26">
        <v>52175515.200000003</v>
      </c>
      <c r="BQ138" s="26">
        <v>-42844090.890000001</v>
      </c>
    </row>
    <row r="139" spans="1:69" s="2" customFormat="1" ht="13.5" customHeight="1">
      <c r="A139" s="44"/>
      <c r="B139" s="44" t="s">
        <v>21</v>
      </c>
      <c r="C139" s="44" t="s">
        <v>22</v>
      </c>
      <c r="D139" s="45" t="s">
        <v>806</v>
      </c>
      <c r="E139" s="45" t="s">
        <v>806</v>
      </c>
      <c r="F139" s="44" t="s">
        <v>589</v>
      </c>
      <c r="G139" s="44"/>
      <c r="H139" s="44" t="s">
        <v>691</v>
      </c>
      <c r="I139" s="22"/>
      <c r="J139" s="17" t="s">
        <v>403</v>
      </c>
      <c r="K139" s="13" t="s">
        <v>404</v>
      </c>
      <c r="L139" s="22">
        <v>120000000</v>
      </c>
      <c r="M139" s="49" t="s">
        <v>673</v>
      </c>
      <c r="N139" s="22">
        <v>120000000</v>
      </c>
      <c r="O139" s="22">
        <v>120000000</v>
      </c>
      <c r="P139" s="22">
        <v>120000000</v>
      </c>
      <c r="Q139" s="22">
        <v>120000000</v>
      </c>
      <c r="R139" s="22">
        <v>120000000</v>
      </c>
      <c r="S139" s="22">
        <v>120000000</v>
      </c>
      <c r="T139" s="22">
        <v>120000000</v>
      </c>
      <c r="U139" s="22">
        <v>120000000</v>
      </c>
      <c r="V139" s="22">
        <v>120000000</v>
      </c>
      <c r="W139" s="22">
        <v>120000000</v>
      </c>
      <c r="X139" s="22">
        <v>120000000</v>
      </c>
      <c r="Y139" s="22">
        <v>120000000</v>
      </c>
      <c r="Z139" s="22">
        <v>120000000</v>
      </c>
      <c r="AA139" s="22">
        <v>120000000</v>
      </c>
      <c r="AB139" s="22">
        <v>120000000</v>
      </c>
      <c r="AC139" s="22">
        <v>120000000</v>
      </c>
      <c r="AD139" s="22">
        <v>120000000</v>
      </c>
      <c r="AE139" s="22">
        <v>120000000</v>
      </c>
      <c r="AF139" s="22">
        <v>120000000</v>
      </c>
      <c r="AG139" s="22">
        <v>120000000</v>
      </c>
      <c r="AH139" s="22">
        <v>120000000</v>
      </c>
      <c r="AI139" s="22">
        <v>120000000</v>
      </c>
      <c r="AJ139" s="22">
        <v>120000000</v>
      </c>
      <c r="AK139" s="22">
        <v>120000000</v>
      </c>
      <c r="AL139" s="24">
        <v>120000000</v>
      </c>
      <c r="AM139" s="44" t="s">
        <v>760</v>
      </c>
      <c r="AN139" s="13" t="s">
        <v>404</v>
      </c>
      <c r="AO139" s="29"/>
      <c r="AP139" s="13" t="s">
        <v>406</v>
      </c>
      <c r="AQ139" s="13"/>
      <c r="AR139" s="30"/>
      <c r="AS139" s="24"/>
      <c r="AT139" s="30">
        <v>43055</v>
      </c>
      <c r="AU139" s="24">
        <v>120000000</v>
      </c>
      <c r="AV139" s="44" t="s">
        <v>407</v>
      </c>
      <c r="AW139" s="44" t="s">
        <v>619</v>
      </c>
      <c r="AX139" s="36"/>
      <c r="AY139" s="24"/>
      <c r="AZ139" s="37"/>
      <c r="BA139" s="37"/>
      <c r="BD139" s="24"/>
      <c r="BE139" s="24"/>
      <c r="BF139" s="2" t="s">
        <v>463</v>
      </c>
      <c r="BG139" s="2" t="s">
        <v>463</v>
      </c>
      <c r="BJ139" s="26">
        <v>120000000</v>
      </c>
      <c r="BK139" s="26">
        <v>120000000</v>
      </c>
      <c r="BL139" s="26">
        <v>120000000</v>
      </c>
      <c r="BM139" s="26">
        <v>150420145.25999999</v>
      </c>
      <c r="BN139" s="26">
        <v>131064683.59</v>
      </c>
      <c r="BO139" s="26">
        <v>158094152.31999999</v>
      </c>
      <c r="BP139" s="26">
        <v>193810400.31</v>
      </c>
      <c r="BQ139" s="26">
        <v>62745716.719999999</v>
      </c>
    </row>
    <row r="140" spans="1:69" s="2" customFormat="1" ht="13.5" customHeight="1">
      <c r="A140" s="44" t="s">
        <v>807</v>
      </c>
      <c r="B140" s="44" t="s">
        <v>808</v>
      </c>
      <c r="C140" s="44" t="s">
        <v>34</v>
      </c>
      <c r="D140" s="45" t="s">
        <v>809</v>
      </c>
      <c r="E140" s="45" t="s">
        <v>809</v>
      </c>
      <c r="F140" s="44"/>
      <c r="G140" s="44"/>
      <c r="H140" s="44" t="s">
        <v>691</v>
      </c>
      <c r="I140" s="22"/>
      <c r="J140" s="17" t="s">
        <v>403</v>
      </c>
      <c r="K140" s="13" t="s">
        <v>404</v>
      </c>
      <c r="L140" s="22">
        <v>78566894.790000007</v>
      </c>
      <c r="M140" s="49" t="s">
        <v>673</v>
      </c>
      <c r="N140" s="22">
        <v>78566894.790000007</v>
      </c>
      <c r="O140" s="22">
        <v>78566894.790000007</v>
      </c>
      <c r="P140" s="22">
        <v>78566894.790000007</v>
      </c>
      <c r="Q140" s="22">
        <v>78566894.790000007</v>
      </c>
      <c r="R140" s="22">
        <v>78566894.790000007</v>
      </c>
      <c r="S140" s="22">
        <v>78566894.790000007</v>
      </c>
      <c r="T140" s="22">
        <v>78566894.790000007</v>
      </c>
      <c r="U140" s="22">
        <v>78566894.790000007</v>
      </c>
      <c r="V140" s="22">
        <v>78566894.790000007</v>
      </c>
      <c r="W140" s="22">
        <v>78566894.790000007</v>
      </c>
      <c r="X140" s="22">
        <v>78566894.790000007</v>
      </c>
      <c r="Y140" s="22">
        <v>78566894.790000007</v>
      </c>
      <c r="Z140" s="22">
        <v>78566894.790000007</v>
      </c>
      <c r="AA140" s="22">
        <v>78566894.790000007</v>
      </c>
      <c r="AB140" s="22">
        <v>78566894.790000007</v>
      </c>
      <c r="AC140" s="22">
        <v>78566894.790000007</v>
      </c>
      <c r="AD140" s="22">
        <v>78566894.790000007</v>
      </c>
      <c r="AE140" s="22">
        <v>78566894.790000007</v>
      </c>
      <c r="AF140" s="22">
        <v>78566894.790000007</v>
      </c>
      <c r="AG140" s="22">
        <v>78566894.790000007</v>
      </c>
      <c r="AH140" s="22">
        <v>78566894.790000007</v>
      </c>
      <c r="AI140" s="22">
        <v>78566894.790000007</v>
      </c>
      <c r="AJ140" s="22">
        <v>78566894.790000007</v>
      </c>
      <c r="AK140" s="22">
        <v>78566894.790000007</v>
      </c>
      <c r="AL140" s="24">
        <v>78566894.790000007</v>
      </c>
      <c r="AM140" s="44" t="s">
        <v>760</v>
      </c>
      <c r="AN140" s="13" t="s">
        <v>404</v>
      </c>
      <c r="AO140" s="29"/>
      <c r="AP140" s="13" t="s">
        <v>406</v>
      </c>
      <c r="AQ140" s="13"/>
      <c r="AR140" s="30"/>
      <c r="AS140" s="24"/>
      <c r="AT140" s="30">
        <v>43066</v>
      </c>
      <c r="AU140" s="24">
        <v>80180000</v>
      </c>
      <c r="AV140" s="44" t="s">
        <v>540</v>
      </c>
      <c r="AW140" s="44" t="s">
        <v>441</v>
      </c>
      <c r="AX140" s="30">
        <v>44561</v>
      </c>
      <c r="AY140" s="24"/>
      <c r="AZ140" s="37"/>
      <c r="BA140" s="37"/>
      <c r="BD140" s="24"/>
      <c r="BE140" s="24"/>
      <c r="BF140" s="2" t="s">
        <v>463</v>
      </c>
      <c r="BG140" s="2" t="s">
        <v>463</v>
      </c>
      <c r="BJ140" s="26">
        <v>80180000</v>
      </c>
      <c r="BK140" s="26">
        <v>80180000</v>
      </c>
      <c r="BL140" s="26">
        <v>80180000</v>
      </c>
      <c r="BM140" s="26">
        <v>106872212.76000001</v>
      </c>
      <c r="BN140" s="26">
        <v>101603325.09</v>
      </c>
      <c r="BO140" s="26">
        <v>78815522.090000004</v>
      </c>
      <c r="BP140" s="26">
        <v>108716524.26000001</v>
      </c>
      <c r="BQ140" s="26">
        <v>7113199.1699999999</v>
      </c>
    </row>
    <row r="141" spans="1:69" s="2" customFormat="1" ht="13.5" customHeight="1">
      <c r="A141" s="44"/>
      <c r="B141" s="44" t="s">
        <v>319</v>
      </c>
      <c r="C141" s="44" t="s">
        <v>754</v>
      </c>
      <c r="D141" s="45" t="s">
        <v>810</v>
      </c>
      <c r="E141" s="45" t="s">
        <v>756</v>
      </c>
      <c r="F141" s="44"/>
      <c r="G141" s="44"/>
      <c r="H141" s="44" t="s">
        <v>691</v>
      </c>
      <c r="I141" s="22" t="s">
        <v>402</v>
      </c>
      <c r="J141" s="17" t="s">
        <v>403</v>
      </c>
      <c r="K141" s="13" t="s">
        <v>404</v>
      </c>
      <c r="L141" s="22">
        <v>200000000</v>
      </c>
      <c r="M141" s="49" t="s">
        <v>673</v>
      </c>
      <c r="N141" s="22">
        <v>200000000</v>
      </c>
      <c r="O141" s="22">
        <v>200000000</v>
      </c>
      <c r="P141" s="22">
        <v>200000000</v>
      </c>
      <c r="Q141" s="22">
        <v>200000000</v>
      </c>
      <c r="R141" s="22">
        <v>200000000</v>
      </c>
      <c r="S141" s="22">
        <v>200000000</v>
      </c>
      <c r="T141" s="22">
        <v>200000000</v>
      </c>
      <c r="U141" s="22">
        <v>200000000</v>
      </c>
      <c r="V141" s="22">
        <v>200000000</v>
      </c>
      <c r="W141" s="22">
        <v>200000000</v>
      </c>
      <c r="X141" s="22">
        <v>200000000</v>
      </c>
      <c r="Y141" s="22">
        <v>200000000</v>
      </c>
      <c r="Z141" s="22">
        <v>200000000</v>
      </c>
      <c r="AA141" s="22">
        <v>200000000</v>
      </c>
      <c r="AB141" s="22">
        <v>200000000</v>
      </c>
      <c r="AC141" s="22">
        <v>200000000</v>
      </c>
      <c r="AD141" s="22">
        <v>200000000</v>
      </c>
      <c r="AE141" s="22">
        <v>200000000</v>
      </c>
      <c r="AF141" s="22">
        <v>200000000</v>
      </c>
      <c r="AG141" s="22">
        <v>200000000</v>
      </c>
      <c r="AH141" s="22">
        <v>200000000</v>
      </c>
      <c r="AI141" s="22">
        <v>200000000</v>
      </c>
      <c r="AJ141" s="22">
        <v>200000000</v>
      </c>
      <c r="AK141" s="22">
        <v>200000000</v>
      </c>
      <c r="AL141" s="24">
        <v>200000000</v>
      </c>
      <c r="AM141" s="44" t="s">
        <v>760</v>
      </c>
      <c r="AN141" s="13" t="s">
        <v>404</v>
      </c>
      <c r="AO141" s="29"/>
      <c r="AP141" s="13" t="s">
        <v>406</v>
      </c>
      <c r="AQ141" s="13"/>
      <c r="AR141" s="30"/>
      <c r="AS141" s="24"/>
      <c r="AT141" s="30">
        <v>43082</v>
      </c>
      <c r="AU141" s="24">
        <v>200000000</v>
      </c>
      <c r="AV141" s="44" t="s">
        <v>407</v>
      </c>
      <c r="AW141" s="44" t="s">
        <v>441</v>
      </c>
      <c r="AX141" s="36"/>
      <c r="AY141" s="24"/>
      <c r="AZ141" s="37"/>
      <c r="BA141" s="37"/>
      <c r="BD141" s="24"/>
      <c r="BE141" s="24"/>
      <c r="BF141" s="2" t="s">
        <v>463</v>
      </c>
      <c r="BG141" s="2" t="s">
        <v>463</v>
      </c>
      <c r="BJ141" s="26">
        <v>200000000</v>
      </c>
      <c r="BK141" s="26">
        <v>200000000</v>
      </c>
      <c r="BL141" s="26">
        <v>200000000</v>
      </c>
      <c r="BM141" s="26">
        <v>211835364.50999999</v>
      </c>
      <c r="BN141" s="26">
        <v>229806694.83000001</v>
      </c>
      <c r="BO141" s="26">
        <v>219254265.56999999</v>
      </c>
      <c r="BP141" s="26"/>
      <c r="BQ141" s="26"/>
    </row>
    <row r="142" spans="1:69" s="2" customFormat="1" ht="13.5" customHeight="1">
      <c r="A142" s="44"/>
      <c r="B142" s="44" t="s">
        <v>811</v>
      </c>
      <c r="C142" s="44" t="s">
        <v>812</v>
      </c>
      <c r="D142" s="45" t="s">
        <v>813</v>
      </c>
      <c r="E142" s="45" t="s">
        <v>814</v>
      </c>
      <c r="F142" s="44"/>
      <c r="G142" s="44"/>
      <c r="H142" s="44" t="s">
        <v>691</v>
      </c>
      <c r="I142" s="22" t="s">
        <v>402</v>
      </c>
      <c r="J142" s="17" t="s">
        <v>403</v>
      </c>
      <c r="K142" s="13" t="s">
        <v>404</v>
      </c>
      <c r="L142" s="22">
        <v>31274227</v>
      </c>
      <c r="M142" s="49" t="s">
        <v>673</v>
      </c>
      <c r="N142" s="22">
        <v>31274227</v>
      </c>
      <c r="O142" s="22">
        <v>31274227</v>
      </c>
      <c r="P142" s="22">
        <v>31274227</v>
      </c>
      <c r="Q142" s="22">
        <v>31274227</v>
      </c>
      <c r="R142" s="22">
        <v>31274227</v>
      </c>
      <c r="S142" s="22">
        <v>31274227</v>
      </c>
      <c r="T142" s="22">
        <v>31274227</v>
      </c>
      <c r="U142" s="22">
        <v>31274227</v>
      </c>
      <c r="V142" s="22">
        <v>31274227</v>
      </c>
      <c r="W142" s="22">
        <v>31274227</v>
      </c>
      <c r="X142" s="22">
        <v>31274227</v>
      </c>
      <c r="Y142" s="22">
        <v>31274227</v>
      </c>
      <c r="Z142" s="22">
        <v>31274227</v>
      </c>
      <c r="AA142" s="22">
        <v>31274227</v>
      </c>
      <c r="AB142" s="22">
        <v>31274227</v>
      </c>
      <c r="AC142" s="22">
        <v>31274227</v>
      </c>
      <c r="AD142" s="22">
        <v>31274227</v>
      </c>
      <c r="AE142" s="22">
        <v>31274227</v>
      </c>
      <c r="AF142" s="22">
        <v>31274227</v>
      </c>
      <c r="AG142" s="22">
        <v>31274227</v>
      </c>
      <c r="AH142" s="22">
        <v>31274227</v>
      </c>
      <c r="AI142" s="22">
        <v>31274227</v>
      </c>
      <c r="AJ142" s="22">
        <v>31274227</v>
      </c>
      <c r="AK142" s="22">
        <v>31274227</v>
      </c>
      <c r="AL142" s="24">
        <v>31274227</v>
      </c>
      <c r="AM142" s="44" t="s">
        <v>760</v>
      </c>
      <c r="AN142" s="13" t="s">
        <v>404</v>
      </c>
      <c r="AO142" s="29"/>
      <c r="AP142" s="13" t="s">
        <v>406</v>
      </c>
      <c r="AQ142" s="13"/>
      <c r="AR142" s="30"/>
      <c r="AS142" s="24"/>
      <c r="AT142" s="30">
        <v>43165</v>
      </c>
      <c r="AU142" s="24">
        <v>31274227</v>
      </c>
      <c r="AV142" s="44" t="s">
        <v>556</v>
      </c>
      <c r="AW142" s="44" t="s">
        <v>493</v>
      </c>
      <c r="AX142" s="36"/>
      <c r="AY142" s="24"/>
      <c r="AZ142" s="37"/>
      <c r="BA142" s="37"/>
      <c r="BD142" s="24"/>
      <c r="BE142" s="24"/>
      <c r="BF142" s="2" t="s">
        <v>463</v>
      </c>
      <c r="BG142" s="2" t="s">
        <v>463</v>
      </c>
      <c r="BJ142" s="26"/>
      <c r="BK142" s="26">
        <v>31274227</v>
      </c>
      <c r="BL142" s="26">
        <v>31274227</v>
      </c>
      <c r="BM142" s="26">
        <v>75442304.359999999</v>
      </c>
      <c r="BN142" s="26">
        <v>70326910.040000007</v>
      </c>
      <c r="BO142" s="26">
        <v>50219990.700000003</v>
      </c>
      <c r="BP142" s="26"/>
      <c r="BQ142" s="26"/>
    </row>
    <row r="143" spans="1:69" s="2" customFormat="1">
      <c r="A143" s="44"/>
      <c r="B143" s="44" t="s">
        <v>67</v>
      </c>
      <c r="C143" s="44" t="s">
        <v>815</v>
      </c>
      <c r="D143" s="45" t="s">
        <v>816</v>
      </c>
      <c r="E143" s="45" t="s">
        <v>816</v>
      </c>
      <c r="F143" s="44"/>
      <c r="G143" s="44"/>
      <c r="H143" s="44" t="s">
        <v>691</v>
      </c>
      <c r="I143" s="22"/>
      <c r="J143" s="17" t="s">
        <v>403</v>
      </c>
      <c r="K143" s="13" t="s">
        <v>404</v>
      </c>
      <c r="L143" s="22">
        <v>74978378.379999995</v>
      </c>
      <c r="M143" s="49" t="s">
        <v>673</v>
      </c>
      <c r="N143" s="22">
        <v>74978378.379999995</v>
      </c>
      <c r="O143" s="22">
        <v>74978378.379999995</v>
      </c>
      <c r="P143" s="22">
        <v>74978378.379999995</v>
      </c>
      <c r="Q143" s="22">
        <v>74978378.379999995</v>
      </c>
      <c r="R143" s="22">
        <v>74978378.379999995</v>
      </c>
      <c r="S143" s="22">
        <v>74978378.379999995</v>
      </c>
      <c r="T143" s="22">
        <v>74978378.379999995</v>
      </c>
      <c r="U143" s="22">
        <v>74978378.379999995</v>
      </c>
      <c r="V143" s="22">
        <v>74978378.379999995</v>
      </c>
      <c r="W143" s="22">
        <v>74978378.379999995</v>
      </c>
      <c r="X143" s="22">
        <v>74978378.379999995</v>
      </c>
      <c r="Y143" s="22">
        <v>74978378.379999995</v>
      </c>
      <c r="Z143" s="22">
        <v>74978378.379999995</v>
      </c>
      <c r="AA143" s="22">
        <v>74978378.379999995</v>
      </c>
      <c r="AB143" s="22">
        <v>74978378.379999995</v>
      </c>
      <c r="AC143" s="22">
        <v>74978378.379999995</v>
      </c>
      <c r="AD143" s="22">
        <v>74978378.379999995</v>
      </c>
      <c r="AE143" s="22">
        <v>74978378.379999995</v>
      </c>
      <c r="AF143" s="22">
        <v>74978378.379999995</v>
      </c>
      <c r="AG143" s="22">
        <v>74978378.379999995</v>
      </c>
      <c r="AH143" s="22">
        <v>74978378.379999995</v>
      </c>
      <c r="AI143" s="22">
        <v>74978378.379999995</v>
      </c>
      <c r="AJ143" s="22">
        <v>74978378.379999995</v>
      </c>
      <c r="AK143" s="22">
        <v>74978378.379999995</v>
      </c>
      <c r="AL143" s="24">
        <v>74978378.379999995</v>
      </c>
      <c r="AM143" s="44" t="s">
        <v>760</v>
      </c>
      <c r="AN143" s="13" t="s">
        <v>404</v>
      </c>
      <c r="AO143" s="29"/>
      <c r="AP143" s="13" t="s">
        <v>406</v>
      </c>
      <c r="AQ143" s="13"/>
      <c r="AR143" s="30"/>
      <c r="AS143" s="24"/>
      <c r="AT143" s="30">
        <v>43248</v>
      </c>
      <c r="AU143" s="24">
        <v>74978378.379999995</v>
      </c>
      <c r="AV143" s="44" t="s">
        <v>534</v>
      </c>
      <c r="AW143" s="44" t="s">
        <v>455</v>
      </c>
      <c r="AX143" s="36"/>
      <c r="AY143" s="24"/>
      <c r="AZ143" s="37"/>
      <c r="BA143" s="37"/>
      <c r="BD143" s="24"/>
      <c r="BE143" s="24"/>
      <c r="BF143" s="2" t="s">
        <v>463</v>
      </c>
      <c r="BG143" s="2" t="s">
        <v>463</v>
      </c>
      <c r="BJ143" s="26"/>
      <c r="BK143" s="26">
        <v>74978378.379999995</v>
      </c>
      <c r="BL143" s="26">
        <v>74978378.379999995</v>
      </c>
      <c r="BM143" s="26">
        <v>120659663.67</v>
      </c>
      <c r="BN143" s="26">
        <v>103154087.81</v>
      </c>
      <c r="BO143" s="26">
        <v>113622538.8</v>
      </c>
      <c r="BP143" s="26">
        <v>60406386.359999999</v>
      </c>
      <c r="BQ143" s="26">
        <v>-42747701.450000003</v>
      </c>
    </row>
    <row r="144" spans="1:69" s="5" customFormat="1">
      <c r="A144" s="54"/>
      <c r="B144" s="54" t="s">
        <v>307</v>
      </c>
      <c r="C144" s="54" t="s">
        <v>817</v>
      </c>
      <c r="D144" s="55" t="s">
        <v>818</v>
      </c>
      <c r="E144" s="55" t="s">
        <v>720</v>
      </c>
      <c r="F144" s="54"/>
      <c r="G144" s="54"/>
      <c r="H144" s="54" t="s">
        <v>691</v>
      </c>
      <c r="I144" s="57" t="s">
        <v>819</v>
      </c>
      <c r="J144" s="58" t="s">
        <v>403</v>
      </c>
      <c r="K144" s="59" t="s">
        <v>404</v>
      </c>
      <c r="L144" s="57">
        <v>20100000</v>
      </c>
      <c r="M144" s="49" t="s">
        <v>673</v>
      </c>
      <c r="N144" s="57">
        <v>20100000</v>
      </c>
      <c r="O144" s="57">
        <v>20100000</v>
      </c>
      <c r="P144" s="57">
        <v>20100000</v>
      </c>
      <c r="Q144" s="57">
        <v>20100000</v>
      </c>
      <c r="R144" s="57">
        <v>20100000</v>
      </c>
      <c r="S144" s="57">
        <v>20100000</v>
      </c>
      <c r="T144" s="57">
        <v>20100000</v>
      </c>
      <c r="U144" s="57">
        <v>20100000</v>
      </c>
      <c r="V144" s="57">
        <v>20100000</v>
      </c>
      <c r="W144" s="57">
        <v>20100000</v>
      </c>
      <c r="X144" s="57">
        <v>20100000</v>
      </c>
      <c r="Y144" s="57">
        <v>20100000</v>
      </c>
      <c r="Z144" s="57">
        <v>20100000</v>
      </c>
      <c r="AA144" s="57">
        <v>20100000</v>
      </c>
      <c r="AB144" s="57">
        <v>20100000</v>
      </c>
      <c r="AC144" s="57">
        <v>20100000</v>
      </c>
      <c r="AD144" s="57">
        <v>20000000</v>
      </c>
      <c r="AE144" s="57">
        <v>20000000</v>
      </c>
      <c r="AF144" s="57">
        <v>20000000</v>
      </c>
      <c r="AG144" s="57">
        <v>20000000</v>
      </c>
      <c r="AH144" s="57">
        <v>20000000</v>
      </c>
      <c r="AI144" s="57">
        <v>20000000</v>
      </c>
      <c r="AJ144" s="57">
        <v>20000000</v>
      </c>
      <c r="AK144" s="57">
        <v>20000000</v>
      </c>
      <c r="AL144" s="61">
        <v>20000000</v>
      </c>
      <c r="AM144" s="54" t="s">
        <v>760</v>
      </c>
      <c r="AN144" s="59" t="s">
        <v>404</v>
      </c>
      <c r="AO144" s="62"/>
      <c r="AP144" s="59" t="s">
        <v>406</v>
      </c>
      <c r="AQ144" s="59"/>
      <c r="AR144" s="63"/>
      <c r="AS144" s="61"/>
      <c r="AT144" s="63">
        <v>43271</v>
      </c>
      <c r="AU144" s="61">
        <v>20100000</v>
      </c>
      <c r="AV144" s="54" t="s">
        <v>473</v>
      </c>
      <c r="AW144" s="54" t="s">
        <v>441</v>
      </c>
      <c r="AX144" s="64"/>
      <c r="AY144" s="61"/>
      <c r="AZ144" s="65"/>
      <c r="BA144" s="65"/>
      <c r="BD144" s="61"/>
      <c r="BE144" s="61"/>
      <c r="BF144" s="5" t="s">
        <v>463</v>
      </c>
      <c r="BG144" s="5" t="s">
        <v>463</v>
      </c>
      <c r="BJ144" s="66"/>
      <c r="BK144" s="66">
        <v>20000000</v>
      </c>
      <c r="BL144" s="66">
        <v>20000000</v>
      </c>
      <c r="BM144" s="66">
        <v>26496000</v>
      </c>
      <c r="BN144" s="66">
        <v>26367360.100000001</v>
      </c>
      <c r="BO144" s="66">
        <v>26367360.100000001</v>
      </c>
      <c r="BP144" s="66">
        <v>26087723.059999999</v>
      </c>
      <c r="BQ144" s="26">
        <v>-279637.04000000301</v>
      </c>
    </row>
    <row r="145" spans="1:69" s="2" customFormat="1">
      <c r="A145" s="44"/>
      <c r="B145" s="44" t="s">
        <v>820</v>
      </c>
      <c r="C145" s="44" t="s">
        <v>72</v>
      </c>
      <c r="D145" s="45" t="s">
        <v>821</v>
      </c>
      <c r="E145" s="45" t="s">
        <v>821</v>
      </c>
      <c r="F145" s="44"/>
      <c r="G145" s="44"/>
      <c r="H145" s="44" t="s">
        <v>691</v>
      </c>
      <c r="I145" s="22"/>
      <c r="J145" s="17" t="s">
        <v>403</v>
      </c>
      <c r="K145" s="13" t="s">
        <v>404</v>
      </c>
      <c r="L145" s="22">
        <v>40000000</v>
      </c>
      <c r="M145" s="49" t="s">
        <v>673</v>
      </c>
      <c r="N145" s="22">
        <v>40000000</v>
      </c>
      <c r="O145" s="22">
        <v>40000000</v>
      </c>
      <c r="P145" s="22">
        <v>40000000</v>
      </c>
      <c r="Q145" s="22">
        <v>40000000</v>
      </c>
      <c r="R145" s="22">
        <v>40000000</v>
      </c>
      <c r="S145" s="22">
        <v>40000000</v>
      </c>
      <c r="T145" s="22">
        <v>40000000</v>
      </c>
      <c r="U145" s="22">
        <v>40000000</v>
      </c>
      <c r="V145" s="22">
        <v>40000000</v>
      </c>
      <c r="W145" s="22">
        <v>40000000</v>
      </c>
      <c r="X145" s="22">
        <v>40000000</v>
      </c>
      <c r="Y145" s="22">
        <v>40000000</v>
      </c>
      <c r="Z145" s="22">
        <v>40000000</v>
      </c>
      <c r="AA145" s="22">
        <v>40000000</v>
      </c>
      <c r="AB145" s="22">
        <v>40000000</v>
      </c>
      <c r="AC145" s="22">
        <v>40000000</v>
      </c>
      <c r="AD145" s="22">
        <v>40000000</v>
      </c>
      <c r="AE145" s="22">
        <v>40000000</v>
      </c>
      <c r="AF145" s="22">
        <v>40000000</v>
      </c>
      <c r="AG145" s="22">
        <v>40000000</v>
      </c>
      <c r="AH145" s="22">
        <v>40000000</v>
      </c>
      <c r="AI145" s="22">
        <v>40000000</v>
      </c>
      <c r="AJ145" s="22">
        <v>40000000</v>
      </c>
      <c r="AK145" s="22">
        <v>40000000</v>
      </c>
      <c r="AL145" s="24">
        <v>40000000</v>
      </c>
      <c r="AM145" s="44" t="s">
        <v>760</v>
      </c>
      <c r="AN145" s="13" t="s">
        <v>404</v>
      </c>
      <c r="AO145" s="29"/>
      <c r="AP145" s="13" t="s">
        <v>406</v>
      </c>
      <c r="AQ145" s="13"/>
      <c r="AR145" s="30"/>
      <c r="AS145" s="24"/>
      <c r="AT145" s="30">
        <v>43388</v>
      </c>
      <c r="AU145" s="24">
        <v>40000000</v>
      </c>
      <c r="AV145" s="44" t="s">
        <v>407</v>
      </c>
      <c r="AW145" s="44" t="s">
        <v>675</v>
      </c>
      <c r="AX145" s="36"/>
      <c r="AY145" s="24"/>
      <c r="AZ145" s="37"/>
      <c r="BA145" s="37"/>
      <c r="BD145" s="24"/>
      <c r="BE145" s="24"/>
      <c r="BF145" s="2" t="s">
        <v>463</v>
      </c>
      <c r="BG145" s="2" t="s">
        <v>463</v>
      </c>
      <c r="BJ145" s="26"/>
      <c r="BK145" s="26"/>
      <c r="BL145" s="26">
        <v>40000000</v>
      </c>
      <c r="BM145" s="26">
        <v>30354533.469999999</v>
      </c>
      <c r="BN145" s="26">
        <v>29284146.460000001</v>
      </c>
      <c r="BO145" s="26">
        <v>29253461.23</v>
      </c>
      <c r="BP145" s="26">
        <v>27951954.66</v>
      </c>
      <c r="BQ145" s="26">
        <v>-1332191.8</v>
      </c>
    </row>
    <row r="146" spans="1:69" s="2" customFormat="1">
      <c r="A146" s="44"/>
      <c r="B146" s="44"/>
      <c r="C146" s="44" t="s">
        <v>822</v>
      </c>
      <c r="D146" s="45" t="s">
        <v>823</v>
      </c>
      <c r="E146" s="45" t="s">
        <v>823</v>
      </c>
      <c r="F146" s="44"/>
      <c r="G146" s="44"/>
      <c r="H146" s="44" t="s">
        <v>691</v>
      </c>
      <c r="I146" s="22"/>
      <c r="J146" s="17" t="s">
        <v>403</v>
      </c>
      <c r="K146" s="13" t="s">
        <v>404</v>
      </c>
      <c r="L146" s="22">
        <v>49999998.100000001</v>
      </c>
      <c r="M146" s="49" t="s">
        <v>673</v>
      </c>
      <c r="N146" s="22">
        <v>49999998.100000001</v>
      </c>
      <c r="O146" s="22">
        <v>49999998.100000001</v>
      </c>
      <c r="P146" s="22">
        <v>49999998.100000001</v>
      </c>
      <c r="Q146" s="22">
        <v>49999998.100000001</v>
      </c>
      <c r="R146" s="22">
        <v>49999998.100000001</v>
      </c>
      <c r="S146" s="22">
        <v>49999998.100000001</v>
      </c>
      <c r="T146" s="22">
        <v>49999998.100000001</v>
      </c>
      <c r="U146" s="22">
        <v>49999998.100000001</v>
      </c>
      <c r="V146" s="22">
        <v>49999998.100000001</v>
      </c>
      <c r="W146" s="22">
        <v>49999998.100000001</v>
      </c>
      <c r="X146" s="22">
        <v>49999998.100000001</v>
      </c>
      <c r="Y146" s="22">
        <v>49999998.100000001</v>
      </c>
      <c r="Z146" s="22">
        <v>49999998.100000001</v>
      </c>
      <c r="AA146" s="22">
        <v>49999998.100000001</v>
      </c>
      <c r="AB146" s="22">
        <v>49999998.100000001</v>
      </c>
      <c r="AC146" s="22">
        <v>49999998.100000001</v>
      </c>
      <c r="AD146" s="22">
        <v>49999998.100000001</v>
      </c>
      <c r="AE146" s="22">
        <v>49999998.100000001</v>
      </c>
      <c r="AF146" s="22">
        <v>49999998.100000001</v>
      </c>
      <c r="AG146" s="22">
        <v>49999998.100000001</v>
      </c>
      <c r="AH146" s="22">
        <v>49999998.100000001</v>
      </c>
      <c r="AI146" s="22">
        <v>49999998.100000001</v>
      </c>
      <c r="AJ146" s="22">
        <v>49999998.100000001</v>
      </c>
      <c r="AK146" s="22">
        <v>49999998.100000001</v>
      </c>
      <c r="AL146" s="24">
        <v>49999998.100000001</v>
      </c>
      <c r="AM146" s="44" t="s">
        <v>760</v>
      </c>
      <c r="AN146" s="13" t="s">
        <v>404</v>
      </c>
      <c r="AO146" s="29"/>
      <c r="AP146" s="13" t="s">
        <v>406</v>
      </c>
      <c r="AQ146" s="13"/>
      <c r="AR146" s="30"/>
      <c r="AS146" s="22"/>
      <c r="AT146" s="30">
        <v>43419</v>
      </c>
      <c r="AU146" s="22">
        <v>49999998.100000001</v>
      </c>
      <c r="AV146" s="44" t="s">
        <v>407</v>
      </c>
      <c r="AW146" s="44" t="s">
        <v>502</v>
      </c>
      <c r="AX146" s="36"/>
      <c r="AY146" s="24"/>
      <c r="AZ146" s="37"/>
      <c r="BA146" s="37"/>
      <c r="BD146" s="24"/>
      <c r="BE146" s="24"/>
      <c r="BF146" s="2" t="s">
        <v>463</v>
      </c>
      <c r="BG146" s="2" t="s">
        <v>463</v>
      </c>
      <c r="BJ146" s="26"/>
      <c r="BK146" s="26"/>
      <c r="BL146" s="26">
        <v>49999998.100000001</v>
      </c>
      <c r="BM146" s="26">
        <v>45963791.039999999</v>
      </c>
      <c r="BN146" s="26">
        <v>51736547.380000003</v>
      </c>
      <c r="BO146" s="26">
        <v>72824520.680000007</v>
      </c>
      <c r="BP146" s="26">
        <v>77154952.420000002</v>
      </c>
      <c r="BQ146" s="26">
        <v>25418405.039999999</v>
      </c>
    </row>
    <row r="147" spans="1:69" s="2" customFormat="1">
      <c r="A147" s="44"/>
      <c r="B147" s="44"/>
      <c r="C147" s="44" t="s">
        <v>824</v>
      </c>
      <c r="D147" s="45" t="s">
        <v>825</v>
      </c>
      <c r="E147" s="45" t="s">
        <v>825</v>
      </c>
      <c r="F147" s="44"/>
      <c r="G147" s="44"/>
      <c r="H147" s="44" t="s">
        <v>691</v>
      </c>
      <c r="I147" s="22"/>
      <c r="J147" s="17" t="s">
        <v>403</v>
      </c>
      <c r="K147" s="13" t="s">
        <v>404</v>
      </c>
      <c r="L147" s="22">
        <v>0</v>
      </c>
      <c r="M147" s="49" t="s">
        <v>673</v>
      </c>
      <c r="N147" s="22">
        <v>0</v>
      </c>
      <c r="O147" s="22">
        <v>0</v>
      </c>
      <c r="P147" s="22">
        <v>0</v>
      </c>
      <c r="Q147" s="22">
        <v>0</v>
      </c>
      <c r="R147" s="22">
        <v>0</v>
      </c>
      <c r="S147" s="22">
        <v>0</v>
      </c>
      <c r="T147" s="22">
        <v>0</v>
      </c>
      <c r="U147" s="22">
        <v>0</v>
      </c>
      <c r="V147" s="22">
        <v>0</v>
      </c>
      <c r="W147" s="22">
        <v>0</v>
      </c>
      <c r="X147" s="22">
        <v>0</v>
      </c>
      <c r="Y147" s="22">
        <v>50000000</v>
      </c>
      <c r="Z147" s="22">
        <v>50000000</v>
      </c>
      <c r="AA147" s="22">
        <v>50000000</v>
      </c>
      <c r="AB147" s="22">
        <v>50000000</v>
      </c>
      <c r="AC147" s="22">
        <v>50000000</v>
      </c>
      <c r="AD147" s="22">
        <v>50000000</v>
      </c>
      <c r="AE147" s="22">
        <v>50000000</v>
      </c>
      <c r="AF147" s="22">
        <v>50000000</v>
      </c>
      <c r="AG147" s="22">
        <v>50000000</v>
      </c>
      <c r="AH147" s="22">
        <v>50000000</v>
      </c>
      <c r="AI147" s="22">
        <v>50000000</v>
      </c>
      <c r="AJ147" s="22">
        <v>50000000</v>
      </c>
      <c r="AK147" s="22">
        <v>50000000</v>
      </c>
      <c r="AL147" s="24">
        <v>50000000</v>
      </c>
      <c r="AM147" s="44" t="s">
        <v>760</v>
      </c>
      <c r="AN147" s="13" t="s">
        <v>404</v>
      </c>
      <c r="AO147" s="29"/>
      <c r="AP147" s="13" t="s">
        <v>406</v>
      </c>
      <c r="AQ147" s="13"/>
      <c r="AR147" s="30"/>
      <c r="AS147" s="22"/>
      <c r="AT147" s="30">
        <v>43419</v>
      </c>
      <c r="AU147" s="22">
        <v>50000000</v>
      </c>
      <c r="AV147" s="44" t="s">
        <v>407</v>
      </c>
      <c r="AW147" s="44" t="s">
        <v>675</v>
      </c>
      <c r="AX147" s="36"/>
      <c r="AY147" s="24"/>
      <c r="AZ147" s="37"/>
      <c r="BA147" s="37"/>
      <c r="BD147" s="24"/>
      <c r="BE147" s="24"/>
      <c r="BF147" s="2" t="s">
        <v>463</v>
      </c>
      <c r="BG147" s="2" t="s">
        <v>463</v>
      </c>
      <c r="BJ147" s="26"/>
      <c r="BK147" s="26"/>
      <c r="BL147" s="26">
        <v>50000000</v>
      </c>
      <c r="BM147" s="26">
        <v>52585242.810000002</v>
      </c>
      <c r="BN147" s="26">
        <v>50000000</v>
      </c>
      <c r="BO147" s="26">
        <v>0</v>
      </c>
      <c r="BP147" s="26">
        <v>0</v>
      </c>
      <c r="BQ147" s="26">
        <v>0</v>
      </c>
    </row>
    <row r="148" spans="1:69" s="2" customFormat="1" ht="13.5" customHeight="1">
      <c r="A148" s="17"/>
      <c r="B148" s="17"/>
      <c r="C148" s="17" t="s">
        <v>78</v>
      </c>
      <c r="D148" s="56" t="s">
        <v>826</v>
      </c>
      <c r="E148" s="56" t="s">
        <v>826</v>
      </c>
      <c r="F148" s="44"/>
      <c r="G148" s="44"/>
      <c r="H148" s="44" t="s">
        <v>691</v>
      </c>
      <c r="I148" s="22"/>
      <c r="J148" s="2" t="s">
        <v>403</v>
      </c>
      <c r="K148" s="2" t="s">
        <v>404</v>
      </c>
      <c r="L148" s="22">
        <v>329999.95</v>
      </c>
      <c r="M148" s="49" t="s">
        <v>673</v>
      </c>
      <c r="N148" s="22">
        <v>329999.95</v>
      </c>
      <c r="O148" s="22">
        <v>329999.95</v>
      </c>
      <c r="P148" s="22">
        <v>329999.95</v>
      </c>
      <c r="Q148" s="22">
        <v>329999.95</v>
      </c>
      <c r="R148" s="22">
        <v>329999.95</v>
      </c>
      <c r="S148" s="22">
        <v>329999.95</v>
      </c>
      <c r="T148" s="22">
        <v>329999.95</v>
      </c>
      <c r="U148" s="22">
        <v>329999.95</v>
      </c>
      <c r="V148" s="22">
        <v>329999.95</v>
      </c>
      <c r="W148" s="22">
        <v>329999.95</v>
      </c>
      <c r="X148" s="22">
        <v>329999.95</v>
      </c>
      <c r="Y148" s="22">
        <v>329999.95</v>
      </c>
      <c r="Z148" s="22">
        <v>329999.95</v>
      </c>
      <c r="AA148" s="22">
        <v>329999.95</v>
      </c>
      <c r="AB148" s="22">
        <v>329999.95</v>
      </c>
      <c r="AC148" s="22">
        <v>329999.95</v>
      </c>
      <c r="AD148" s="22">
        <v>329999.95</v>
      </c>
      <c r="AE148" s="22">
        <v>329999.95</v>
      </c>
      <c r="AF148" s="22">
        <v>329999.95</v>
      </c>
      <c r="AG148" s="22">
        <v>329999.95</v>
      </c>
      <c r="AH148" s="22">
        <v>329999.95</v>
      </c>
      <c r="AI148" s="22">
        <v>329999.95</v>
      </c>
      <c r="AJ148" s="24">
        <v>329999.95</v>
      </c>
      <c r="AK148" s="24">
        <v>329999.95</v>
      </c>
      <c r="AL148" s="24"/>
      <c r="AM148" s="2" t="s">
        <v>760</v>
      </c>
      <c r="AN148" s="13" t="s">
        <v>404</v>
      </c>
      <c r="AO148" s="29"/>
      <c r="AP148" s="13" t="s">
        <v>406</v>
      </c>
      <c r="AQ148" s="13"/>
      <c r="AR148" s="30"/>
      <c r="AS148" s="24"/>
      <c r="AT148" s="30">
        <v>43446</v>
      </c>
      <c r="AU148" s="24">
        <v>329999.95</v>
      </c>
      <c r="AV148" s="17" t="s">
        <v>534</v>
      </c>
      <c r="AW148" s="17" t="s">
        <v>416</v>
      </c>
      <c r="AX148" s="30"/>
      <c r="AY148" s="24"/>
      <c r="AZ148" s="37"/>
      <c r="BA148" s="37"/>
      <c r="BD148" s="24"/>
      <c r="BE148" s="24"/>
      <c r="BF148" s="2" t="s">
        <v>463</v>
      </c>
      <c r="BG148" s="2" t="s">
        <v>463</v>
      </c>
      <c r="BJ148" s="24"/>
      <c r="BK148" s="24"/>
      <c r="BL148" s="24">
        <v>329999.95</v>
      </c>
      <c r="BM148" s="24">
        <v>329999.95</v>
      </c>
      <c r="BN148" s="24">
        <v>329999.95</v>
      </c>
      <c r="BO148" s="24">
        <v>329999.95</v>
      </c>
      <c r="BP148" s="24">
        <v>329999.95</v>
      </c>
      <c r="BQ148" s="24">
        <v>0</v>
      </c>
    </row>
    <row r="149" spans="1:69" s="2" customFormat="1" ht="13.5" customHeight="1">
      <c r="A149" s="17"/>
      <c r="B149" s="17"/>
      <c r="C149" s="17" t="s">
        <v>76</v>
      </c>
      <c r="D149" s="56" t="s">
        <v>827</v>
      </c>
      <c r="E149" s="56" t="s">
        <v>827</v>
      </c>
      <c r="F149" s="44"/>
      <c r="G149" s="44"/>
      <c r="H149" s="44" t="s">
        <v>691</v>
      </c>
      <c r="I149" s="22"/>
      <c r="J149" s="2" t="s">
        <v>403</v>
      </c>
      <c r="K149" s="2" t="s">
        <v>404</v>
      </c>
      <c r="L149" s="22">
        <v>629999.9</v>
      </c>
      <c r="M149" s="49" t="s">
        <v>673</v>
      </c>
      <c r="N149" s="22">
        <v>629999.9</v>
      </c>
      <c r="O149" s="22">
        <v>629999.9</v>
      </c>
      <c r="P149" s="22">
        <v>629999.9</v>
      </c>
      <c r="Q149" s="22">
        <v>629999.9</v>
      </c>
      <c r="R149" s="22">
        <v>629999.9</v>
      </c>
      <c r="S149" s="22">
        <v>629999.9</v>
      </c>
      <c r="T149" s="22">
        <v>629999.9</v>
      </c>
      <c r="U149" s="22">
        <v>629999.9</v>
      </c>
      <c r="V149" s="22">
        <v>629999.9</v>
      </c>
      <c r="W149" s="22">
        <v>629999.9</v>
      </c>
      <c r="X149" s="22">
        <v>629999.9</v>
      </c>
      <c r="Y149" s="22">
        <v>629999.9</v>
      </c>
      <c r="Z149" s="22">
        <v>629999.9</v>
      </c>
      <c r="AA149" s="22">
        <v>629999.9</v>
      </c>
      <c r="AB149" s="22">
        <v>629999.9</v>
      </c>
      <c r="AC149" s="22">
        <v>629999.9</v>
      </c>
      <c r="AD149" s="22">
        <v>629999.9</v>
      </c>
      <c r="AE149" s="22">
        <v>629999.9</v>
      </c>
      <c r="AF149" s="22">
        <v>629999.9</v>
      </c>
      <c r="AG149" s="22">
        <v>629999.9</v>
      </c>
      <c r="AH149" s="22">
        <v>629999.9</v>
      </c>
      <c r="AI149" s="22">
        <v>629999.9</v>
      </c>
      <c r="AJ149" s="24">
        <v>629999.9</v>
      </c>
      <c r="AK149" s="24">
        <v>629999.9</v>
      </c>
      <c r="AL149" s="24"/>
      <c r="AM149" s="2" t="s">
        <v>760</v>
      </c>
      <c r="AN149" s="13" t="s">
        <v>404</v>
      </c>
      <c r="AO149" s="29"/>
      <c r="AP149" s="13" t="s">
        <v>406</v>
      </c>
      <c r="AQ149" s="13"/>
      <c r="AR149" s="30"/>
      <c r="AS149" s="24"/>
      <c r="AT149" s="30">
        <v>43446</v>
      </c>
      <c r="AU149" s="24">
        <v>629999.9</v>
      </c>
      <c r="AV149" s="17" t="s">
        <v>407</v>
      </c>
      <c r="AW149" s="17" t="s">
        <v>416</v>
      </c>
      <c r="AX149" s="30"/>
      <c r="AY149" s="24"/>
      <c r="AZ149" s="37"/>
      <c r="BA149" s="37"/>
      <c r="BD149" s="24"/>
      <c r="BE149" s="24"/>
      <c r="BF149" s="2" t="s">
        <v>463</v>
      </c>
      <c r="BG149" s="2" t="s">
        <v>463</v>
      </c>
      <c r="BJ149" s="24"/>
      <c r="BK149" s="24"/>
      <c r="BL149" s="24">
        <v>629999.9</v>
      </c>
      <c r="BM149" s="24">
        <v>629999.9</v>
      </c>
      <c r="BN149" s="24">
        <v>629999.9</v>
      </c>
      <c r="BO149" s="24">
        <v>629999.9</v>
      </c>
      <c r="BP149" s="24">
        <v>629999.9</v>
      </c>
      <c r="BQ149" s="24">
        <v>0</v>
      </c>
    </row>
    <row r="150" spans="1:69" s="2" customFormat="1" ht="13.5" customHeight="1">
      <c r="A150" s="17"/>
      <c r="B150" s="17" t="s">
        <v>828</v>
      </c>
      <c r="C150" s="17" t="s">
        <v>112</v>
      </c>
      <c r="D150" s="56" t="s">
        <v>829</v>
      </c>
      <c r="E150" s="56" t="s">
        <v>829</v>
      </c>
      <c r="F150" s="44"/>
      <c r="G150" s="44"/>
      <c r="H150" s="44" t="s">
        <v>691</v>
      </c>
      <c r="I150" s="22"/>
      <c r="J150" s="2" t="s">
        <v>403</v>
      </c>
      <c r="K150" s="2" t="s">
        <v>404</v>
      </c>
      <c r="L150" s="24">
        <v>20000000</v>
      </c>
      <c r="M150" s="60" t="s">
        <v>673</v>
      </c>
      <c r="N150" s="24">
        <v>20000000</v>
      </c>
      <c r="O150" s="24">
        <v>20000000</v>
      </c>
      <c r="P150" s="24">
        <v>20000000</v>
      </c>
      <c r="Q150" s="24">
        <v>20000000</v>
      </c>
      <c r="R150" s="24">
        <v>20000000</v>
      </c>
      <c r="S150" s="24">
        <v>20000000</v>
      </c>
      <c r="T150" s="24">
        <v>20000000</v>
      </c>
      <c r="U150" s="24">
        <v>20000000</v>
      </c>
      <c r="V150" s="24">
        <v>20000000</v>
      </c>
      <c r="W150" s="24">
        <v>20000000</v>
      </c>
      <c r="X150" s="24">
        <v>20000000</v>
      </c>
      <c r="Y150" s="24">
        <v>20000000</v>
      </c>
      <c r="Z150" s="24">
        <v>20000000</v>
      </c>
      <c r="AA150" s="24">
        <v>20000000</v>
      </c>
      <c r="AB150" s="24">
        <v>20000000</v>
      </c>
      <c r="AC150" s="24">
        <v>20000000</v>
      </c>
      <c r="AD150" s="24">
        <v>20000000</v>
      </c>
      <c r="AE150" s="24">
        <v>20000000</v>
      </c>
      <c r="AF150" s="24">
        <v>20000000</v>
      </c>
      <c r="AG150" s="24">
        <v>20000000</v>
      </c>
      <c r="AH150" s="24">
        <v>20000000</v>
      </c>
      <c r="AI150" s="24">
        <v>20000000</v>
      </c>
      <c r="AJ150" s="24">
        <v>20000000</v>
      </c>
      <c r="AK150" s="24">
        <v>20000000</v>
      </c>
      <c r="AL150" s="24"/>
      <c r="AM150" s="2" t="s">
        <v>760</v>
      </c>
      <c r="AN150" s="13" t="s">
        <v>404</v>
      </c>
      <c r="AO150" s="29"/>
      <c r="AP150" s="13" t="s">
        <v>406</v>
      </c>
      <c r="AQ150" s="13"/>
      <c r="AR150" s="30"/>
      <c r="AS150" s="24"/>
      <c r="AT150" s="30">
        <v>43453</v>
      </c>
      <c r="AU150" s="24">
        <v>20000000</v>
      </c>
      <c r="AV150" s="17" t="s">
        <v>534</v>
      </c>
      <c r="AW150" s="17" t="s">
        <v>441</v>
      </c>
      <c r="AX150" s="30"/>
      <c r="AY150" s="24"/>
      <c r="AZ150" s="37"/>
      <c r="BA150" s="37"/>
      <c r="BD150" s="24"/>
      <c r="BE150" s="24"/>
      <c r="BF150" s="2" t="s">
        <v>463</v>
      </c>
      <c r="BG150" s="2" t="s">
        <v>463</v>
      </c>
      <c r="BJ150" s="24"/>
      <c r="BK150" s="24"/>
      <c r="BL150" s="24">
        <v>20000000</v>
      </c>
      <c r="BM150" s="24">
        <v>20000000</v>
      </c>
      <c r="BN150" s="24">
        <v>20000000</v>
      </c>
      <c r="BO150" s="24">
        <v>20000000</v>
      </c>
      <c r="BP150" s="24">
        <v>20000000</v>
      </c>
      <c r="BQ150" s="24">
        <v>0</v>
      </c>
    </row>
    <row r="151" spans="1:69" s="2" customFormat="1" ht="13.5" customHeight="1">
      <c r="A151" s="17"/>
      <c r="B151" s="17"/>
      <c r="C151" s="17" t="s">
        <v>830</v>
      </c>
      <c r="D151" s="56" t="s">
        <v>831</v>
      </c>
      <c r="E151" s="56" t="s">
        <v>832</v>
      </c>
      <c r="F151" s="44"/>
      <c r="G151" s="44"/>
      <c r="H151" s="44" t="s">
        <v>691</v>
      </c>
      <c r="I151" s="22" t="s">
        <v>402</v>
      </c>
      <c r="J151" s="2" t="s">
        <v>403</v>
      </c>
      <c r="K151" s="2" t="s">
        <v>404</v>
      </c>
      <c r="L151" s="22">
        <v>30000000</v>
      </c>
      <c r="M151" s="49" t="s">
        <v>673</v>
      </c>
      <c r="N151" s="22">
        <v>30000000</v>
      </c>
      <c r="O151" s="22">
        <v>30000000</v>
      </c>
      <c r="P151" s="22">
        <v>30000000</v>
      </c>
      <c r="Q151" s="22">
        <v>30000000</v>
      </c>
      <c r="R151" s="22">
        <v>30000000</v>
      </c>
      <c r="S151" s="22">
        <v>30000000</v>
      </c>
      <c r="T151" s="22">
        <v>30000000</v>
      </c>
      <c r="U151" s="22">
        <v>30000000</v>
      </c>
      <c r="V151" s="22">
        <v>30000000</v>
      </c>
      <c r="W151" s="22">
        <v>30000000</v>
      </c>
      <c r="X151" s="22">
        <v>30000000</v>
      </c>
      <c r="Y151" s="22">
        <v>30000000</v>
      </c>
      <c r="Z151" s="22">
        <v>30000000</v>
      </c>
      <c r="AA151" s="22">
        <v>30000000</v>
      </c>
      <c r="AB151" s="22">
        <v>30000000</v>
      </c>
      <c r="AC151" s="22">
        <v>30000000</v>
      </c>
      <c r="AD151" s="22">
        <v>30000000</v>
      </c>
      <c r="AE151" s="22">
        <v>30000000</v>
      </c>
      <c r="AF151" s="22">
        <v>30000000</v>
      </c>
      <c r="AG151" s="22">
        <v>30000000</v>
      </c>
      <c r="AH151" s="22">
        <v>30000000</v>
      </c>
      <c r="AI151" s="22">
        <v>30000000</v>
      </c>
      <c r="AJ151" s="24">
        <v>30000000</v>
      </c>
      <c r="AK151" s="24">
        <v>30000000</v>
      </c>
      <c r="AL151" s="24"/>
      <c r="AM151" s="2" t="s">
        <v>760</v>
      </c>
      <c r="AN151" s="13" t="s">
        <v>404</v>
      </c>
      <c r="AO151" s="29"/>
      <c r="AP151" s="13" t="s">
        <v>406</v>
      </c>
      <c r="AQ151" s="13"/>
      <c r="AR151" s="30"/>
      <c r="AS151" s="24"/>
      <c r="AT151" s="30">
        <v>43459</v>
      </c>
      <c r="AU151" s="24">
        <v>30000000</v>
      </c>
      <c r="AV151" s="17" t="s">
        <v>407</v>
      </c>
      <c r="AW151" s="17" t="s">
        <v>833</v>
      </c>
      <c r="AX151" s="30"/>
      <c r="AY151" s="24"/>
      <c r="AZ151" s="37"/>
      <c r="BA151" s="37"/>
      <c r="BD151" s="24"/>
      <c r="BE151" s="24"/>
      <c r="BF151" s="2" t="s">
        <v>463</v>
      </c>
      <c r="BG151" s="2" t="s">
        <v>463</v>
      </c>
      <c r="BJ151" s="24"/>
      <c r="BK151" s="24"/>
      <c r="BL151" s="24">
        <v>30000000</v>
      </c>
      <c r="BM151" s="24">
        <v>30733363.190000001</v>
      </c>
      <c r="BN151" s="24">
        <v>28217585.66</v>
      </c>
      <c r="BO151" s="24">
        <v>31140000</v>
      </c>
      <c r="BP151" s="24"/>
      <c r="BQ151" s="24"/>
    </row>
    <row r="152" spans="1:69" s="2" customFormat="1" ht="13.5" customHeight="1">
      <c r="A152" s="17"/>
      <c r="B152" s="17"/>
      <c r="C152" s="17" t="s">
        <v>80</v>
      </c>
      <c r="D152" s="56" t="s">
        <v>834</v>
      </c>
      <c r="E152" s="56" t="s">
        <v>834</v>
      </c>
      <c r="F152" s="44"/>
      <c r="G152" s="44"/>
      <c r="H152" s="44" t="s">
        <v>691</v>
      </c>
      <c r="I152" s="22"/>
      <c r="J152" s="2" t="s">
        <v>403</v>
      </c>
      <c r="K152" s="2" t="s">
        <v>404</v>
      </c>
      <c r="L152" s="24">
        <v>20000000</v>
      </c>
      <c r="M152" s="60" t="s">
        <v>673</v>
      </c>
      <c r="N152" s="24">
        <v>20000000</v>
      </c>
      <c r="O152" s="24">
        <v>20000000</v>
      </c>
      <c r="P152" s="24">
        <v>20000000</v>
      </c>
      <c r="Q152" s="24">
        <v>20000000</v>
      </c>
      <c r="R152" s="24">
        <v>20000000</v>
      </c>
      <c r="S152" s="24">
        <v>20000000</v>
      </c>
      <c r="T152" s="24">
        <v>20000000</v>
      </c>
      <c r="U152" s="24">
        <v>20000000</v>
      </c>
      <c r="V152" s="24">
        <v>20000000</v>
      </c>
      <c r="W152" s="24">
        <v>20000000</v>
      </c>
      <c r="X152" s="24">
        <v>20000000</v>
      </c>
      <c r="Y152" s="24">
        <v>20000000</v>
      </c>
      <c r="Z152" s="24">
        <v>20000000</v>
      </c>
      <c r="AA152" s="24">
        <v>20000000</v>
      </c>
      <c r="AB152" s="24">
        <v>20000000</v>
      </c>
      <c r="AC152" s="24">
        <v>20000000</v>
      </c>
      <c r="AD152" s="24">
        <v>20000000</v>
      </c>
      <c r="AE152" s="24">
        <v>20000000</v>
      </c>
      <c r="AF152" s="24">
        <v>20000000</v>
      </c>
      <c r="AG152" s="24">
        <v>20000000</v>
      </c>
      <c r="AH152" s="24">
        <v>20000000</v>
      </c>
      <c r="AI152" s="24">
        <v>20000000</v>
      </c>
      <c r="AJ152" s="24">
        <v>20000000</v>
      </c>
      <c r="AK152" s="24">
        <v>20000000</v>
      </c>
      <c r="AL152" s="24"/>
      <c r="AM152" s="2" t="s">
        <v>760</v>
      </c>
      <c r="AN152" s="13" t="s">
        <v>404</v>
      </c>
      <c r="AO152" s="29"/>
      <c r="AP152" s="13" t="s">
        <v>406</v>
      </c>
      <c r="AQ152" s="13"/>
      <c r="AR152" s="30"/>
      <c r="AS152" s="24"/>
      <c r="AT152" s="30">
        <v>43460</v>
      </c>
      <c r="AU152" s="24">
        <v>20000000</v>
      </c>
      <c r="AV152" s="17" t="s">
        <v>534</v>
      </c>
      <c r="AW152" s="17" t="s">
        <v>537</v>
      </c>
      <c r="AX152" s="30"/>
      <c r="AY152" s="24"/>
      <c r="AZ152" s="37"/>
      <c r="BA152" s="37"/>
      <c r="BD152" s="24"/>
      <c r="BE152" s="24"/>
      <c r="BF152" s="2" t="s">
        <v>463</v>
      </c>
      <c r="BG152" s="2" t="s">
        <v>463</v>
      </c>
      <c r="BJ152" s="24"/>
      <c r="BK152" s="24"/>
      <c r="BL152" s="24">
        <v>20000000</v>
      </c>
      <c r="BM152" s="24">
        <v>20000000</v>
      </c>
      <c r="BN152" s="24">
        <v>20000000</v>
      </c>
      <c r="BO152" s="24">
        <v>27326495.140000001</v>
      </c>
      <c r="BP152" s="24">
        <v>27326495.140000001</v>
      </c>
      <c r="BQ152" s="24">
        <v>7326495.1399999997</v>
      </c>
    </row>
    <row r="153" spans="1:69" s="2" customFormat="1" ht="13.5" customHeight="1">
      <c r="A153" s="17"/>
      <c r="B153" s="17"/>
      <c r="C153" s="17" t="s">
        <v>82</v>
      </c>
      <c r="D153" s="56" t="s">
        <v>835</v>
      </c>
      <c r="E153" s="56" t="s">
        <v>835</v>
      </c>
      <c r="F153" s="44"/>
      <c r="G153" s="44"/>
      <c r="H153" s="44" t="s">
        <v>691</v>
      </c>
      <c r="I153" s="22"/>
      <c r="J153" s="2" t="s">
        <v>403</v>
      </c>
      <c r="K153" s="2" t="s">
        <v>404</v>
      </c>
      <c r="L153" s="22">
        <v>24999999.140000001</v>
      </c>
      <c r="M153" s="49" t="s">
        <v>673</v>
      </c>
      <c r="N153" s="22">
        <v>24999999.140000001</v>
      </c>
      <c r="O153" s="22">
        <v>24999999.140000001</v>
      </c>
      <c r="P153" s="22">
        <v>24999999.140000001</v>
      </c>
      <c r="Q153" s="22">
        <v>24999999.140000001</v>
      </c>
      <c r="R153" s="22">
        <v>24999999.140000001</v>
      </c>
      <c r="S153" s="22">
        <v>24999999.140000001</v>
      </c>
      <c r="T153" s="22">
        <v>24999999.140000001</v>
      </c>
      <c r="U153" s="22">
        <v>24999999.140000001</v>
      </c>
      <c r="V153" s="22">
        <v>24999999.140000001</v>
      </c>
      <c r="W153" s="22">
        <v>24999999.140000001</v>
      </c>
      <c r="X153" s="22">
        <v>24999999.140000001</v>
      </c>
      <c r="Y153" s="22">
        <v>24999999.140000001</v>
      </c>
      <c r="Z153" s="22">
        <v>24999999.140000001</v>
      </c>
      <c r="AA153" s="22">
        <v>24999999.140000001</v>
      </c>
      <c r="AB153" s="22">
        <v>24999999.140000001</v>
      </c>
      <c r="AC153" s="22">
        <v>24999999.140000001</v>
      </c>
      <c r="AD153" s="22">
        <v>24999999.140000001</v>
      </c>
      <c r="AE153" s="22">
        <v>24999999.140000001</v>
      </c>
      <c r="AF153" s="22">
        <v>24999999.140000001</v>
      </c>
      <c r="AG153" s="22">
        <v>24999999.140000001</v>
      </c>
      <c r="AH153" s="22">
        <v>24999999.140000001</v>
      </c>
      <c r="AI153" s="22">
        <v>24999999.140000001</v>
      </c>
      <c r="AJ153" s="24">
        <v>24999999.140000001</v>
      </c>
      <c r="AK153" s="24">
        <v>24999999.140000001</v>
      </c>
      <c r="AL153" s="24"/>
      <c r="AM153" s="2" t="s">
        <v>760</v>
      </c>
      <c r="AN153" s="13" t="s">
        <v>404</v>
      </c>
      <c r="AO153" s="29"/>
      <c r="AP153" s="13" t="s">
        <v>406</v>
      </c>
      <c r="AQ153" s="13"/>
      <c r="AR153" s="30"/>
      <c r="AS153" s="24"/>
      <c r="AT153" s="30">
        <v>43461</v>
      </c>
      <c r="AU153" s="24">
        <v>24999999.140000001</v>
      </c>
      <c r="AV153" s="17" t="s">
        <v>407</v>
      </c>
      <c r="AW153" s="17" t="s">
        <v>836</v>
      </c>
      <c r="AX153" s="30"/>
      <c r="AY153" s="24"/>
      <c r="AZ153" s="37"/>
      <c r="BA153" s="37"/>
      <c r="BD153" s="24"/>
      <c r="BE153" s="24"/>
      <c r="BF153" s="2" t="s">
        <v>463</v>
      </c>
      <c r="BG153" s="2" t="s">
        <v>463</v>
      </c>
      <c r="BJ153" s="24"/>
      <c r="BK153" s="24"/>
      <c r="BL153" s="24">
        <v>24999999.140000001</v>
      </c>
      <c r="BM153" s="24">
        <v>24999999.140000001</v>
      </c>
      <c r="BN153" s="24">
        <v>27416771.02</v>
      </c>
      <c r="BO153" s="24">
        <v>17896609.920000002</v>
      </c>
      <c r="BP153" s="24">
        <v>13131009.16</v>
      </c>
      <c r="BQ153" s="24">
        <v>-14285761.859999999</v>
      </c>
    </row>
    <row r="154" spans="1:69" s="2" customFormat="1" ht="13.5" customHeight="1">
      <c r="A154" s="17"/>
      <c r="B154" s="17"/>
      <c r="C154" s="17" t="s">
        <v>592</v>
      </c>
      <c r="D154" s="56" t="s">
        <v>837</v>
      </c>
      <c r="E154" s="56" t="s">
        <v>737</v>
      </c>
      <c r="F154" s="44"/>
      <c r="G154" s="44"/>
      <c r="H154" s="44" t="s">
        <v>691</v>
      </c>
      <c r="I154" s="22" t="s">
        <v>402</v>
      </c>
      <c r="J154" s="2" t="s">
        <v>403</v>
      </c>
      <c r="K154" s="2" t="s">
        <v>404</v>
      </c>
      <c r="L154" s="22">
        <v>50000000</v>
      </c>
      <c r="M154" s="49" t="s">
        <v>673</v>
      </c>
      <c r="N154" s="22">
        <v>50000000</v>
      </c>
      <c r="O154" s="22">
        <v>50000000</v>
      </c>
      <c r="P154" s="22">
        <v>50000000</v>
      </c>
      <c r="Q154" s="22">
        <v>50000000</v>
      </c>
      <c r="R154" s="22">
        <v>50000000</v>
      </c>
      <c r="S154" s="22">
        <v>50000000</v>
      </c>
      <c r="T154" s="22">
        <v>50000000</v>
      </c>
      <c r="U154" s="22">
        <v>50000000</v>
      </c>
      <c r="V154" s="22">
        <v>50000000</v>
      </c>
      <c r="W154" s="22">
        <v>50000000</v>
      </c>
      <c r="X154" s="22">
        <v>50000000</v>
      </c>
      <c r="Y154" s="22">
        <v>50000000</v>
      </c>
      <c r="Z154" s="22">
        <v>50000000</v>
      </c>
      <c r="AA154" s="22">
        <v>50000000</v>
      </c>
      <c r="AB154" s="22">
        <v>50000000</v>
      </c>
      <c r="AC154" s="22">
        <v>50000000</v>
      </c>
      <c r="AD154" s="22">
        <v>50000000</v>
      </c>
      <c r="AE154" s="22">
        <v>50000000</v>
      </c>
      <c r="AF154" s="22">
        <v>50000000</v>
      </c>
      <c r="AG154" s="22">
        <v>50000000</v>
      </c>
      <c r="AH154" s="22">
        <v>50000000</v>
      </c>
      <c r="AI154" s="22">
        <v>50000000</v>
      </c>
      <c r="AJ154" s="24">
        <v>50000000</v>
      </c>
      <c r="AK154" s="24"/>
      <c r="AL154" s="24"/>
      <c r="AM154" s="2" t="s">
        <v>760</v>
      </c>
      <c r="AN154" s="13" t="s">
        <v>404</v>
      </c>
      <c r="AO154" s="29"/>
      <c r="AP154" s="13" t="s">
        <v>406</v>
      </c>
      <c r="AQ154" s="13"/>
      <c r="AR154" s="30"/>
      <c r="AS154" s="24"/>
      <c r="AT154" s="30">
        <v>43473</v>
      </c>
      <c r="AU154" s="24">
        <v>50000000</v>
      </c>
      <c r="AV154" s="17" t="s">
        <v>407</v>
      </c>
      <c r="AW154" s="17" t="s">
        <v>428</v>
      </c>
      <c r="AX154" s="30"/>
      <c r="AY154" s="24"/>
      <c r="AZ154" s="37"/>
      <c r="BA154" s="37"/>
      <c r="BD154" s="24"/>
      <c r="BE154" s="24"/>
      <c r="BF154" s="2" t="s">
        <v>463</v>
      </c>
      <c r="BG154" s="2" t="s">
        <v>463</v>
      </c>
      <c r="BI154" s="2" t="s">
        <v>838</v>
      </c>
      <c r="BJ154" s="24"/>
      <c r="BK154" s="24"/>
      <c r="BL154" s="24"/>
      <c r="BM154" s="24">
        <v>65647884.43</v>
      </c>
      <c r="BN154" s="24">
        <v>71687486.780000001</v>
      </c>
      <c r="BO154" s="24">
        <v>69322446.950000003</v>
      </c>
      <c r="BP154" s="24"/>
      <c r="BQ154" s="24"/>
    </row>
    <row r="155" spans="1:69" s="2" customFormat="1">
      <c r="A155" s="17"/>
      <c r="B155" s="17"/>
      <c r="C155" s="17" t="s">
        <v>117</v>
      </c>
      <c r="D155" s="12" t="s">
        <v>839</v>
      </c>
      <c r="E155" s="12" t="s">
        <v>839</v>
      </c>
      <c r="F155" s="44"/>
      <c r="G155" s="44"/>
      <c r="H155" s="44" t="s">
        <v>691</v>
      </c>
      <c r="I155" s="22"/>
      <c r="J155" s="17" t="s">
        <v>403</v>
      </c>
      <c r="K155" s="17" t="s">
        <v>404</v>
      </c>
      <c r="L155" s="22">
        <v>35000000</v>
      </c>
      <c r="M155" s="49" t="s">
        <v>673</v>
      </c>
      <c r="N155" s="22">
        <v>35000000</v>
      </c>
      <c r="O155" s="22">
        <v>35000000</v>
      </c>
      <c r="P155" s="22">
        <v>35000000</v>
      </c>
      <c r="Q155" s="22">
        <v>35000000</v>
      </c>
      <c r="R155" s="22">
        <v>35000000</v>
      </c>
      <c r="S155" s="22">
        <v>35000000</v>
      </c>
      <c r="T155" s="22">
        <v>35000000</v>
      </c>
      <c r="U155" s="22">
        <v>35000000</v>
      </c>
      <c r="V155" s="22">
        <v>35000000</v>
      </c>
      <c r="W155" s="22">
        <v>35000000</v>
      </c>
      <c r="X155" s="22">
        <v>35000000</v>
      </c>
      <c r="Y155" s="22">
        <v>35000000</v>
      </c>
      <c r="Z155" s="22">
        <v>35000000</v>
      </c>
      <c r="AA155" s="22">
        <v>35000000</v>
      </c>
      <c r="AB155" s="22">
        <v>35000000</v>
      </c>
      <c r="AC155" s="22">
        <v>35000000</v>
      </c>
      <c r="AD155" s="22">
        <v>35000000</v>
      </c>
      <c r="AE155" s="22">
        <v>35000000</v>
      </c>
      <c r="AF155" s="22">
        <v>35000000</v>
      </c>
      <c r="AG155" s="22">
        <v>35000000</v>
      </c>
      <c r="AH155" s="22">
        <v>35000000</v>
      </c>
      <c r="AI155" s="22"/>
      <c r="AJ155" s="22"/>
      <c r="AK155" s="22"/>
      <c r="AL155" s="22"/>
      <c r="AM155" s="2" t="s">
        <v>760</v>
      </c>
      <c r="AN155" s="17" t="s">
        <v>404</v>
      </c>
      <c r="AO155" s="33"/>
      <c r="AP155" s="17" t="s">
        <v>406</v>
      </c>
      <c r="AQ155" s="17"/>
      <c r="AR155" s="30"/>
      <c r="AS155" s="22"/>
      <c r="AT155" s="30">
        <v>43538</v>
      </c>
      <c r="AU155" s="22">
        <v>35000000</v>
      </c>
      <c r="AV155" s="17" t="s">
        <v>407</v>
      </c>
      <c r="AW155" s="17" t="s">
        <v>416</v>
      </c>
      <c r="AX155" s="36"/>
      <c r="AY155" s="22"/>
      <c r="AZ155" s="37"/>
      <c r="BA155" s="37"/>
      <c r="BB155" s="17"/>
      <c r="BC155" s="17"/>
      <c r="BD155" s="22"/>
      <c r="BE155" s="22"/>
      <c r="BF155" s="2" t="s">
        <v>463</v>
      </c>
      <c r="BG155" s="2" t="s">
        <v>463</v>
      </c>
      <c r="BJ155" s="22"/>
      <c r="BK155" s="22"/>
      <c r="BL155" s="22"/>
      <c r="BM155" s="22">
        <v>35000000</v>
      </c>
      <c r="BN155" s="22">
        <v>35000000</v>
      </c>
      <c r="BO155" s="22">
        <v>39858166.82</v>
      </c>
      <c r="BP155" s="22">
        <v>39419278.200000003</v>
      </c>
      <c r="BQ155" s="22">
        <v>4419278.2</v>
      </c>
    </row>
    <row r="156" spans="1:69" s="2" customFormat="1">
      <c r="A156" s="17"/>
      <c r="B156" s="17"/>
      <c r="C156" s="17" t="s">
        <v>120</v>
      </c>
      <c r="D156" s="12" t="s">
        <v>840</v>
      </c>
      <c r="E156" s="12" t="s">
        <v>840</v>
      </c>
      <c r="F156" s="44" t="s">
        <v>589</v>
      </c>
      <c r="G156" s="44"/>
      <c r="H156" s="44" t="s">
        <v>691</v>
      </c>
      <c r="I156" s="22"/>
      <c r="J156" s="17" t="s">
        <v>403</v>
      </c>
      <c r="K156" s="17" t="s">
        <v>404</v>
      </c>
      <c r="L156" s="22">
        <v>200000000</v>
      </c>
      <c r="M156" s="49" t="s">
        <v>673</v>
      </c>
      <c r="N156" s="22">
        <v>200000000</v>
      </c>
      <c r="O156" s="22">
        <v>200000000</v>
      </c>
      <c r="P156" s="22">
        <v>200000000</v>
      </c>
      <c r="Q156" s="22">
        <v>200000000</v>
      </c>
      <c r="R156" s="22">
        <v>200000000</v>
      </c>
      <c r="S156" s="22">
        <v>200000000</v>
      </c>
      <c r="T156" s="22">
        <v>200000000</v>
      </c>
      <c r="U156" s="22">
        <v>200000000</v>
      </c>
      <c r="V156" s="22">
        <v>200000000</v>
      </c>
      <c r="W156" s="22">
        <v>200000000</v>
      </c>
      <c r="X156" s="22">
        <v>200000000</v>
      </c>
      <c r="Y156" s="22">
        <v>200000000</v>
      </c>
      <c r="Z156" s="22">
        <v>200000000</v>
      </c>
      <c r="AA156" s="22">
        <v>200000000</v>
      </c>
      <c r="AB156" s="22">
        <v>200000000</v>
      </c>
      <c r="AC156" s="22">
        <v>200000000</v>
      </c>
      <c r="AD156" s="22">
        <v>200000000</v>
      </c>
      <c r="AE156" s="22">
        <v>200000000</v>
      </c>
      <c r="AF156" s="22">
        <v>200000000</v>
      </c>
      <c r="AG156" s="22"/>
      <c r="AH156" s="22"/>
      <c r="AI156" s="22"/>
      <c r="AJ156" s="22"/>
      <c r="AK156" s="22"/>
      <c r="AL156" s="22"/>
      <c r="AM156" s="2" t="s">
        <v>760</v>
      </c>
      <c r="AN156" s="17" t="s">
        <v>404</v>
      </c>
      <c r="AO156" s="33"/>
      <c r="AP156" s="17" t="s">
        <v>406</v>
      </c>
      <c r="AQ156" s="17"/>
      <c r="AR156" s="30"/>
      <c r="AS156" s="22"/>
      <c r="AT156" s="30">
        <v>43581</v>
      </c>
      <c r="AU156" s="22">
        <v>200000000</v>
      </c>
      <c r="AV156" s="17" t="s">
        <v>407</v>
      </c>
      <c r="AW156" s="17" t="s">
        <v>455</v>
      </c>
      <c r="AX156" s="36"/>
      <c r="AY156" s="22"/>
      <c r="AZ156" s="37"/>
      <c r="BA156" s="37"/>
      <c r="BB156" s="17"/>
      <c r="BC156" s="17"/>
      <c r="BD156" s="22"/>
      <c r="BE156" s="22"/>
      <c r="BF156" s="2" t="s">
        <v>463</v>
      </c>
      <c r="BG156" s="2" t="s">
        <v>463</v>
      </c>
      <c r="BJ156" s="22"/>
      <c r="BK156" s="22"/>
      <c r="BL156" s="22"/>
      <c r="BM156" s="22">
        <v>200000000</v>
      </c>
      <c r="BN156" s="22">
        <v>200000000</v>
      </c>
      <c r="BO156" s="22">
        <v>200000000</v>
      </c>
      <c r="BP156" s="22">
        <v>200000000</v>
      </c>
      <c r="BQ156" s="22">
        <v>0</v>
      </c>
    </row>
    <row r="157" spans="1:69" s="2" customFormat="1">
      <c r="A157" s="17"/>
      <c r="B157" s="17"/>
      <c r="C157" s="17" t="s">
        <v>841</v>
      </c>
      <c r="D157" s="12" t="s">
        <v>842</v>
      </c>
      <c r="E157" s="12" t="s">
        <v>842</v>
      </c>
      <c r="F157" s="44"/>
      <c r="G157" s="44"/>
      <c r="H157" s="44" t="s">
        <v>691</v>
      </c>
      <c r="I157" s="22"/>
      <c r="J157" s="17" t="s">
        <v>403</v>
      </c>
      <c r="K157" s="17" t="s">
        <v>404</v>
      </c>
      <c r="L157" s="22">
        <v>30000000</v>
      </c>
      <c r="M157" s="49" t="s">
        <v>673</v>
      </c>
      <c r="N157" s="22">
        <v>30000000</v>
      </c>
      <c r="O157" s="22">
        <v>30000000</v>
      </c>
      <c r="P157" s="22">
        <v>30000000</v>
      </c>
      <c r="Q157" s="22">
        <v>30000000</v>
      </c>
      <c r="R157" s="22">
        <v>30000000</v>
      </c>
      <c r="S157" s="22">
        <v>30000000</v>
      </c>
      <c r="T157" s="22">
        <v>30000000</v>
      </c>
      <c r="U157" s="22">
        <v>30000000</v>
      </c>
      <c r="V157" s="22">
        <v>30000000</v>
      </c>
      <c r="W157" s="22">
        <v>30000000</v>
      </c>
      <c r="X157" s="22">
        <v>30000000</v>
      </c>
      <c r="Y157" s="22">
        <v>30000000</v>
      </c>
      <c r="Z157" s="22">
        <v>30000000</v>
      </c>
      <c r="AA157" s="22">
        <v>30000000</v>
      </c>
      <c r="AB157" s="22">
        <v>30000000</v>
      </c>
      <c r="AC157" s="22">
        <v>30000000</v>
      </c>
      <c r="AD157" s="22">
        <v>30000000</v>
      </c>
      <c r="AE157" s="22">
        <v>30000000</v>
      </c>
      <c r="AF157" s="22">
        <v>30000000</v>
      </c>
      <c r="AG157" s="22"/>
      <c r="AH157" s="22"/>
      <c r="AI157" s="22"/>
      <c r="AJ157" s="22"/>
      <c r="AK157" s="22"/>
      <c r="AL157" s="22"/>
      <c r="AM157" s="17" t="s">
        <v>760</v>
      </c>
      <c r="AN157" s="17" t="s">
        <v>404</v>
      </c>
      <c r="AO157" s="33"/>
      <c r="AP157" s="17" t="s">
        <v>406</v>
      </c>
      <c r="AQ157" s="17"/>
      <c r="AR157" s="30"/>
      <c r="AS157" s="22"/>
      <c r="AT157" s="30">
        <v>43616</v>
      </c>
      <c r="AU157" s="22">
        <v>30000000</v>
      </c>
      <c r="AV157" s="17" t="s">
        <v>407</v>
      </c>
      <c r="AW157" s="17" t="s">
        <v>619</v>
      </c>
      <c r="AX157" s="36"/>
      <c r="AY157" s="22"/>
      <c r="AZ157" s="37"/>
      <c r="BA157" s="37"/>
      <c r="BB157" s="17"/>
      <c r="BC157" s="17"/>
      <c r="BD157" s="22"/>
      <c r="BE157" s="22"/>
      <c r="BF157" s="2" t="s">
        <v>463</v>
      </c>
      <c r="BG157" s="2" t="s">
        <v>463</v>
      </c>
      <c r="BJ157" s="22"/>
      <c r="BK157" s="22"/>
      <c r="BL157" s="22"/>
      <c r="BM157" s="22">
        <v>30000000</v>
      </c>
      <c r="BN157" s="22">
        <v>30000000</v>
      </c>
      <c r="BO157" s="22">
        <v>37214758.280000001</v>
      </c>
      <c r="BP157" s="22">
        <v>32889600</v>
      </c>
      <c r="BQ157" s="22">
        <v>2889600</v>
      </c>
    </row>
    <row r="158" spans="1:69" s="2" customFormat="1">
      <c r="A158" s="17"/>
      <c r="B158" s="17"/>
      <c r="C158" s="17" t="s">
        <v>124</v>
      </c>
      <c r="D158" s="12" t="s">
        <v>843</v>
      </c>
      <c r="E158" s="12" t="s">
        <v>843</v>
      </c>
      <c r="F158" s="44"/>
      <c r="G158" s="44"/>
      <c r="H158" s="44" t="s">
        <v>691</v>
      </c>
      <c r="I158" s="22"/>
      <c r="J158" s="17" t="s">
        <v>403</v>
      </c>
      <c r="K158" s="17" t="s">
        <v>404</v>
      </c>
      <c r="L158" s="22">
        <v>50000001.600000001</v>
      </c>
      <c r="M158" s="49" t="s">
        <v>673</v>
      </c>
      <c r="N158" s="22">
        <v>50000001.600000001</v>
      </c>
      <c r="O158" s="22">
        <v>50000001.600000001</v>
      </c>
      <c r="P158" s="22">
        <v>50000001.600000001</v>
      </c>
      <c r="Q158" s="22">
        <v>50000001.600000001</v>
      </c>
      <c r="R158" s="22">
        <v>50000001.600000001</v>
      </c>
      <c r="S158" s="22">
        <v>50000001.600000001</v>
      </c>
      <c r="T158" s="22">
        <v>50000001.600000001</v>
      </c>
      <c r="U158" s="22">
        <v>50000001.600000001</v>
      </c>
      <c r="V158" s="22">
        <v>50000001.600000001</v>
      </c>
      <c r="W158" s="22">
        <v>50000001.600000001</v>
      </c>
      <c r="X158" s="22">
        <v>50000001.600000001</v>
      </c>
      <c r="Y158" s="22">
        <v>50000001.600000001</v>
      </c>
      <c r="Z158" s="22">
        <v>50000001.600000001</v>
      </c>
      <c r="AA158" s="22">
        <v>50000001.600000001</v>
      </c>
      <c r="AB158" s="22">
        <v>50000001.600000001</v>
      </c>
      <c r="AC158" s="22">
        <v>50000000</v>
      </c>
      <c r="AD158" s="22"/>
      <c r="AE158" s="22"/>
      <c r="AF158" s="22"/>
      <c r="AG158" s="22"/>
      <c r="AH158" s="22"/>
      <c r="AI158" s="22"/>
      <c r="AJ158" s="22"/>
      <c r="AK158" s="22"/>
      <c r="AL158" s="22"/>
      <c r="AM158" s="17" t="s">
        <v>760</v>
      </c>
      <c r="AN158" s="17" t="s">
        <v>404</v>
      </c>
      <c r="AO158" s="33"/>
      <c r="AP158" s="17" t="s">
        <v>406</v>
      </c>
      <c r="AQ158" s="17"/>
      <c r="AR158" s="30"/>
      <c r="AS158" s="22"/>
      <c r="AT158" s="30">
        <v>43692</v>
      </c>
      <c r="AU158" s="22">
        <v>50000000</v>
      </c>
      <c r="AV158" s="17" t="s">
        <v>473</v>
      </c>
      <c r="AW158" s="17" t="s">
        <v>416</v>
      </c>
      <c r="AX158" s="36"/>
      <c r="AY158" s="22"/>
      <c r="AZ158" s="37"/>
      <c r="BA158" s="37"/>
      <c r="BB158" s="17"/>
      <c r="BC158" s="17"/>
      <c r="BD158" s="22"/>
      <c r="BE158" s="22"/>
      <c r="BF158" s="2" t="s">
        <v>463</v>
      </c>
      <c r="BG158" s="2" t="s">
        <v>463</v>
      </c>
      <c r="BJ158" s="22"/>
      <c r="BK158" s="22"/>
      <c r="BL158" s="22"/>
      <c r="BM158" s="22"/>
      <c r="BN158" s="22">
        <v>50000001.600000001</v>
      </c>
      <c r="BO158" s="22">
        <v>50000001.600000001</v>
      </c>
      <c r="BP158" s="22">
        <v>38030101.850000001</v>
      </c>
      <c r="BQ158" s="22">
        <v>-11969899.75</v>
      </c>
    </row>
    <row r="159" spans="1:69" s="2" customFormat="1">
      <c r="A159" s="17"/>
      <c r="B159" s="17" t="s">
        <v>844</v>
      </c>
      <c r="C159" s="17" t="s">
        <v>127</v>
      </c>
      <c r="D159" s="12" t="s">
        <v>845</v>
      </c>
      <c r="E159" s="12" t="s">
        <v>845</v>
      </c>
      <c r="F159" s="44"/>
      <c r="G159" s="44"/>
      <c r="H159" s="44" t="s">
        <v>691</v>
      </c>
      <c r="I159" s="22"/>
      <c r="J159" s="17" t="s">
        <v>403</v>
      </c>
      <c r="K159" s="17" t="s">
        <v>404</v>
      </c>
      <c r="L159" s="22">
        <v>47500576</v>
      </c>
      <c r="M159" s="49" t="s">
        <v>673</v>
      </c>
      <c r="N159" s="22">
        <v>47500576</v>
      </c>
      <c r="O159" s="22">
        <v>47500576</v>
      </c>
      <c r="P159" s="22">
        <v>47500576</v>
      </c>
      <c r="Q159" s="22">
        <v>47500576</v>
      </c>
      <c r="R159" s="22">
        <v>47500576</v>
      </c>
      <c r="S159" s="22">
        <v>47500576</v>
      </c>
      <c r="T159" s="22">
        <v>47500576</v>
      </c>
      <c r="U159" s="22">
        <v>47500576</v>
      </c>
      <c r="V159" s="22">
        <v>35000000</v>
      </c>
      <c r="W159" s="22">
        <v>35000000</v>
      </c>
      <c r="X159" s="22">
        <v>35000000</v>
      </c>
      <c r="Y159" s="22">
        <v>35000000</v>
      </c>
      <c r="Z159" s="22">
        <v>35000000</v>
      </c>
      <c r="AA159" s="22">
        <v>35000000</v>
      </c>
      <c r="AB159" s="22">
        <v>35000000</v>
      </c>
      <c r="AC159" s="22"/>
      <c r="AD159" s="22"/>
      <c r="AE159" s="22"/>
      <c r="AF159" s="22"/>
      <c r="AG159" s="22"/>
      <c r="AH159" s="22"/>
      <c r="AI159" s="22"/>
      <c r="AJ159" s="22"/>
      <c r="AK159" s="22"/>
      <c r="AL159" s="22"/>
      <c r="AM159" s="17" t="s">
        <v>760</v>
      </c>
      <c r="AN159" s="17" t="s">
        <v>404</v>
      </c>
      <c r="AO159" s="33"/>
      <c r="AP159" s="17" t="s">
        <v>406</v>
      </c>
      <c r="AQ159" s="17"/>
      <c r="AR159" s="30"/>
      <c r="AS159" s="22"/>
      <c r="AT159" s="30">
        <v>43713</v>
      </c>
      <c r="AU159" s="22">
        <v>47500576</v>
      </c>
      <c r="AV159" s="17" t="s">
        <v>473</v>
      </c>
      <c r="AW159" s="17" t="s">
        <v>537</v>
      </c>
      <c r="AX159" s="36"/>
      <c r="AY159" s="22"/>
      <c r="AZ159" s="37"/>
      <c r="BA159" s="37"/>
      <c r="BB159" s="17"/>
      <c r="BC159" s="17"/>
      <c r="BD159" s="22"/>
      <c r="BE159" s="22"/>
      <c r="BF159" s="2" t="s">
        <v>463</v>
      </c>
      <c r="BG159" s="2" t="s">
        <v>463</v>
      </c>
      <c r="BJ159" s="22"/>
      <c r="BK159" s="22"/>
      <c r="BL159" s="22"/>
      <c r="BM159" s="22"/>
      <c r="BN159" s="22">
        <v>35000000</v>
      </c>
      <c r="BO159" s="22">
        <v>47500576</v>
      </c>
      <c r="BP159" s="22">
        <v>47500576</v>
      </c>
      <c r="BQ159" s="22">
        <v>0</v>
      </c>
    </row>
    <row r="160" spans="1:69" s="2" customFormat="1">
      <c r="A160" s="17"/>
      <c r="B160" s="17" t="s">
        <v>846</v>
      </c>
      <c r="C160" s="17" t="s">
        <v>132</v>
      </c>
      <c r="D160" s="12" t="s">
        <v>847</v>
      </c>
      <c r="E160" s="12" t="s">
        <v>847</v>
      </c>
      <c r="F160" s="44"/>
      <c r="G160" s="44"/>
      <c r="H160" s="44" t="s">
        <v>691</v>
      </c>
      <c r="I160" s="22"/>
      <c r="J160" s="17" t="s">
        <v>403</v>
      </c>
      <c r="K160" s="17" t="s">
        <v>404</v>
      </c>
      <c r="L160" s="22">
        <v>40000000</v>
      </c>
      <c r="M160" s="49" t="s">
        <v>673</v>
      </c>
      <c r="N160" s="22">
        <v>40000000</v>
      </c>
      <c r="O160" s="22">
        <v>40000000</v>
      </c>
      <c r="P160" s="22">
        <v>40000000</v>
      </c>
      <c r="Q160" s="22">
        <v>40000000</v>
      </c>
      <c r="R160" s="22">
        <v>40000000</v>
      </c>
      <c r="S160" s="22">
        <v>40000000</v>
      </c>
      <c r="T160" s="22">
        <v>40000000</v>
      </c>
      <c r="U160" s="22">
        <v>40000000</v>
      </c>
      <c r="V160" s="22">
        <v>40000000</v>
      </c>
      <c r="W160" s="22">
        <v>40000000</v>
      </c>
      <c r="X160" s="22">
        <v>40000000</v>
      </c>
      <c r="Y160" s="22">
        <v>40000000</v>
      </c>
      <c r="Z160" s="22">
        <v>40000000</v>
      </c>
      <c r="AA160" s="22">
        <v>40000000</v>
      </c>
      <c r="AB160" s="22"/>
      <c r="AC160" s="22"/>
      <c r="AD160" s="22"/>
      <c r="AE160" s="22"/>
      <c r="AF160" s="22"/>
      <c r="AG160" s="22"/>
      <c r="AH160" s="22"/>
      <c r="AI160" s="22"/>
      <c r="AJ160" s="22"/>
      <c r="AK160" s="22"/>
      <c r="AL160" s="22"/>
      <c r="AM160" s="17" t="s">
        <v>760</v>
      </c>
      <c r="AN160" s="17" t="s">
        <v>404</v>
      </c>
      <c r="AO160" s="33"/>
      <c r="AP160" s="17" t="s">
        <v>406</v>
      </c>
      <c r="AQ160" s="17"/>
      <c r="AR160" s="30"/>
      <c r="AS160" s="22"/>
      <c r="AT160" s="30">
        <v>43766</v>
      </c>
      <c r="AU160" s="22">
        <v>40000000</v>
      </c>
      <c r="AV160" s="17" t="s">
        <v>407</v>
      </c>
      <c r="AW160" s="17" t="s">
        <v>408</v>
      </c>
      <c r="AX160" s="36"/>
      <c r="AY160" s="22"/>
      <c r="AZ160" s="37"/>
      <c r="BA160" s="37"/>
      <c r="BB160" s="17"/>
      <c r="BC160" s="17"/>
      <c r="BD160" s="22"/>
      <c r="BE160" s="22"/>
      <c r="BF160" s="2" t="s">
        <v>463</v>
      </c>
      <c r="BG160" s="2" t="s">
        <v>463</v>
      </c>
      <c r="BJ160" s="22"/>
      <c r="BK160" s="22"/>
      <c r="BL160" s="22"/>
      <c r="BM160" s="22"/>
      <c r="BN160" s="22">
        <v>40000000</v>
      </c>
      <c r="BO160" s="22">
        <v>40000000</v>
      </c>
      <c r="BP160" s="22">
        <v>49360117.140000001</v>
      </c>
      <c r="BQ160" s="22">
        <v>9360117.1400000006</v>
      </c>
    </row>
    <row r="161" spans="1:69" s="2" customFormat="1">
      <c r="A161" s="17"/>
      <c r="B161" s="17"/>
      <c r="C161" s="17" t="s">
        <v>134</v>
      </c>
      <c r="D161" s="12" t="s">
        <v>848</v>
      </c>
      <c r="E161" s="12" t="s">
        <v>848</v>
      </c>
      <c r="F161" s="44"/>
      <c r="G161" s="44"/>
      <c r="H161" s="44" t="s">
        <v>691</v>
      </c>
      <c r="I161" s="22"/>
      <c r="J161" s="17" t="s">
        <v>403</v>
      </c>
      <c r="K161" s="17" t="s">
        <v>404</v>
      </c>
      <c r="L161" s="22">
        <v>50000000</v>
      </c>
      <c r="M161" s="49" t="s">
        <v>673</v>
      </c>
      <c r="N161" s="22">
        <v>50000000</v>
      </c>
      <c r="O161" s="22">
        <v>50000000</v>
      </c>
      <c r="P161" s="22">
        <v>50000000</v>
      </c>
      <c r="Q161" s="22">
        <v>50000000</v>
      </c>
      <c r="R161" s="22">
        <v>50000000</v>
      </c>
      <c r="S161" s="22">
        <v>50000000</v>
      </c>
      <c r="T161" s="22">
        <v>50000000</v>
      </c>
      <c r="U161" s="22">
        <v>50000000</v>
      </c>
      <c r="V161" s="22">
        <v>50000000</v>
      </c>
      <c r="W161" s="22">
        <v>50000000</v>
      </c>
      <c r="X161" s="22">
        <v>50000000</v>
      </c>
      <c r="Y161" s="22">
        <v>50000000</v>
      </c>
      <c r="Z161" s="22">
        <v>50000000</v>
      </c>
      <c r="AA161" s="22"/>
      <c r="AB161" s="22"/>
      <c r="AC161" s="22"/>
      <c r="AD161" s="22"/>
      <c r="AE161" s="22"/>
      <c r="AF161" s="22"/>
      <c r="AG161" s="22"/>
      <c r="AH161" s="22"/>
      <c r="AI161" s="22"/>
      <c r="AJ161" s="22"/>
      <c r="AK161" s="22"/>
      <c r="AL161" s="22"/>
      <c r="AM161" s="17" t="s">
        <v>760</v>
      </c>
      <c r="AN161" s="17" t="s">
        <v>404</v>
      </c>
      <c r="AO161" s="33"/>
      <c r="AP161" s="17" t="s">
        <v>406</v>
      </c>
      <c r="AQ161" s="17"/>
      <c r="AR161" s="30"/>
      <c r="AS161" s="22"/>
      <c r="AT161" s="30">
        <v>43774</v>
      </c>
      <c r="AU161" s="22">
        <v>50000000</v>
      </c>
      <c r="AV161" s="17" t="s">
        <v>407</v>
      </c>
      <c r="AW161" s="17" t="s">
        <v>416</v>
      </c>
      <c r="AX161" s="36"/>
      <c r="AY161" s="22"/>
      <c r="AZ161" s="37"/>
      <c r="BA161" s="37"/>
      <c r="BB161" s="17"/>
      <c r="BC161" s="17"/>
      <c r="BD161" s="22"/>
      <c r="BE161" s="22"/>
      <c r="BF161" s="2" t="s">
        <v>463</v>
      </c>
      <c r="BG161" s="2" t="s">
        <v>463</v>
      </c>
      <c r="BJ161" s="22"/>
      <c r="BK161" s="22"/>
      <c r="BL161" s="22"/>
      <c r="BM161" s="22"/>
      <c r="BN161" s="22">
        <v>50000000</v>
      </c>
      <c r="BO161" s="22">
        <v>50000000</v>
      </c>
      <c r="BP161" s="22">
        <v>50000000</v>
      </c>
      <c r="BQ161" s="22">
        <v>0</v>
      </c>
    </row>
    <row r="162" spans="1:69" s="2" customFormat="1">
      <c r="A162" s="17"/>
      <c r="B162" s="17"/>
      <c r="C162" s="17" t="s">
        <v>136</v>
      </c>
      <c r="D162" s="12" t="s">
        <v>849</v>
      </c>
      <c r="E162" s="12" t="s">
        <v>849</v>
      </c>
      <c r="F162" s="44"/>
      <c r="G162" s="44"/>
      <c r="H162" s="44" t="s">
        <v>691</v>
      </c>
      <c r="I162" s="22"/>
      <c r="J162" s="17" t="s">
        <v>403</v>
      </c>
      <c r="K162" s="17" t="s">
        <v>404</v>
      </c>
      <c r="L162" s="22">
        <v>50000000</v>
      </c>
      <c r="M162" s="49" t="s">
        <v>673</v>
      </c>
      <c r="N162" s="22">
        <v>50000000</v>
      </c>
      <c r="O162" s="22">
        <v>50000000</v>
      </c>
      <c r="P162" s="22">
        <v>50000000</v>
      </c>
      <c r="Q162" s="22">
        <v>50000000</v>
      </c>
      <c r="R162" s="22">
        <v>50000000</v>
      </c>
      <c r="S162" s="22">
        <v>50000000</v>
      </c>
      <c r="T162" s="22">
        <v>50000000</v>
      </c>
      <c r="U162" s="22">
        <v>50000000</v>
      </c>
      <c r="V162" s="22">
        <v>50000000</v>
      </c>
      <c r="W162" s="22">
        <v>50000000</v>
      </c>
      <c r="X162" s="22">
        <v>50000000</v>
      </c>
      <c r="Y162" s="22">
        <v>50000000</v>
      </c>
      <c r="Z162" s="22">
        <v>50000000</v>
      </c>
      <c r="AA162" s="22"/>
      <c r="AB162" s="22"/>
      <c r="AC162" s="22"/>
      <c r="AD162" s="22"/>
      <c r="AE162" s="22"/>
      <c r="AF162" s="22"/>
      <c r="AG162" s="22"/>
      <c r="AH162" s="22"/>
      <c r="AI162" s="22"/>
      <c r="AJ162" s="22"/>
      <c r="AK162" s="22"/>
      <c r="AL162" s="22"/>
      <c r="AM162" s="17" t="s">
        <v>760</v>
      </c>
      <c r="AN162" s="17" t="s">
        <v>404</v>
      </c>
      <c r="AO162" s="33"/>
      <c r="AP162" s="17" t="s">
        <v>406</v>
      </c>
      <c r="AQ162" s="17"/>
      <c r="AR162" s="30"/>
      <c r="AS162" s="22"/>
      <c r="AT162" s="30">
        <v>43775</v>
      </c>
      <c r="AU162" s="22">
        <v>50000000</v>
      </c>
      <c r="AV162" s="17" t="s">
        <v>407</v>
      </c>
      <c r="AW162" s="17" t="s">
        <v>412</v>
      </c>
      <c r="AX162" s="36"/>
      <c r="AY162" s="22"/>
      <c r="AZ162" s="37"/>
      <c r="BA162" s="37"/>
      <c r="BB162" s="17"/>
      <c r="BC162" s="17"/>
      <c r="BD162" s="22"/>
      <c r="BE162" s="22"/>
      <c r="BF162" s="2" t="s">
        <v>463</v>
      </c>
      <c r="BG162" s="2" t="s">
        <v>463</v>
      </c>
      <c r="BJ162" s="22"/>
      <c r="BK162" s="22"/>
      <c r="BL162" s="22"/>
      <c r="BM162" s="22"/>
      <c r="BN162" s="22">
        <v>50000000</v>
      </c>
      <c r="BO162" s="22">
        <v>50000000</v>
      </c>
      <c r="BP162" s="22">
        <v>57162323.899999999</v>
      </c>
      <c r="BQ162" s="22">
        <v>7162323.9000000004</v>
      </c>
    </row>
    <row r="163" spans="1:69" s="2" customFormat="1">
      <c r="A163" s="17"/>
      <c r="B163" s="17"/>
      <c r="C163" s="17" t="s">
        <v>138</v>
      </c>
      <c r="D163" s="12" t="s">
        <v>850</v>
      </c>
      <c r="E163" s="12" t="s">
        <v>850</v>
      </c>
      <c r="F163" s="44"/>
      <c r="G163" s="44"/>
      <c r="H163" s="44" t="s">
        <v>691</v>
      </c>
      <c r="I163" s="22"/>
      <c r="J163" s="17" t="s">
        <v>403</v>
      </c>
      <c r="K163" s="17" t="s">
        <v>404</v>
      </c>
      <c r="L163" s="22">
        <v>10000000</v>
      </c>
      <c r="M163" s="49" t="s">
        <v>673</v>
      </c>
      <c r="N163" s="22">
        <v>10000000</v>
      </c>
      <c r="O163" s="22">
        <v>10000000</v>
      </c>
      <c r="P163" s="22">
        <v>10000000</v>
      </c>
      <c r="Q163" s="22">
        <v>10000000</v>
      </c>
      <c r="R163" s="22">
        <v>10000000</v>
      </c>
      <c r="S163" s="22">
        <v>10000000</v>
      </c>
      <c r="T163" s="22">
        <v>10000000</v>
      </c>
      <c r="U163" s="22">
        <v>10000000</v>
      </c>
      <c r="V163" s="22">
        <v>10000000</v>
      </c>
      <c r="W163" s="22">
        <v>10000000</v>
      </c>
      <c r="X163" s="22">
        <v>10000000</v>
      </c>
      <c r="Y163" s="22">
        <v>10000000</v>
      </c>
      <c r="Z163" s="22">
        <v>10000000</v>
      </c>
      <c r="AA163" s="22"/>
      <c r="AB163" s="22"/>
      <c r="AC163" s="22"/>
      <c r="AD163" s="22"/>
      <c r="AE163" s="22"/>
      <c r="AF163" s="22"/>
      <c r="AG163" s="22"/>
      <c r="AH163" s="22"/>
      <c r="AI163" s="22"/>
      <c r="AJ163" s="22"/>
      <c r="AK163" s="22"/>
      <c r="AL163" s="22"/>
      <c r="AM163" s="17" t="s">
        <v>760</v>
      </c>
      <c r="AN163" s="17" t="s">
        <v>404</v>
      </c>
      <c r="AO163" s="33"/>
      <c r="AP163" s="17" t="s">
        <v>406</v>
      </c>
      <c r="AQ163" s="17"/>
      <c r="AR163" s="30"/>
      <c r="AS163" s="22"/>
      <c r="AT163" s="30">
        <v>43784</v>
      </c>
      <c r="AU163" s="22">
        <v>10000000</v>
      </c>
      <c r="AV163" s="17" t="s">
        <v>407</v>
      </c>
      <c r="AW163" s="17" t="s">
        <v>470</v>
      </c>
      <c r="AX163" s="36"/>
      <c r="AY163" s="22"/>
      <c r="AZ163" s="37"/>
      <c r="BA163" s="37"/>
      <c r="BB163" s="17"/>
      <c r="BC163" s="17"/>
      <c r="BD163" s="22"/>
      <c r="BE163" s="22"/>
      <c r="BF163" s="2" t="s">
        <v>463</v>
      </c>
      <c r="BG163" s="2" t="s">
        <v>463</v>
      </c>
      <c r="BJ163" s="22"/>
      <c r="BK163" s="22"/>
      <c r="BL163" s="22"/>
      <c r="BM163" s="22"/>
      <c r="BN163" s="22">
        <v>10000000</v>
      </c>
      <c r="BO163" s="22">
        <v>10000000</v>
      </c>
      <c r="BP163" s="22">
        <v>10000000</v>
      </c>
      <c r="BQ163" s="22">
        <v>0</v>
      </c>
    </row>
    <row r="164" spans="1:69" s="2" customFormat="1">
      <c r="A164" s="17"/>
      <c r="B164" s="17"/>
      <c r="C164" s="17" t="s">
        <v>140</v>
      </c>
      <c r="D164" s="12" t="s">
        <v>851</v>
      </c>
      <c r="E164" s="12" t="s">
        <v>851</v>
      </c>
      <c r="F164" s="44"/>
      <c r="G164" s="44"/>
      <c r="H164" s="44" t="s">
        <v>691</v>
      </c>
      <c r="I164" s="22"/>
      <c r="J164" s="17" t="s">
        <v>403</v>
      </c>
      <c r="K164" s="17" t="s">
        <v>404</v>
      </c>
      <c r="L164" s="22">
        <v>40000000</v>
      </c>
      <c r="M164" s="49" t="s">
        <v>673</v>
      </c>
      <c r="N164" s="22">
        <v>40000000</v>
      </c>
      <c r="O164" s="22">
        <v>40000000</v>
      </c>
      <c r="P164" s="22">
        <v>40000000</v>
      </c>
      <c r="Q164" s="22">
        <v>40000000</v>
      </c>
      <c r="R164" s="22">
        <v>40000000</v>
      </c>
      <c r="S164" s="22">
        <v>40000000</v>
      </c>
      <c r="T164" s="22">
        <v>40000000</v>
      </c>
      <c r="U164" s="22">
        <v>40000000</v>
      </c>
      <c r="V164" s="22">
        <v>40000000</v>
      </c>
      <c r="W164" s="22">
        <v>40000000</v>
      </c>
      <c r="X164" s="22">
        <v>40000000</v>
      </c>
      <c r="Y164" s="22">
        <v>40000000</v>
      </c>
      <c r="Z164" s="22">
        <v>40000000</v>
      </c>
      <c r="AA164" s="22"/>
      <c r="AB164" s="22"/>
      <c r="AC164" s="22"/>
      <c r="AD164" s="22"/>
      <c r="AE164" s="22"/>
      <c r="AF164" s="22"/>
      <c r="AG164" s="22"/>
      <c r="AH164" s="22"/>
      <c r="AI164" s="22"/>
      <c r="AJ164" s="22"/>
      <c r="AK164" s="22"/>
      <c r="AL164" s="22"/>
      <c r="AM164" s="17" t="s">
        <v>760</v>
      </c>
      <c r="AN164" s="17" t="s">
        <v>404</v>
      </c>
      <c r="AO164" s="33"/>
      <c r="AP164" s="17" t="s">
        <v>406</v>
      </c>
      <c r="AQ164" s="17"/>
      <c r="AR164" s="30"/>
      <c r="AS164" s="22"/>
      <c r="AT164" s="30">
        <v>43789</v>
      </c>
      <c r="AU164" s="22">
        <v>40000000</v>
      </c>
      <c r="AV164" s="17" t="s">
        <v>556</v>
      </c>
      <c r="AW164" s="17" t="s">
        <v>455</v>
      </c>
      <c r="AX164" s="36"/>
      <c r="AY164" s="22"/>
      <c r="AZ164" s="37"/>
      <c r="BA164" s="37"/>
      <c r="BB164" s="17"/>
      <c r="BC164" s="17"/>
      <c r="BD164" s="22"/>
      <c r="BE164" s="22"/>
      <c r="BF164" s="2" t="s">
        <v>463</v>
      </c>
      <c r="BG164" s="2" t="s">
        <v>463</v>
      </c>
      <c r="BJ164" s="22"/>
      <c r="BK164" s="22"/>
      <c r="BL164" s="22"/>
      <c r="BM164" s="22"/>
      <c r="BN164" s="22">
        <v>40000000</v>
      </c>
      <c r="BO164" s="22">
        <v>40000000</v>
      </c>
      <c r="BP164" s="22">
        <v>40000000</v>
      </c>
      <c r="BQ164" s="22">
        <v>0</v>
      </c>
    </row>
    <row r="165" spans="1:69" s="2" customFormat="1">
      <c r="A165" s="17"/>
      <c r="B165" s="17" t="s">
        <v>144</v>
      </c>
      <c r="C165" s="17" t="s">
        <v>852</v>
      </c>
      <c r="D165" s="12" t="s">
        <v>853</v>
      </c>
      <c r="E165" s="12" t="s">
        <v>853</v>
      </c>
      <c r="F165" s="44"/>
      <c r="G165" s="44"/>
      <c r="H165" s="44" t="s">
        <v>691</v>
      </c>
      <c r="I165" s="22"/>
      <c r="J165" s="17" t="s">
        <v>403</v>
      </c>
      <c r="K165" s="17" t="s">
        <v>404</v>
      </c>
      <c r="L165" s="22">
        <v>85646100</v>
      </c>
      <c r="M165" s="49" t="s">
        <v>673</v>
      </c>
      <c r="N165" s="22">
        <v>85646100</v>
      </c>
      <c r="O165" s="22">
        <v>85646100</v>
      </c>
      <c r="P165" s="22">
        <v>85646100</v>
      </c>
      <c r="Q165" s="22">
        <v>85646100</v>
      </c>
      <c r="R165" s="22">
        <v>85646100</v>
      </c>
      <c r="S165" s="22">
        <v>85646100</v>
      </c>
      <c r="T165" s="22">
        <v>85646100</v>
      </c>
      <c r="U165" s="22">
        <v>85646100</v>
      </c>
      <c r="V165" s="22">
        <v>85646100</v>
      </c>
      <c r="W165" s="22">
        <v>85646100</v>
      </c>
      <c r="X165" s="22">
        <v>85646100</v>
      </c>
      <c r="Y165" s="22">
        <v>85646100</v>
      </c>
      <c r="Z165" s="22"/>
      <c r="AA165" s="22"/>
      <c r="AB165" s="22"/>
      <c r="AC165" s="22"/>
      <c r="AD165" s="22"/>
      <c r="AE165" s="22"/>
      <c r="AF165" s="22"/>
      <c r="AG165" s="22"/>
      <c r="AH165" s="22"/>
      <c r="AI165" s="22"/>
      <c r="AJ165" s="22"/>
      <c r="AK165" s="22"/>
      <c r="AL165" s="22"/>
      <c r="AM165" s="17" t="s">
        <v>760</v>
      </c>
      <c r="AN165" s="17" t="s">
        <v>404</v>
      </c>
      <c r="AO165" s="33"/>
      <c r="AP165" s="17" t="s">
        <v>406</v>
      </c>
      <c r="AQ165" s="17"/>
      <c r="AR165" s="30"/>
      <c r="AS165" s="22"/>
      <c r="AT165" s="30">
        <v>43808</v>
      </c>
      <c r="AU165" s="22">
        <v>85646100</v>
      </c>
      <c r="AV165" s="44" t="s">
        <v>540</v>
      </c>
      <c r="AW165" s="17" t="s">
        <v>854</v>
      </c>
      <c r="AX165" s="36"/>
      <c r="AY165" s="22"/>
      <c r="AZ165" s="37"/>
      <c r="BA165" s="37"/>
      <c r="BB165" s="17"/>
      <c r="BC165" s="17"/>
      <c r="BD165" s="22"/>
      <c r="BE165" s="22"/>
      <c r="BF165" s="2" t="s">
        <v>463</v>
      </c>
      <c r="BG165" s="2" t="s">
        <v>463</v>
      </c>
      <c r="BJ165" s="22"/>
      <c r="BK165" s="22"/>
      <c r="BL165" s="22"/>
      <c r="BM165" s="22"/>
      <c r="BN165" s="22">
        <v>85646100</v>
      </c>
      <c r="BO165" s="22">
        <v>85646100</v>
      </c>
      <c r="BP165" s="22">
        <v>85160590.189999998</v>
      </c>
      <c r="BQ165" s="22">
        <v>-485509.81000000198</v>
      </c>
    </row>
    <row r="166" spans="1:69" s="2" customFormat="1">
      <c r="A166" s="17"/>
      <c r="B166" s="17"/>
      <c r="C166" s="17" t="s">
        <v>855</v>
      </c>
      <c r="D166" s="12" t="s">
        <v>856</v>
      </c>
      <c r="E166" s="12" t="s">
        <v>856</v>
      </c>
      <c r="F166" s="44"/>
      <c r="G166" s="44"/>
      <c r="H166" s="44" t="s">
        <v>691</v>
      </c>
      <c r="I166" s="22"/>
      <c r="J166" s="17" t="s">
        <v>403</v>
      </c>
      <c r="K166" s="17" t="s">
        <v>404</v>
      </c>
      <c r="L166" s="22">
        <v>33500000</v>
      </c>
      <c r="M166" s="49" t="s">
        <v>673</v>
      </c>
      <c r="N166" s="22">
        <v>33500000</v>
      </c>
      <c r="O166" s="22">
        <v>33500000</v>
      </c>
      <c r="P166" s="22">
        <v>33500000</v>
      </c>
      <c r="Q166" s="22">
        <v>33500000</v>
      </c>
      <c r="R166" s="22">
        <v>33500000</v>
      </c>
      <c r="S166" s="22">
        <v>33500000</v>
      </c>
      <c r="T166" s="22">
        <v>33500000</v>
      </c>
      <c r="U166" s="22">
        <v>33500000</v>
      </c>
      <c r="V166" s="22">
        <v>33500000</v>
      </c>
      <c r="W166" s="22">
        <v>33500000</v>
      </c>
      <c r="X166" s="22">
        <v>33500000</v>
      </c>
      <c r="Y166" s="22">
        <v>33500000</v>
      </c>
      <c r="Z166" s="22"/>
      <c r="AA166" s="22"/>
      <c r="AB166" s="22"/>
      <c r="AC166" s="22"/>
      <c r="AD166" s="22"/>
      <c r="AE166" s="22"/>
      <c r="AF166" s="22"/>
      <c r="AG166" s="22"/>
      <c r="AH166" s="22"/>
      <c r="AI166" s="22"/>
      <c r="AJ166" s="22"/>
      <c r="AK166" s="22"/>
      <c r="AL166" s="22"/>
      <c r="AM166" s="17" t="s">
        <v>760</v>
      </c>
      <c r="AN166" s="17" t="s">
        <v>404</v>
      </c>
      <c r="AO166" s="33"/>
      <c r="AP166" s="17" t="s">
        <v>406</v>
      </c>
      <c r="AQ166" s="17"/>
      <c r="AR166" s="30"/>
      <c r="AS166" s="22"/>
      <c r="AT166" s="30">
        <v>43808</v>
      </c>
      <c r="AU166" s="22">
        <v>33500000</v>
      </c>
      <c r="AV166" s="17" t="s">
        <v>407</v>
      </c>
      <c r="AW166" s="17" t="s">
        <v>455</v>
      </c>
      <c r="AX166" s="36"/>
      <c r="AY166" s="22"/>
      <c r="AZ166" s="37"/>
      <c r="BA166" s="37"/>
      <c r="BB166" s="17"/>
      <c r="BC166" s="17"/>
      <c r="BD166" s="22"/>
      <c r="BE166" s="22"/>
      <c r="BF166" s="2" t="s">
        <v>463</v>
      </c>
      <c r="BG166" s="2" t="s">
        <v>463</v>
      </c>
      <c r="BJ166" s="22"/>
      <c r="BK166" s="22"/>
      <c r="BL166" s="22"/>
      <c r="BM166" s="22"/>
      <c r="BN166" s="22">
        <v>33500000</v>
      </c>
      <c r="BO166" s="22">
        <v>33500000</v>
      </c>
      <c r="BP166" s="22">
        <v>41422788.009999998</v>
      </c>
      <c r="BQ166" s="22">
        <v>7922788.0099999998</v>
      </c>
    </row>
    <row r="167" spans="1:69" s="2" customFormat="1">
      <c r="A167" s="17"/>
      <c r="B167" s="17"/>
      <c r="C167" s="17" t="s">
        <v>152</v>
      </c>
      <c r="D167" s="12" t="s">
        <v>857</v>
      </c>
      <c r="E167" s="12" t="s">
        <v>857</v>
      </c>
      <c r="F167" s="44"/>
      <c r="G167" s="44"/>
      <c r="H167" s="44" t="s">
        <v>691</v>
      </c>
      <c r="I167" s="22"/>
      <c r="J167" s="17" t="s">
        <v>403</v>
      </c>
      <c r="K167" s="17" t="s">
        <v>404</v>
      </c>
      <c r="L167" s="22">
        <v>31776000</v>
      </c>
      <c r="M167" s="49" t="s">
        <v>673</v>
      </c>
      <c r="N167" s="22">
        <v>31776000</v>
      </c>
      <c r="O167" s="22">
        <v>31776000</v>
      </c>
      <c r="P167" s="22">
        <v>31776000</v>
      </c>
      <c r="Q167" s="22">
        <v>31776000</v>
      </c>
      <c r="R167" s="22">
        <v>31776000</v>
      </c>
      <c r="S167" s="22">
        <v>31776000</v>
      </c>
      <c r="T167" s="22">
        <v>31776000</v>
      </c>
      <c r="U167" s="22">
        <v>31776000</v>
      </c>
      <c r="V167" s="22">
        <v>31776000</v>
      </c>
      <c r="W167" s="22">
        <v>31776000</v>
      </c>
      <c r="X167" s="22">
        <v>31776000</v>
      </c>
      <c r="Y167" s="22">
        <v>31776000</v>
      </c>
      <c r="Z167" s="22"/>
      <c r="AA167" s="22"/>
      <c r="AB167" s="22"/>
      <c r="AC167" s="22"/>
      <c r="AD167" s="22"/>
      <c r="AE167" s="22"/>
      <c r="AF167" s="22"/>
      <c r="AG167" s="22"/>
      <c r="AH167" s="22"/>
      <c r="AI167" s="22"/>
      <c r="AJ167" s="22"/>
      <c r="AK167" s="22"/>
      <c r="AL167" s="22"/>
      <c r="AM167" s="17" t="s">
        <v>760</v>
      </c>
      <c r="AN167" s="17" t="s">
        <v>404</v>
      </c>
      <c r="AO167" s="33"/>
      <c r="AP167" s="17" t="s">
        <v>406</v>
      </c>
      <c r="AQ167" s="17"/>
      <c r="AR167" s="30"/>
      <c r="AS167" s="22"/>
      <c r="AT167" s="30">
        <v>43826</v>
      </c>
      <c r="AU167" s="22">
        <v>31776000</v>
      </c>
      <c r="AV167" s="17" t="s">
        <v>407</v>
      </c>
      <c r="AW167" s="17" t="s">
        <v>455</v>
      </c>
      <c r="AX167" s="36"/>
      <c r="AY167" s="22"/>
      <c r="AZ167" s="37"/>
      <c r="BA167" s="37"/>
      <c r="BB167" s="17"/>
      <c r="BC167" s="17"/>
      <c r="BD167" s="22"/>
      <c r="BE167" s="22"/>
      <c r="BF167" s="2" t="s">
        <v>463</v>
      </c>
      <c r="BG167" s="2" t="s">
        <v>463</v>
      </c>
      <c r="BJ167" s="22"/>
      <c r="BK167" s="22"/>
      <c r="BL167" s="22"/>
      <c r="BM167" s="22"/>
      <c r="BN167" s="22">
        <v>31776000</v>
      </c>
      <c r="BO167" s="22">
        <v>31776000</v>
      </c>
      <c r="BP167" s="22">
        <v>31776000</v>
      </c>
      <c r="BQ167" s="22">
        <v>0</v>
      </c>
    </row>
    <row r="168" spans="1:69" s="2" customFormat="1">
      <c r="A168" s="17"/>
      <c r="B168" s="17"/>
      <c r="C168" s="17" t="s">
        <v>156</v>
      </c>
      <c r="D168" s="12" t="s">
        <v>858</v>
      </c>
      <c r="E168" s="12" t="s">
        <v>858</v>
      </c>
      <c r="F168" s="44"/>
      <c r="G168" s="44"/>
      <c r="H168" s="44" t="s">
        <v>691</v>
      </c>
      <c r="I168" s="22"/>
      <c r="J168" s="17" t="s">
        <v>403</v>
      </c>
      <c r="K168" s="17" t="s">
        <v>404</v>
      </c>
      <c r="L168" s="22">
        <v>80000000</v>
      </c>
      <c r="M168" s="49" t="s">
        <v>673</v>
      </c>
      <c r="N168" s="22">
        <v>80000000</v>
      </c>
      <c r="O168" s="22">
        <v>80000000</v>
      </c>
      <c r="P168" s="22">
        <v>80000000</v>
      </c>
      <c r="Q168" s="22">
        <v>80000000</v>
      </c>
      <c r="R168" s="22">
        <v>80000000</v>
      </c>
      <c r="S168" s="22">
        <v>80000000</v>
      </c>
      <c r="T168" s="22">
        <v>80000000</v>
      </c>
      <c r="U168" s="22">
        <v>80000000</v>
      </c>
      <c r="V168" s="22">
        <v>80000000</v>
      </c>
      <c r="W168" s="22">
        <v>80000000</v>
      </c>
      <c r="X168" s="22">
        <v>80000000</v>
      </c>
      <c r="Y168" s="22"/>
      <c r="Z168" s="22"/>
      <c r="AA168" s="22"/>
      <c r="AB168" s="22"/>
      <c r="AC168" s="22"/>
      <c r="AD168" s="22"/>
      <c r="AE168" s="22"/>
      <c r="AF168" s="22"/>
      <c r="AG168" s="22"/>
      <c r="AH168" s="22"/>
      <c r="AI168" s="22"/>
      <c r="AJ168" s="22"/>
      <c r="AK168" s="22"/>
      <c r="AL168" s="22"/>
      <c r="AM168" s="17" t="s">
        <v>760</v>
      </c>
      <c r="AN168" s="17" t="s">
        <v>404</v>
      </c>
      <c r="AO168" s="33"/>
      <c r="AP168" s="17" t="s">
        <v>406</v>
      </c>
      <c r="AQ168" s="17"/>
      <c r="AR168" s="30"/>
      <c r="AS168" s="22"/>
      <c r="AT168" s="30">
        <v>43845</v>
      </c>
      <c r="AU168" s="22">
        <v>80000000</v>
      </c>
      <c r="AV168" s="17" t="s">
        <v>534</v>
      </c>
      <c r="AW168" s="17" t="s">
        <v>416</v>
      </c>
      <c r="AX168" s="36"/>
      <c r="AY168" s="22"/>
      <c r="AZ168" s="37"/>
      <c r="BA168" s="37"/>
      <c r="BB168" s="17"/>
      <c r="BC168" s="17"/>
      <c r="BD168" s="22"/>
      <c r="BE168" s="22"/>
      <c r="BF168" s="2" t="s">
        <v>463</v>
      </c>
      <c r="BG168" s="2" t="s">
        <v>463</v>
      </c>
      <c r="BJ168" s="22"/>
      <c r="BK168" s="22"/>
      <c r="BL168" s="22"/>
      <c r="BM168" s="22"/>
      <c r="BN168" s="22"/>
      <c r="BO168" s="22">
        <v>80000000</v>
      </c>
      <c r="BP168" s="22">
        <v>107451352.09</v>
      </c>
      <c r="BQ168" s="22">
        <v>27451352.09</v>
      </c>
    </row>
    <row r="169" spans="1:69" s="2" customFormat="1">
      <c r="A169" s="17"/>
      <c r="B169" s="17"/>
      <c r="C169" s="17" t="s">
        <v>166</v>
      </c>
      <c r="D169" s="12" t="s">
        <v>859</v>
      </c>
      <c r="E169" s="12" t="s">
        <v>859</v>
      </c>
      <c r="F169" s="44"/>
      <c r="G169" s="44"/>
      <c r="H169" s="44" t="s">
        <v>691</v>
      </c>
      <c r="I169" s="22"/>
      <c r="J169" s="17" t="s">
        <v>403</v>
      </c>
      <c r="K169" s="17" t="s">
        <v>404</v>
      </c>
      <c r="L169" s="22">
        <v>13460000</v>
      </c>
      <c r="M169" s="49" t="s">
        <v>673</v>
      </c>
      <c r="N169" s="22">
        <v>13460000</v>
      </c>
      <c r="O169" s="22">
        <v>13460000</v>
      </c>
      <c r="P169" s="22">
        <v>13460000</v>
      </c>
      <c r="Q169" s="22">
        <v>13460000</v>
      </c>
      <c r="R169" s="22">
        <v>13460000</v>
      </c>
      <c r="S169" s="22">
        <v>13460000</v>
      </c>
      <c r="T169" s="22">
        <v>13460000</v>
      </c>
      <c r="U169" s="22">
        <v>13460000</v>
      </c>
      <c r="V169" s="22">
        <v>13460000</v>
      </c>
      <c r="W169" s="22">
        <v>13460000</v>
      </c>
      <c r="X169" s="22">
        <v>13460000</v>
      </c>
      <c r="Y169" s="22"/>
      <c r="Z169" s="22"/>
      <c r="AA169" s="22"/>
      <c r="AB169" s="22"/>
      <c r="AC169" s="22"/>
      <c r="AD169" s="22"/>
      <c r="AE169" s="22"/>
      <c r="AF169" s="22"/>
      <c r="AG169" s="22"/>
      <c r="AH169" s="22"/>
      <c r="AI169" s="22"/>
      <c r="AJ169" s="22"/>
      <c r="AK169" s="22"/>
      <c r="AL169" s="22"/>
      <c r="AM169" s="17" t="s">
        <v>760</v>
      </c>
      <c r="AN169" s="17" t="s">
        <v>404</v>
      </c>
      <c r="AO169" s="33"/>
      <c r="AP169" s="17" t="s">
        <v>406</v>
      </c>
      <c r="AQ169" s="17"/>
      <c r="AR169" s="30"/>
      <c r="AS169" s="22"/>
      <c r="AT169" s="30">
        <v>43845</v>
      </c>
      <c r="AU169" s="22">
        <v>13460000</v>
      </c>
      <c r="AV169" s="17" t="s">
        <v>427</v>
      </c>
      <c r="AW169" s="17" t="s">
        <v>792</v>
      </c>
      <c r="AX169" s="36"/>
      <c r="AY169" s="22"/>
      <c r="AZ169" s="37"/>
      <c r="BA169" s="37"/>
      <c r="BB169" s="17"/>
      <c r="BC169" s="17"/>
      <c r="BD169" s="22"/>
      <c r="BE169" s="22"/>
      <c r="BF169" s="2" t="s">
        <v>463</v>
      </c>
      <c r="BG169" s="2" t="s">
        <v>463</v>
      </c>
      <c r="BJ169" s="22"/>
      <c r="BK169" s="22"/>
      <c r="BL169" s="22"/>
      <c r="BM169" s="22"/>
      <c r="BN169" s="22"/>
      <c r="BO169" s="22">
        <v>13460000</v>
      </c>
      <c r="BP169" s="22">
        <v>13460000</v>
      </c>
      <c r="BQ169" s="22">
        <v>0</v>
      </c>
    </row>
    <row r="170" spans="1:69" s="2" customFormat="1">
      <c r="A170" s="17"/>
      <c r="B170" s="17"/>
      <c r="C170" s="17" t="s">
        <v>158</v>
      </c>
      <c r="D170" s="12" t="s">
        <v>860</v>
      </c>
      <c r="E170" s="12" t="s">
        <v>860</v>
      </c>
      <c r="F170" s="44"/>
      <c r="G170" s="44"/>
      <c r="H170" s="44" t="s">
        <v>691</v>
      </c>
      <c r="I170" s="22"/>
      <c r="J170" s="17" t="s">
        <v>403</v>
      </c>
      <c r="K170" s="17" t="s">
        <v>404</v>
      </c>
      <c r="L170" s="22">
        <v>59990000</v>
      </c>
      <c r="M170" s="49" t="s">
        <v>673</v>
      </c>
      <c r="N170" s="22">
        <v>59990000</v>
      </c>
      <c r="O170" s="22">
        <v>59990000</v>
      </c>
      <c r="P170" s="22">
        <v>59990000</v>
      </c>
      <c r="Q170" s="22">
        <v>59990000</v>
      </c>
      <c r="R170" s="22">
        <v>59990000</v>
      </c>
      <c r="S170" s="22">
        <v>59990000</v>
      </c>
      <c r="T170" s="22">
        <v>59990000</v>
      </c>
      <c r="U170" s="22">
        <v>59990000</v>
      </c>
      <c r="V170" s="22">
        <v>59990000</v>
      </c>
      <c r="W170" s="22">
        <v>59990000</v>
      </c>
      <c r="X170" s="22"/>
      <c r="Y170" s="22"/>
      <c r="Z170" s="22"/>
      <c r="AA170" s="22"/>
      <c r="AB170" s="22"/>
      <c r="AC170" s="22"/>
      <c r="AD170" s="22"/>
      <c r="AE170" s="22"/>
      <c r="AF170" s="22"/>
      <c r="AG170" s="22"/>
      <c r="AH170" s="22"/>
      <c r="AI170" s="22"/>
      <c r="AJ170" s="22"/>
      <c r="AK170" s="22"/>
      <c r="AL170" s="22"/>
      <c r="AM170" s="17" t="s">
        <v>760</v>
      </c>
      <c r="AN170" s="17" t="s">
        <v>404</v>
      </c>
      <c r="AO170" s="33"/>
      <c r="AP170" s="17" t="s">
        <v>406</v>
      </c>
      <c r="AQ170" s="17"/>
      <c r="AR170" s="30"/>
      <c r="AS170" s="22"/>
      <c r="AT170" s="30">
        <v>43879</v>
      </c>
      <c r="AU170" s="22">
        <v>59990000</v>
      </c>
      <c r="AV170" s="17" t="s">
        <v>407</v>
      </c>
      <c r="AW170" s="17" t="s">
        <v>412</v>
      </c>
      <c r="AX170" s="36"/>
      <c r="AY170" s="22"/>
      <c r="AZ170" s="37"/>
      <c r="BA170" s="37"/>
      <c r="BB170" s="17"/>
      <c r="BC170" s="17"/>
      <c r="BD170" s="22"/>
      <c r="BE170" s="22"/>
      <c r="BF170" s="2" t="s">
        <v>463</v>
      </c>
      <c r="BG170" s="2" t="s">
        <v>463</v>
      </c>
      <c r="BJ170" s="22"/>
      <c r="BK170" s="22"/>
      <c r="BL170" s="22"/>
      <c r="BM170" s="22"/>
      <c r="BN170" s="22"/>
      <c r="BO170" s="22">
        <v>59990000</v>
      </c>
      <c r="BP170" s="22">
        <v>60738501.060000002</v>
      </c>
      <c r="BQ170" s="22">
        <v>748501.06000000203</v>
      </c>
    </row>
    <row r="171" spans="1:69" s="2" customFormat="1">
      <c r="A171" s="17"/>
      <c r="B171" s="17"/>
      <c r="C171" s="17" t="s">
        <v>146</v>
      </c>
      <c r="D171" s="12" t="s">
        <v>861</v>
      </c>
      <c r="E171" s="12" t="s">
        <v>861</v>
      </c>
      <c r="F171" s="44" t="s">
        <v>589</v>
      </c>
      <c r="G171" s="44"/>
      <c r="H171" s="44" t="s">
        <v>691</v>
      </c>
      <c r="I171" s="22"/>
      <c r="J171" s="17" t="s">
        <v>403</v>
      </c>
      <c r="K171" s="17" t="s">
        <v>404</v>
      </c>
      <c r="L171" s="22">
        <v>355414818.95999998</v>
      </c>
      <c r="M171" s="49" t="s">
        <v>673</v>
      </c>
      <c r="N171" s="22">
        <v>355414818.95999998</v>
      </c>
      <c r="O171" s="22">
        <v>355414818.95999998</v>
      </c>
      <c r="P171" s="22">
        <v>355414818.95999998</v>
      </c>
      <c r="Q171" s="22">
        <v>355414818.95999998</v>
      </c>
      <c r="R171" s="22">
        <v>355414818.95999998</v>
      </c>
      <c r="S171" s="22">
        <v>355414818.95999998</v>
      </c>
      <c r="T171" s="22">
        <v>355414818.95999998</v>
      </c>
      <c r="U171" s="22">
        <v>355414818.95999998</v>
      </c>
      <c r="V171" s="22">
        <v>355414818.95999998</v>
      </c>
      <c r="W171" s="22">
        <v>355414818.95999998</v>
      </c>
      <c r="X171" s="22"/>
      <c r="Y171" s="22"/>
      <c r="Z171" s="22"/>
      <c r="AA171" s="22"/>
      <c r="AB171" s="22"/>
      <c r="AC171" s="22"/>
      <c r="AD171" s="22"/>
      <c r="AE171" s="22"/>
      <c r="AF171" s="22"/>
      <c r="AG171" s="22"/>
      <c r="AH171" s="22"/>
      <c r="AI171" s="22"/>
      <c r="AJ171" s="22"/>
      <c r="AK171" s="22"/>
      <c r="AL171" s="22"/>
      <c r="AM171" s="17" t="s">
        <v>760</v>
      </c>
      <c r="AN171" s="17" t="s">
        <v>404</v>
      </c>
      <c r="AO171" s="33"/>
      <c r="AP171" s="17" t="s">
        <v>406</v>
      </c>
      <c r="AQ171" s="17"/>
      <c r="AR171" s="30"/>
      <c r="AS171" s="22"/>
      <c r="AT171" s="30">
        <v>43879</v>
      </c>
      <c r="AU171" s="22">
        <v>355414818.95999998</v>
      </c>
      <c r="AV171" s="17" t="s">
        <v>556</v>
      </c>
      <c r="AW171" s="17" t="s">
        <v>441</v>
      </c>
      <c r="AX171" s="36"/>
      <c r="AY171" s="22"/>
      <c r="AZ171" s="37"/>
      <c r="BA171" s="37"/>
      <c r="BB171" s="17"/>
      <c r="BC171" s="17"/>
      <c r="BD171" s="22"/>
      <c r="BE171" s="22"/>
      <c r="BF171" s="2" t="s">
        <v>463</v>
      </c>
      <c r="BG171" s="2" t="s">
        <v>463</v>
      </c>
      <c r="BJ171" s="22"/>
      <c r="BK171" s="22"/>
      <c r="BL171" s="22"/>
      <c r="BM171" s="22"/>
      <c r="BN171" s="22"/>
      <c r="BO171" s="22">
        <v>355414818.95999998</v>
      </c>
      <c r="BP171" s="22">
        <v>334965312.62</v>
      </c>
      <c r="BQ171" s="22">
        <v>-20449506.34</v>
      </c>
    </row>
    <row r="172" spans="1:69" s="2" customFormat="1">
      <c r="A172" s="17"/>
      <c r="B172" s="17"/>
      <c r="C172" s="17" t="s">
        <v>148</v>
      </c>
      <c r="D172" s="12" t="s">
        <v>862</v>
      </c>
      <c r="E172" s="12" t="s">
        <v>862</v>
      </c>
      <c r="F172" s="44"/>
      <c r="G172" s="44"/>
      <c r="H172" s="44" t="s">
        <v>691</v>
      </c>
      <c r="I172" s="22"/>
      <c r="J172" s="17" t="s">
        <v>403</v>
      </c>
      <c r="K172" s="17" t="s">
        <v>404</v>
      </c>
      <c r="L172" s="22">
        <v>48589584</v>
      </c>
      <c r="M172" s="49" t="s">
        <v>673</v>
      </c>
      <c r="N172" s="22">
        <v>48589584</v>
      </c>
      <c r="O172" s="22">
        <v>48589584</v>
      </c>
      <c r="P172" s="22">
        <v>48589584</v>
      </c>
      <c r="Q172" s="22">
        <v>48589584</v>
      </c>
      <c r="R172" s="22">
        <v>48589584</v>
      </c>
      <c r="S172" s="22">
        <v>48589584</v>
      </c>
      <c r="T172" s="22">
        <v>48589584</v>
      </c>
      <c r="U172" s="22">
        <v>48589584</v>
      </c>
      <c r="V172" s="22">
        <v>48589584</v>
      </c>
      <c r="W172" s="22">
        <v>48589584</v>
      </c>
      <c r="X172" s="22"/>
      <c r="Y172" s="22"/>
      <c r="Z172" s="22"/>
      <c r="AA172" s="22"/>
      <c r="AB172" s="22"/>
      <c r="AC172" s="22"/>
      <c r="AD172" s="22"/>
      <c r="AE172" s="22"/>
      <c r="AF172" s="22"/>
      <c r="AG172" s="22"/>
      <c r="AH172" s="22"/>
      <c r="AI172" s="22"/>
      <c r="AJ172" s="22"/>
      <c r="AK172" s="22"/>
      <c r="AL172" s="22"/>
      <c r="AM172" s="17" t="s">
        <v>760</v>
      </c>
      <c r="AN172" s="17" t="s">
        <v>404</v>
      </c>
      <c r="AO172" s="33"/>
      <c r="AP172" s="17" t="s">
        <v>406</v>
      </c>
      <c r="AQ172" s="17"/>
      <c r="AR172" s="30"/>
      <c r="AS172" s="22"/>
      <c r="AT172" s="30">
        <v>43879</v>
      </c>
      <c r="AU172" s="22">
        <v>48589584</v>
      </c>
      <c r="AV172" s="17" t="s">
        <v>407</v>
      </c>
      <c r="AW172" s="17" t="s">
        <v>455</v>
      </c>
      <c r="AX172" s="36"/>
      <c r="AY172" s="22"/>
      <c r="AZ172" s="37"/>
      <c r="BA172" s="37"/>
      <c r="BB172" s="17"/>
      <c r="BC172" s="17"/>
      <c r="BD172" s="22"/>
      <c r="BE172" s="22"/>
      <c r="BF172" s="2" t="s">
        <v>463</v>
      </c>
      <c r="BG172" s="2" t="s">
        <v>463</v>
      </c>
      <c r="BJ172" s="22"/>
      <c r="BK172" s="22"/>
      <c r="BL172" s="22"/>
      <c r="BM172" s="22"/>
      <c r="BN172" s="22"/>
      <c r="BO172" s="22">
        <v>48589584</v>
      </c>
      <c r="BP172" s="22">
        <v>60741804.659999996</v>
      </c>
      <c r="BQ172" s="22">
        <v>12152220.66</v>
      </c>
    </row>
    <row r="173" spans="1:69" s="2" customFormat="1">
      <c r="A173" s="17"/>
      <c r="B173" s="17"/>
      <c r="C173" s="17" t="s">
        <v>150</v>
      </c>
      <c r="D173" s="12" t="s">
        <v>863</v>
      </c>
      <c r="E173" s="12" t="s">
        <v>863</v>
      </c>
      <c r="F173" s="44"/>
      <c r="G173" s="44"/>
      <c r="H173" s="44" t="s">
        <v>691</v>
      </c>
      <c r="I173" s="22"/>
      <c r="J173" s="17" t="s">
        <v>403</v>
      </c>
      <c r="K173" s="17" t="s">
        <v>404</v>
      </c>
      <c r="L173" s="22">
        <v>50000000</v>
      </c>
      <c r="M173" s="49" t="s">
        <v>673</v>
      </c>
      <c r="N173" s="22">
        <v>50000000</v>
      </c>
      <c r="O173" s="22">
        <v>50000000</v>
      </c>
      <c r="P173" s="22">
        <v>50000000</v>
      </c>
      <c r="Q173" s="22">
        <v>50000000</v>
      </c>
      <c r="R173" s="22">
        <v>50000000</v>
      </c>
      <c r="S173" s="22">
        <v>50000000</v>
      </c>
      <c r="T173" s="22">
        <v>50000000</v>
      </c>
      <c r="U173" s="22">
        <v>50000000</v>
      </c>
      <c r="V173" s="22">
        <v>50000000</v>
      </c>
      <c r="W173" s="22">
        <v>50000000</v>
      </c>
      <c r="X173" s="22"/>
      <c r="Y173" s="22"/>
      <c r="Z173" s="22"/>
      <c r="AA173" s="22"/>
      <c r="AB173" s="22"/>
      <c r="AC173" s="22"/>
      <c r="AD173" s="22"/>
      <c r="AE173" s="22"/>
      <c r="AF173" s="22"/>
      <c r="AG173" s="22"/>
      <c r="AH173" s="22"/>
      <c r="AI173" s="22"/>
      <c r="AJ173" s="22"/>
      <c r="AK173" s="22"/>
      <c r="AL173" s="22"/>
      <c r="AM173" s="17" t="s">
        <v>760</v>
      </c>
      <c r="AN173" s="17" t="s">
        <v>404</v>
      </c>
      <c r="AO173" s="33"/>
      <c r="AP173" s="17" t="s">
        <v>406</v>
      </c>
      <c r="AQ173" s="17"/>
      <c r="AR173" s="30"/>
      <c r="AS173" s="22"/>
      <c r="AT173" s="30">
        <v>43879</v>
      </c>
      <c r="AU173" s="22">
        <v>50000000</v>
      </c>
      <c r="AV173" s="17" t="s">
        <v>534</v>
      </c>
      <c r="AW173" s="17" t="s">
        <v>441</v>
      </c>
      <c r="AX173" s="36"/>
      <c r="AY173" s="22"/>
      <c r="AZ173" s="37"/>
      <c r="BA173" s="37"/>
      <c r="BB173" s="17"/>
      <c r="BC173" s="17"/>
      <c r="BD173" s="22"/>
      <c r="BE173" s="22"/>
      <c r="BF173" s="2" t="s">
        <v>463</v>
      </c>
      <c r="BG173" s="2" t="s">
        <v>463</v>
      </c>
      <c r="BJ173" s="22"/>
      <c r="BK173" s="22"/>
      <c r="BL173" s="22"/>
      <c r="BM173" s="22"/>
      <c r="BN173" s="22"/>
      <c r="BO173" s="22">
        <v>50000000</v>
      </c>
      <c r="BP173" s="22">
        <v>50000000</v>
      </c>
      <c r="BQ173" s="22">
        <v>0</v>
      </c>
    </row>
    <row r="174" spans="1:69" s="2" customFormat="1">
      <c r="A174" s="17"/>
      <c r="B174" s="17"/>
      <c r="C174" s="17" t="s">
        <v>160</v>
      </c>
      <c r="D174" s="12" t="s">
        <v>864</v>
      </c>
      <c r="E174" s="12" t="s">
        <v>864</v>
      </c>
      <c r="F174" s="44"/>
      <c r="G174" s="44"/>
      <c r="H174" s="44" t="s">
        <v>691</v>
      </c>
      <c r="I174" s="22"/>
      <c r="J174" s="17" t="s">
        <v>403</v>
      </c>
      <c r="K174" s="17" t="s">
        <v>404</v>
      </c>
      <c r="L174" s="22">
        <v>30000000</v>
      </c>
      <c r="M174" s="49" t="s">
        <v>673</v>
      </c>
      <c r="N174" s="22">
        <v>30000000</v>
      </c>
      <c r="O174" s="22">
        <v>30000000</v>
      </c>
      <c r="P174" s="22">
        <v>30000000</v>
      </c>
      <c r="Q174" s="22">
        <v>30000000</v>
      </c>
      <c r="R174" s="22">
        <v>30000000</v>
      </c>
      <c r="S174" s="22">
        <v>30000000</v>
      </c>
      <c r="T174" s="22">
        <v>30000000</v>
      </c>
      <c r="U174" s="22">
        <v>30000000</v>
      </c>
      <c r="V174" s="22">
        <v>30000000</v>
      </c>
      <c r="W174" s="22"/>
      <c r="X174" s="22"/>
      <c r="Y174" s="22"/>
      <c r="Z174" s="22"/>
      <c r="AA174" s="22"/>
      <c r="AB174" s="22"/>
      <c r="AC174" s="22"/>
      <c r="AD174" s="22"/>
      <c r="AE174" s="22"/>
      <c r="AF174" s="22"/>
      <c r="AG174" s="22"/>
      <c r="AH174" s="22"/>
      <c r="AI174" s="22"/>
      <c r="AJ174" s="22"/>
      <c r="AK174" s="22"/>
      <c r="AL174" s="22"/>
      <c r="AM174" s="17" t="s">
        <v>760</v>
      </c>
      <c r="AN174" s="17" t="s">
        <v>404</v>
      </c>
      <c r="AO174" s="33"/>
      <c r="AP174" s="17" t="s">
        <v>406</v>
      </c>
      <c r="AQ174" s="17"/>
      <c r="AR174" s="30"/>
      <c r="AS174" s="22"/>
      <c r="AT174" s="30">
        <v>43908</v>
      </c>
      <c r="AU174" s="22">
        <v>30000000</v>
      </c>
      <c r="AV174" s="17" t="s">
        <v>534</v>
      </c>
      <c r="AW174" s="17" t="s">
        <v>416</v>
      </c>
      <c r="AX174" s="36"/>
      <c r="AY174" s="22"/>
      <c r="AZ174" s="37"/>
      <c r="BA174" s="37"/>
      <c r="BB174" s="17"/>
      <c r="BC174" s="17"/>
      <c r="BD174" s="22"/>
      <c r="BE174" s="22"/>
      <c r="BF174" s="2" t="s">
        <v>463</v>
      </c>
      <c r="BG174" s="2" t="s">
        <v>463</v>
      </c>
      <c r="BJ174" s="22"/>
      <c r="BK174" s="22"/>
      <c r="BL174" s="22"/>
      <c r="BM174" s="22"/>
      <c r="BN174" s="22"/>
      <c r="BO174" s="22">
        <v>30000000</v>
      </c>
      <c r="BP174" s="22">
        <v>30000000</v>
      </c>
      <c r="BQ174" s="22">
        <v>0</v>
      </c>
    </row>
    <row r="175" spans="1:69" s="2" customFormat="1">
      <c r="A175" s="17"/>
      <c r="B175" s="17"/>
      <c r="C175" s="17" t="s">
        <v>865</v>
      </c>
      <c r="D175" s="12" t="s">
        <v>866</v>
      </c>
      <c r="E175" s="12" t="s">
        <v>866</v>
      </c>
      <c r="F175" s="44"/>
      <c r="G175" s="44"/>
      <c r="H175" s="44" t="s">
        <v>691</v>
      </c>
      <c r="I175" s="22"/>
      <c r="J175" s="17" t="s">
        <v>403</v>
      </c>
      <c r="K175" s="17" t="s">
        <v>404</v>
      </c>
      <c r="L175" s="22">
        <v>20000000</v>
      </c>
      <c r="M175" s="49" t="s">
        <v>673</v>
      </c>
      <c r="N175" s="22">
        <v>20000000</v>
      </c>
      <c r="O175" s="22">
        <v>20000000</v>
      </c>
      <c r="P175" s="22">
        <v>20000000</v>
      </c>
      <c r="Q175" s="22">
        <v>20000000</v>
      </c>
      <c r="R175" s="22">
        <v>20000000</v>
      </c>
      <c r="S175" s="22">
        <v>20000000</v>
      </c>
      <c r="T175" s="22">
        <v>20000000</v>
      </c>
      <c r="U175" s="22">
        <v>20000000</v>
      </c>
      <c r="V175" s="22"/>
      <c r="W175" s="22"/>
      <c r="X175" s="22"/>
      <c r="Y175" s="22"/>
      <c r="Z175" s="22"/>
      <c r="AA175" s="22"/>
      <c r="AB175" s="22"/>
      <c r="AC175" s="22"/>
      <c r="AD175" s="22"/>
      <c r="AE175" s="22"/>
      <c r="AF175" s="22"/>
      <c r="AG175" s="22"/>
      <c r="AH175" s="22"/>
      <c r="AI175" s="22"/>
      <c r="AJ175" s="22"/>
      <c r="AK175" s="22"/>
      <c r="AL175" s="22"/>
      <c r="AM175" s="17" t="s">
        <v>760</v>
      </c>
      <c r="AN175" s="17" t="s">
        <v>404</v>
      </c>
      <c r="AO175" s="33"/>
      <c r="AP175" s="17" t="s">
        <v>406</v>
      </c>
      <c r="AQ175" s="17"/>
      <c r="AR175" s="30"/>
      <c r="AS175" s="22"/>
      <c r="AT175" s="30">
        <v>43939</v>
      </c>
      <c r="AU175" s="22">
        <v>20000000</v>
      </c>
      <c r="AV175" s="17" t="s">
        <v>407</v>
      </c>
      <c r="AW175" s="17" t="s">
        <v>441</v>
      </c>
      <c r="AX175" s="36"/>
      <c r="AY175" s="22"/>
      <c r="AZ175" s="37"/>
      <c r="BA175" s="37"/>
      <c r="BB175" s="17"/>
      <c r="BC175" s="17"/>
      <c r="BD175" s="22"/>
      <c r="BE175" s="22"/>
      <c r="BF175" s="2" t="s">
        <v>463</v>
      </c>
      <c r="BG175" s="2" t="s">
        <v>463</v>
      </c>
      <c r="BJ175" s="22"/>
      <c r="BK175" s="22"/>
      <c r="BL175" s="22"/>
      <c r="BM175" s="22"/>
      <c r="BN175" s="22"/>
      <c r="BO175" s="22">
        <v>20000000</v>
      </c>
      <c r="BP175" s="22">
        <v>22052606.579999998</v>
      </c>
      <c r="BQ175" s="22">
        <v>2052606.58</v>
      </c>
    </row>
    <row r="176" spans="1:69" s="2" customFormat="1">
      <c r="A176" s="17"/>
      <c r="B176" s="17"/>
      <c r="C176" s="17" t="s">
        <v>867</v>
      </c>
      <c r="D176" s="12" t="s">
        <v>868</v>
      </c>
      <c r="E176" s="12" t="s">
        <v>868</v>
      </c>
      <c r="F176" s="44"/>
      <c r="G176" s="44"/>
      <c r="H176" s="44" t="s">
        <v>691</v>
      </c>
      <c r="I176" s="22"/>
      <c r="J176" s="17" t="s">
        <v>403</v>
      </c>
      <c r="K176" s="17" t="s">
        <v>404</v>
      </c>
      <c r="L176" s="22">
        <v>97800000</v>
      </c>
      <c r="M176" s="49" t="s">
        <v>673</v>
      </c>
      <c r="N176" s="22">
        <v>97800000</v>
      </c>
      <c r="O176" s="22">
        <v>97800000</v>
      </c>
      <c r="P176" s="22">
        <v>97800000</v>
      </c>
      <c r="Q176" s="22">
        <v>97800000</v>
      </c>
      <c r="R176" s="22">
        <v>97800000</v>
      </c>
      <c r="S176" s="22">
        <v>97800000</v>
      </c>
      <c r="T176" s="22">
        <v>97800000</v>
      </c>
      <c r="U176" s="22"/>
      <c r="V176" s="22"/>
      <c r="W176" s="22"/>
      <c r="X176" s="22"/>
      <c r="Y176" s="22"/>
      <c r="Z176" s="22"/>
      <c r="AA176" s="22"/>
      <c r="AB176" s="22"/>
      <c r="AC176" s="22"/>
      <c r="AD176" s="22"/>
      <c r="AE176" s="22"/>
      <c r="AF176" s="22"/>
      <c r="AG176" s="22"/>
      <c r="AH176" s="22"/>
      <c r="AI176" s="22"/>
      <c r="AJ176" s="22"/>
      <c r="AK176" s="22"/>
      <c r="AL176" s="22"/>
      <c r="AM176" s="17" t="s">
        <v>760</v>
      </c>
      <c r="AN176" s="17" t="s">
        <v>404</v>
      </c>
      <c r="AO176" s="33"/>
      <c r="AP176" s="17" t="s">
        <v>406</v>
      </c>
      <c r="AQ176" s="17"/>
      <c r="AR176" s="30"/>
      <c r="AS176" s="22"/>
      <c r="AT176" s="30">
        <v>43966</v>
      </c>
      <c r="AU176" s="22">
        <v>97800000</v>
      </c>
      <c r="AV176" s="17" t="s">
        <v>869</v>
      </c>
      <c r="AW176" s="17" t="s">
        <v>870</v>
      </c>
      <c r="AX176" s="36"/>
      <c r="AY176" s="22"/>
      <c r="AZ176" s="37"/>
      <c r="BA176" s="37"/>
      <c r="BB176" s="17"/>
      <c r="BC176" s="17"/>
      <c r="BD176" s="22"/>
      <c r="BE176" s="22"/>
      <c r="BF176" s="2" t="s">
        <v>463</v>
      </c>
      <c r="BG176" s="2" t="s">
        <v>463</v>
      </c>
      <c r="BJ176" s="22"/>
      <c r="BK176" s="22"/>
      <c r="BL176" s="22"/>
      <c r="BM176" s="22"/>
      <c r="BN176" s="22"/>
      <c r="BO176" s="22">
        <v>97800000</v>
      </c>
      <c r="BP176" s="22">
        <v>97800000</v>
      </c>
      <c r="BQ176" s="22">
        <v>0</v>
      </c>
    </row>
    <row r="177" spans="1:69" s="2" customFormat="1">
      <c r="A177" s="17"/>
      <c r="B177" s="17"/>
      <c r="C177" s="17" t="s">
        <v>168</v>
      </c>
      <c r="D177" s="12" t="s">
        <v>871</v>
      </c>
      <c r="E177" s="12" t="s">
        <v>871</v>
      </c>
      <c r="F177" s="44"/>
      <c r="G177" s="44"/>
      <c r="H177" s="44" t="s">
        <v>691</v>
      </c>
      <c r="I177" s="22"/>
      <c r="J177" s="17" t="s">
        <v>403</v>
      </c>
      <c r="K177" s="17" t="s">
        <v>404</v>
      </c>
      <c r="L177" s="22">
        <v>10000000</v>
      </c>
      <c r="M177" s="49" t="s">
        <v>673</v>
      </c>
      <c r="N177" s="22">
        <v>10000000</v>
      </c>
      <c r="O177" s="22">
        <v>10000000</v>
      </c>
      <c r="P177" s="22">
        <v>10000000</v>
      </c>
      <c r="Q177" s="22">
        <v>10000000</v>
      </c>
      <c r="R177" s="22">
        <v>10000000</v>
      </c>
      <c r="S177" s="22">
        <v>10000000</v>
      </c>
      <c r="T177" s="22">
        <v>10000000</v>
      </c>
      <c r="U177" s="22"/>
      <c r="V177" s="22"/>
      <c r="W177" s="22"/>
      <c r="X177" s="22"/>
      <c r="Y177" s="22"/>
      <c r="Z177" s="22"/>
      <c r="AA177" s="22"/>
      <c r="AB177" s="22"/>
      <c r="AC177" s="22"/>
      <c r="AD177" s="22"/>
      <c r="AE177" s="22"/>
      <c r="AF177" s="22"/>
      <c r="AG177" s="22"/>
      <c r="AH177" s="22"/>
      <c r="AI177" s="22"/>
      <c r="AJ177" s="22"/>
      <c r="AK177" s="22"/>
      <c r="AL177" s="22"/>
      <c r="AM177" s="17" t="s">
        <v>760</v>
      </c>
      <c r="AN177" s="17" t="s">
        <v>404</v>
      </c>
      <c r="AO177" s="33"/>
      <c r="AP177" s="17" t="s">
        <v>406</v>
      </c>
      <c r="AQ177" s="17"/>
      <c r="AR177" s="30"/>
      <c r="AS177" s="22"/>
      <c r="AT177" s="30">
        <v>43966</v>
      </c>
      <c r="AU177" s="22">
        <v>10000000</v>
      </c>
      <c r="AV177" s="17" t="s">
        <v>473</v>
      </c>
      <c r="AW177" s="17" t="s">
        <v>529</v>
      </c>
      <c r="AX177" s="36"/>
      <c r="AY177" s="22"/>
      <c r="AZ177" s="37"/>
      <c r="BA177" s="37"/>
      <c r="BB177" s="17"/>
      <c r="BC177" s="17"/>
      <c r="BD177" s="22"/>
      <c r="BE177" s="22"/>
      <c r="BF177" s="2" t="s">
        <v>463</v>
      </c>
      <c r="BG177" s="2" t="s">
        <v>463</v>
      </c>
      <c r="BJ177" s="22"/>
      <c r="BK177" s="22"/>
      <c r="BL177" s="22"/>
      <c r="BM177" s="22"/>
      <c r="BN177" s="22"/>
      <c r="BO177" s="22">
        <v>10000000</v>
      </c>
      <c r="BP177" s="22">
        <v>10000000</v>
      </c>
      <c r="BQ177" s="22">
        <v>0</v>
      </c>
    </row>
    <row r="178" spans="1:69" s="2" customFormat="1">
      <c r="A178" s="17"/>
      <c r="B178" s="17"/>
      <c r="C178" s="17" t="s">
        <v>454</v>
      </c>
      <c r="D178" s="12" t="s">
        <v>872</v>
      </c>
      <c r="E178" s="12" t="s">
        <v>872</v>
      </c>
      <c r="F178" s="44"/>
      <c r="G178" s="44"/>
      <c r="H178" s="44" t="s">
        <v>691</v>
      </c>
      <c r="I178" s="22"/>
      <c r="J178" s="17" t="s">
        <v>403</v>
      </c>
      <c r="K178" s="17" t="s">
        <v>404</v>
      </c>
      <c r="L178" s="22">
        <v>80000000</v>
      </c>
      <c r="M178" s="49" t="s">
        <v>673</v>
      </c>
      <c r="N178" s="22">
        <v>80000000</v>
      </c>
      <c r="O178" s="22">
        <v>80000000</v>
      </c>
      <c r="P178" s="22">
        <v>80000000</v>
      </c>
      <c r="Q178" s="22">
        <v>80000000</v>
      </c>
      <c r="R178" s="22">
        <v>80000000</v>
      </c>
      <c r="S178" s="22">
        <v>50000000</v>
      </c>
      <c r="T178" s="22">
        <v>50000000</v>
      </c>
      <c r="U178" s="22"/>
      <c r="V178" s="22"/>
      <c r="W178" s="22"/>
      <c r="X178" s="22"/>
      <c r="Y178" s="22"/>
      <c r="Z178" s="22"/>
      <c r="AA178" s="22"/>
      <c r="AB178" s="22"/>
      <c r="AC178" s="22"/>
      <c r="AD178" s="22"/>
      <c r="AE178" s="22"/>
      <c r="AF178" s="22"/>
      <c r="AG178" s="22"/>
      <c r="AH178" s="22"/>
      <c r="AI178" s="22"/>
      <c r="AJ178" s="22"/>
      <c r="AK178" s="22"/>
      <c r="AL178" s="22"/>
      <c r="AM178" s="17" t="s">
        <v>760</v>
      </c>
      <c r="AN178" s="17" t="s">
        <v>404</v>
      </c>
      <c r="AO178" s="33"/>
      <c r="AP178" s="17" t="s">
        <v>406</v>
      </c>
      <c r="AQ178" s="17"/>
      <c r="AR178" s="30"/>
      <c r="AS178" s="22"/>
      <c r="AT178" s="30">
        <v>43966</v>
      </c>
      <c r="AU178" s="22">
        <v>80000000</v>
      </c>
      <c r="AV178" s="17" t="s">
        <v>407</v>
      </c>
      <c r="AW178" s="17" t="s">
        <v>455</v>
      </c>
      <c r="AX178" s="36"/>
      <c r="AY178" s="22"/>
      <c r="AZ178" s="37"/>
      <c r="BA178" s="37"/>
      <c r="BB178" s="17"/>
      <c r="BC178" s="17"/>
      <c r="BD178" s="22"/>
      <c r="BE178" s="22"/>
      <c r="BF178" s="2" t="s">
        <v>463</v>
      </c>
      <c r="BG178" s="2" t="s">
        <v>463</v>
      </c>
      <c r="BJ178" s="22"/>
      <c r="BK178" s="22"/>
      <c r="BL178" s="22"/>
      <c r="BM178" s="22"/>
      <c r="BN178" s="22"/>
      <c r="BO178" s="22">
        <v>50000000</v>
      </c>
      <c r="BP178" s="22">
        <v>81636486.489999995</v>
      </c>
      <c r="BQ178" s="22">
        <v>1636486.48999999</v>
      </c>
    </row>
    <row r="179" spans="1:69" s="2" customFormat="1">
      <c r="A179" s="17"/>
      <c r="B179" s="17"/>
      <c r="C179" s="17" t="s">
        <v>178</v>
      </c>
      <c r="D179" s="12" t="s">
        <v>873</v>
      </c>
      <c r="E179" s="12" t="s">
        <v>873</v>
      </c>
      <c r="F179" s="44" t="s">
        <v>589</v>
      </c>
      <c r="G179" s="44"/>
      <c r="H179" s="44" t="s">
        <v>691</v>
      </c>
      <c r="I179" s="22"/>
      <c r="J179" s="17" t="s">
        <v>403</v>
      </c>
      <c r="K179" s="17" t="s">
        <v>404</v>
      </c>
      <c r="L179" s="22">
        <v>100000000</v>
      </c>
      <c r="M179" s="49" t="s">
        <v>673</v>
      </c>
      <c r="N179" s="22">
        <v>100000000</v>
      </c>
      <c r="O179" s="22">
        <v>100000000</v>
      </c>
      <c r="P179" s="22">
        <v>100000000</v>
      </c>
      <c r="Q179" s="22">
        <v>100000000</v>
      </c>
      <c r="R179" s="22">
        <v>100000000</v>
      </c>
      <c r="S179" s="22">
        <v>100000000</v>
      </c>
      <c r="T179" s="22"/>
      <c r="U179" s="22"/>
      <c r="V179" s="22"/>
      <c r="W179" s="22"/>
      <c r="X179" s="22"/>
      <c r="Y179" s="22"/>
      <c r="Z179" s="22"/>
      <c r="AA179" s="22"/>
      <c r="AB179" s="22"/>
      <c r="AC179" s="22"/>
      <c r="AD179" s="22"/>
      <c r="AE179" s="22"/>
      <c r="AF179" s="22"/>
      <c r="AG179" s="22"/>
      <c r="AH179" s="22"/>
      <c r="AI179" s="22"/>
      <c r="AJ179" s="22"/>
      <c r="AK179" s="22"/>
      <c r="AL179" s="22"/>
      <c r="AM179" s="17" t="s">
        <v>760</v>
      </c>
      <c r="AN179" s="17" t="s">
        <v>404</v>
      </c>
      <c r="AO179" s="33"/>
      <c r="AP179" s="17" t="s">
        <v>406</v>
      </c>
      <c r="AQ179" s="17"/>
      <c r="AR179" s="30"/>
      <c r="AS179" s="22"/>
      <c r="AT179" s="30">
        <v>43997</v>
      </c>
      <c r="AU179" s="22">
        <v>100000000</v>
      </c>
      <c r="AV179" s="17" t="s">
        <v>407</v>
      </c>
      <c r="AW179" s="17" t="s">
        <v>537</v>
      </c>
      <c r="AX179" s="36"/>
      <c r="AY179" s="22"/>
      <c r="AZ179" s="37"/>
      <c r="BA179" s="37"/>
      <c r="BB179" s="17"/>
      <c r="BC179" s="17"/>
      <c r="BD179" s="22"/>
      <c r="BE179" s="22"/>
      <c r="BF179" s="2" t="s">
        <v>463</v>
      </c>
      <c r="BG179" s="2" t="s">
        <v>463</v>
      </c>
      <c r="BJ179" s="22"/>
      <c r="BK179" s="22"/>
      <c r="BL179" s="22"/>
      <c r="BM179" s="22"/>
      <c r="BN179" s="22"/>
      <c r="BO179" s="22">
        <v>100000000</v>
      </c>
      <c r="BP179" s="22">
        <v>100000000</v>
      </c>
      <c r="BQ179" s="22">
        <v>0</v>
      </c>
    </row>
    <row r="180" spans="1:69" s="2" customFormat="1">
      <c r="A180" s="17"/>
      <c r="B180" s="17"/>
      <c r="C180" s="17" t="s">
        <v>874</v>
      </c>
      <c r="D180" s="12" t="s">
        <v>875</v>
      </c>
      <c r="E180" s="12" t="s">
        <v>875</v>
      </c>
      <c r="F180" s="44"/>
      <c r="G180" s="44"/>
      <c r="H180" s="44" t="s">
        <v>691</v>
      </c>
      <c r="I180" s="22"/>
      <c r="J180" s="17" t="s">
        <v>403</v>
      </c>
      <c r="K180" s="17" t="s">
        <v>404</v>
      </c>
      <c r="L180" s="22">
        <v>43197343</v>
      </c>
      <c r="M180" s="49" t="s">
        <v>673</v>
      </c>
      <c r="N180" s="22">
        <v>43197343</v>
      </c>
      <c r="O180" s="22">
        <v>43197343</v>
      </c>
      <c r="P180" s="22">
        <v>43197343</v>
      </c>
      <c r="Q180" s="22">
        <v>43197343</v>
      </c>
      <c r="R180" s="22">
        <v>43197343</v>
      </c>
      <c r="S180" s="22">
        <v>43197343</v>
      </c>
      <c r="T180" s="22"/>
      <c r="U180" s="22"/>
      <c r="V180" s="22"/>
      <c r="W180" s="22"/>
      <c r="X180" s="22"/>
      <c r="Y180" s="22"/>
      <c r="Z180" s="22"/>
      <c r="AA180" s="22"/>
      <c r="AB180" s="22"/>
      <c r="AC180" s="22"/>
      <c r="AD180" s="22"/>
      <c r="AE180" s="22"/>
      <c r="AF180" s="22"/>
      <c r="AG180" s="22"/>
      <c r="AH180" s="22"/>
      <c r="AI180" s="22"/>
      <c r="AJ180" s="22"/>
      <c r="AK180" s="22"/>
      <c r="AL180" s="22"/>
      <c r="AM180" s="17" t="s">
        <v>760</v>
      </c>
      <c r="AN180" s="17" t="s">
        <v>404</v>
      </c>
      <c r="AO180" s="33"/>
      <c r="AP180" s="17" t="s">
        <v>406</v>
      </c>
      <c r="AQ180" s="17"/>
      <c r="AR180" s="30"/>
      <c r="AS180" s="22"/>
      <c r="AT180" s="30">
        <v>43997</v>
      </c>
      <c r="AU180" s="22">
        <v>43197343</v>
      </c>
      <c r="AV180" s="17" t="s">
        <v>407</v>
      </c>
      <c r="AW180" s="17" t="s">
        <v>455</v>
      </c>
      <c r="AX180" s="36"/>
      <c r="AY180" s="22"/>
      <c r="AZ180" s="37"/>
      <c r="BA180" s="37"/>
      <c r="BB180" s="17"/>
      <c r="BC180" s="17"/>
      <c r="BD180" s="22"/>
      <c r="BE180" s="22"/>
      <c r="BF180" s="2" t="s">
        <v>463</v>
      </c>
      <c r="BG180" s="2" t="s">
        <v>463</v>
      </c>
      <c r="BJ180" s="22"/>
      <c r="BK180" s="22"/>
      <c r="BL180" s="22"/>
      <c r="BM180" s="22"/>
      <c r="BN180" s="22"/>
      <c r="BO180" s="22">
        <v>43197343</v>
      </c>
      <c r="BP180" s="22">
        <v>43197343</v>
      </c>
      <c r="BQ180" s="22">
        <v>0</v>
      </c>
    </row>
    <row r="181" spans="1:69" s="2" customFormat="1">
      <c r="A181" s="17"/>
      <c r="B181" s="17" t="s">
        <v>105</v>
      </c>
      <c r="C181" s="17" t="s">
        <v>106</v>
      </c>
      <c r="D181" s="12" t="s">
        <v>876</v>
      </c>
      <c r="E181" s="12" t="s">
        <v>876</v>
      </c>
      <c r="F181" s="44" t="s">
        <v>433</v>
      </c>
      <c r="G181" s="44"/>
      <c r="H181" s="44" t="s">
        <v>691</v>
      </c>
      <c r="I181" s="22"/>
      <c r="J181" s="17" t="s">
        <v>403</v>
      </c>
      <c r="K181" s="17" t="s">
        <v>404</v>
      </c>
      <c r="L181" s="22">
        <v>20000000</v>
      </c>
      <c r="M181" s="49" t="s">
        <v>673</v>
      </c>
      <c r="N181" s="22">
        <v>20000000</v>
      </c>
      <c r="O181" s="22">
        <v>20000000</v>
      </c>
      <c r="P181" s="22">
        <v>20000000</v>
      </c>
      <c r="Q181" s="22">
        <v>20000000</v>
      </c>
      <c r="R181" s="22">
        <v>20000000</v>
      </c>
      <c r="S181" s="22">
        <v>20000000</v>
      </c>
      <c r="T181" s="22"/>
      <c r="U181" s="22"/>
      <c r="V181" s="22"/>
      <c r="W181" s="22"/>
      <c r="X181" s="22"/>
      <c r="Y181" s="22"/>
      <c r="Z181" s="22"/>
      <c r="AA181" s="22"/>
      <c r="AB181" s="22"/>
      <c r="AC181" s="22"/>
      <c r="AD181" s="22"/>
      <c r="AE181" s="22"/>
      <c r="AF181" s="22"/>
      <c r="AG181" s="22"/>
      <c r="AH181" s="22"/>
      <c r="AI181" s="22"/>
      <c r="AJ181" s="22"/>
      <c r="AK181" s="22"/>
      <c r="AL181" s="22"/>
      <c r="AM181" s="17" t="s">
        <v>760</v>
      </c>
      <c r="AN181" s="17" t="s">
        <v>404</v>
      </c>
      <c r="AO181" s="33"/>
      <c r="AP181" s="17" t="s">
        <v>406</v>
      </c>
      <c r="AQ181" s="17"/>
      <c r="AR181" s="30"/>
      <c r="AS181" s="22"/>
      <c r="AT181" s="30">
        <v>43983</v>
      </c>
      <c r="AU181" s="22">
        <v>20000000</v>
      </c>
      <c r="AV181" s="17" t="s">
        <v>407</v>
      </c>
      <c r="AW181" s="17" t="s">
        <v>447</v>
      </c>
      <c r="AX181" s="36"/>
      <c r="AY181" s="22"/>
      <c r="AZ181" s="37"/>
      <c r="BA181" s="37"/>
      <c r="BB181" s="17"/>
      <c r="BC181" s="17"/>
      <c r="BD181" s="22"/>
      <c r="BE181" s="22"/>
      <c r="BF181" s="2" t="s">
        <v>463</v>
      </c>
      <c r="BG181" s="2" t="s">
        <v>463</v>
      </c>
      <c r="BJ181" s="22"/>
      <c r="BK181" s="22"/>
      <c r="BL181" s="22"/>
      <c r="BM181" s="22"/>
      <c r="BN181" s="22"/>
      <c r="BO181" s="22">
        <v>20000000</v>
      </c>
      <c r="BP181" s="22">
        <v>20000000</v>
      </c>
      <c r="BQ181" s="22">
        <v>0</v>
      </c>
    </row>
    <row r="182" spans="1:69" s="2" customFormat="1">
      <c r="A182" s="17"/>
      <c r="B182" s="17"/>
      <c r="C182" s="17" t="s">
        <v>877</v>
      </c>
      <c r="D182" s="12" t="s">
        <v>878</v>
      </c>
      <c r="E182" s="12" t="s">
        <v>878</v>
      </c>
      <c r="F182" s="44" t="s">
        <v>589</v>
      </c>
      <c r="G182" s="44"/>
      <c r="H182" s="44" t="s">
        <v>691</v>
      </c>
      <c r="I182" s="22"/>
      <c r="J182" s="17" t="s">
        <v>403</v>
      </c>
      <c r="K182" s="17" t="s">
        <v>404</v>
      </c>
      <c r="L182" s="22">
        <v>350000000</v>
      </c>
      <c r="M182" s="49" t="s">
        <v>673</v>
      </c>
      <c r="N182" s="22">
        <v>350000000</v>
      </c>
      <c r="O182" s="22">
        <v>350000000</v>
      </c>
      <c r="P182" s="22">
        <v>350000000</v>
      </c>
      <c r="Q182" s="22">
        <v>350000000</v>
      </c>
      <c r="R182" s="22">
        <v>50000000</v>
      </c>
      <c r="S182" s="22">
        <v>50000000</v>
      </c>
      <c r="T182" s="22"/>
      <c r="U182" s="22"/>
      <c r="V182" s="22"/>
      <c r="W182" s="22"/>
      <c r="X182" s="22"/>
      <c r="Y182" s="22"/>
      <c r="Z182" s="22"/>
      <c r="AA182" s="22"/>
      <c r="AB182" s="22"/>
      <c r="AC182" s="22"/>
      <c r="AD182" s="22"/>
      <c r="AE182" s="22"/>
      <c r="AF182" s="22"/>
      <c r="AG182" s="22"/>
      <c r="AH182" s="22"/>
      <c r="AI182" s="22"/>
      <c r="AJ182" s="22"/>
      <c r="AK182" s="22"/>
      <c r="AL182" s="22"/>
      <c r="AM182" s="17" t="s">
        <v>760</v>
      </c>
      <c r="AN182" s="17" t="s">
        <v>404</v>
      </c>
      <c r="AO182" s="33"/>
      <c r="AP182" s="17" t="s">
        <v>406</v>
      </c>
      <c r="AQ182" s="17"/>
      <c r="AR182" s="30"/>
      <c r="AS182" s="22"/>
      <c r="AT182" s="30">
        <v>43997</v>
      </c>
      <c r="AU182" s="22">
        <v>350000000</v>
      </c>
      <c r="AV182" s="17" t="s">
        <v>473</v>
      </c>
      <c r="AW182" s="17" t="s">
        <v>619</v>
      </c>
      <c r="AX182" s="36"/>
      <c r="AY182" s="22"/>
      <c r="AZ182" s="37"/>
      <c r="BA182" s="37"/>
      <c r="BB182" s="17"/>
      <c r="BC182" s="17"/>
      <c r="BD182" s="22"/>
      <c r="BE182" s="22"/>
      <c r="BF182" s="2" t="s">
        <v>463</v>
      </c>
      <c r="BG182" s="2" t="s">
        <v>463</v>
      </c>
      <c r="BJ182" s="22"/>
      <c r="BK182" s="22"/>
      <c r="BL182" s="22"/>
      <c r="BM182" s="22"/>
      <c r="BN182" s="22"/>
      <c r="BO182" s="22">
        <v>50000000</v>
      </c>
      <c r="BP182" s="22">
        <v>350000000</v>
      </c>
      <c r="BQ182" s="22">
        <v>0</v>
      </c>
    </row>
    <row r="183" spans="1:69" s="2" customFormat="1">
      <c r="A183" s="17"/>
      <c r="B183" s="17"/>
      <c r="C183" s="17" t="s">
        <v>170</v>
      </c>
      <c r="D183" s="12" t="s">
        <v>879</v>
      </c>
      <c r="E183" s="12" t="s">
        <v>879</v>
      </c>
      <c r="F183" s="44"/>
      <c r="G183" s="44"/>
      <c r="H183" s="44" t="s">
        <v>691</v>
      </c>
      <c r="I183" s="22"/>
      <c r="J183" s="17" t="s">
        <v>403</v>
      </c>
      <c r="K183" s="17" t="s">
        <v>404</v>
      </c>
      <c r="L183" s="22">
        <v>50000000</v>
      </c>
      <c r="M183" s="49" t="s">
        <v>673</v>
      </c>
      <c r="N183" s="22">
        <v>50000000</v>
      </c>
      <c r="O183" s="22">
        <v>50000000</v>
      </c>
      <c r="P183" s="22">
        <v>50000000</v>
      </c>
      <c r="Q183" s="22">
        <v>50000000</v>
      </c>
      <c r="R183" s="22">
        <v>50000000</v>
      </c>
      <c r="S183" s="22"/>
      <c r="T183" s="22"/>
      <c r="U183" s="22"/>
      <c r="V183" s="22"/>
      <c r="W183" s="22"/>
      <c r="X183" s="22"/>
      <c r="Y183" s="22"/>
      <c r="Z183" s="22"/>
      <c r="AA183" s="22"/>
      <c r="AB183" s="22"/>
      <c r="AC183" s="22"/>
      <c r="AD183" s="22"/>
      <c r="AE183" s="22"/>
      <c r="AF183" s="22"/>
      <c r="AG183" s="22"/>
      <c r="AH183" s="22"/>
      <c r="AI183" s="22"/>
      <c r="AJ183" s="22"/>
      <c r="AK183" s="22"/>
      <c r="AL183" s="22"/>
      <c r="AM183" s="17" t="s">
        <v>760</v>
      </c>
      <c r="AN183" s="17" t="s">
        <v>404</v>
      </c>
      <c r="AO183" s="33"/>
      <c r="AP183" s="17" t="s">
        <v>406</v>
      </c>
      <c r="AQ183" s="17"/>
      <c r="AR183" s="30"/>
      <c r="AS183" s="22"/>
      <c r="AT183" s="30">
        <v>44027</v>
      </c>
      <c r="AU183" s="22">
        <v>50000000</v>
      </c>
      <c r="AV183" s="17" t="s">
        <v>473</v>
      </c>
      <c r="AW183" s="17" t="s">
        <v>416</v>
      </c>
      <c r="AX183" s="36"/>
      <c r="AY183" s="22"/>
      <c r="AZ183" s="37"/>
      <c r="BA183" s="37"/>
      <c r="BB183" s="17"/>
      <c r="BC183" s="17"/>
      <c r="BD183" s="22"/>
      <c r="BE183" s="22"/>
      <c r="BF183" s="2" t="s">
        <v>463</v>
      </c>
      <c r="BG183" s="2" t="s">
        <v>463</v>
      </c>
      <c r="BJ183" s="22"/>
      <c r="BK183" s="22"/>
      <c r="BL183" s="22"/>
      <c r="BM183" s="22"/>
      <c r="BN183" s="22"/>
      <c r="BO183" s="22"/>
      <c r="BP183" s="22">
        <v>50000000</v>
      </c>
      <c r="BQ183" s="22">
        <v>0</v>
      </c>
    </row>
    <row r="184" spans="1:69" s="2" customFormat="1">
      <c r="A184" s="17"/>
      <c r="B184" s="17"/>
      <c r="C184" s="17" t="s">
        <v>187</v>
      </c>
      <c r="D184" s="12" t="s">
        <v>880</v>
      </c>
      <c r="E184" s="12" t="s">
        <v>880</v>
      </c>
      <c r="F184" s="44" t="s">
        <v>589</v>
      </c>
      <c r="G184" s="44"/>
      <c r="H184" s="44" t="s">
        <v>691</v>
      </c>
      <c r="I184" s="22"/>
      <c r="J184" s="17" t="s">
        <v>403</v>
      </c>
      <c r="K184" s="17" t="s">
        <v>404</v>
      </c>
      <c r="L184" s="22">
        <v>100000000</v>
      </c>
      <c r="M184" s="49" t="s">
        <v>673</v>
      </c>
      <c r="N184" s="22">
        <v>100000000</v>
      </c>
      <c r="O184" s="22">
        <v>100000000</v>
      </c>
      <c r="P184" s="22">
        <v>100000000</v>
      </c>
      <c r="Q184" s="22">
        <v>100000000</v>
      </c>
      <c r="R184" s="22">
        <v>100000000</v>
      </c>
      <c r="S184" s="22"/>
      <c r="T184" s="22"/>
      <c r="U184" s="22"/>
      <c r="V184" s="22"/>
      <c r="W184" s="22"/>
      <c r="X184" s="22"/>
      <c r="Y184" s="22"/>
      <c r="Z184" s="22"/>
      <c r="AA184" s="22"/>
      <c r="AB184" s="22"/>
      <c r="AC184" s="22"/>
      <c r="AD184" s="22"/>
      <c r="AE184" s="22"/>
      <c r="AF184" s="22"/>
      <c r="AG184" s="22"/>
      <c r="AH184" s="22"/>
      <c r="AI184" s="22"/>
      <c r="AJ184" s="22"/>
      <c r="AK184" s="22"/>
      <c r="AL184" s="22"/>
      <c r="AM184" s="17" t="s">
        <v>760</v>
      </c>
      <c r="AN184" s="17" t="s">
        <v>404</v>
      </c>
      <c r="AO184" s="33"/>
      <c r="AP184" s="17" t="s">
        <v>406</v>
      </c>
      <c r="AQ184" s="17"/>
      <c r="AR184" s="30"/>
      <c r="AS184" s="22"/>
      <c r="AT184" s="30">
        <v>44027</v>
      </c>
      <c r="AU184" s="22">
        <v>100000000</v>
      </c>
      <c r="AV184" s="17" t="s">
        <v>534</v>
      </c>
      <c r="AW184" s="17" t="s">
        <v>416</v>
      </c>
      <c r="AX184" s="36"/>
      <c r="AY184" s="22"/>
      <c r="AZ184" s="37"/>
      <c r="BA184" s="37"/>
      <c r="BB184" s="17"/>
      <c r="BC184" s="17"/>
      <c r="BD184" s="22"/>
      <c r="BE184" s="22"/>
      <c r="BF184" s="2" t="s">
        <v>463</v>
      </c>
      <c r="BG184" s="2" t="s">
        <v>463</v>
      </c>
      <c r="BJ184" s="22"/>
      <c r="BK184" s="22"/>
      <c r="BL184" s="22"/>
      <c r="BM184" s="22"/>
      <c r="BN184" s="22"/>
      <c r="BO184" s="22"/>
      <c r="BP184" s="22">
        <v>100000000</v>
      </c>
      <c r="BQ184" s="22">
        <v>0</v>
      </c>
    </row>
    <row r="185" spans="1:69" s="2" customFormat="1">
      <c r="A185" s="17"/>
      <c r="B185" s="17" t="s">
        <v>881</v>
      </c>
      <c r="C185" s="17" t="s">
        <v>219</v>
      </c>
      <c r="D185" s="12" t="s">
        <v>882</v>
      </c>
      <c r="E185" s="12" t="s">
        <v>882</v>
      </c>
      <c r="F185" s="44" t="s">
        <v>589</v>
      </c>
      <c r="G185" s="44"/>
      <c r="H185" s="44" t="s">
        <v>691</v>
      </c>
      <c r="I185" s="22"/>
      <c r="J185" s="17" t="s">
        <v>403</v>
      </c>
      <c r="K185" s="17" t="s">
        <v>404</v>
      </c>
      <c r="L185" s="22">
        <v>216715251.77000001</v>
      </c>
      <c r="M185" s="49" t="s">
        <v>673</v>
      </c>
      <c r="N185" s="22">
        <v>216715251.77000001</v>
      </c>
      <c r="O185" s="22">
        <v>216715251.77000001</v>
      </c>
      <c r="P185" s="22">
        <v>216715251.77000001</v>
      </c>
      <c r="Q185" s="22">
        <v>27358459.120000001</v>
      </c>
      <c r="R185" s="22">
        <v>27358459.120000001</v>
      </c>
      <c r="S185" s="22"/>
      <c r="T185" s="22"/>
      <c r="U185" s="22"/>
      <c r="V185" s="22"/>
      <c r="W185" s="22"/>
      <c r="X185" s="22"/>
      <c r="Y185" s="22"/>
      <c r="Z185" s="22"/>
      <c r="AA185" s="22"/>
      <c r="AB185" s="22"/>
      <c r="AC185" s="22"/>
      <c r="AD185" s="22"/>
      <c r="AE185" s="22"/>
      <c r="AF185" s="22"/>
      <c r="AG185" s="22"/>
      <c r="AH185" s="22"/>
      <c r="AI185" s="22"/>
      <c r="AJ185" s="22"/>
      <c r="AK185" s="22"/>
      <c r="AL185" s="22"/>
      <c r="AM185" s="17" t="s">
        <v>760</v>
      </c>
      <c r="AN185" s="17" t="s">
        <v>404</v>
      </c>
      <c r="AO185" s="33"/>
      <c r="AP185" s="17" t="s">
        <v>406</v>
      </c>
      <c r="AQ185" s="17"/>
      <c r="AR185" s="30"/>
      <c r="AS185" s="22"/>
      <c r="AT185" s="30">
        <v>44027</v>
      </c>
      <c r="AU185" s="22">
        <v>216715251.77000001</v>
      </c>
      <c r="AV185" s="17" t="s">
        <v>407</v>
      </c>
      <c r="AW185" s="17" t="s">
        <v>529</v>
      </c>
      <c r="AX185" s="36"/>
      <c r="AY185" s="22"/>
      <c r="AZ185" s="37"/>
      <c r="BA185" s="37"/>
      <c r="BB185" s="17"/>
      <c r="BC185" s="17"/>
      <c r="BD185" s="22"/>
      <c r="BE185" s="22"/>
      <c r="BF185" s="2" t="s">
        <v>463</v>
      </c>
      <c r="BG185" s="2" t="s">
        <v>463</v>
      </c>
      <c r="BJ185" s="22"/>
      <c r="BK185" s="22"/>
      <c r="BL185" s="22"/>
      <c r="BM185" s="22"/>
      <c r="BN185" s="22"/>
      <c r="BO185" s="22"/>
      <c r="BP185" s="22">
        <v>216715251.77000001</v>
      </c>
      <c r="BQ185" s="22">
        <v>0</v>
      </c>
    </row>
    <row r="186" spans="1:69" s="2" customFormat="1">
      <c r="A186" s="17"/>
      <c r="B186" s="17"/>
      <c r="C186" s="17" t="s">
        <v>191</v>
      </c>
      <c r="D186" s="12" t="s">
        <v>883</v>
      </c>
      <c r="E186" s="12" t="s">
        <v>883</v>
      </c>
      <c r="F186" s="44"/>
      <c r="G186" s="44"/>
      <c r="H186" s="44" t="s">
        <v>691</v>
      </c>
      <c r="I186" s="22"/>
      <c r="J186" s="17" t="s">
        <v>403</v>
      </c>
      <c r="K186" s="17" t="s">
        <v>404</v>
      </c>
      <c r="L186" s="22">
        <v>20000000</v>
      </c>
      <c r="M186" s="49" t="s">
        <v>673</v>
      </c>
      <c r="N186" s="22">
        <v>20000000</v>
      </c>
      <c r="O186" s="22">
        <v>20000000</v>
      </c>
      <c r="P186" s="22">
        <v>20000000</v>
      </c>
      <c r="Q186" s="22">
        <v>20000000</v>
      </c>
      <c r="R186" s="22">
        <v>20000000</v>
      </c>
      <c r="S186" s="22"/>
      <c r="T186" s="22"/>
      <c r="U186" s="22"/>
      <c r="V186" s="22"/>
      <c r="W186" s="22"/>
      <c r="X186" s="22"/>
      <c r="Y186" s="22"/>
      <c r="Z186" s="22"/>
      <c r="AA186" s="22"/>
      <c r="AB186" s="22"/>
      <c r="AC186" s="22"/>
      <c r="AD186" s="22"/>
      <c r="AE186" s="22"/>
      <c r="AF186" s="22"/>
      <c r="AG186" s="22"/>
      <c r="AH186" s="22"/>
      <c r="AI186" s="22"/>
      <c r="AJ186" s="22"/>
      <c r="AK186" s="22"/>
      <c r="AL186" s="22"/>
      <c r="AM186" s="17" t="s">
        <v>760</v>
      </c>
      <c r="AN186" s="17" t="s">
        <v>404</v>
      </c>
      <c r="AO186" s="33"/>
      <c r="AP186" s="17" t="s">
        <v>406</v>
      </c>
      <c r="AQ186" s="17"/>
      <c r="AR186" s="30"/>
      <c r="AS186" s="22"/>
      <c r="AT186" s="30">
        <v>44027</v>
      </c>
      <c r="AU186" s="22">
        <v>20000000</v>
      </c>
      <c r="AV186" s="17" t="s">
        <v>534</v>
      </c>
      <c r="AW186" s="17" t="s">
        <v>441</v>
      </c>
      <c r="AX186" s="36"/>
      <c r="AY186" s="22"/>
      <c r="AZ186" s="37"/>
      <c r="BA186" s="37"/>
      <c r="BB186" s="17"/>
      <c r="BC186" s="17"/>
      <c r="BD186" s="22"/>
      <c r="BE186" s="22"/>
      <c r="BF186" s="2" t="s">
        <v>463</v>
      </c>
      <c r="BG186" s="2" t="s">
        <v>463</v>
      </c>
      <c r="BJ186" s="22"/>
      <c r="BK186" s="22"/>
      <c r="BL186" s="22"/>
      <c r="BM186" s="22"/>
      <c r="BN186" s="22"/>
      <c r="BO186" s="22"/>
      <c r="BP186" s="22">
        <v>20000000</v>
      </c>
      <c r="BQ186" s="22">
        <v>0</v>
      </c>
    </row>
    <row r="187" spans="1:69" s="2" customFormat="1">
      <c r="A187" s="17"/>
      <c r="B187" s="17"/>
      <c r="C187" s="17" t="s">
        <v>183</v>
      </c>
      <c r="D187" s="12" t="s">
        <v>884</v>
      </c>
      <c r="E187" s="12" t="s">
        <v>884</v>
      </c>
      <c r="F187" s="44"/>
      <c r="G187" s="44"/>
      <c r="H187" s="44" t="s">
        <v>691</v>
      </c>
      <c r="I187" s="22"/>
      <c r="J187" s="17" t="s">
        <v>403</v>
      </c>
      <c r="K187" s="17" t="s">
        <v>404</v>
      </c>
      <c r="L187" s="22">
        <v>50000000</v>
      </c>
      <c r="M187" s="49" t="s">
        <v>673</v>
      </c>
      <c r="N187" s="22">
        <v>50000000</v>
      </c>
      <c r="O187" s="22">
        <v>50000000</v>
      </c>
      <c r="P187" s="22">
        <v>50000000</v>
      </c>
      <c r="Q187" s="22">
        <v>50000000</v>
      </c>
      <c r="R187" s="22"/>
      <c r="S187" s="22"/>
      <c r="T187" s="22"/>
      <c r="U187" s="22"/>
      <c r="V187" s="22"/>
      <c r="W187" s="22"/>
      <c r="X187" s="22"/>
      <c r="Y187" s="22"/>
      <c r="Z187" s="22"/>
      <c r="AA187" s="22"/>
      <c r="AB187" s="22"/>
      <c r="AC187" s="22"/>
      <c r="AD187" s="22"/>
      <c r="AE187" s="22"/>
      <c r="AF187" s="22"/>
      <c r="AG187" s="22"/>
      <c r="AH187" s="22"/>
      <c r="AI187" s="22"/>
      <c r="AJ187" s="22"/>
      <c r="AK187" s="22"/>
      <c r="AL187" s="22"/>
      <c r="AM187" s="17" t="s">
        <v>760</v>
      </c>
      <c r="AN187" s="17" t="s">
        <v>404</v>
      </c>
      <c r="AO187" s="33"/>
      <c r="AP187" s="17" t="s">
        <v>406</v>
      </c>
      <c r="AQ187" s="17"/>
      <c r="AR187" s="30"/>
      <c r="AS187" s="22"/>
      <c r="AT187" s="30">
        <v>44058</v>
      </c>
      <c r="AU187" s="22">
        <v>50000000</v>
      </c>
      <c r="AV187" s="17" t="s">
        <v>534</v>
      </c>
      <c r="AW187" s="17" t="s">
        <v>441</v>
      </c>
      <c r="AX187" s="36"/>
      <c r="AY187" s="22"/>
      <c r="AZ187" s="37"/>
      <c r="BA187" s="37"/>
      <c r="BB187" s="17"/>
      <c r="BC187" s="17"/>
      <c r="BD187" s="22"/>
      <c r="BE187" s="22"/>
      <c r="BF187" s="2" t="s">
        <v>463</v>
      </c>
      <c r="BG187" s="2" t="s">
        <v>463</v>
      </c>
      <c r="BJ187" s="22"/>
      <c r="BK187" s="22"/>
      <c r="BL187" s="22"/>
      <c r="BM187" s="22"/>
      <c r="BN187" s="22"/>
      <c r="BO187" s="22"/>
      <c r="BP187" s="22">
        <v>50000000</v>
      </c>
      <c r="BQ187" s="22">
        <v>0</v>
      </c>
    </row>
    <row r="188" spans="1:69" s="2" customFormat="1">
      <c r="A188" s="17"/>
      <c r="B188" s="17" t="s">
        <v>885</v>
      </c>
      <c r="C188" s="17" t="s">
        <v>195</v>
      </c>
      <c r="D188" s="12" t="s">
        <v>886</v>
      </c>
      <c r="E188" s="12" t="s">
        <v>886</v>
      </c>
      <c r="F188" s="44"/>
      <c r="G188" s="44"/>
      <c r="H188" s="44" t="s">
        <v>691</v>
      </c>
      <c r="I188" s="22"/>
      <c r="J188" s="17" t="s">
        <v>403</v>
      </c>
      <c r="K188" s="17" t="s">
        <v>404</v>
      </c>
      <c r="L188" s="22">
        <v>25000000</v>
      </c>
      <c r="M188" s="49" t="s">
        <v>673</v>
      </c>
      <c r="N188" s="22">
        <v>25000000</v>
      </c>
      <c r="O188" s="22">
        <v>25000000</v>
      </c>
      <c r="P188" s="22">
        <v>25000000</v>
      </c>
      <c r="Q188" s="22">
        <v>25000000</v>
      </c>
      <c r="R188" s="22"/>
      <c r="S188" s="22"/>
      <c r="T188" s="22"/>
      <c r="U188" s="22"/>
      <c r="V188" s="22"/>
      <c r="W188" s="22"/>
      <c r="X188" s="22"/>
      <c r="Y188" s="22"/>
      <c r="Z188" s="22"/>
      <c r="AA188" s="22"/>
      <c r="AB188" s="22"/>
      <c r="AC188" s="22"/>
      <c r="AD188" s="22"/>
      <c r="AE188" s="22"/>
      <c r="AF188" s="22"/>
      <c r="AG188" s="22"/>
      <c r="AH188" s="22"/>
      <c r="AI188" s="22"/>
      <c r="AJ188" s="22"/>
      <c r="AK188" s="22"/>
      <c r="AL188" s="22"/>
      <c r="AM188" s="17" t="s">
        <v>760</v>
      </c>
      <c r="AN188" s="17" t="s">
        <v>404</v>
      </c>
      <c r="AO188" s="33"/>
      <c r="AP188" s="17" t="s">
        <v>406</v>
      </c>
      <c r="AQ188" s="17"/>
      <c r="AR188" s="30"/>
      <c r="AS188" s="22"/>
      <c r="AT188" s="30">
        <v>44049</v>
      </c>
      <c r="AU188" s="22">
        <v>25000000</v>
      </c>
      <c r="AV188" s="17" t="s">
        <v>534</v>
      </c>
      <c r="AW188" s="17" t="s">
        <v>416</v>
      </c>
      <c r="AX188" s="36"/>
      <c r="AY188" s="22"/>
      <c r="AZ188" s="37"/>
      <c r="BA188" s="37"/>
      <c r="BB188" s="17"/>
      <c r="BC188" s="17"/>
      <c r="BD188" s="22"/>
      <c r="BE188" s="22"/>
      <c r="BF188" s="2" t="s">
        <v>463</v>
      </c>
      <c r="BG188" s="2" t="s">
        <v>463</v>
      </c>
      <c r="BJ188" s="22"/>
      <c r="BK188" s="22"/>
      <c r="BL188" s="22"/>
      <c r="BM188" s="22"/>
      <c r="BN188" s="22"/>
      <c r="BO188" s="22"/>
      <c r="BP188" s="22">
        <v>25000000</v>
      </c>
      <c r="BQ188" s="22">
        <v>0</v>
      </c>
    </row>
    <row r="189" spans="1:69" s="2" customFormat="1">
      <c r="A189" s="17"/>
      <c r="B189" s="17"/>
      <c r="C189" s="17" t="s">
        <v>193</v>
      </c>
      <c r="D189" s="12" t="s">
        <v>887</v>
      </c>
      <c r="E189" s="12" t="s">
        <v>887</v>
      </c>
      <c r="F189" s="44"/>
      <c r="G189" s="44"/>
      <c r="H189" s="44" t="s">
        <v>691</v>
      </c>
      <c r="I189" s="22"/>
      <c r="J189" s="17" t="s">
        <v>403</v>
      </c>
      <c r="K189" s="17" t="s">
        <v>404</v>
      </c>
      <c r="L189" s="22">
        <v>49970000</v>
      </c>
      <c r="M189" s="49" t="s">
        <v>673</v>
      </c>
      <c r="N189" s="22">
        <v>49970000</v>
      </c>
      <c r="O189" s="22">
        <v>49970000</v>
      </c>
      <c r="P189" s="22">
        <v>49970000</v>
      </c>
      <c r="Q189" s="22">
        <v>49970000</v>
      </c>
      <c r="R189" s="22"/>
      <c r="S189" s="22"/>
      <c r="T189" s="22"/>
      <c r="U189" s="22"/>
      <c r="V189" s="22"/>
      <c r="W189" s="22"/>
      <c r="X189" s="22"/>
      <c r="Y189" s="22"/>
      <c r="Z189" s="22"/>
      <c r="AA189" s="22"/>
      <c r="AB189" s="22"/>
      <c r="AC189" s="22"/>
      <c r="AD189" s="22"/>
      <c r="AE189" s="22"/>
      <c r="AF189" s="22"/>
      <c r="AG189" s="22"/>
      <c r="AH189" s="22"/>
      <c r="AI189" s="22"/>
      <c r="AJ189" s="22"/>
      <c r="AK189" s="22"/>
      <c r="AL189" s="22"/>
      <c r="AM189" s="17" t="s">
        <v>760</v>
      </c>
      <c r="AN189" s="17" t="s">
        <v>404</v>
      </c>
      <c r="AO189" s="33"/>
      <c r="AP189" s="17" t="s">
        <v>406</v>
      </c>
      <c r="AQ189" s="17"/>
      <c r="AR189" s="30"/>
      <c r="AS189" s="22"/>
      <c r="AT189" s="30">
        <v>44058</v>
      </c>
      <c r="AU189" s="22">
        <v>49970000</v>
      </c>
      <c r="AV189" s="17" t="s">
        <v>407</v>
      </c>
      <c r="AW189" s="17" t="s">
        <v>643</v>
      </c>
      <c r="AX189" s="36"/>
      <c r="AY189" s="22"/>
      <c r="AZ189" s="37"/>
      <c r="BA189" s="37"/>
      <c r="BB189" s="17"/>
      <c r="BC189" s="17"/>
      <c r="BD189" s="22"/>
      <c r="BE189" s="22"/>
      <c r="BF189" s="2" t="s">
        <v>463</v>
      </c>
      <c r="BG189" s="2" t="s">
        <v>463</v>
      </c>
      <c r="BJ189" s="22"/>
      <c r="BK189" s="22"/>
      <c r="BL189" s="22"/>
      <c r="BM189" s="22"/>
      <c r="BN189" s="22"/>
      <c r="BO189" s="22"/>
      <c r="BP189" s="22">
        <v>49970000</v>
      </c>
      <c r="BQ189" s="22">
        <v>0</v>
      </c>
    </row>
    <row r="190" spans="1:69" s="2" customFormat="1">
      <c r="A190" s="17"/>
      <c r="B190" s="17"/>
      <c r="C190" s="17" t="s">
        <v>197</v>
      </c>
      <c r="D190" s="12" t="s">
        <v>888</v>
      </c>
      <c r="E190" s="12" t="s">
        <v>888</v>
      </c>
      <c r="F190" s="44"/>
      <c r="G190" s="44"/>
      <c r="H190" s="44" t="s">
        <v>691</v>
      </c>
      <c r="I190" s="22"/>
      <c r="J190" s="17" t="s">
        <v>403</v>
      </c>
      <c r="K190" s="17" t="s">
        <v>404</v>
      </c>
      <c r="L190" s="22">
        <v>50000000</v>
      </c>
      <c r="M190" s="49" t="s">
        <v>673</v>
      </c>
      <c r="N190" s="22">
        <v>50000000</v>
      </c>
      <c r="O190" s="22">
        <v>50000000</v>
      </c>
      <c r="P190" s="22">
        <v>50000000</v>
      </c>
      <c r="Q190" s="22">
        <v>50000000</v>
      </c>
      <c r="R190" s="22"/>
      <c r="S190" s="22"/>
      <c r="T190" s="22"/>
      <c r="U190" s="22"/>
      <c r="V190" s="22"/>
      <c r="W190" s="22"/>
      <c r="X190" s="22"/>
      <c r="Y190" s="22"/>
      <c r="Z190" s="22"/>
      <c r="AA190" s="22"/>
      <c r="AB190" s="22"/>
      <c r="AC190" s="22"/>
      <c r="AD190" s="22"/>
      <c r="AE190" s="22"/>
      <c r="AF190" s="22"/>
      <c r="AG190" s="22"/>
      <c r="AH190" s="22"/>
      <c r="AI190" s="22"/>
      <c r="AJ190" s="22"/>
      <c r="AK190" s="22"/>
      <c r="AL190" s="22"/>
      <c r="AM190" s="17" t="s">
        <v>760</v>
      </c>
      <c r="AN190" s="17" t="s">
        <v>404</v>
      </c>
      <c r="AO190" s="33"/>
      <c r="AP190" s="17" t="s">
        <v>406</v>
      </c>
      <c r="AQ190" s="17"/>
      <c r="AR190" s="30"/>
      <c r="AS190" s="22"/>
      <c r="AT190" s="30">
        <v>44058</v>
      </c>
      <c r="AU190" s="22">
        <v>50000000</v>
      </c>
      <c r="AV190" s="17" t="s">
        <v>534</v>
      </c>
      <c r="AW190" s="17" t="s">
        <v>441</v>
      </c>
      <c r="AX190" s="36"/>
      <c r="AY190" s="22"/>
      <c r="AZ190" s="37"/>
      <c r="BA190" s="37"/>
      <c r="BB190" s="17"/>
      <c r="BC190" s="17"/>
      <c r="BD190" s="22"/>
      <c r="BE190" s="22"/>
      <c r="BF190" s="2" t="s">
        <v>463</v>
      </c>
      <c r="BG190" s="2" t="s">
        <v>463</v>
      </c>
      <c r="BJ190" s="22"/>
      <c r="BK190" s="22"/>
      <c r="BL190" s="22"/>
      <c r="BM190" s="22"/>
      <c r="BN190" s="22"/>
      <c r="BO190" s="22"/>
      <c r="BP190" s="22">
        <v>50000000</v>
      </c>
      <c r="BQ190" s="22">
        <v>0</v>
      </c>
    </row>
    <row r="191" spans="1:69" s="2" customFormat="1">
      <c r="A191" s="17"/>
      <c r="B191" s="17"/>
      <c r="C191" s="17" t="s">
        <v>889</v>
      </c>
      <c r="D191" s="12" t="s">
        <v>890</v>
      </c>
      <c r="E191" s="12" t="s">
        <v>890</v>
      </c>
      <c r="F191" s="44"/>
      <c r="G191" s="44"/>
      <c r="H191" s="44" t="s">
        <v>691</v>
      </c>
      <c r="I191" s="22"/>
      <c r="J191" s="17" t="s">
        <v>424</v>
      </c>
      <c r="K191" s="17" t="s">
        <v>404</v>
      </c>
      <c r="L191" s="22">
        <v>80000000</v>
      </c>
      <c r="M191" s="49" t="s">
        <v>673</v>
      </c>
      <c r="N191" s="22">
        <v>80000000</v>
      </c>
      <c r="O191" s="22">
        <v>80000000</v>
      </c>
      <c r="P191" s="22">
        <v>80000000</v>
      </c>
      <c r="Q191" s="22">
        <v>80000000</v>
      </c>
      <c r="R191" s="22"/>
      <c r="S191" s="22"/>
      <c r="T191" s="22"/>
      <c r="U191" s="22"/>
      <c r="V191" s="22"/>
      <c r="W191" s="22"/>
      <c r="X191" s="22"/>
      <c r="Y191" s="22"/>
      <c r="Z191" s="22"/>
      <c r="AA191" s="22"/>
      <c r="AB191" s="22"/>
      <c r="AC191" s="22"/>
      <c r="AD191" s="22"/>
      <c r="AE191" s="22"/>
      <c r="AF191" s="22"/>
      <c r="AG191" s="22"/>
      <c r="AH191" s="22"/>
      <c r="AI191" s="22"/>
      <c r="AJ191" s="22"/>
      <c r="AK191" s="22"/>
      <c r="AL191" s="22"/>
      <c r="AM191" s="17" t="s">
        <v>760</v>
      </c>
      <c r="AN191" s="17" t="s">
        <v>404</v>
      </c>
      <c r="AO191" s="33"/>
      <c r="AP191" s="17" t="s">
        <v>425</v>
      </c>
      <c r="AQ191" s="17"/>
      <c r="AR191" s="30"/>
      <c r="AS191" s="22"/>
      <c r="AT191" s="30">
        <v>44058</v>
      </c>
      <c r="AU191" s="22">
        <v>80000000</v>
      </c>
      <c r="AV191" s="17" t="s">
        <v>427</v>
      </c>
      <c r="AW191" s="17" t="s">
        <v>441</v>
      </c>
      <c r="AX191" s="36"/>
      <c r="AY191" s="22"/>
      <c r="AZ191" s="37"/>
      <c r="BA191" s="37"/>
      <c r="BB191" s="17"/>
      <c r="BC191" s="17"/>
      <c r="BD191" s="22"/>
      <c r="BE191" s="22"/>
      <c r="BF191" s="2" t="s">
        <v>463</v>
      </c>
      <c r="BG191" s="2" t="s">
        <v>463</v>
      </c>
      <c r="BJ191" s="22"/>
      <c r="BK191" s="22"/>
      <c r="BL191" s="22"/>
      <c r="BM191" s="22"/>
      <c r="BN191" s="22"/>
      <c r="BO191" s="22"/>
      <c r="BP191" s="22">
        <v>80000000</v>
      </c>
      <c r="BQ191" s="22">
        <v>0</v>
      </c>
    </row>
    <row r="192" spans="1:69" s="2" customFormat="1">
      <c r="A192" s="17"/>
      <c r="B192" s="17"/>
      <c r="C192" s="17" t="s">
        <v>203</v>
      </c>
      <c r="D192" s="12" t="s">
        <v>891</v>
      </c>
      <c r="E192" s="12" t="s">
        <v>891</v>
      </c>
      <c r="F192" s="44"/>
      <c r="G192" s="44"/>
      <c r="H192" s="44" t="s">
        <v>691</v>
      </c>
      <c r="I192" s="22"/>
      <c r="J192" s="17" t="s">
        <v>403</v>
      </c>
      <c r="K192" s="17" t="s">
        <v>404</v>
      </c>
      <c r="L192" s="22">
        <v>30000000</v>
      </c>
      <c r="M192" s="49" t="s">
        <v>673</v>
      </c>
      <c r="N192" s="22">
        <v>30000000</v>
      </c>
      <c r="O192" s="22">
        <v>30000000</v>
      </c>
      <c r="P192" s="22">
        <v>30000000</v>
      </c>
      <c r="Q192" s="22">
        <v>30000000</v>
      </c>
      <c r="R192" s="22"/>
      <c r="S192" s="22"/>
      <c r="T192" s="22"/>
      <c r="U192" s="22"/>
      <c r="V192" s="22"/>
      <c r="W192" s="22"/>
      <c r="X192" s="22"/>
      <c r="Y192" s="22"/>
      <c r="Z192" s="22"/>
      <c r="AA192" s="22"/>
      <c r="AB192" s="22"/>
      <c r="AC192" s="22"/>
      <c r="AD192" s="22"/>
      <c r="AE192" s="22"/>
      <c r="AF192" s="22"/>
      <c r="AG192" s="22"/>
      <c r="AH192" s="22"/>
      <c r="AI192" s="22"/>
      <c r="AJ192" s="22"/>
      <c r="AK192" s="22"/>
      <c r="AL192" s="22"/>
      <c r="AM192" s="17" t="s">
        <v>760</v>
      </c>
      <c r="AN192" s="17" t="s">
        <v>404</v>
      </c>
      <c r="AO192" s="33"/>
      <c r="AP192" s="17" t="s">
        <v>406</v>
      </c>
      <c r="AQ192" s="17"/>
      <c r="AR192" s="30"/>
      <c r="AS192" s="22"/>
      <c r="AT192" s="30">
        <v>44058</v>
      </c>
      <c r="AU192" s="22">
        <v>30000000</v>
      </c>
      <c r="AV192" s="17" t="s">
        <v>473</v>
      </c>
      <c r="AW192" s="17" t="s">
        <v>529</v>
      </c>
      <c r="AX192" s="36"/>
      <c r="AY192" s="22"/>
      <c r="AZ192" s="37"/>
      <c r="BA192" s="37"/>
      <c r="BB192" s="17"/>
      <c r="BC192" s="17"/>
      <c r="BD192" s="22"/>
      <c r="BE192" s="22"/>
      <c r="BF192" s="2" t="s">
        <v>463</v>
      </c>
      <c r="BG192" s="2" t="s">
        <v>463</v>
      </c>
      <c r="BJ192" s="22"/>
      <c r="BK192" s="22"/>
      <c r="BL192" s="22"/>
      <c r="BM192" s="22"/>
      <c r="BN192" s="22"/>
      <c r="BO192" s="22"/>
      <c r="BP192" s="22">
        <v>30000000</v>
      </c>
      <c r="BQ192" s="22">
        <v>0</v>
      </c>
    </row>
    <row r="193" spans="1:69" s="2" customFormat="1">
      <c r="A193" s="17"/>
      <c r="B193" s="17"/>
      <c r="C193" s="17" t="s">
        <v>208</v>
      </c>
      <c r="D193" s="12" t="s">
        <v>892</v>
      </c>
      <c r="E193" s="12" t="s">
        <v>892</v>
      </c>
      <c r="F193" s="44"/>
      <c r="G193" s="44"/>
      <c r="H193" s="44" t="s">
        <v>691</v>
      </c>
      <c r="I193" s="22"/>
      <c r="J193" s="17" t="s">
        <v>403</v>
      </c>
      <c r="K193" s="17" t="s">
        <v>404</v>
      </c>
      <c r="L193" s="22">
        <v>50000000</v>
      </c>
      <c r="M193" s="49" t="s">
        <v>673</v>
      </c>
      <c r="N193" s="22">
        <v>50000000</v>
      </c>
      <c r="O193" s="22">
        <v>50000000</v>
      </c>
      <c r="P193" s="22">
        <v>50000000</v>
      </c>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17" t="s">
        <v>760</v>
      </c>
      <c r="AN193" s="17" t="s">
        <v>404</v>
      </c>
      <c r="AO193" s="33"/>
      <c r="AP193" s="17" t="s">
        <v>406</v>
      </c>
      <c r="AQ193" s="17"/>
      <c r="AR193" s="30"/>
      <c r="AS193" s="22"/>
      <c r="AT193" s="30">
        <v>44089</v>
      </c>
      <c r="AU193" s="22">
        <v>50000000</v>
      </c>
      <c r="AV193" s="17" t="s">
        <v>407</v>
      </c>
      <c r="AW193" s="17" t="s">
        <v>537</v>
      </c>
      <c r="AX193" s="36"/>
      <c r="AY193" s="22"/>
      <c r="AZ193" s="37"/>
      <c r="BA193" s="37"/>
      <c r="BB193" s="17"/>
      <c r="BC193" s="17"/>
      <c r="BD193" s="22"/>
      <c r="BE193" s="22"/>
      <c r="BF193" s="2" t="s">
        <v>463</v>
      </c>
      <c r="BG193" s="2" t="s">
        <v>463</v>
      </c>
      <c r="BJ193" s="22"/>
      <c r="BK193" s="22"/>
      <c r="BL193" s="22"/>
      <c r="BM193" s="22"/>
      <c r="BN193" s="22"/>
      <c r="BO193" s="22"/>
      <c r="BP193" s="22">
        <v>50000000</v>
      </c>
      <c r="BQ193" s="22">
        <v>0</v>
      </c>
    </row>
    <row r="194" spans="1:69" s="2" customFormat="1">
      <c r="A194" s="17"/>
      <c r="B194" s="17"/>
      <c r="C194" s="17" t="s">
        <v>210</v>
      </c>
      <c r="D194" s="12" t="s">
        <v>893</v>
      </c>
      <c r="E194" s="12" t="s">
        <v>893</v>
      </c>
      <c r="F194" s="44"/>
      <c r="G194" s="44"/>
      <c r="H194" s="44" t="s">
        <v>691</v>
      </c>
      <c r="I194" s="22"/>
      <c r="J194" s="17" t="s">
        <v>403</v>
      </c>
      <c r="K194" s="17" t="s">
        <v>404</v>
      </c>
      <c r="L194" s="22">
        <v>35000000</v>
      </c>
      <c r="M194" s="49" t="s">
        <v>673</v>
      </c>
      <c r="N194" s="22">
        <v>35000000</v>
      </c>
      <c r="O194" s="22">
        <v>35000000</v>
      </c>
      <c r="P194" s="22">
        <v>35000000</v>
      </c>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17" t="s">
        <v>760</v>
      </c>
      <c r="AN194" s="17" t="s">
        <v>404</v>
      </c>
      <c r="AO194" s="33"/>
      <c r="AP194" s="17" t="s">
        <v>406</v>
      </c>
      <c r="AQ194" s="17"/>
      <c r="AR194" s="30"/>
      <c r="AS194" s="22"/>
      <c r="AT194" s="30">
        <v>44089</v>
      </c>
      <c r="AU194" s="22">
        <v>35000000</v>
      </c>
      <c r="AV194" s="17" t="s">
        <v>534</v>
      </c>
      <c r="AW194" s="17" t="s">
        <v>441</v>
      </c>
      <c r="AX194" s="36"/>
      <c r="AY194" s="22"/>
      <c r="AZ194" s="37"/>
      <c r="BA194" s="37"/>
      <c r="BB194" s="17"/>
      <c r="BC194" s="17"/>
      <c r="BD194" s="22"/>
      <c r="BE194" s="22"/>
      <c r="BF194" s="2" t="s">
        <v>463</v>
      </c>
      <c r="BG194" s="2" t="s">
        <v>463</v>
      </c>
      <c r="BJ194" s="22"/>
      <c r="BK194" s="22"/>
      <c r="BL194" s="22"/>
      <c r="BM194" s="22"/>
      <c r="BN194" s="22"/>
      <c r="BO194" s="22"/>
      <c r="BP194" s="22">
        <v>35000000</v>
      </c>
      <c r="BQ194" s="22">
        <v>0</v>
      </c>
    </row>
    <row r="195" spans="1:69" s="2" customFormat="1">
      <c r="A195" s="17"/>
      <c r="B195" s="17" t="s">
        <v>894</v>
      </c>
      <c r="C195" s="17" t="s">
        <v>212</v>
      </c>
      <c r="D195" s="12" t="s">
        <v>895</v>
      </c>
      <c r="E195" s="12" t="s">
        <v>895</v>
      </c>
      <c r="F195" s="44"/>
      <c r="G195" s="44"/>
      <c r="H195" s="44" t="s">
        <v>691</v>
      </c>
      <c r="I195" s="22"/>
      <c r="J195" s="17" t="s">
        <v>403</v>
      </c>
      <c r="K195" s="17" t="s">
        <v>404</v>
      </c>
      <c r="L195" s="22">
        <v>89842031.069999993</v>
      </c>
      <c r="M195" s="49" t="s">
        <v>673</v>
      </c>
      <c r="N195" s="22">
        <v>89842031.069999993</v>
      </c>
      <c r="O195" s="22">
        <v>89842031.069999993</v>
      </c>
      <c r="P195" s="22">
        <v>89842031.069999993</v>
      </c>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17" t="s">
        <v>760</v>
      </c>
      <c r="AN195" s="17" t="s">
        <v>404</v>
      </c>
      <c r="AO195" s="33"/>
      <c r="AP195" s="17" t="s">
        <v>406</v>
      </c>
      <c r="AQ195" s="17"/>
      <c r="AR195" s="30"/>
      <c r="AS195" s="22"/>
      <c r="AT195" s="30">
        <v>44089</v>
      </c>
      <c r="AU195" s="22">
        <v>89842031.069999993</v>
      </c>
      <c r="AV195" s="17" t="s">
        <v>473</v>
      </c>
      <c r="AW195" s="17" t="s">
        <v>455</v>
      </c>
      <c r="AX195" s="36"/>
      <c r="AY195" s="22"/>
      <c r="AZ195" s="37"/>
      <c r="BA195" s="37"/>
      <c r="BB195" s="17"/>
      <c r="BC195" s="17"/>
      <c r="BD195" s="22"/>
      <c r="BE195" s="22"/>
      <c r="BF195" s="2" t="s">
        <v>463</v>
      </c>
      <c r="BG195" s="2" t="s">
        <v>463</v>
      </c>
      <c r="BJ195" s="22"/>
      <c r="BK195" s="22"/>
      <c r="BL195" s="22"/>
      <c r="BM195" s="22"/>
      <c r="BN195" s="22"/>
      <c r="BO195" s="22"/>
      <c r="BP195" s="22">
        <v>89842031.069999993</v>
      </c>
      <c r="BQ195" s="22">
        <v>0</v>
      </c>
    </row>
    <row r="196" spans="1:69" s="2" customFormat="1">
      <c r="A196" s="17"/>
      <c r="B196" s="17"/>
      <c r="C196" s="17" t="s">
        <v>227</v>
      </c>
      <c r="D196" s="12" t="s">
        <v>896</v>
      </c>
      <c r="E196" s="12" t="s">
        <v>896</v>
      </c>
      <c r="F196" s="44"/>
      <c r="G196" s="44"/>
      <c r="H196" s="44" t="s">
        <v>691</v>
      </c>
      <c r="I196" s="22"/>
      <c r="J196" s="17" t="s">
        <v>403</v>
      </c>
      <c r="K196" s="17" t="s">
        <v>404</v>
      </c>
      <c r="L196" s="22">
        <v>65000000</v>
      </c>
      <c r="M196" s="49" t="s">
        <v>673</v>
      </c>
      <c r="N196" s="22">
        <v>65000000</v>
      </c>
      <c r="O196" s="22">
        <v>65000000</v>
      </c>
      <c r="P196" s="22">
        <v>65000000</v>
      </c>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17" t="s">
        <v>760</v>
      </c>
      <c r="AN196" s="17" t="s">
        <v>404</v>
      </c>
      <c r="AO196" s="33"/>
      <c r="AP196" s="17" t="s">
        <v>406</v>
      </c>
      <c r="AQ196" s="17"/>
      <c r="AR196" s="30"/>
      <c r="AS196" s="22"/>
      <c r="AT196" s="30">
        <v>44089</v>
      </c>
      <c r="AU196" s="22">
        <v>65000000</v>
      </c>
      <c r="AV196" s="17" t="s">
        <v>473</v>
      </c>
      <c r="AW196" s="17" t="s">
        <v>441</v>
      </c>
      <c r="AX196" s="36"/>
      <c r="AY196" s="22"/>
      <c r="AZ196" s="37"/>
      <c r="BA196" s="37"/>
      <c r="BB196" s="17"/>
      <c r="BC196" s="17"/>
      <c r="BD196" s="22"/>
      <c r="BE196" s="22"/>
      <c r="BF196" s="2" t="s">
        <v>463</v>
      </c>
      <c r="BG196" s="2" t="s">
        <v>463</v>
      </c>
      <c r="BJ196" s="22"/>
      <c r="BK196" s="22"/>
      <c r="BL196" s="22"/>
      <c r="BM196" s="22"/>
      <c r="BN196" s="22"/>
      <c r="BO196" s="22"/>
      <c r="BP196" s="22">
        <v>65000000</v>
      </c>
      <c r="BQ196" s="22">
        <v>0</v>
      </c>
    </row>
    <row r="197" spans="1:69" s="2" customFormat="1">
      <c r="A197" s="17"/>
      <c r="B197" s="17"/>
      <c r="C197" s="17" t="s">
        <v>214</v>
      </c>
      <c r="D197" s="12" t="s">
        <v>897</v>
      </c>
      <c r="E197" s="12" t="s">
        <v>897</v>
      </c>
      <c r="F197" s="44"/>
      <c r="G197" s="44"/>
      <c r="H197" s="44" t="s">
        <v>691</v>
      </c>
      <c r="I197" s="22"/>
      <c r="J197" s="17" t="s">
        <v>403</v>
      </c>
      <c r="K197" s="17" t="s">
        <v>404</v>
      </c>
      <c r="L197" s="22">
        <v>50000000</v>
      </c>
      <c r="M197" s="49" t="s">
        <v>673</v>
      </c>
      <c r="N197" s="22">
        <v>50000000</v>
      </c>
      <c r="O197" s="22">
        <v>50000000</v>
      </c>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17" t="s">
        <v>760</v>
      </c>
      <c r="AN197" s="17" t="s">
        <v>404</v>
      </c>
      <c r="AO197" s="33"/>
      <c r="AP197" s="17" t="s">
        <v>406</v>
      </c>
      <c r="AQ197" s="17"/>
      <c r="AR197" s="30"/>
      <c r="AS197" s="22"/>
      <c r="AT197" s="30">
        <v>44119</v>
      </c>
      <c r="AU197" s="22">
        <v>50000000</v>
      </c>
      <c r="AV197" s="17" t="s">
        <v>473</v>
      </c>
      <c r="AW197" s="17" t="s">
        <v>898</v>
      </c>
      <c r="AX197" s="36"/>
      <c r="AY197" s="22"/>
      <c r="AZ197" s="37"/>
      <c r="BA197" s="37"/>
      <c r="BB197" s="17"/>
      <c r="BC197" s="17"/>
      <c r="BD197" s="22"/>
      <c r="BE197" s="22"/>
      <c r="BF197" s="2" t="s">
        <v>463</v>
      </c>
      <c r="BG197" s="2" t="s">
        <v>463</v>
      </c>
      <c r="BJ197" s="22"/>
      <c r="BK197" s="22"/>
      <c r="BL197" s="22"/>
      <c r="BM197" s="22"/>
      <c r="BN197" s="22"/>
      <c r="BO197" s="22"/>
      <c r="BP197" s="22">
        <v>50000000</v>
      </c>
      <c r="BQ197" s="22">
        <v>0</v>
      </c>
    </row>
    <row r="198" spans="1:69" s="2" customFormat="1">
      <c r="A198" s="17"/>
      <c r="B198" s="17"/>
      <c r="C198" s="17" t="s">
        <v>225</v>
      </c>
      <c r="D198" s="12" t="s">
        <v>899</v>
      </c>
      <c r="E198" s="12" t="s">
        <v>899</v>
      </c>
      <c r="F198" s="44"/>
      <c r="G198" s="44"/>
      <c r="H198" s="44" t="s">
        <v>691</v>
      </c>
      <c r="I198" s="22"/>
      <c r="J198" s="17" t="s">
        <v>403</v>
      </c>
      <c r="K198" s="17" t="s">
        <v>404</v>
      </c>
      <c r="L198" s="22">
        <v>30000000</v>
      </c>
      <c r="M198" s="49" t="s">
        <v>673</v>
      </c>
      <c r="N198" s="22">
        <v>30000000</v>
      </c>
      <c r="O198" s="22">
        <v>30000000</v>
      </c>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17" t="s">
        <v>760</v>
      </c>
      <c r="AN198" s="17" t="s">
        <v>404</v>
      </c>
      <c r="AO198" s="33"/>
      <c r="AP198" s="17" t="s">
        <v>406</v>
      </c>
      <c r="AQ198" s="17"/>
      <c r="AR198" s="30"/>
      <c r="AS198" s="22"/>
      <c r="AT198" s="30">
        <v>44119</v>
      </c>
      <c r="AU198" s="22">
        <v>30000000</v>
      </c>
      <c r="AV198" s="17" t="s">
        <v>473</v>
      </c>
      <c r="AW198" s="17" t="s">
        <v>455</v>
      </c>
      <c r="AX198" s="36"/>
      <c r="AY198" s="22"/>
      <c r="AZ198" s="37"/>
      <c r="BA198" s="37"/>
      <c r="BB198" s="17"/>
      <c r="BC198" s="17"/>
      <c r="BD198" s="22"/>
      <c r="BE198" s="22"/>
      <c r="BF198" s="2" t="s">
        <v>463</v>
      </c>
      <c r="BG198" s="2" t="s">
        <v>463</v>
      </c>
      <c r="BJ198" s="22"/>
      <c r="BK198" s="22"/>
      <c r="BL198" s="22"/>
      <c r="BM198" s="22"/>
      <c r="BN198" s="22"/>
      <c r="BO198" s="22"/>
      <c r="BP198" s="22">
        <v>30000000</v>
      </c>
      <c r="BQ198" s="22">
        <v>0</v>
      </c>
    </row>
    <row r="199" spans="1:69" s="2" customFormat="1">
      <c r="A199" s="17"/>
      <c r="B199" s="17"/>
      <c r="C199" s="17" t="s">
        <v>222</v>
      </c>
      <c r="D199" s="12" t="s">
        <v>900</v>
      </c>
      <c r="E199" s="12" t="s">
        <v>900</v>
      </c>
      <c r="F199" s="44"/>
      <c r="G199" s="44"/>
      <c r="H199" s="44" t="s">
        <v>691</v>
      </c>
      <c r="I199" s="22"/>
      <c r="J199" s="17" t="s">
        <v>403</v>
      </c>
      <c r="K199" s="17" t="s">
        <v>404</v>
      </c>
      <c r="L199" s="22">
        <v>30000000</v>
      </c>
      <c r="M199" s="49" t="s">
        <v>673</v>
      </c>
      <c r="N199" s="22">
        <v>30000000</v>
      </c>
      <c r="O199" s="22">
        <v>30000000</v>
      </c>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17" t="s">
        <v>760</v>
      </c>
      <c r="AN199" s="17" t="s">
        <v>404</v>
      </c>
      <c r="AO199" s="33"/>
      <c r="AP199" s="17" t="s">
        <v>406</v>
      </c>
      <c r="AQ199" s="17"/>
      <c r="AR199" s="30"/>
      <c r="AS199" s="22"/>
      <c r="AT199" s="30">
        <v>44119</v>
      </c>
      <c r="AU199" s="22">
        <v>30000000</v>
      </c>
      <c r="AV199" s="17" t="s">
        <v>473</v>
      </c>
      <c r="AW199" s="17" t="s">
        <v>537</v>
      </c>
      <c r="AX199" s="36"/>
      <c r="AY199" s="22"/>
      <c r="AZ199" s="37"/>
      <c r="BA199" s="37"/>
      <c r="BB199" s="17"/>
      <c r="BC199" s="17"/>
      <c r="BD199" s="22"/>
      <c r="BE199" s="22"/>
      <c r="BF199" s="2" t="s">
        <v>463</v>
      </c>
      <c r="BG199" s="2" t="s">
        <v>463</v>
      </c>
      <c r="BJ199" s="22"/>
      <c r="BK199" s="22"/>
      <c r="BL199" s="22"/>
      <c r="BM199" s="22"/>
      <c r="BN199" s="22"/>
      <c r="BO199" s="22"/>
      <c r="BP199" s="22">
        <v>30000000</v>
      </c>
      <c r="BQ199" s="22">
        <v>0</v>
      </c>
    </row>
    <row r="200" spans="1:69" s="2" customFormat="1">
      <c r="A200" s="17"/>
      <c r="B200" s="17"/>
      <c r="C200" s="17" t="s">
        <v>901</v>
      </c>
      <c r="D200" s="12" t="s">
        <v>902</v>
      </c>
      <c r="E200" s="12" t="s">
        <v>902</v>
      </c>
      <c r="F200" s="44"/>
      <c r="G200" s="44"/>
      <c r="H200" s="44" t="s">
        <v>691</v>
      </c>
      <c r="I200" s="22"/>
      <c r="J200" s="17" t="s">
        <v>403</v>
      </c>
      <c r="K200" s="17" t="s">
        <v>404</v>
      </c>
      <c r="L200" s="22">
        <v>40000000</v>
      </c>
      <c r="M200" s="49" t="s">
        <v>673</v>
      </c>
      <c r="N200" s="22">
        <v>40000000</v>
      </c>
      <c r="O200" s="22">
        <v>40000000</v>
      </c>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17" t="s">
        <v>760</v>
      </c>
      <c r="AN200" s="17" t="s">
        <v>404</v>
      </c>
      <c r="AO200" s="33"/>
      <c r="AP200" s="17" t="s">
        <v>406</v>
      </c>
      <c r="AQ200" s="17"/>
      <c r="AR200" s="30"/>
      <c r="AS200" s="22"/>
      <c r="AT200" s="30">
        <v>44119</v>
      </c>
      <c r="AU200" s="22">
        <v>40000000</v>
      </c>
      <c r="AV200" s="17" t="s">
        <v>473</v>
      </c>
      <c r="AW200" s="17" t="s">
        <v>529</v>
      </c>
      <c r="AX200" s="36"/>
      <c r="AY200" s="22"/>
      <c r="AZ200" s="37"/>
      <c r="BA200" s="37"/>
      <c r="BB200" s="17"/>
      <c r="BC200" s="17"/>
      <c r="BD200" s="22"/>
      <c r="BE200" s="22"/>
      <c r="BF200" s="2" t="s">
        <v>463</v>
      </c>
      <c r="BG200" s="2" t="s">
        <v>463</v>
      </c>
      <c r="BJ200" s="22"/>
      <c r="BK200" s="22"/>
      <c r="BL200" s="22"/>
      <c r="BM200" s="22"/>
      <c r="BN200" s="22"/>
      <c r="BO200" s="22"/>
      <c r="BP200" s="22">
        <v>40000000</v>
      </c>
      <c r="BQ200" s="22">
        <v>0</v>
      </c>
    </row>
    <row r="201" spans="1:69" s="2" customFormat="1">
      <c r="A201" s="17"/>
      <c r="B201" s="17"/>
      <c r="C201" s="17" t="s">
        <v>176</v>
      </c>
      <c r="D201" s="12" t="s">
        <v>903</v>
      </c>
      <c r="E201" s="12" t="s">
        <v>903</v>
      </c>
      <c r="F201" s="44"/>
      <c r="G201" s="44"/>
      <c r="H201" s="44" t="s">
        <v>691</v>
      </c>
      <c r="I201" s="22"/>
      <c r="J201" s="17" t="s">
        <v>403</v>
      </c>
      <c r="K201" s="17" t="s">
        <v>404</v>
      </c>
      <c r="L201" s="22">
        <v>20000000</v>
      </c>
      <c r="M201" s="49" t="s">
        <v>673</v>
      </c>
      <c r="N201" s="22">
        <v>20000000</v>
      </c>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17" t="s">
        <v>760</v>
      </c>
      <c r="AN201" s="17" t="s">
        <v>404</v>
      </c>
      <c r="AO201" s="33"/>
      <c r="AP201" s="17" t="s">
        <v>406</v>
      </c>
      <c r="AQ201" s="17"/>
      <c r="AR201" s="30"/>
      <c r="AS201" s="22"/>
      <c r="AT201" s="30">
        <v>44150</v>
      </c>
      <c r="AU201" s="22">
        <v>20000000</v>
      </c>
      <c r="AV201" s="17" t="s">
        <v>407</v>
      </c>
      <c r="AW201" s="17" t="s">
        <v>490</v>
      </c>
      <c r="AX201" s="36"/>
      <c r="AY201" s="22"/>
      <c r="AZ201" s="37"/>
      <c r="BA201" s="37"/>
      <c r="BB201" s="17"/>
      <c r="BC201" s="17"/>
      <c r="BD201" s="22"/>
      <c r="BE201" s="22"/>
      <c r="BF201" s="2" t="s">
        <v>463</v>
      </c>
      <c r="BG201" s="2" t="s">
        <v>463</v>
      </c>
      <c r="BJ201" s="22"/>
      <c r="BK201" s="22"/>
      <c r="BL201" s="22"/>
      <c r="BM201" s="22"/>
      <c r="BN201" s="22"/>
      <c r="BO201" s="22"/>
      <c r="BP201" s="22">
        <v>20000000</v>
      </c>
      <c r="BQ201" s="22">
        <v>0</v>
      </c>
    </row>
    <row r="202" spans="1:69" s="2" customFormat="1">
      <c r="A202" s="17"/>
      <c r="B202" s="17"/>
      <c r="C202" s="17" t="s">
        <v>904</v>
      </c>
      <c r="D202" s="12" t="s">
        <v>905</v>
      </c>
      <c r="E202" s="12" t="s">
        <v>905</v>
      </c>
      <c r="F202" s="44"/>
      <c r="G202" s="44"/>
      <c r="H202" s="44" t="s">
        <v>691</v>
      </c>
      <c r="I202" s="22"/>
      <c r="J202" s="17" t="s">
        <v>403</v>
      </c>
      <c r="K202" s="17" t="s">
        <v>404</v>
      </c>
      <c r="L202" s="22">
        <v>40000000</v>
      </c>
      <c r="M202" s="49" t="s">
        <v>673</v>
      </c>
      <c r="N202" s="22">
        <v>40000000</v>
      </c>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17" t="s">
        <v>760</v>
      </c>
      <c r="AN202" s="17" t="s">
        <v>404</v>
      </c>
      <c r="AO202" s="33"/>
      <c r="AP202" s="17" t="s">
        <v>406</v>
      </c>
      <c r="AQ202" s="17"/>
      <c r="AR202" s="30"/>
      <c r="AS202" s="22"/>
      <c r="AT202" s="30">
        <v>44150</v>
      </c>
      <c r="AU202" s="22">
        <v>40000000</v>
      </c>
      <c r="AV202" s="17" t="s">
        <v>407</v>
      </c>
      <c r="AW202" s="17" t="s">
        <v>537</v>
      </c>
      <c r="AX202" s="36"/>
      <c r="AY202" s="22"/>
      <c r="AZ202" s="37"/>
      <c r="BA202" s="37"/>
      <c r="BB202" s="17"/>
      <c r="BC202" s="17"/>
      <c r="BD202" s="22"/>
      <c r="BE202" s="22"/>
      <c r="BF202" s="2" t="s">
        <v>463</v>
      </c>
      <c r="BG202" s="2" t="s">
        <v>463</v>
      </c>
      <c r="BJ202" s="22"/>
      <c r="BK202" s="22"/>
      <c r="BL202" s="22"/>
      <c r="BM202" s="22"/>
      <c r="BN202" s="22"/>
      <c r="BO202" s="22"/>
      <c r="BP202" s="22">
        <v>40000000</v>
      </c>
      <c r="BQ202" s="22">
        <v>0</v>
      </c>
    </row>
    <row r="203" spans="1:69" s="2" customFormat="1">
      <c r="A203" s="17"/>
      <c r="B203" s="17"/>
      <c r="C203" s="17" t="s">
        <v>906</v>
      </c>
      <c r="D203" s="12" t="s">
        <v>907</v>
      </c>
      <c r="E203" s="12" t="s">
        <v>907</v>
      </c>
      <c r="F203" s="44"/>
      <c r="G203" s="44"/>
      <c r="H203" s="44" t="s">
        <v>691</v>
      </c>
      <c r="I203" s="22"/>
      <c r="J203" s="17" t="s">
        <v>403</v>
      </c>
      <c r="K203" s="17" t="s">
        <v>404</v>
      </c>
      <c r="L203" s="22">
        <v>51287660.57</v>
      </c>
      <c r="M203" s="49" t="s">
        <v>673</v>
      </c>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17" t="s">
        <v>760</v>
      </c>
      <c r="AN203" s="17" t="s">
        <v>404</v>
      </c>
      <c r="AO203" s="33"/>
      <c r="AP203" s="17" t="s">
        <v>406</v>
      </c>
      <c r="AQ203" s="17"/>
      <c r="AR203" s="30"/>
      <c r="AS203" s="22"/>
      <c r="AT203" s="30">
        <v>44180</v>
      </c>
      <c r="AU203" s="22">
        <v>51287660.57</v>
      </c>
      <c r="AV203" s="17" t="s">
        <v>534</v>
      </c>
      <c r="AW203" s="17" t="s">
        <v>416</v>
      </c>
      <c r="AX203" s="36"/>
      <c r="AY203" s="22"/>
      <c r="AZ203" s="37"/>
      <c r="BA203" s="37"/>
      <c r="BB203" s="17"/>
      <c r="BC203" s="17"/>
      <c r="BD203" s="22"/>
      <c r="BE203" s="22"/>
      <c r="BF203" s="2" t="s">
        <v>463</v>
      </c>
      <c r="BG203" s="2" t="s">
        <v>463</v>
      </c>
      <c r="BJ203" s="22"/>
      <c r="BK203" s="22"/>
      <c r="BL203" s="22"/>
      <c r="BM203" s="22"/>
      <c r="BN203" s="22"/>
      <c r="BO203" s="22"/>
      <c r="BP203" s="22">
        <v>51287660.57</v>
      </c>
      <c r="BQ203" s="22">
        <v>0</v>
      </c>
    </row>
    <row r="204" spans="1:69" s="2" customFormat="1">
      <c r="A204" s="17"/>
      <c r="B204" s="17"/>
      <c r="C204" s="17" t="s">
        <v>908</v>
      </c>
      <c r="D204" s="12" t="s">
        <v>909</v>
      </c>
      <c r="E204" s="12" t="s">
        <v>909</v>
      </c>
      <c r="F204" s="44"/>
      <c r="G204" s="44"/>
      <c r="H204" s="44" t="s">
        <v>691</v>
      </c>
      <c r="I204" s="22"/>
      <c r="J204" s="17" t="s">
        <v>403</v>
      </c>
      <c r="K204" s="17" t="s">
        <v>404</v>
      </c>
      <c r="L204" s="22">
        <v>45000000</v>
      </c>
      <c r="M204" s="49" t="s">
        <v>673</v>
      </c>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17" t="s">
        <v>760</v>
      </c>
      <c r="AN204" s="17" t="s">
        <v>404</v>
      </c>
      <c r="AO204" s="33"/>
      <c r="AP204" s="17" t="s">
        <v>406</v>
      </c>
      <c r="AQ204" s="17"/>
      <c r="AR204" s="30"/>
      <c r="AS204" s="22"/>
      <c r="AT204" s="30">
        <v>44180</v>
      </c>
      <c r="AU204" s="22">
        <v>45000000</v>
      </c>
      <c r="AV204" s="17" t="s">
        <v>407</v>
      </c>
      <c r="AW204" s="17" t="s">
        <v>441</v>
      </c>
      <c r="AX204" s="36"/>
      <c r="AY204" s="22"/>
      <c r="AZ204" s="37"/>
      <c r="BA204" s="37"/>
      <c r="BB204" s="17"/>
      <c r="BC204" s="17"/>
      <c r="BD204" s="22"/>
      <c r="BE204" s="22"/>
      <c r="BF204" s="2" t="s">
        <v>463</v>
      </c>
      <c r="BG204" s="2" t="s">
        <v>463</v>
      </c>
      <c r="BJ204" s="22"/>
      <c r="BK204" s="22"/>
      <c r="BL204" s="22"/>
      <c r="BM204" s="22"/>
      <c r="BN204" s="22"/>
      <c r="BO204" s="22"/>
      <c r="BP204" s="22">
        <v>45000000</v>
      </c>
      <c r="BQ204" s="22">
        <v>0</v>
      </c>
    </row>
    <row r="205" spans="1:69" s="2" customFormat="1">
      <c r="A205" s="17"/>
      <c r="B205" s="17"/>
      <c r="C205" s="17" t="s">
        <v>910</v>
      </c>
      <c r="D205" s="12" t="s">
        <v>911</v>
      </c>
      <c r="E205" s="12" t="s">
        <v>911</v>
      </c>
      <c r="F205" s="44"/>
      <c r="G205" s="44"/>
      <c r="H205" s="44" t="s">
        <v>691</v>
      </c>
      <c r="I205" s="22"/>
      <c r="J205" s="17" t="s">
        <v>403</v>
      </c>
      <c r="K205" s="17" t="s">
        <v>404</v>
      </c>
      <c r="L205" s="22">
        <v>20000000</v>
      </c>
      <c r="M205" s="49" t="s">
        <v>673</v>
      </c>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17" t="s">
        <v>760</v>
      </c>
      <c r="AN205" s="17" t="s">
        <v>404</v>
      </c>
      <c r="AO205" s="33"/>
      <c r="AP205" s="17" t="s">
        <v>406</v>
      </c>
      <c r="AQ205" s="17"/>
      <c r="AR205" s="30"/>
      <c r="AS205" s="22"/>
      <c r="AT205" s="30">
        <v>44180</v>
      </c>
      <c r="AU205" s="22">
        <v>20000000</v>
      </c>
      <c r="AV205" s="17" t="s">
        <v>407</v>
      </c>
      <c r="AW205" s="17" t="s">
        <v>529</v>
      </c>
      <c r="AX205" s="36"/>
      <c r="AY205" s="22"/>
      <c r="AZ205" s="37"/>
      <c r="BA205" s="37"/>
      <c r="BB205" s="17"/>
      <c r="BC205" s="17"/>
      <c r="BD205" s="22"/>
      <c r="BE205" s="22"/>
      <c r="BF205" s="2" t="s">
        <v>463</v>
      </c>
      <c r="BG205" s="2" t="s">
        <v>463</v>
      </c>
      <c r="BJ205" s="22"/>
      <c r="BK205" s="22"/>
      <c r="BL205" s="22"/>
      <c r="BM205" s="22"/>
      <c r="BN205" s="22"/>
      <c r="BO205" s="22"/>
      <c r="BP205" s="22">
        <v>20000000</v>
      </c>
      <c r="BQ205" s="22">
        <v>0</v>
      </c>
    </row>
    <row r="206" spans="1:69" s="2" customFormat="1">
      <c r="A206" s="17"/>
      <c r="B206" s="17"/>
      <c r="C206" s="17" t="s">
        <v>912</v>
      </c>
      <c r="D206" s="12" t="s">
        <v>913</v>
      </c>
      <c r="E206" s="12" t="s">
        <v>913</v>
      </c>
      <c r="F206" s="44"/>
      <c r="G206" s="44"/>
      <c r="H206" s="44" t="s">
        <v>691</v>
      </c>
      <c r="I206" s="22"/>
      <c r="J206" s="17" t="s">
        <v>403</v>
      </c>
      <c r="K206" s="17" t="s">
        <v>404</v>
      </c>
      <c r="L206" s="22">
        <v>25000091.48</v>
      </c>
      <c r="M206" s="49" t="s">
        <v>673</v>
      </c>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17" t="s">
        <v>760</v>
      </c>
      <c r="AN206" s="17" t="s">
        <v>404</v>
      </c>
      <c r="AO206" s="33"/>
      <c r="AP206" s="17" t="s">
        <v>406</v>
      </c>
      <c r="AQ206" s="17"/>
      <c r="AR206" s="30"/>
      <c r="AS206" s="22"/>
      <c r="AT206" s="30">
        <v>44180</v>
      </c>
      <c r="AU206" s="22">
        <v>25000091.48</v>
      </c>
      <c r="AV206" s="17" t="s">
        <v>534</v>
      </c>
      <c r="AW206" s="17" t="s">
        <v>441</v>
      </c>
      <c r="AX206" s="36"/>
      <c r="AY206" s="22"/>
      <c r="AZ206" s="37"/>
      <c r="BA206" s="37"/>
      <c r="BB206" s="17"/>
      <c r="BC206" s="17"/>
      <c r="BD206" s="22"/>
      <c r="BE206" s="22"/>
      <c r="BF206" s="2" t="s">
        <v>463</v>
      </c>
      <c r="BG206" s="2" t="s">
        <v>463</v>
      </c>
      <c r="BJ206" s="22"/>
      <c r="BK206" s="22"/>
      <c r="BL206" s="22"/>
      <c r="BM206" s="22"/>
      <c r="BN206" s="22"/>
      <c r="BO206" s="22"/>
      <c r="BP206" s="22">
        <v>25000091.48</v>
      </c>
      <c r="BQ206" s="22">
        <v>0</v>
      </c>
    </row>
    <row r="207" spans="1:69" s="2" customFormat="1">
      <c r="A207" s="17"/>
      <c r="B207" s="17"/>
      <c r="C207" s="17" t="s">
        <v>914</v>
      </c>
      <c r="D207" s="12" t="s">
        <v>915</v>
      </c>
      <c r="E207" s="12" t="s">
        <v>915</v>
      </c>
      <c r="F207" s="44"/>
      <c r="G207" s="44"/>
      <c r="H207" s="44" t="s">
        <v>691</v>
      </c>
      <c r="I207" s="22"/>
      <c r="J207" s="17" t="s">
        <v>403</v>
      </c>
      <c r="K207" s="17" t="s">
        <v>404</v>
      </c>
      <c r="L207" s="22">
        <v>59999999</v>
      </c>
      <c r="M207" s="49" t="s">
        <v>673</v>
      </c>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17" t="s">
        <v>760</v>
      </c>
      <c r="AN207" s="17" t="s">
        <v>404</v>
      </c>
      <c r="AO207" s="33"/>
      <c r="AP207" s="17" t="s">
        <v>406</v>
      </c>
      <c r="AQ207" s="17"/>
      <c r="AR207" s="30"/>
      <c r="AS207" s="22"/>
      <c r="AT207" s="30">
        <v>44180</v>
      </c>
      <c r="AU207" s="22">
        <v>59999999</v>
      </c>
      <c r="AV207" s="17" t="s">
        <v>473</v>
      </c>
      <c r="AW207" s="17" t="s">
        <v>470</v>
      </c>
      <c r="AX207" s="36"/>
      <c r="AY207" s="22"/>
      <c r="AZ207" s="37"/>
      <c r="BA207" s="37"/>
      <c r="BB207" s="17"/>
      <c r="BC207" s="17"/>
      <c r="BD207" s="22"/>
      <c r="BE207" s="22"/>
      <c r="BF207" s="2" t="s">
        <v>463</v>
      </c>
      <c r="BG207" s="2" t="s">
        <v>463</v>
      </c>
      <c r="BJ207" s="22"/>
      <c r="BK207" s="22"/>
      <c r="BL207" s="22"/>
      <c r="BM207" s="22"/>
      <c r="BN207" s="22"/>
      <c r="BO207" s="22"/>
      <c r="BP207" s="22">
        <v>59999999</v>
      </c>
      <c r="BQ207" s="22">
        <v>0</v>
      </c>
    </row>
    <row r="208" spans="1:69" s="2" customFormat="1">
      <c r="A208" s="17"/>
      <c r="B208" s="17"/>
      <c r="C208" s="17" t="s">
        <v>916</v>
      </c>
      <c r="D208" s="12" t="s">
        <v>917</v>
      </c>
      <c r="E208" s="12" t="s">
        <v>917</v>
      </c>
      <c r="F208" s="44"/>
      <c r="G208" s="44"/>
      <c r="H208" s="44" t="s">
        <v>691</v>
      </c>
      <c r="I208" s="22"/>
      <c r="J208" s="17" t="s">
        <v>403</v>
      </c>
      <c r="K208" s="17" t="s">
        <v>404</v>
      </c>
      <c r="L208" s="22">
        <v>20000000</v>
      </c>
      <c r="M208" s="49" t="s">
        <v>673</v>
      </c>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17" t="s">
        <v>760</v>
      </c>
      <c r="AN208" s="17" t="s">
        <v>404</v>
      </c>
      <c r="AO208" s="33"/>
      <c r="AP208" s="17" t="s">
        <v>406</v>
      </c>
      <c r="AQ208" s="17"/>
      <c r="AR208" s="30"/>
      <c r="AS208" s="22"/>
      <c r="AT208" s="30">
        <v>44180</v>
      </c>
      <c r="AU208" s="22">
        <v>20000000</v>
      </c>
      <c r="AV208" s="17" t="s">
        <v>407</v>
      </c>
      <c r="AW208" s="17" t="s">
        <v>455</v>
      </c>
      <c r="AX208" s="36"/>
      <c r="AY208" s="22"/>
      <c r="AZ208" s="37"/>
      <c r="BA208" s="37"/>
      <c r="BB208" s="17"/>
      <c r="BC208" s="17"/>
      <c r="BD208" s="22"/>
      <c r="BE208" s="22"/>
      <c r="BF208" s="2" t="s">
        <v>463</v>
      </c>
      <c r="BG208" s="2" t="s">
        <v>463</v>
      </c>
      <c r="BJ208" s="22"/>
      <c r="BK208" s="22"/>
      <c r="BL208" s="22"/>
      <c r="BM208" s="22"/>
      <c r="BN208" s="22"/>
      <c r="BO208" s="22"/>
      <c r="BP208" s="22">
        <v>20000000</v>
      </c>
      <c r="BQ208" s="22">
        <v>0</v>
      </c>
    </row>
    <row r="209" spans="1:69" s="2" customFormat="1">
      <c r="A209" s="17"/>
      <c r="B209" s="17"/>
      <c r="C209" s="17" t="s">
        <v>918</v>
      </c>
      <c r="D209" s="12" t="s">
        <v>919</v>
      </c>
      <c r="E209" s="12" t="s">
        <v>919</v>
      </c>
      <c r="F209" s="44"/>
      <c r="G209" s="44"/>
      <c r="H209" s="44" t="s">
        <v>691</v>
      </c>
      <c r="I209" s="22"/>
      <c r="J209" s="17" t="s">
        <v>403</v>
      </c>
      <c r="K209" s="17" t="s">
        <v>404</v>
      </c>
      <c r="L209" s="22">
        <v>50000000</v>
      </c>
      <c r="M209" s="49" t="s">
        <v>673</v>
      </c>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17" t="s">
        <v>760</v>
      </c>
      <c r="AN209" s="17" t="s">
        <v>404</v>
      </c>
      <c r="AO209" s="33"/>
      <c r="AP209" s="17" t="s">
        <v>406</v>
      </c>
      <c r="AQ209" s="17"/>
      <c r="AR209" s="30"/>
      <c r="AS209" s="22"/>
      <c r="AT209" s="30">
        <v>44180</v>
      </c>
      <c r="AU209" s="22">
        <v>50000000</v>
      </c>
      <c r="AV209" s="17" t="s">
        <v>473</v>
      </c>
      <c r="AW209" s="17" t="s">
        <v>537</v>
      </c>
      <c r="AX209" s="36"/>
      <c r="AY209" s="22"/>
      <c r="AZ209" s="37"/>
      <c r="BA209" s="37"/>
      <c r="BB209" s="17"/>
      <c r="BC209" s="17"/>
      <c r="BD209" s="22"/>
      <c r="BE209" s="22"/>
      <c r="BF209" s="2" t="s">
        <v>463</v>
      </c>
      <c r="BG209" s="2" t="s">
        <v>463</v>
      </c>
      <c r="BJ209" s="22"/>
      <c r="BK209" s="22"/>
      <c r="BL209" s="22"/>
      <c r="BM209" s="22"/>
      <c r="BN209" s="22"/>
      <c r="BO209" s="22"/>
      <c r="BP209" s="22">
        <v>50000000</v>
      </c>
      <c r="BQ209" s="22">
        <v>0</v>
      </c>
    </row>
    <row r="210" spans="1:69" s="2" customFormat="1">
      <c r="A210" s="17"/>
      <c r="B210" s="17"/>
      <c r="C210" s="17" t="s">
        <v>920</v>
      </c>
      <c r="D210" s="12" t="s">
        <v>921</v>
      </c>
      <c r="E210" s="12" t="s">
        <v>921</v>
      </c>
      <c r="F210" s="44"/>
      <c r="G210" s="44"/>
      <c r="H210" s="44" t="s">
        <v>691</v>
      </c>
      <c r="I210" s="22"/>
      <c r="J210" s="17" t="s">
        <v>424</v>
      </c>
      <c r="K210" s="17" t="s">
        <v>404</v>
      </c>
      <c r="L210" s="22">
        <v>60000000</v>
      </c>
      <c r="M210" s="49" t="s">
        <v>673</v>
      </c>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17" t="s">
        <v>760</v>
      </c>
      <c r="AN210" s="17" t="s">
        <v>404</v>
      </c>
      <c r="AO210" s="33"/>
      <c r="AP210" s="17" t="s">
        <v>425</v>
      </c>
      <c r="AQ210" s="17"/>
      <c r="AR210" s="30"/>
      <c r="AS210" s="22"/>
      <c r="AT210" s="30">
        <v>44180</v>
      </c>
      <c r="AU210" s="22">
        <v>60000000</v>
      </c>
      <c r="AV210" s="17" t="s">
        <v>427</v>
      </c>
      <c r="AW210" s="17" t="s">
        <v>455</v>
      </c>
      <c r="AX210" s="36"/>
      <c r="AY210" s="22"/>
      <c r="AZ210" s="37"/>
      <c r="BA210" s="37"/>
      <c r="BB210" s="17"/>
      <c r="BC210" s="17"/>
      <c r="BD210" s="22"/>
      <c r="BE210" s="22"/>
      <c r="BF210" s="2" t="s">
        <v>463</v>
      </c>
      <c r="BG210" s="2" t="s">
        <v>463</v>
      </c>
      <c r="BJ210" s="22"/>
      <c r="BK210" s="22"/>
      <c r="BL210" s="22"/>
      <c r="BM210" s="22"/>
      <c r="BN210" s="22"/>
      <c r="BO210" s="22"/>
      <c r="BP210" s="22">
        <v>60000000</v>
      </c>
      <c r="BQ210" s="22">
        <v>0</v>
      </c>
    </row>
    <row r="212" spans="1:69">
      <c r="C212" s="6" t="s">
        <v>922</v>
      </c>
      <c r="D212" s="6" t="s">
        <v>923</v>
      </c>
      <c r="E212" s="6" t="s">
        <v>923</v>
      </c>
      <c r="L212" s="67">
        <v>97873500</v>
      </c>
      <c r="M212" s="49" t="s">
        <v>673</v>
      </c>
    </row>
    <row r="213" spans="1:69">
      <c r="C213" s="6" t="s">
        <v>96</v>
      </c>
      <c r="D213" s="6" t="s">
        <v>924</v>
      </c>
      <c r="E213" s="6" t="s">
        <v>924</v>
      </c>
      <c r="L213" s="67">
        <v>32624500</v>
      </c>
      <c r="M213" s="49" t="s">
        <v>673</v>
      </c>
    </row>
    <row r="214" spans="1:69">
      <c r="C214" s="6" t="s">
        <v>925</v>
      </c>
      <c r="D214" s="6" t="s">
        <v>926</v>
      </c>
      <c r="E214" s="6" t="s">
        <v>926</v>
      </c>
      <c r="L214" s="67">
        <v>65898553.600000001</v>
      </c>
      <c r="M214" s="49" t="s">
        <v>673</v>
      </c>
    </row>
    <row r="215" spans="1:69">
      <c r="C215" s="6" t="s">
        <v>927</v>
      </c>
      <c r="D215" s="6" t="s">
        <v>928</v>
      </c>
      <c r="E215" s="6" t="s">
        <v>928</v>
      </c>
      <c r="L215" s="67">
        <v>6.52</v>
      </c>
      <c r="M215" s="49" t="s">
        <v>673</v>
      </c>
    </row>
    <row r="216" spans="1:69">
      <c r="C216" s="6" t="s">
        <v>929</v>
      </c>
      <c r="D216" s="6" t="s">
        <v>930</v>
      </c>
      <c r="E216" s="6" t="s">
        <v>930</v>
      </c>
      <c r="L216" s="67">
        <v>523949470</v>
      </c>
      <c r="M216" s="49" t="s">
        <v>673</v>
      </c>
    </row>
    <row r="217" spans="1:69">
      <c r="C217" s="6" t="s">
        <v>931</v>
      </c>
      <c r="D217" s="6" t="s">
        <v>932</v>
      </c>
      <c r="E217" s="6" t="s">
        <v>932</v>
      </c>
      <c r="L217" s="67">
        <v>246072780.43000001</v>
      </c>
      <c r="M217" s="49" t="s">
        <v>673</v>
      </c>
    </row>
    <row r="218" spans="1:69">
      <c r="C218" s="6" t="s">
        <v>323</v>
      </c>
      <c r="D218" s="6" t="s">
        <v>933</v>
      </c>
      <c r="E218" s="6" t="s">
        <v>933</v>
      </c>
      <c r="L218" s="67">
        <v>4761431.59</v>
      </c>
      <c r="M218" s="49" t="s">
        <v>673</v>
      </c>
    </row>
    <row r="219" spans="1:69">
      <c r="C219" s="6" t="s">
        <v>129</v>
      </c>
      <c r="D219" s="6" t="s">
        <v>934</v>
      </c>
      <c r="E219" s="6" t="s">
        <v>934</v>
      </c>
      <c r="L219" s="67">
        <v>57248115.880000003</v>
      </c>
      <c r="M219" s="49" t="s">
        <v>673</v>
      </c>
    </row>
    <row r="220" spans="1:69">
      <c r="C220" s="6" t="s">
        <v>935</v>
      </c>
      <c r="D220" s="6" t="s">
        <v>936</v>
      </c>
      <c r="E220" s="6" t="s">
        <v>936</v>
      </c>
      <c r="L220" s="67">
        <v>46326790</v>
      </c>
      <c r="M220" s="49" t="s">
        <v>673</v>
      </c>
    </row>
    <row r="221" spans="1:69">
      <c r="C221" s="6" t="s">
        <v>937</v>
      </c>
      <c r="D221" s="6" t="s">
        <v>938</v>
      </c>
      <c r="E221" s="6" t="s">
        <v>938</v>
      </c>
      <c r="L221" s="67">
        <v>138643763.06999999</v>
      </c>
      <c r="M221" s="49" t="s">
        <v>673</v>
      </c>
    </row>
    <row r="222" spans="1:69">
      <c r="C222" s="6" t="s">
        <v>939</v>
      </c>
      <c r="D222" s="6" t="s">
        <v>940</v>
      </c>
      <c r="E222" s="6" t="s">
        <v>940</v>
      </c>
      <c r="L222" s="67">
        <v>32624500</v>
      </c>
      <c r="M222" s="49" t="s">
        <v>673</v>
      </c>
    </row>
    <row r="223" spans="1:69">
      <c r="C223" s="6" t="s">
        <v>941</v>
      </c>
      <c r="D223" s="6" t="s">
        <v>942</v>
      </c>
      <c r="E223" s="6" t="s">
        <v>942</v>
      </c>
      <c r="L223" s="67">
        <v>94611050</v>
      </c>
      <c r="M223" s="49" t="s">
        <v>673</v>
      </c>
    </row>
    <row r="224" spans="1:69">
      <c r="C224" s="6" t="s">
        <v>943</v>
      </c>
      <c r="D224" s="6" t="s">
        <v>944</v>
      </c>
      <c r="E224" s="6" t="s">
        <v>944</v>
      </c>
      <c r="L224" s="67">
        <v>16312201.98</v>
      </c>
      <c r="M224" s="49" t="s">
        <v>673</v>
      </c>
    </row>
    <row r="225" spans="3:13">
      <c r="C225" s="6" t="s">
        <v>945</v>
      </c>
      <c r="D225" s="6" t="s">
        <v>946</v>
      </c>
      <c r="E225" s="6" t="s">
        <v>946</v>
      </c>
      <c r="L225" s="67">
        <v>97873500</v>
      </c>
      <c r="M225" s="49" t="s">
        <v>673</v>
      </c>
    </row>
  </sheetData>
  <phoneticPr fontId="19" type="noConversion"/>
  <dataValidations count="1">
    <dataValidation type="list" allowBlank="1" showInputMessage="1" showErrorMessage="1" sqref="AV86:AV89" xr:uid="{00000000-0002-0000-0100-000000000000}">
      <formula1>一级行业</formula1>
    </dataValidation>
  </dataValidations>
  <pageMargins left="0.75" right="0.75" top="1" bottom="1" header="0.5" footer="0.5"/>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中证投月报</vt:lpstr>
      <vt:lpstr>库务表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李铭琛</cp:lastModifiedBy>
  <dcterms:created xsi:type="dcterms:W3CDTF">2021-02-05T05:31:46Z</dcterms:created>
  <dcterms:modified xsi:type="dcterms:W3CDTF">2021-02-05T08:27:30Z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