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_Projecct\wechat_project\080_GRO 增量公式解析\"/>
    </mc:Choice>
  </mc:AlternateContent>
  <xr:revisionPtr revIDLastSave="0" documentId="13_ncr:1_{24659A29-0BBF-4EBD-8845-6CC23434A9B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试算模板（优化后）" sheetId="2" r:id="rId1"/>
    <sheet name="试算模板（优化前）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2" l="1"/>
  <c r="K8" i="2"/>
  <c r="L7" i="2"/>
  <c r="K7" i="2"/>
  <c r="L6" i="2"/>
  <c r="K6" i="2"/>
  <c r="H8" i="2"/>
  <c r="H7" i="2"/>
  <c r="H6" i="2"/>
  <c r="E10" i="2"/>
  <c r="L10" i="2" s="1"/>
  <c r="D10" i="2"/>
  <c r="K10" i="2" s="1"/>
  <c r="H8" i="1"/>
  <c r="K8" i="1" s="1"/>
  <c r="H6" i="1"/>
  <c r="M6" i="1" s="1"/>
  <c r="H7" i="1"/>
  <c r="E10" i="1"/>
  <c r="D10" i="1"/>
  <c r="N8" i="2" l="1"/>
  <c r="N10" i="2"/>
  <c r="P10" i="2" s="1"/>
  <c r="N6" i="2"/>
  <c r="P6" i="2" s="1"/>
  <c r="N7" i="2"/>
  <c r="P7" i="2" s="1"/>
  <c r="P8" i="2"/>
  <c r="H10" i="2"/>
  <c r="K6" i="1"/>
  <c r="K7" i="1"/>
  <c r="K9" i="1"/>
  <c r="M7" i="1"/>
  <c r="M8" i="1"/>
  <c r="K10" i="1"/>
  <c r="H10" i="1"/>
</calcChain>
</file>

<file path=xl/sharedStrings.xml><?xml version="1.0" encoding="utf-8"?>
<sst xmlns="http://schemas.openxmlformats.org/spreadsheetml/2006/main" count="60" uniqueCount="41">
  <si>
    <t>购买人数</t>
    <phoneticPr fontId="2" type="noConversion"/>
  </si>
  <si>
    <t>人均购买频次</t>
    <phoneticPr fontId="2" type="noConversion"/>
  </si>
  <si>
    <t>平均价格</t>
    <phoneticPr fontId="2" type="noConversion"/>
  </si>
  <si>
    <t>去年</t>
    <phoneticPr fontId="2" type="noConversion"/>
  </si>
  <si>
    <t>今年</t>
    <phoneticPr fontId="2" type="noConversion"/>
  </si>
  <si>
    <t>总金额</t>
    <phoneticPr fontId="2" type="noConversion"/>
  </si>
  <si>
    <t>增量</t>
    <phoneticPr fontId="2" type="noConversion"/>
  </si>
  <si>
    <t>比重合计</t>
    <phoneticPr fontId="2" type="noConversion"/>
  </si>
  <si>
    <t>差额核对</t>
    <phoneticPr fontId="2" type="noConversion"/>
  </si>
  <si>
    <t>输入区域</t>
    <phoneticPr fontId="2" type="noConversion"/>
  </si>
  <si>
    <t>公式区域</t>
    <phoneticPr fontId="2" type="noConversion"/>
  </si>
  <si>
    <t>问题：正负值的比重问题怎么处理？</t>
    <phoneticPr fontId="2" type="noConversion"/>
  </si>
  <si>
    <t>当遇到计算比重的问题时，如果数值既有正数又有负数，可以采取以下两种处理方法：</t>
  </si>
  <si>
    <t>例如，假设有三个数值：-5、10 和 -3。首先将它们取绝对值分别为 5、10 和 3，然后计算它们的比重。</t>
  </si>
  <si>
    <t>指标</t>
    <phoneticPr fontId="2" type="noConversion"/>
  </si>
  <si>
    <t>增量比例</t>
    <phoneticPr fontId="2" type="noConversion"/>
  </si>
  <si>
    <t>带方向的增量权重</t>
    <phoneticPr fontId="2" type="noConversion"/>
  </si>
  <si>
    <t>例如，假设有两个正数：20 和 30，以及两个负数：-10 和 -15。分别计算正数和负数的比重，可以得到正数比重为 20/(20+30) = 0.4，</t>
    <phoneticPr fontId="2" type="noConversion"/>
  </si>
  <si>
    <t>负数比重为 -10/(-10-15) ≈ 0.286。然后可以根据需要进行加权或综合这些比重，以得到最终的比重结果。</t>
  </si>
  <si>
    <t>G</t>
    <phoneticPr fontId="2" type="noConversion"/>
  </si>
  <si>
    <t>R</t>
    <phoneticPr fontId="2" type="noConversion"/>
  </si>
  <si>
    <t>O</t>
    <phoneticPr fontId="2" type="noConversion"/>
  </si>
  <si>
    <t>G =（本年度购买人数-上年度购买人数）* 上年度人均购买频次 * 上年度平均价格</t>
    <phoneticPr fontId="2" type="noConversion"/>
  </si>
  <si>
    <t>R =（本年度人均购买频次-上年度人均购买频次）* 本年度购买人数 * 上年度平均价格</t>
    <phoneticPr fontId="2" type="noConversion"/>
  </si>
  <si>
    <t>O =（本年度平均价格-上年度平均价格）* 本年度购买人数 * 本年度人均购买频次</t>
    <phoneticPr fontId="2" type="noConversion"/>
  </si>
  <si>
    <r>
      <rPr>
        <b/>
        <sz val="11"/>
        <color theme="1"/>
        <rFont val="微软雅黑"/>
        <family val="2"/>
        <charset val="134"/>
      </rPr>
      <t>2. 分别计算正数和负数的比重</t>
    </r>
    <r>
      <rPr>
        <sz val="11"/>
        <color theme="1"/>
        <rFont val="微软雅黑"/>
        <family val="2"/>
        <charset val="134"/>
      </rPr>
      <t>： 将正数和负数分别计算比重，并用符号标识其方向。然后根据具体情况来决定如何加权或综合这些比重。</t>
    </r>
    <phoneticPr fontId="2" type="noConversion"/>
  </si>
  <si>
    <r>
      <rPr>
        <b/>
        <sz val="11"/>
        <color theme="1"/>
        <rFont val="微软雅黑"/>
        <family val="2"/>
        <charset val="134"/>
      </rPr>
      <t>1. 绝对值法</t>
    </r>
    <r>
      <rPr>
        <sz val="11"/>
        <color theme="1"/>
        <rFont val="微软雅黑"/>
        <family val="2"/>
        <charset val="134"/>
      </rPr>
      <t>： 将所有数值都取绝对值后再进行计算。这样可以确保所有数值都为正数，从而得到正确的比重结果。</t>
    </r>
    <phoneticPr fontId="2" type="noConversion"/>
  </si>
  <si>
    <t>GRO 增量公式解析</t>
    <phoneticPr fontId="2" type="noConversion"/>
  </si>
  <si>
    <t>M3 = (ABS(H6)/(ABS($H$6)+ABS($H$7)+ABS($H$8)))*SIGN(H6)</t>
    <phoneticPr fontId="2" type="noConversion"/>
  </si>
  <si>
    <r>
      <t xml:space="preserve">拆解 GRO 时，是按照 </t>
    </r>
    <r>
      <rPr>
        <b/>
        <sz val="12"/>
        <color rgb="FF121212"/>
        <rFont val="微软雅黑"/>
        <family val="2"/>
        <charset val="134"/>
      </rPr>
      <t xml:space="preserve">人 -&gt; 次 -&gt; 笔 </t>
    </r>
    <r>
      <rPr>
        <sz val="12"/>
        <color rgb="FF121212"/>
        <rFont val="微软雅黑"/>
        <family val="2"/>
        <charset val="134"/>
      </rPr>
      <t>的顺序来的，确切地讲，</t>
    </r>
    <r>
      <rPr>
        <b/>
        <sz val="12"/>
        <color rgb="FF121212"/>
        <rFont val="微软雅黑"/>
        <family val="2"/>
        <charset val="134"/>
      </rPr>
      <t>增量乘上的数值应该是上年度的</t>
    </r>
    <phoneticPr fontId="2" type="noConversion"/>
  </si>
  <si>
    <t>环比增长率</t>
    <phoneticPr fontId="2" type="noConversion"/>
  </si>
  <si>
    <t>去年转换</t>
    <phoneticPr fontId="2" type="noConversion"/>
  </si>
  <si>
    <t>今年转换</t>
    <phoneticPr fontId="2" type="noConversion"/>
  </si>
  <si>
    <t>LN 波动值</t>
    <phoneticPr fontId="2" type="noConversion"/>
  </si>
  <si>
    <r>
      <rPr>
        <b/>
        <sz val="11"/>
        <color theme="1"/>
        <rFont val="微软雅黑"/>
        <family val="2"/>
        <charset val="134"/>
      </rPr>
      <t>1. 可加型指标</t>
    </r>
    <r>
      <rPr>
        <sz val="11"/>
        <color theme="1"/>
        <rFont val="微软雅黑"/>
        <family val="2"/>
        <charset val="134"/>
      </rPr>
      <t xml:space="preserve">： </t>
    </r>
    <phoneticPr fontId="2" type="noConversion"/>
  </si>
  <si>
    <r>
      <rPr>
        <b/>
        <sz val="11"/>
        <color theme="1"/>
        <rFont val="微软雅黑"/>
        <family val="2"/>
        <charset val="134"/>
      </rPr>
      <t>2. 乘法型指标</t>
    </r>
    <r>
      <rPr>
        <sz val="11"/>
        <color theme="1"/>
        <rFont val="微软雅黑"/>
        <family val="2"/>
        <charset val="134"/>
      </rPr>
      <t xml:space="preserve">： </t>
    </r>
    <phoneticPr fontId="2" type="noConversion"/>
  </si>
  <si>
    <t>控制变量法</t>
    <phoneticPr fontId="2" type="noConversion"/>
  </si>
  <si>
    <r>
      <rPr>
        <b/>
        <sz val="11"/>
        <color theme="1"/>
        <rFont val="微软雅黑"/>
        <family val="2"/>
        <charset val="134"/>
      </rPr>
      <t>3. 除法型指标</t>
    </r>
    <r>
      <rPr>
        <sz val="11"/>
        <color theme="1"/>
        <rFont val="微软雅黑"/>
        <family val="2"/>
        <charset val="134"/>
      </rPr>
      <t>：（率指标）</t>
    </r>
    <phoneticPr fontId="2" type="noConversion"/>
  </si>
  <si>
    <t>问题：指标波动归因分析应该怎么计算贡献率？</t>
    <phoneticPr fontId="2" type="noConversion"/>
  </si>
  <si>
    <t>波动值 = 本期 - 上期；波动贡献率 = 波动值 / SUM(波动值)</t>
    <phoneticPr fontId="2" type="noConversion"/>
  </si>
  <si>
    <t>波动值 = LN(本期) - LN(上期)；波动贡献率 = 波动值 / SUM(波动值)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</si>
</sst>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0.0%"/>
    <numFmt numFmtId="177" formatCode="0.00_);[Red]\(0.0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212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rgb="FF121212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3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6" fontId="4" fillId="0" borderId="0" xfId="1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4" fillId="3" borderId="0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176" fontId="5" fillId="3" borderId="0" xfId="1" applyNumberFormat="1" applyFont="1" applyFill="1" applyBorder="1" applyAlignment="1">
      <alignment horizontal="center" vertical="center"/>
    </xf>
    <xf numFmtId="41" fontId="4" fillId="2" borderId="0" xfId="0" applyNumberFormat="1" applyFont="1" applyFill="1" applyAlignment="1">
      <alignment horizontal="center" vertical="center"/>
    </xf>
    <xf numFmtId="41" fontId="4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9" fontId="4" fillId="3" borderId="0" xfId="1" applyFont="1" applyFill="1" applyAlignment="1">
      <alignment horizontal="center" vertical="center"/>
    </xf>
    <xf numFmtId="9" fontId="4" fillId="0" borderId="0" xfId="1" applyFont="1" applyAlignment="1">
      <alignment horizontal="center" vertical="center"/>
    </xf>
    <xf numFmtId="177" fontId="4" fillId="3" borderId="0" xfId="1" applyNumberFormat="1" applyFont="1" applyFill="1" applyBorder="1" applyAlignment="1">
      <alignment horizontal="center" vertical="center"/>
    </xf>
    <xf numFmtId="177" fontId="0" fillId="0" borderId="0" xfId="0" applyNumberFormat="1"/>
    <xf numFmtId="177" fontId="4" fillId="0" borderId="0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106B-D06D-4036-B1FB-ABD937F59706}">
  <dimension ref="B2:Z23"/>
  <sheetViews>
    <sheetView showGridLines="0" workbookViewId="0">
      <selection activeCell="U18" sqref="U18"/>
    </sheetView>
  </sheetViews>
  <sheetFormatPr defaultColWidth="9" defaultRowHeight="16.5" x14ac:dyDescent="0.3"/>
  <cols>
    <col min="1" max="2" width="2.58203125" style="1" customWidth="1"/>
    <col min="3" max="3" width="13" style="1" bestFit="1" customWidth="1"/>
    <col min="4" max="5" width="10" style="1" bestFit="1" customWidth="1"/>
    <col min="6" max="6" width="2.58203125" style="1" customWidth="1"/>
    <col min="7" max="7" width="9" style="1"/>
    <col min="8" max="8" width="9.58203125" style="1" bestFit="1" customWidth="1"/>
    <col min="9" max="9" width="2.58203125" style="1" customWidth="1"/>
    <col min="10" max="17" width="9" style="1"/>
    <col min="18" max="19" width="2.58203125" style="1" customWidth="1"/>
    <col min="20" max="26" width="9" style="1"/>
    <col min="27" max="27" width="2.58203125" style="1" customWidth="1"/>
    <col min="28" max="16384" width="9" style="1"/>
  </cols>
  <sheetData>
    <row r="2" spans="2:26" ht="25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S2" s="22"/>
      <c r="T2" s="23"/>
      <c r="U2" s="23"/>
      <c r="V2" s="23"/>
      <c r="W2" s="23"/>
      <c r="X2" s="23"/>
      <c r="Y2" s="23"/>
      <c r="Z2" s="24"/>
    </row>
    <row r="3" spans="2:26" ht="25" x14ac:dyDescent="0.3">
      <c r="B3" s="8"/>
      <c r="C3" s="39" t="s">
        <v>27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  <c r="R3" s="4"/>
      <c r="S3" s="25"/>
      <c r="T3" s="33" t="s">
        <v>38</v>
      </c>
      <c r="Z3" s="26"/>
    </row>
    <row r="4" spans="2:26" x14ac:dyDescent="0.3">
      <c r="B4" s="8"/>
      <c r="Q4" s="9"/>
      <c r="S4" s="25"/>
      <c r="Z4" s="26"/>
    </row>
    <row r="5" spans="2:26" x14ac:dyDescent="0.3">
      <c r="B5" s="8"/>
      <c r="C5" s="2" t="s">
        <v>14</v>
      </c>
      <c r="D5" s="2" t="s">
        <v>3</v>
      </c>
      <c r="E5" s="2" t="s">
        <v>4</v>
      </c>
      <c r="F5" s="2"/>
      <c r="G5" s="2"/>
      <c r="H5" s="2" t="s">
        <v>30</v>
      </c>
      <c r="I5" s="2"/>
      <c r="J5" s="2"/>
      <c r="K5" s="2" t="s">
        <v>31</v>
      </c>
      <c r="L5" s="2" t="s">
        <v>32</v>
      </c>
      <c r="M5" s="2"/>
      <c r="N5" s="2" t="s">
        <v>33</v>
      </c>
      <c r="P5" s="2" t="s">
        <v>16</v>
      </c>
      <c r="Q5" s="10"/>
      <c r="R5" s="2"/>
      <c r="S5" s="25"/>
      <c r="T5" s="1" t="s">
        <v>34</v>
      </c>
      <c r="Z5" s="26"/>
    </row>
    <row r="6" spans="2:26" x14ac:dyDescent="0.3">
      <c r="B6" s="8"/>
      <c r="C6" s="11" t="s">
        <v>0</v>
      </c>
      <c r="D6" s="31">
        <v>1000</v>
      </c>
      <c r="E6" s="31">
        <v>900</v>
      </c>
      <c r="F6" s="13"/>
      <c r="G6" s="2" t="s">
        <v>19</v>
      </c>
      <c r="H6" s="34">
        <f>E6/D6-1</f>
        <v>-9.9999999999999978E-2</v>
      </c>
      <c r="I6" s="13"/>
      <c r="J6" s="13"/>
      <c r="K6" s="36">
        <f>LN(D6)</f>
        <v>6.9077552789821368</v>
      </c>
      <c r="L6" s="36">
        <f t="shared" ref="L6:L8" si="0">LN(E6)</f>
        <v>6.8023947633243109</v>
      </c>
      <c r="M6" s="38"/>
      <c r="N6" s="36">
        <f>L6-K6</f>
        <v>-0.10536051565782589</v>
      </c>
      <c r="P6" s="30">
        <f>N6/$N$10</f>
        <v>2.5809742247050433</v>
      </c>
      <c r="Q6" s="16"/>
      <c r="R6" s="3"/>
      <c r="S6" s="25"/>
      <c r="T6" s="1" t="s">
        <v>39</v>
      </c>
      <c r="Z6" s="26"/>
    </row>
    <row r="7" spans="2:26" x14ac:dyDescent="0.3">
      <c r="B7" s="8"/>
      <c r="C7" s="13" t="s">
        <v>1</v>
      </c>
      <c r="D7" s="12">
        <v>1.5</v>
      </c>
      <c r="E7" s="12">
        <v>2</v>
      </c>
      <c r="F7" s="13"/>
      <c r="G7" s="2" t="s">
        <v>20</v>
      </c>
      <c r="H7" s="34">
        <f t="shared" ref="H7:H10" si="1">E7/D7-1</f>
        <v>0.33333333333333326</v>
      </c>
      <c r="I7" s="13"/>
      <c r="J7" s="13"/>
      <c r="K7" s="36">
        <f t="shared" ref="K7:K8" si="2">LN(D7)</f>
        <v>0.40546510810816438</v>
      </c>
      <c r="L7" s="36">
        <f t="shared" si="0"/>
        <v>0.69314718055994529</v>
      </c>
      <c r="M7" s="38"/>
      <c r="N7" s="36">
        <f t="shared" ref="N7:N8" si="3">L7-K7</f>
        <v>0.2876820724517809</v>
      </c>
      <c r="P7" s="30">
        <f t="shared" ref="P7:P10" si="4">N7/$N$10</f>
        <v>-7.0472321559165074</v>
      </c>
      <c r="Q7" s="16"/>
      <c r="R7" s="3"/>
      <c r="S7" s="25"/>
      <c r="Z7" s="26"/>
    </row>
    <row r="8" spans="2:26" x14ac:dyDescent="0.3">
      <c r="B8" s="8"/>
      <c r="C8" s="13" t="s">
        <v>2</v>
      </c>
      <c r="D8" s="31">
        <v>100</v>
      </c>
      <c r="E8" s="31">
        <v>80</v>
      </c>
      <c r="F8" s="13"/>
      <c r="G8" s="2" t="s">
        <v>21</v>
      </c>
      <c r="H8" s="34">
        <f t="shared" si="1"/>
        <v>-0.19999999999999996</v>
      </c>
      <c r="I8" s="13"/>
      <c r="J8" s="13"/>
      <c r="K8" s="36">
        <f t="shared" si="2"/>
        <v>4.6051701859880918</v>
      </c>
      <c r="L8" s="36">
        <f t="shared" si="0"/>
        <v>4.3820266346738812</v>
      </c>
      <c r="M8" s="38"/>
      <c r="N8" s="36">
        <f t="shared" si="3"/>
        <v>-0.2231435513142106</v>
      </c>
      <c r="P8" s="30">
        <f t="shared" si="4"/>
        <v>5.4662579312115049</v>
      </c>
      <c r="Q8" s="16"/>
      <c r="R8" s="3"/>
      <c r="S8" s="25"/>
      <c r="T8" s="1" t="s">
        <v>35</v>
      </c>
      <c r="Z8" s="26"/>
    </row>
    <row r="9" spans="2:26" x14ac:dyDescent="0.3">
      <c r="B9" s="8"/>
      <c r="C9" s="13"/>
      <c r="D9" s="13"/>
      <c r="E9" s="13"/>
      <c r="F9" s="13"/>
      <c r="G9" s="13"/>
      <c r="H9" s="35"/>
      <c r="I9" s="13"/>
      <c r="K9" s="37"/>
      <c r="L9" s="37"/>
      <c r="M9" s="37"/>
      <c r="N9" s="37"/>
      <c r="Q9" s="9"/>
      <c r="S9" s="25"/>
      <c r="T9" s="1" t="s">
        <v>40</v>
      </c>
      <c r="Z9" s="26"/>
    </row>
    <row r="10" spans="2:26" x14ac:dyDescent="0.3">
      <c r="B10" s="8"/>
      <c r="C10" s="13" t="s">
        <v>5</v>
      </c>
      <c r="D10" s="32">
        <f>D6*D7*D8</f>
        <v>150000</v>
      </c>
      <c r="E10" s="32">
        <f>E6*E7*E8</f>
        <v>144000</v>
      </c>
      <c r="F10" s="13"/>
      <c r="G10" s="13"/>
      <c r="H10" s="34">
        <f t="shared" si="1"/>
        <v>-4.0000000000000036E-2</v>
      </c>
      <c r="I10" s="13"/>
      <c r="J10" s="13" t="s">
        <v>7</v>
      </c>
      <c r="K10" s="36">
        <f t="shared" ref="K10" si="5">LN(D10)</f>
        <v>11.918390573078392</v>
      </c>
      <c r="L10" s="36">
        <f>LN(E10)</f>
        <v>11.877568578558138</v>
      </c>
      <c r="M10" s="38"/>
      <c r="N10" s="36">
        <f>L10-K10</f>
        <v>-4.0821994520253924E-2</v>
      </c>
      <c r="P10" s="30">
        <f t="shared" si="4"/>
        <v>1</v>
      </c>
      <c r="Q10" s="9"/>
      <c r="S10" s="25"/>
      <c r="Z10" s="26"/>
    </row>
    <row r="11" spans="2:26" x14ac:dyDescent="0.3">
      <c r="B11" s="8"/>
      <c r="Q11" s="9"/>
      <c r="S11" s="25"/>
      <c r="T11" s="1" t="s">
        <v>37</v>
      </c>
      <c r="Z11" s="26"/>
    </row>
    <row r="12" spans="2:26" x14ac:dyDescent="0.3">
      <c r="B12" s="8"/>
      <c r="C12" s="17" t="s">
        <v>29</v>
      </c>
      <c r="Q12" s="9"/>
      <c r="S12" s="25"/>
      <c r="T12" s="1" t="s">
        <v>36</v>
      </c>
      <c r="Z12" s="26"/>
    </row>
    <row r="13" spans="2:26" x14ac:dyDescent="0.3">
      <c r="B13" s="8"/>
      <c r="Q13" s="9"/>
      <c r="S13" s="25"/>
      <c r="Z13" s="26"/>
    </row>
    <row r="14" spans="2:26" x14ac:dyDescent="0.3">
      <c r="B14" s="8"/>
      <c r="C14" s="18" t="s">
        <v>22</v>
      </c>
      <c r="Q14" s="9"/>
      <c r="S14" s="27"/>
      <c r="T14" s="28"/>
      <c r="U14" s="28"/>
      <c r="V14" s="28"/>
      <c r="W14" s="28"/>
      <c r="X14" s="28"/>
      <c r="Y14" s="28"/>
      <c r="Z14" s="29"/>
    </row>
    <row r="15" spans="2:26" x14ac:dyDescent="0.3">
      <c r="B15" s="8"/>
      <c r="C15" s="18"/>
      <c r="Q15" s="9"/>
    </row>
    <row r="16" spans="2:26" x14ac:dyDescent="0.3">
      <c r="B16" s="8"/>
      <c r="C16" s="18" t="s">
        <v>23</v>
      </c>
      <c r="Q16" s="9"/>
    </row>
    <row r="17" spans="2:17" x14ac:dyDescent="0.3">
      <c r="B17" s="8"/>
      <c r="C17" s="18"/>
      <c r="Q17" s="9"/>
    </row>
    <row r="18" spans="2:17" x14ac:dyDescent="0.3">
      <c r="B18" s="8"/>
      <c r="C18" s="18" t="s">
        <v>24</v>
      </c>
      <c r="Q18" s="9"/>
    </row>
    <row r="19" spans="2:17" x14ac:dyDescent="0.3">
      <c r="B19" s="8"/>
      <c r="Q19" s="9"/>
    </row>
    <row r="20" spans="2:17" x14ac:dyDescent="0.3">
      <c r="B20" s="8"/>
      <c r="C20" s="13" t="s">
        <v>9</v>
      </c>
      <c r="D20" s="12"/>
      <c r="Q20" s="9"/>
    </row>
    <row r="21" spans="2:17" x14ac:dyDescent="0.3">
      <c r="B21" s="8"/>
      <c r="C21" s="13"/>
      <c r="D21" s="13"/>
      <c r="Q21" s="9"/>
    </row>
    <row r="22" spans="2:17" x14ac:dyDescent="0.3">
      <c r="B22" s="8"/>
      <c r="C22" s="13" t="s">
        <v>10</v>
      </c>
      <c r="D22" s="14"/>
      <c r="Q22" s="9"/>
    </row>
    <row r="23" spans="2:17" x14ac:dyDescent="0.3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</sheetData>
  <mergeCells count="1">
    <mergeCell ref="C3:Q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23"/>
  <sheetViews>
    <sheetView showGridLines="0" tabSelected="1" workbookViewId="0">
      <selection activeCell="T26" sqref="T26"/>
    </sheetView>
  </sheetViews>
  <sheetFormatPr defaultColWidth="9" defaultRowHeight="16.5" x14ac:dyDescent="0.3"/>
  <cols>
    <col min="1" max="2" width="2.58203125" style="1" customWidth="1"/>
    <col min="3" max="3" width="13" style="1" bestFit="1" customWidth="1"/>
    <col min="4" max="5" width="10" style="1" bestFit="1" customWidth="1"/>
    <col min="6" max="6" width="2.58203125" style="1" customWidth="1"/>
    <col min="7" max="7" width="9" style="1"/>
    <col min="8" max="8" width="9.58203125" style="1" bestFit="1" customWidth="1"/>
    <col min="9" max="9" width="2.58203125" style="1" customWidth="1"/>
    <col min="10" max="14" width="9" style="1"/>
    <col min="15" max="16" width="2.58203125" style="1" customWidth="1"/>
    <col min="17" max="29" width="9" style="1"/>
    <col min="30" max="30" width="2.58203125" style="1" customWidth="1"/>
    <col min="31" max="16384" width="9" style="1"/>
  </cols>
  <sheetData>
    <row r="2" spans="2:29" ht="25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P2" s="22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</row>
    <row r="3" spans="2:29" ht="25" x14ac:dyDescent="0.3">
      <c r="B3" s="8"/>
      <c r="C3" s="39" t="s">
        <v>27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4"/>
      <c r="P3" s="25"/>
      <c r="Q3" s="33" t="s">
        <v>11</v>
      </c>
      <c r="AC3" s="26"/>
    </row>
    <row r="4" spans="2:29" x14ac:dyDescent="0.3">
      <c r="B4" s="8"/>
      <c r="N4" s="9"/>
      <c r="P4" s="25"/>
      <c r="AC4" s="26"/>
    </row>
    <row r="5" spans="2:29" x14ac:dyDescent="0.3">
      <c r="B5" s="8"/>
      <c r="C5" s="2" t="s">
        <v>14</v>
      </c>
      <c r="D5" s="2" t="s">
        <v>3</v>
      </c>
      <c r="E5" s="2" t="s">
        <v>4</v>
      </c>
      <c r="F5" s="2"/>
      <c r="G5" s="2"/>
      <c r="H5" s="2" t="s">
        <v>6</v>
      </c>
      <c r="I5" s="2"/>
      <c r="J5" s="2"/>
      <c r="K5" s="2" t="s">
        <v>15</v>
      </c>
      <c r="M5" s="2" t="s">
        <v>16</v>
      </c>
      <c r="N5" s="10"/>
      <c r="O5" s="2"/>
      <c r="P5" s="25"/>
      <c r="Q5" s="1" t="s">
        <v>28</v>
      </c>
      <c r="AC5" s="26"/>
    </row>
    <row r="6" spans="2:29" x14ac:dyDescent="0.3">
      <c r="B6" s="8"/>
      <c r="C6" s="11" t="s">
        <v>0</v>
      </c>
      <c r="D6" s="31">
        <v>1000</v>
      </c>
      <c r="E6" s="31">
        <v>900</v>
      </c>
      <c r="F6" s="13"/>
      <c r="G6" s="2" t="s">
        <v>19</v>
      </c>
      <c r="H6" s="32">
        <f>(E6-D6)*D7*D8</f>
        <v>-15000</v>
      </c>
      <c r="I6" s="13"/>
      <c r="J6" s="13"/>
      <c r="K6" s="15">
        <f>ABS(H6)/(ABS($H$6)+ABS($H$7)+ABS($H$8))</f>
        <v>0.15625</v>
      </c>
      <c r="M6" s="30">
        <f>(ABS(H6)/(ABS($H$6)+ABS($H$7)+ABS($H$8)))*SIGN(H6)</f>
        <v>-0.15625</v>
      </c>
      <c r="N6" s="16"/>
      <c r="O6" s="3"/>
      <c r="P6" s="25"/>
      <c r="AC6" s="26"/>
    </row>
    <row r="7" spans="2:29" x14ac:dyDescent="0.3">
      <c r="B7" s="8"/>
      <c r="C7" s="13" t="s">
        <v>1</v>
      </c>
      <c r="D7" s="12">
        <v>1.5</v>
      </c>
      <c r="E7" s="12">
        <v>2</v>
      </c>
      <c r="F7" s="13"/>
      <c r="G7" s="2" t="s">
        <v>20</v>
      </c>
      <c r="H7" s="32">
        <f>(E7-D7)*E6*D8</f>
        <v>45000</v>
      </c>
      <c r="I7" s="13"/>
      <c r="J7" s="13"/>
      <c r="K7" s="15">
        <f t="shared" ref="K7:K8" si="0">ABS(H7)/(ABS($H$6)+ABS($H$7)+ABS($H$8))</f>
        <v>0.46875</v>
      </c>
      <c r="M7" s="30">
        <f>(ABS(H7)/(ABS($H$6)+ABS($H$7)+ABS($H$8)))*SIGN(H7)</f>
        <v>0.46875</v>
      </c>
      <c r="N7" s="16"/>
      <c r="O7" s="3"/>
      <c r="P7" s="25"/>
      <c r="Q7" s="1" t="s">
        <v>12</v>
      </c>
      <c r="AC7" s="26"/>
    </row>
    <row r="8" spans="2:29" x14ac:dyDescent="0.3">
      <c r="B8" s="8"/>
      <c r="C8" s="13" t="s">
        <v>2</v>
      </c>
      <c r="D8" s="31">
        <v>100</v>
      </c>
      <c r="E8" s="31">
        <v>80</v>
      </c>
      <c r="F8" s="13"/>
      <c r="G8" s="2" t="s">
        <v>21</v>
      </c>
      <c r="H8" s="32">
        <f>(E8-D8)*E6*E7</f>
        <v>-36000</v>
      </c>
      <c r="I8" s="13"/>
      <c r="J8" s="13"/>
      <c r="K8" s="15">
        <f t="shared" si="0"/>
        <v>0.375</v>
      </c>
      <c r="M8" s="30">
        <f>(ABS(H8)/(ABS($H$6)+ABS($H$7)+ABS($H$8)))*SIGN(H8)</f>
        <v>-0.375</v>
      </c>
      <c r="N8" s="16"/>
      <c r="O8" s="3"/>
      <c r="P8" s="25"/>
      <c r="AC8" s="26"/>
    </row>
    <row r="9" spans="2:29" x14ac:dyDescent="0.3">
      <c r="B9" s="8"/>
      <c r="C9" s="13"/>
      <c r="D9" s="13"/>
      <c r="E9" s="13"/>
      <c r="F9" s="13"/>
      <c r="G9" s="13"/>
      <c r="H9" s="13"/>
      <c r="I9" s="13"/>
      <c r="J9" s="13" t="s">
        <v>7</v>
      </c>
      <c r="K9" s="15">
        <f>SUM(K6:K8)</f>
        <v>1</v>
      </c>
      <c r="N9" s="9"/>
      <c r="P9" s="25"/>
      <c r="Q9" s="1" t="s">
        <v>26</v>
      </c>
      <c r="AC9" s="26"/>
    </row>
    <row r="10" spans="2:29" x14ac:dyDescent="0.3">
      <c r="B10" s="8"/>
      <c r="C10" s="13" t="s">
        <v>5</v>
      </c>
      <c r="D10" s="32">
        <f>D6*D7*D8</f>
        <v>150000</v>
      </c>
      <c r="E10" s="32">
        <f>E6*E7*E8</f>
        <v>144000</v>
      </c>
      <c r="F10" s="13"/>
      <c r="G10" s="13"/>
      <c r="H10" s="32">
        <f>E10-D10</f>
        <v>-6000</v>
      </c>
      <c r="I10" s="13"/>
      <c r="J10" s="13" t="s">
        <v>8</v>
      </c>
      <c r="K10" s="14" t="b">
        <f>(E10-D10)=SUM(H6:H8)</f>
        <v>1</v>
      </c>
      <c r="N10" s="9"/>
      <c r="P10" s="25"/>
      <c r="Q10" s="1" t="s">
        <v>13</v>
      </c>
      <c r="AC10" s="26"/>
    </row>
    <row r="11" spans="2:29" x14ac:dyDescent="0.3">
      <c r="B11" s="8"/>
      <c r="N11" s="9"/>
      <c r="P11" s="25"/>
      <c r="AC11" s="26"/>
    </row>
    <row r="12" spans="2:29" x14ac:dyDescent="0.3">
      <c r="B12" s="8"/>
      <c r="C12" s="17" t="s">
        <v>29</v>
      </c>
      <c r="N12" s="9"/>
      <c r="P12" s="25"/>
      <c r="Q12" s="1" t="s">
        <v>25</v>
      </c>
      <c r="AC12" s="26"/>
    </row>
    <row r="13" spans="2:29" x14ac:dyDescent="0.3">
      <c r="B13" s="8"/>
      <c r="N13" s="9"/>
      <c r="P13" s="25"/>
      <c r="Q13" s="1" t="s">
        <v>17</v>
      </c>
      <c r="AC13" s="26"/>
    </row>
    <row r="14" spans="2:29" x14ac:dyDescent="0.3">
      <c r="B14" s="8"/>
      <c r="C14" s="18" t="s">
        <v>22</v>
      </c>
      <c r="N14" s="9"/>
      <c r="P14" s="25"/>
      <c r="Q14" s="1" t="s">
        <v>18</v>
      </c>
      <c r="AC14" s="26"/>
    </row>
    <row r="15" spans="2:29" x14ac:dyDescent="0.3">
      <c r="B15" s="8"/>
      <c r="C15" s="18"/>
      <c r="N15" s="9"/>
      <c r="P15" s="27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9"/>
    </row>
    <row r="16" spans="2:29" x14ac:dyDescent="0.3">
      <c r="B16" s="8"/>
      <c r="C16" s="18" t="s">
        <v>23</v>
      </c>
      <c r="N16" s="9"/>
    </row>
    <row r="17" spans="2:14" x14ac:dyDescent="0.3">
      <c r="B17" s="8"/>
      <c r="C17" s="18"/>
      <c r="N17" s="9"/>
    </row>
    <row r="18" spans="2:14" x14ac:dyDescent="0.3">
      <c r="B18" s="8"/>
      <c r="C18" s="18" t="s">
        <v>24</v>
      </c>
      <c r="N18" s="9"/>
    </row>
    <row r="19" spans="2:14" x14ac:dyDescent="0.3">
      <c r="B19" s="8"/>
      <c r="N19" s="9"/>
    </row>
    <row r="20" spans="2:14" x14ac:dyDescent="0.3">
      <c r="B20" s="8"/>
      <c r="C20" s="13" t="s">
        <v>9</v>
      </c>
      <c r="D20" s="12"/>
      <c r="N20" s="9"/>
    </row>
    <row r="21" spans="2:14" x14ac:dyDescent="0.3">
      <c r="B21" s="8"/>
      <c r="C21" s="13"/>
      <c r="D21" s="13"/>
      <c r="N21" s="9"/>
    </row>
    <row r="22" spans="2:14" x14ac:dyDescent="0.3">
      <c r="B22" s="8"/>
      <c r="C22" s="13" t="s">
        <v>10</v>
      </c>
      <c r="D22" s="14"/>
      <c r="N22" s="9"/>
    </row>
    <row r="23" spans="2:14" x14ac:dyDescent="0.3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</sheetData>
  <mergeCells count="1">
    <mergeCell ref="C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试算模板（优化后）</vt:lpstr>
      <vt:lpstr>试算模板（优化前）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andrew617</cp:lastModifiedBy>
  <dcterms:created xsi:type="dcterms:W3CDTF">2015-06-05T18:19:34Z</dcterms:created>
  <dcterms:modified xsi:type="dcterms:W3CDTF">2023-12-30T12:30:49Z</dcterms:modified>
</cp:coreProperties>
</file>